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G:\HTC PROJECTEN\PROJECTEN LOPEND\2022.1324 SOVOP-Aanbesteden Schoonmaak en Catering\7. Aanbestedingsdocumenten\Schoonmaak\2. Voor publicatie\"/>
    </mc:Choice>
  </mc:AlternateContent>
  <xr:revisionPtr revIDLastSave="0" documentId="13_ncr:1_{83B9F83A-EAE6-4E00-A3C2-7B7C1E179CEC}" xr6:coauthVersionLast="47" xr6:coauthVersionMax="47" xr10:uidLastSave="{00000000-0000-0000-0000-000000000000}"/>
  <bookViews>
    <workbookView xWindow="-120" yWindow="-120" windowWidth="29040" windowHeight="15840" tabRatio="946" activeTab="1" xr2:uid="{00000000-000D-0000-FFFF-FFFF00000000}"/>
  </bookViews>
  <sheets>
    <sheet name="1-Uitgangspunten" sheetId="41" r:id="rId1"/>
    <sheet name="2-Kosten per locatie" sheetId="37" r:id="rId2"/>
    <sheet name="3-Productie normen" sheetId="28" r:id="rId3"/>
    <sheet name="4-Basis ruimtestaat" sheetId="2" r:id="rId4"/>
    <sheet name="5-Premies en opslagen" sheetId="17" r:id="rId5"/>
    <sheet name="6-Opbouw uurtarief productie" sheetId="18" r:id="rId6"/>
    <sheet name="7-Opbouw uurtarief toezicht" sheetId="38" r:id="rId7"/>
    <sheet name="8-Additionele kosten" sheetId="31" r:id="rId8"/>
    <sheet name="9-Afroepprijs" sheetId="5" r:id="rId9"/>
    <sheet name="10-Glasbewassing" sheetId="35" r:id="rId10"/>
    <sheet name="11-Sanitaire voorzieningen" sheetId="36" r:id="rId11"/>
    <sheet name="12-Machinekosten" sheetId="40" r:id="rId12"/>
  </sheets>
  <externalReferences>
    <externalReference r:id="rId13"/>
    <externalReference r:id="rId14"/>
    <externalReference r:id="rId15"/>
    <externalReference r:id="rId16"/>
    <externalReference r:id="rId17"/>
    <externalReference r:id="rId18"/>
  </externalReferences>
  <definedNames>
    <definedName name="__1F" hidden="1">[1]Psychiatrie!#REF!</definedName>
    <definedName name="__2_0_F" hidden="1">[1]Psychiatrie!#REF!</definedName>
    <definedName name="_1_________F" hidden="1">[1]Psychiatrie!#REF!</definedName>
    <definedName name="_1F" localSheetId="1" hidden="1">[1]Blad1!#REF!</definedName>
    <definedName name="_1F" hidden="1">[1]Blad1!#REF!</definedName>
    <definedName name="_2_______0_F" hidden="1">[1]Psychiatrie!#REF!</definedName>
    <definedName name="_2_0_F" hidden="1">[1]Psychiatrie!#REF!</definedName>
    <definedName name="_2F" hidden="1">[1]Psychiatrie!#REF!</definedName>
    <definedName name="_3_0_F" hidden="1">[1]Psychiatrie!#REF!</definedName>
    <definedName name="_3F" hidden="1">[1]Psychiatrie!#REF!</definedName>
    <definedName name="_4F" hidden="1">[1]Blad1!#REF!</definedName>
    <definedName name="_5_0_F" hidden="1">[1]Psychiatrie!#REF!</definedName>
    <definedName name="_8_0_F" hidden="1">[1]Psychiatrie!#REF!</definedName>
    <definedName name="_Dist_Bin" hidden="1">#REF!</definedName>
    <definedName name="_Dist_Values" hidden="1">#REF!</definedName>
    <definedName name="_Fill" localSheetId="9" hidden="1">'[2]#REF'!#REF!</definedName>
    <definedName name="_Fill" localSheetId="10" hidden="1">'[3]#REF'!#REF!</definedName>
    <definedName name="_Fill" localSheetId="1" hidden="1">'[4]#REF'!#REF!</definedName>
    <definedName name="_Fill" hidden="1">'[4]#REF'!#REF!</definedName>
    <definedName name="_filll" hidden="1">'[5]#REF'!#REF!</definedName>
    <definedName name="_xlnm._FilterDatabase" localSheetId="9" hidden="1">'10-Glasbewassing'!$A$12:$X$29</definedName>
    <definedName name="_xlnm._FilterDatabase" localSheetId="1" hidden="1">'2-Kosten per locatie'!$A$14:$J$18</definedName>
    <definedName name="_xlnm._FilterDatabase" localSheetId="3" hidden="1">'4-Basis ruimtestaat'!$B$9:$T$578</definedName>
    <definedName name="_Hlk39130726" localSheetId="0">'1-Uitgangspunten'!$A$16</definedName>
    <definedName name="_Key1" localSheetId="9" hidden="1">'[2]#REF'!#REF!</definedName>
    <definedName name="_Key1" localSheetId="10" hidden="1">'[3]#REF'!#REF!</definedName>
    <definedName name="_Key1" localSheetId="1" hidden="1">'[4]#REF'!#REF!</definedName>
    <definedName name="_Key1" hidden="1">'[4]#REF'!#REF!</definedName>
    <definedName name="_Key2" localSheetId="10" hidden="1">#REF!</definedName>
    <definedName name="_Key2" localSheetId="1" hidden="1">#REF!</definedName>
    <definedName name="_Key2" hidden="1">#REF!</definedName>
    <definedName name="_Order1" hidden="1">255</definedName>
    <definedName name="_Order2" hidden="1">255</definedName>
    <definedName name="_Sort" localSheetId="10" hidden="1">#REF!</definedName>
    <definedName name="_Sort" localSheetId="1" hidden="1">#REF!</definedName>
    <definedName name="_Sort" hidden="1">#REF!</definedName>
    <definedName name="_Table1_In1" hidden="1">#REF!</definedName>
    <definedName name="_Table1_Out" hidden="1">#REF!</definedName>
    <definedName name="_Toc106114456" localSheetId="0">'1-Uitgangspunten'!$A$2</definedName>
    <definedName name="_Toc106114457" localSheetId="0">'1-Uitgangspunten'!$A$5</definedName>
    <definedName name="_Toc106114458" localSheetId="0">'1-Uitgangspunten'!$A$9</definedName>
    <definedName name="_Toc106114459" localSheetId="0">'1-Uitgangspunten'!$A$13</definedName>
    <definedName name="_Toc518445846" localSheetId="0">'1-Uitgangspunten'!$A$17</definedName>
    <definedName name="AccessDatabase" hidden="1">"C:\data\excel\BASISWP.mdb"</definedName>
    <definedName name="Additioneel" hidden="1">'[2]#REF'!#REF!</definedName>
    <definedName name="_xlnm.Print_Area" localSheetId="10">'11-Sanitaire voorzieningen'!$A$3:$F$34</definedName>
    <definedName name="_xlnm.Print_Area" localSheetId="1">'2-Kosten per locatie'!$A$3:$AB$17</definedName>
    <definedName name="_xlnm.Print_Area" localSheetId="3">'4-Basis ruimtestaat'!$B$3:$T$437</definedName>
    <definedName name="_xlnm.Print_Area" localSheetId="4">'5-Premies en opslagen'!$A$3:$E$55</definedName>
    <definedName name="_xlnm.Print_Area" localSheetId="5">'6-Opbouw uurtarief productie'!$A$1:$R$63</definedName>
    <definedName name="_xlnm.Print_Area" localSheetId="8">'9-Afroepprijs'!$A$3:$F$30</definedName>
    <definedName name="_xlnm.Print_Titles" localSheetId="9">'10-Glasbewassing'!$12:$12</definedName>
    <definedName name="_xlnm.Print_Titles" localSheetId="1">'2-Kosten per locatie'!$14:$14</definedName>
    <definedName name="_xlnm.Print_Titles" localSheetId="3">'4-Basis ruimtestaat'!$9:$9</definedName>
    <definedName name="_xlnm.Print_Titles" localSheetId="5">'6-Opbouw uurtarief productie'!$A:$C</definedName>
    <definedName name="_xlnm.Print_Titles" localSheetId="8">'9-Afroepprijs'!$6:$10</definedName>
    <definedName name="berichtok" localSheetId="1">'2-Kosten per locatie'!berichtok</definedName>
    <definedName name="berichtok">'2-Kosten per locatie'!berichtok</definedName>
    <definedName name="berichtoke" localSheetId="1">'2-Kosten per locatie'!berichtoke</definedName>
    <definedName name="berichtoke">'2-Kosten per locatie'!berichtoke</definedName>
    <definedName name="berichtoke1" localSheetId="1">'2-Kosten per locatie'!berichtoke1</definedName>
    <definedName name="berichtoke1">'2-Kosten per locatie'!berichtoke1</definedName>
    <definedName name="Berkt" localSheetId="1">'2-Kosten per locatie'!Berkt</definedName>
    <definedName name="Berkt">'2-Kosten per locatie'!Berkt</definedName>
    <definedName name="dffdf" localSheetId="10" hidden="1">'[6]#REF'!#REF!</definedName>
    <definedName name="dffdf" hidden="1">'[6]#REF'!#REF!</definedName>
    <definedName name="einde" localSheetId="1">'2-Kosten per locatie'!einde</definedName>
    <definedName name="einde">'2-Kosten per locatie'!einde</definedName>
    <definedName name="fghf" hidden="1">'[3]#REF'!#REF!</definedName>
    <definedName name="Gan_R" localSheetId="1">'2-Kosten per locatie'!Gan_R</definedName>
    <definedName name="Gan_R">'2-Kosten per locatie'!Gan_R</definedName>
    <definedName name="gs" hidden="1">'[6]#REF'!#REF!</definedName>
    <definedName name="han" localSheetId="9" hidden="1">'[2]#REF'!#REF!</definedName>
    <definedName name="han" localSheetId="10" hidden="1">'[3]#REF'!#REF!</definedName>
    <definedName name="han" localSheetId="1" hidden="1">'[4]#REF'!#REF!</definedName>
    <definedName name="han" hidden="1">'[4]#REF'!#REF!</definedName>
    <definedName name="HTML_CodePage" hidden="1">1252</definedName>
    <definedName name="HTML_Control" localSheetId="10" hidden="1">{"'ma_vr'!$A$1:$AA$42"}</definedName>
    <definedName name="HTML_Control" localSheetId="1" hidden="1">{"'ma_vr'!$A$1:$AA$42"}</definedName>
    <definedName name="HTML_Control"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kjh" hidden="1">'[3]#REF'!#REF!</definedName>
    <definedName name="Mutatiederdekwartaal" localSheetId="1" hidden="1">{"'ma_vr'!$A$1:$AA$42"}</definedName>
    <definedName name="Mutatiederdekwartaal" hidden="1">{"'ma_vr'!$A$1:$AA$42"}</definedName>
    <definedName name="NvB" hidden="1">'[5]#REF'!#REF!</definedName>
  </definedNames>
  <calcPr calcId="191029"/>
</workbook>
</file>

<file path=xl/calcChain.xml><?xml version="1.0" encoding="utf-8"?>
<calcChain xmlns="http://schemas.openxmlformats.org/spreadsheetml/2006/main">
  <c r="E47" i="18" l="1"/>
  <c r="P11" i="2" l="1"/>
  <c r="P12" i="2"/>
  <c r="P13" i="2"/>
  <c r="P14" i="2"/>
  <c r="P15" i="2"/>
  <c r="P16" i="2"/>
  <c r="P17" i="2"/>
  <c r="P18" i="2"/>
  <c r="P19" i="2"/>
  <c r="P20" i="2"/>
  <c r="P21" i="2"/>
  <c r="P22" i="2"/>
  <c r="P23" i="2"/>
  <c r="P24" i="2"/>
  <c r="P25" i="2"/>
  <c r="P26" i="2"/>
  <c r="P27" i="2"/>
  <c r="P28" i="2"/>
  <c r="P29" i="2"/>
  <c r="P30" i="2"/>
  <c r="P31" i="2"/>
  <c r="P32" i="2"/>
  <c r="P33" i="2"/>
  <c r="P34" i="2"/>
  <c r="P35" i="2"/>
  <c r="P36" i="2"/>
  <c r="P37" i="2"/>
  <c r="P38" i="2"/>
  <c r="P39" i="2"/>
  <c r="P40" i="2"/>
  <c r="P41" i="2"/>
  <c r="P42" i="2"/>
  <c r="P43" i="2"/>
  <c r="P44" i="2"/>
  <c r="P45" i="2"/>
  <c r="P46" i="2"/>
  <c r="P47" i="2"/>
  <c r="P48" i="2"/>
  <c r="P49" i="2"/>
  <c r="P50" i="2"/>
  <c r="P51" i="2"/>
  <c r="P52" i="2"/>
  <c r="P53" i="2"/>
  <c r="P54" i="2"/>
  <c r="P55" i="2"/>
  <c r="P56" i="2"/>
  <c r="P57" i="2"/>
  <c r="P58" i="2"/>
  <c r="P59" i="2"/>
  <c r="P60" i="2"/>
  <c r="P61" i="2"/>
  <c r="P62" i="2"/>
  <c r="P63" i="2"/>
  <c r="P64" i="2"/>
  <c r="P65" i="2"/>
  <c r="P66" i="2"/>
  <c r="P67" i="2"/>
  <c r="P68" i="2"/>
  <c r="P69" i="2"/>
  <c r="P70" i="2"/>
  <c r="P71" i="2"/>
  <c r="P72" i="2"/>
  <c r="P73" i="2"/>
  <c r="P74" i="2"/>
  <c r="P75" i="2"/>
  <c r="P76" i="2"/>
  <c r="P77" i="2"/>
  <c r="P78" i="2"/>
  <c r="P79" i="2"/>
  <c r="P80" i="2"/>
  <c r="P81" i="2"/>
  <c r="P82" i="2"/>
  <c r="P83" i="2"/>
  <c r="P84" i="2"/>
  <c r="P85" i="2"/>
  <c r="P86" i="2"/>
  <c r="P87" i="2"/>
  <c r="P88" i="2"/>
  <c r="P89" i="2"/>
  <c r="P90" i="2"/>
  <c r="P91" i="2"/>
  <c r="P92" i="2"/>
  <c r="P93" i="2"/>
  <c r="P94" i="2"/>
  <c r="P95" i="2"/>
  <c r="P96" i="2"/>
  <c r="P97" i="2"/>
  <c r="P98" i="2"/>
  <c r="P99" i="2"/>
  <c r="P100" i="2"/>
  <c r="P101" i="2"/>
  <c r="P102" i="2"/>
  <c r="P103" i="2"/>
  <c r="P104" i="2"/>
  <c r="P105" i="2"/>
  <c r="P106" i="2"/>
  <c r="P107" i="2"/>
  <c r="P108" i="2"/>
  <c r="P109" i="2"/>
  <c r="P110" i="2"/>
  <c r="P111" i="2"/>
  <c r="P112" i="2"/>
  <c r="P113" i="2"/>
  <c r="P114" i="2"/>
  <c r="P115" i="2"/>
  <c r="P116" i="2"/>
  <c r="P117" i="2"/>
  <c r="P118" i="2"/>
  <c r="P119" i="2"/>
  <c r="P120" i="2"/>
  <c r="P121" i="2"/>
  <c r="P122" i="2"/>
  <c r="P123" i="2"/>
  <c r="P124" i="2"/>
  <c r="P125" i="2"/>
  <c r="P126" i="2"/>
  <c r="P127" i="2"/>
  <c r="P128" i="2"/>
  <c r="P129" i="2"/>
  <c r="P130" i="2"/>
  <c r="P131" i="2"/>
  <c r="P132" i="2"/>
  <c r="P133" i="2"/>
  <c r="P134" i="2"/>
  <c r="P135" i="2"/>
  <c r="P136" i="2"/>
  <c r="P137" i="2"/>
  <c r="P138" i="2"/>
  <c r="P139" i="2"/>
  <c r="P140" i="2"/>
  <c r="P141" i="2"/>
  <c r="P142" i="2"/>
  <c r="P143" i="2"/>
  <c r="P144" i="2"/>
  <c r="P145" i="2"/>
  <c r="P146" i="2"/>
  <c r="P147" i="2"/>
  <c r="P148" i="2"/>
  <c r="P149" i="2"/>
  <c r="P150" i="2"/>
  <c r="P151" i="2"/>
  <c r="P152" i="2"/>
  <c r="P153" i="2"/>
  <c r="P154" i="2"/>
  <c r="P155" i="2"/>
  <c r="P156" i="2"/>
  <c r="P157" i="2"/>
  <c r="P158" i="2"/>
  <c r="P159" i="2"/>
  <c r="P160" i="2"/>
  <c r="P161" i="2"/>
  <c r="P162" i="2"/>
  <c r="P163" i="2"/>
  <c r="P164" i="2"/>
  <c r="P165" i="2"/>
  <c r="P166" i="2"/>
  <c r="P167" i="2"/>
  <c r="P168" i="2"/>
  <c r="P169" i="2"/>
  <c r="P170" i="2"/>
  <c r="P171" i="2"/>
  <c r="P172" i="2"/>
  <c r="P173" i="2"/>
  <c r="P174" i="2"/>
  <c r="P175" i="2"/>
  <c r="P176" i="2"/>
  <c r="P177" i="2"/>
  <c r="P178" i="2"/>
  <c r="P179" i="2"/>
  <c r="P180" i="2"/>
  <c r="P181" i="2"/>
  <c r="P182" i="2"/>
  <c r="P183" i="2"/>
  <c r="P184" i="2"/>
  <c r="P185" i="2"/>
  <c r="P186" i="2"/>
  <c r="P187" i="2"/>
  <c r="P188" i="2"/>
  <c r="P189" i="2"/>
  <c r="P190" i="2"/>
  <c r="P191" i="2"/>
  <c r="P192" i="2"/>
  <c r="P193" i="2"/>
  <c r="P194" i="2"/>
  <c r="P195" i="2"/>
  <c r="P196" i="2"/>
  <c r="P197" i="2"/>
  <c r="P198" i="2"/>
  <c r="P199" i="2"/>
  <c r="P200" i="2"/>
  <c r="P201" i="2"/>
  <c r="P202" i="2"/>
  <c r="P203" i="2"/>
  <c r="P204" i="2"/>
  <c r="P205" i="2"/>
  <c r="P206" i="2"/>
  <c r="P207" i="2"/>
  <c r="P208" i="2"/>
  <c r="P209" i="2"/>
  <c r="P210" i="2"/>
  <c r="P211" i="2"/>
  <c r="P212" i="2"/>
  <c r="P213" i="2"/>
  <c r="P214" i="2"/>
  <c r="P215" i="2"/>
  <c r="P216" i="2"/>
  <c r="P217" i="2"/>
  <c r="P218" i="2"/>
  <c r="P219" i="2"/>
  <c r="P220" i="2"/>
  <c r="P221" i="2"/>
  <c r="P222" i="2"/>
  <c r="P223" i="2"/>
  <c r="P224" i="2"/>
  <c r="P225" i="2"/>
  <c r="P226" i="2"/>
  <c r="P227" i="2"/>
  <c r="P228" i="2"/>
  <c r="P229" i="2"/>
  <c r="P230" i="2"/>
  <c r="P231" i="2"/>
  <c r="P232" i="2"/>
  <c r="P233" i="2"/>
  <c r="P234" i="2"/>
  <c r="P235" i="2"/>
  <c r="P236" i="2"/>
  <c r="P237" i="2"/>
  <c r="P238" i="2"/>
  <c r="P239" i="2"/>
  <c r="P240" i="2"/>
  <c r="P241" i="2"/>
  <c r="P242" i="2"/>
  <c r="P243" i="2"/>
  <c r="P244" i="2"/>
  <c r="P245" i="2"/>
  <c r="P246" i="2"/>
  <c r="P247" i="2"/>
  <c r="P248" i="2"/>
  <c r="P249" i="2"/>
  <c r="P250" i="2"/>
  <c r="P251" i="2"/>
  <c r="P252" i="2"/>
  <c r="P253" i="2"/>
  <c r="P254" i="2"/>
  <c r="P255" i="2"/>
  <c r="P256" i="2"/>
  <c r="P257" i="2"/>
  <c r="P258" i="2"/>
  <c r="P259" i="2"/>
  <c r="P260" i="2"/>
  <c r="P261" i="2"/>
  <c r="P262" i="2"/>
  <c r="P263" i="2"/>
  <c r="P264" i="2"/>
  <c r="P265" i="2"/>
  <c r="P266" i="2"/>
  <c r="P267" i="2"/>
  <c r="P268" i="2"/>
  <c r="P269" i="2"/>
  <c r="P270" i="2"/>
  <c r="P271" i="2"/>
  <c r="P272" i="2"/>
  <c r="P273" i="2"/>
  <c r="P274" i="2"/>
  <c r="P275" i="2"/>
  <c r="P276" i="2"/>
  <c r="P277" i="2"/>
  <c r="P278" i="2"/>
  <c r="P279" i="2"/>
  <c r="P280" i="2"/>
  <c r="P281" i="2"/>
  <c r="P282" i="2"/>
  <c r="P283" i="2"/>
  <c r="P284" i="2"/>
  <c r="P285" i="2"/>
  <c r="P286" i="2"/>
  <c r="P287" i="2"/>
  <c r="P288" i="2"/>
  <c r="P289" i="2"/>
  <c r="P290" i="2"/>
  <c r="P291" i="2"/>
  <c r="P292" i="2"/>
  <c r="P293" i="2"/>
  <c r="P294" i="2"/>
  <c r="P295" i="2"/>
  <c r="P296" i="2"/>
  <c r="P297" i="2"/>
  <c r="P298" i="2"/>
  <c r="P299" i="2"/>
  <c r="P300" i="2"/>
  <c r="P301" i="2"/>
  <c r="P302" i="2"/>
  <c r="P303" i="2"/>
  <c r="P304" i="2"/>
  <c r="P305" i="2"/>
  <c r="P306" i="2"/>
  <c r="P307" i="2"/>
  <c r="P308" i="2"/>
  <c r="P309" i="2"/>
  <c r="P310" i="2"/>
  <c r="P311" i="2"/>
  <c r="P312" i="2"/>
  <c r="P313" i="2"/>
  <c r="P314" i="2"/>
  <c r="P315" i="2"/>
  <c r="P316" i="2"/>
  <c r="P317" i="2"/>
  <c r="P318" i="2"/>
  <c r="P319" i="2"/>
  <c r="P320" i="2"/>
  <c r="P321" i="2"/>
  <c r="P322" i="2"/>
  <c r="P323" i="2"/>
  <c r="P324" i="2"/>
  <c r="P325" i="2"/>
  <c r="P326" i="2"/>
  <c r="P327" i="2"/>
  <c r="P328" i="2"/>
  <c r="P329" i="2"/>
  <c r="P330" i="2"/>
  <c r="P331" i="2"/>
  <c r="P332" i="2"/>
  <c r="P333" i="2"/>
  <c r="P334" i="2"/>
  <c r="P335" i="2"/>
  <c r="P336" i="2"/>
  <c r="P337" i="2"/>
  <c r="P338" i="2"/>
  <c r="P339" i="2"/>
  <c r="P340" i="2"/>
  <c r="P341" i="2"/>
  <c r="P342" i="2"/>
  <c r="P343" i="2"/>
  <c r="P344" i="2"/>
  <c r="P345" i="2"/>
  <c r="P346" i="2"/>
  <c r="P347" i="2"/>
  <c r="P348" i="2"/>
  <c r="P349" i="2"/>
  <c r="P350" i="2"/>
  <c r="P351" i="2"/>
  <c r="P352" i="2"/>
  <c r="P353" i="2"/>
  <c r="P354" i="2"/>
  <c r="P355" i="2"/>
  <c r="P356" i="2"/>
  <c r="P357" i="2"/>
  <c r="P358" i="2"/>
  <c r="P359" i="2"/>
  <c r="P360" i="2"/>
  <c r="P361" i="2"/>
  <c r="P362" i="2"/>
  <c r="P363" i="2"/>
  <c r="P364" i="2"/>
  <c r="P365" i="2"/>
  <c r="P366" i="2"/>
  <c r="P367" i="2"/>
  <c r="P368" i="2"/>
  <c r="P369" i="2"/>
  <c r="P370" i="2"/>
  <c r="P371" i="2"/>
  <c r="P372" i="2"/>
  <c r="P373" i="2"/>
  <c r="P374" i="2"/>
  <c r="P375" i="2"/>
  <c r="P376" i="2"/>
  <c r="P377" i="2"/>
  <c r="P378" i="2"/>
  <c r="P379" i="2"/>
  <c r="P380" i="2"/>
  <c r="P381" i="2"/>
  <c r="P382" i="2"/>
  <c r="P383" i="2"/>
  <c r="P384" i="2"/>
  <c r="P385" i="2"/>
  <c r="P386" i="2"/>
  <c r="P387" i="2"/>
  <c r="P388" i="2"/>
  <c r="P389" i="2"/>
  <c r="P390" i="2"/>
  <c r="P391" i="2"/>
  <c r="P392" i="2"/>
  <c r="P393" i="2"/>
  <c r="P394" i="2"/>
  <c r="P395" i="2"/>
  <c r="P396" i="2"/>
  <c r="P397" i="2"/>
  <c r="P398" i="2"/>
  <c r="P399" i="2"/>
  <c r="P400" i="2"/>
  <c r="P401" i="2"/>
  <c r="P402" i="2"/>
  <c r="P403" i="2"/>
  <c r="P404" i="2"/>
  <c r="P405" i="2"/>
  <c r="P406" i="2"/>
  <c r="P407" i="2"/>
  <c r="P408" i="2"/>
  <c r="P409" i="2"/>
  <c r="P410" i="2"/>
  <c r="P411" i="2"/>
  <c r="P412" i="2"/>
  <c r="P413" i="2"/>
  <c r="P414" i="2"/>
  <c r="P415" i="2"/>
  <c r="P416" i="2"/>
  <c r="P417" i="2"/>
  <c r="P418" i="2"/>
  <c r="P419" i="2"/>
  <c r="P420" i="2"/>
  <c r="P421" i="2"/>
  <c r="P422" i="2"/>
  <c r="P423" i="2"/>
  <c r="P424" i="2"/>
  <c r="P425" i="2"/>
  <c r="P426" i="2"/>
  <c r="P427" i="2"/>
  <c r="P428" i="2"/>
  <c r="P429" i="2"/>
  <c r="P430" i="2"/>
  <c r="P431" i="2"/>
  <c r="P432" i="2"/>
  <c r="P433" i="2"/>
  <c r="P434" i="2"/>
  <c r="P435" i="2"/>
  <c r="P436" i="2"/>
  <c r="P437" i="2"/>
  <c r="P438" i="2"/>
  <c r="P439" i="2"/>
  <c r="P440" i="2"/>
  <c r="P441" i="2"/>
  <c r="P442" i="2"/>
  <c r="P443" i="2"/>
  <c r="P444" i="2"/>
  <c r="P445" i="2"/>
  <c r="P446" i="2"/>
  <c r="P447" i="2"/>
  <c r="P448" i="2"/>
  <c r="P449" i="2"/>
  <c r="P450" i="2"/>
  <c r="P451" i="2"/>
  <c r="P452" i="2"/>
  <c r="P453" i="2"/>
  <c r="P454" i="2"/>
  <c r="P455" i="2"/>
  <c r="P456" i="2"/>
  <c r="P457" i="2"/>
  <c r="P458" i="2"/>
  <c r="P459" i="2"/>
  <c r="P460" i="2"/>
  <c r="P461" i="2"/>
  <c r="P462" i="2"/>
  <c r="P463" i="2"/>
  <c r="P464" i="2"/>
  <c r="P465" i="2"/>
  <c r="P466" i="2"/>
  <c r="P467" i="2"/>
  <c r="P468" i="2"/>
  <c r="P469" i="2"/>
  <c r="P470" i="2"/>
  <c r="P471" i="2"/>
  <c r="P472" i="2"/>
  <c r="P473" i="2"/>
  <c r="P474" i="2"/>
  <c r="P475" i="2"/>
  <c r="P476" i="2"/>
  <c r="P477" i="2"/>
  <c r="P478" i="2"/>
  <c r="P479" i="2"/>
  <c r="P480" i="2"/>
  <c r="P481" i="2"/>
  <c r="P482" i="2"/>
  <c r="P483" i="2"/>
  <c r="P484" i="2"/>
  <c r="P485" i="2"/>
  <c r="P486" i="2"/>
  <c r="P487" i="2"/>
  <c r="P488" i="2"/>
  <c r="P489" i="2"/>
  <c r="P490" i="2"/>
  <c r="P491" i="2"/>
  <c r="P492" i="2"/>
  <c r="P493" i="2"/>
  <c r="P494" i="2"/>
  <c r="P495" i="2"/>
  <c r="P496" i="2"/>
  <c r="P497" i="2"/>
  <c r="P498" i="2"/>
  <c r="P499" i="2"/>
  <c r="P500" i="2"/>
  <c r="P501" i="2"/>
  <c r="P502" i="2"/>
  <c r="P503" i="2"/>
  <c r="P504" i="2"/>
  <c r="P505" i="2"/>
  <c r="P506" i="2"/>
  <c r="P507" i="2"/>
  <c r="P508" i="2"/>
  <c r="P509" i="2"/>
  <c r="P510" i="2"/>
  <c r="P511" i="2"/>
  <c r="P512" i="2"/>
  <c r="P513" i="2"/>
  <c r="P514" i="2"/>
  <c r="P515" i="2"/>
  <c r="P516" i="2"/>
  <c r="P517" i="2"/>
  <c r="P518" i="2"/>
  <c r="P519" i="2"/>
  <c r="P520" i="2"/>
  <c r="P521" i="2"/>
  <c r="P522" i="2"/>
  <c r="P523" i="2"/>
  <c r="P524" i="2"/>
  <c r="P525" i="2"/>
  <c r="P526" i="2"/>
  <c r="P527" i="2"/>
  <c r="P528" i="2"/>
  <c r="P529" i="2"/>
  <c r="P530" i="2"/>
  <c r="P531" i="2"/>
  <c r="P532" i="2"/>
  <c r="P533" i="2"/>
  <c r="P534" i="2"/>
  <c r="P535" i="2"/>
  <c r="P536" i="2"/>
  <c r="P537" i="2"/>
  <c r="P538" i="2"/>
  <c r="P539" i="2"/>
  <c r="P540" i="2"/>
  <c r="P541" i="2"/>
  <c r="P542" i="2"/>
  <c r="P543" i="2"/>
  <c r="P544" i="2"/>
  <c r="P545" i="2"/>
  <c r="P546" i="2"/>
  <c r="P547" i="2"/>
  <c r="P548" i="2"/>
  <c r="P549" i="2"/>
  <c r="P550" i="2"/>
  <c r="P551" i="2"/>
  <c r="P552" i="2"/>
  <c r="P553" i="2"/>
  <c r="P554" i="2"/>
  <c r="P555" i="2"/>
  <c r="P556" i="2"/>
  <c r="P557" i="2"/>
  <c r="P558" i="2"/>
  <c r="P559" i="2"/>
  <c r="P560" i="2"/>
  <c r="P561" i="2"/>
  <c r="P562" i="2"/>
  <c r="P563" i="2"/>
  <c r="P564" i="2"/>
  <c r="P565" i="2"/>
  <c r="P566" i="2"/>
  <c r="P567" i="2"/>
  <c r="P568" i="2"/>
  <c r="P569" i="2"/>
  <c r="P570" i="2"/>
  <c r="P571" i="2"/>
  <c r="P572" i="2"/>
  <c r="P573" i="2"/>
  <c r="P574" i="2"/>
  <c r="P575" i="2"/>
  <c r="P576" i="2"/>
  <c r="P577" i="2"/>
  <c r="P578" i="2"/>
  <c r="P10" i="2"/>
  <c r="N10" i="2" s="1"/>
  <c r="B4" i="41"/>
  <c r="B3" i="41"/>
  <c r="E26" i="36"/>
  <c r="E27" i="36"/>
  <c r="E28" i="36"/>
  <c r="E29" i="36"/>
  <c r="E25" i="36"/>
  <c r="E20" i="35"/>
  <c r="F20" i="35" s="1"/>
  <c r="H20" i="35" s="1"/>
  <c r="E19" i="35"/>
  <c r="F19" i="35" s="1"/>
  <c r="H19" i="35" s="1"/>
  <c r="E18" i="35"/>
  <c r="F18" i="35" s="1"/>
  <c r="H18" i="35" s="1"/>
  <c r="O279" i="2"/>
  <c r="Q279" i="2"/>
  <c r="O280" i="2"/>
  <c r="Q280" i="2"/>
  <c r="O281" i="2"/>
  <c r="Q281" i="2"/>
  <c r="O282" i="2"/>
  <c r="Q282" i="2"/>
  <c r="O283" i="2"/>
  <c r="Q283" i="2"/>
  <c r="O284" i="2"/>
  <c r="Q284" i="2"/>
  <c r="O285" i="2"/>
  <c r="Q285" i="2"/>
  <c r="O286" i="2"/>
  <c r="Q286" i="2"/>
  <c r="O287" i="2"/>
  <c r="Q287" i="2"/>
  <c r="O288" i="2"/>
  <c r="Q288" i="2"/>
  <c r="O289" i="2"/>
  <c r="Q289" i="2"/>
  <c r="O290" i="2"/>
  <c r="Q290" i="2"/>
  <c r="O291" i="2"/>
  <c r="Q291" i="2"/>
  <c r="O292" i="2"/>
  <c r="Q292" i="2"/>
  <c r="O293" i="2"/>
  <c r="Q293" i="2"/>
  <c r="O294" i="2"/>
  <c r="Q294" i="2"/>
  <c r="O295" i="2"/>
  <c r="Q295" i="2"/>
  <c r="O296" i="2"/>
  <c r="Q296" i="2"/>
  <c r="K282" i="2"/>
  <c r="T282" i="2" s="1"/>
  <c r="K283" i="2"/>
  <c r="T283" i="2" s="1"/>
  <c r="K284" i="2"/>
  <c r="T284" i="2" s="1"/>
  <c r="K285" i="2"/>
  <c r="T285" i="2" s="1"/>
  <c r="K286" i="2"/>
  <c r="T286" i="2" s="1"/>
  <c r="K287" i="2"/>
  <c r="T287" i="2" s="1"/>
  <c r="K288" i="2"/>
  <c r="T288" i="2" s="1"/>
  <c r="K289" i="2"/>
  <c r="T289" i="2" s="1"/>
  <c r="K290" i="2"/>
  <c r="T290" i="2" s="1"/>
  <c r="K291" i="2"/>
  <c r="T291" i="2" s="1"/>
  <c r="K292" i="2"/>
  <c r="T292" i="2" s="1"/>
  <c r="K293" i="2"/>
  <c r="T293" i="2" s="1"/>
  <c r="K294" i="2"/>
  <c r="T294" i="2" s="1"/>
  <c r="K295" i="2"/>
  <c r="T295" i="2" s="1"/>
  <c r="K281" i="2"/>
  <c r="T281" i="2" s="1"/>
  <c r="K280" i="2"/>
  <c r="T280" i="2" s="1"/>
  <c r="K279" i="2"/>
  <c r="T279" i="2" s="1"/>
  <c r="K275" i="2"/>
  <c r="T275" i="2" s="1"/>
  <c r="K276" i="2"/>
  <c r="T276" i="2" s="1"/>
  <c r="K277" i="2"/>
  <c r="T277" i="2" s="1"/>
  <c r="K278" i="2"/>
  <c r="T278" i="2" s="1"/>
  <c r="O275" i="2"/>
  <c r="Q275" i="2"/>
  <c r="O276" i="2"/>
  <c r="Q276" i="2"/>
  <c r="O277" i="2"/>
  <c r="Q277" i="2"/>
  <c r="O278" i="2"/>
  <c r="Q278" i="2"/>
  <c r="E30" i="36" l="1"/>
  <c r="J14" i="40"/>
  <c r="K14" i="40"/>
  <c r="L14" i="40"/>
  <c r="J15" i="40"/>
  <c r="K15" i="40"/>
  <c r="L15" i="40"/>
  <c r="E14" i="40"/>
  <c r="F14" i="40" s="1"/>
  <c r="I14" i="40" s="1"/>
  <c r="N14" i="40" s="1"/>
  <c r="Q14" i="40" s="1"/>
  <c r="E15" i="40"/>
  <c r="F15" i="40"/>
  <c r="I15" i="40" s="1"/>
  <c r="N15" i="40" s="1"/>
  <c r="Q15" i="40" s="1"/>
  <c r="G20" i="28"/>
  <c r="G16" i="36"/>
  <c r="G13" i="36"/>
  <c r="G14" i="36"/>
  <c r="G15" i="36"/>
  <c r="G17" i="36"/>
  <c r="G18" i="36"/>
  <c r="G19" i="36"/>
  <c r="G12" i="36"/>
  <c r="N15" i="2"/>
  <c r="N16" i="2"/>
  <c r="N124" i="2"/>
  <c r="N125" i="2"/>
  <c r="N126" i="2"/>
  <c r="N127" i="2"/>
  <c r="N128" i="2"/>
  <c r="N132" i="2"/>
  <c r="N133" i="2"/>
  <c r="N134" i="2"/>
  <c r="N135" i="2"/>
  <c r="N139" i="2"/>
  <c r="N140" i="2"/>
  <c r="N141" i="2"/>
  <c r="N142" i="2"/>
  <c r="N143" i="2"/>
  <c r="N144" i="2"/>
  <c r="N145" i="2"/>
  <c r="N146" i="2"/>
  <c r="N147" i="2"/>
  <c r="N148" i="2"/>
  <c r="N149" i="2"/>
  <c r="N150" i="2"/>
  <c r="N151" i="2"/>
  <c r="N152" i="2"/>
  <c r="N153" i="2"/>
  <c r="N154" i="2"/>
  <c r="N177" i="2"/>
  <c r="N203" i="2"/>
  <c r="N257" i="2"/>
  <c r="N299" i="2"/>
  <c r="N301" i="2"/>
  <c r="N302" i="2"/>
  <c r="N367" i="2"/>
  <c r="D29" i="35"/>
  <c r="H27" i="35"/>
  <c r="H17" i="35"/>
  <c r="G20" i="36" l="1"/>
  <c r="O438" i="2"/>
  <c r="Q438" i="2"/>
  <c r="O439" i="2"/>
  <c r="Q439" i="2"/>
  <c r="O440" i="2"/>
  <c r="Q440" i="2"/>
  <c r="O441" i="2"/>
  <c r="Q441" i="2"/>
  <c r="O442" i="2"/>
  <c r="Q442" i="2"/>
  <c r="O444" i="2"/>
  <c r="Q444" i="2"/>
  <c r="O445" i="2"/>
  <c r="Q445" i="2"/>
  <c r="O447" i="2"/>
  <c r="Q447" i="2"/>
  <c r="O448" i="2"/>
  <c r="Q448" i="2"/>
  <c r="O449" i="2"/>
  <c r="Q449" i="2"/>
  <c r="O450" i="2"/>
  <c r="Q450" i="2"/>
  <c r="O451" i="2"/>
  <c r="Q451" i="2"/>
  <c r="O452" i="2"/>
  <c r="Q452" i="2"/>
  <c r="O453" i="2"/>
  <c r="Q453" i="2"/>
  <c r="O454" i="2"/>
  <c r="Q454" i="2"/>
  <c r="O455" i="2"/>
  <c r="Q455" i="2"/>
  <c r="O456" i="2"/>
  <c r="Q456" i="2"/>
  <c r="O458" i="2"/>
  <c r="Q458" i="2"/>
  <c r="O460" i="2"/>
  <c r="Q460" i="2"/>
  <c r="O461" i="2"/>
  <c r="Q461" i="2"/>
  <c r="O462" i="2"/>
  <c r="Q462" i="2"/>
  <c r="O463" i="2"/>
  <c r="Q463" i="2"/>
  <c r="O464" i="2"/>
  <c r="Q464" i="2"/>
  <c r="O466" i="2"/>
  <c r="Q466" i="2"/>
  <c r="O467" i="2"/>
  <c r="Q467" i="2"/>
  <c r="O469" i="2"/>
  <c r="Q469" i="2"/>
  <c r="O470" i="2"/>
  <c r="Q470" i="2"/>
  <c r="O471" i="2"/>
  <c r="Q471" i="2"/>
  <c r="O472" i="2"/>
  <c r="Q472" i="2"/>
  <c r="O473" i="2"/>
  <c r="Q473" i="2"/>
  <c r="O474" i="2"/>
  <c r="Q474" i="2"/>
  <c r="O475" i="2"/>
  <c r="Q475" i="2"/>
  <c r="O476" i="2"/>
  <c r="Q476" i="2"/>
  <c r="O477" i="2"/>
  <c r="Q477" i="2"/>
  <c r="O478" i="2"/>
  <c r="Q478" i="2"/>
  <c r="O480" i="2"/>
  <c r="Q480" i="2"/>
  <c r="O481" i="2"/>
  <c r="Q481" i="2"/>
  <c r="O482" i="2"/>
  <c r="Q482" i="2"/>
  <c r="O483" i="2"/>
  <c r="Q483" i="2"/>
  <c r="O485" i="2"/>
  <c r="Q485" i="2"/>
  <c r="O486" i="2"/>
  <c r="Q486" i="2"/>
  <c r="O487" i="2"/>
  <c r="Q487" i="2"/>
  <c r="O488" i="2"/>
  <c r="Q488" i="2"/>
  <c r="O489" i="2"/>
  <c r="Q489" i="2"/>
  <c r="O490" i="2"/>
  <c r="Q490" i="2"/>
  <c r="O491" i="2"/>
  <c r="Q491" i="2"/>
  <c r="O492" i="2"/>
  <c r="Q492" i="2"/>
  <c r="O493" i="2"/>
  <c r="Q493" i="2"/>
  <c r="O494" i="2"/>
  <c r="Q494" i="2"/>
  <c r="O495" i="2"/>
  <c r="Q495" i="2"/>
  <c r="O496" i="2"/>
  <c r="Q496" i="2"/>
  <c r="O497" i="2"/>
  <c r="Q497" i="2"/>
  <c r="O498" i="2"/>
  <c r="Q498" i="2"/>
  <c r="O499" i="2"/>
  <c r="Q499" i="2"/>
  <c r="O500" i="2"/>
  <c r="Q500" i="2"/>
  <c r="O501" i="2"/>
  <c r="Q501" i="2"/>
  <c r="O502" i="2"/>
  <c r="Q502" i="2"/>
  <c r="O503" i="2"/>
  <c r="Q503" i="2"/>
  <c r="O504" i="2"/>
  <c r="Q504" i="2"/>
  <c r="O505" i="2"/>
  <c r="Q505" i="2"/>
  <c r="O506" i="2"/>
  <c r="Q506" i="2"/>
  <c r="O507" i="2"/>
  <c r="Q507" i="2"/>
  <c r="O508" i="2"/>
  <c r="Q508" i="2"/>
  <c r="O509" i="2"/>
  <c r="Q509" i="2"/>
  <c r="O510" i="2"/>
  <c r="Q510" i="2"/>
  <c r="O511" i="2"/>
  <c r="Q511" i="2"/>
  <c r="O512" i="2"/>
  <c r="Q512" i="2"/>
  <c r="O513" i="2"/>
  <c r="Q513" i="2"/>
  <c r="O515" i="2"/>
  <c r="Q515" i="2"/>
  <c r="O517" i="2"/>
  <c r="Q517" i="2"/>
  <c r="O518" i="2"/>
  <c r="Q518" i="2"/>
  <c r="O519" i="2"/>
  <c r="Q519" i="2"/>
  <c r="O520" i="2"/>
  <c r="Q520" i="2"/>
  <c r="O521" i="2"/>
  <c r="Q521" i="2"/>
  <c r="O522" i="2"/>
  <c r="Q522" i="2"/>
  <c r="O524" i="2"/>
  <c r="Q524" i="2"/>
  <c r="O525" i="2"/>
  <c r="Q525" i="2"/>
  <c r="O526" i="2"/>
  <c r="Q526" i="2"/>
  <c r="O528" i="2"/>
  <c r="Q528" i="2"/>
  <c r="O529" i="2"/>
  <c r="Q529" i="2"/>
  <c r="O530" i="2"/>
  <c r="Q530" i="2"/>
  <c r="O531" i="2"/>
  <c r="Q531" i="2"/>
  <c r="O532" i="2"/>
  <c r="Q532" i="2"/>
  <c r="O533" i="2"/>
  <c r="Q533" i="2"/>
  <c r="O534" i="2"/>
  <c r="Q534" i="2"/>
  <c r="O535" i="2"/>
  <c r="Q535" i="2"/>
  <c r="O536" i="2"/>
  <c r="Q536" i="2"/>
  <c r="O538" i="2"/>
  <c r="Q538" i="2"/>
  <c r="O539" i="2"/>
  <c r="Q539" i="2"/>
  <c r="O540" i="2"/>
  <c r="Q540" i="2"/>
  <c r="O541" i="2"/>
  <c r="Q541" i="2"/>
  <c r="O542" i="2"/>
  <c r="Q542" i="2"/>
  <c r="O544" i="2"/>
  <c r="Q544" i="2"/>
  <c r="O545" i="2"/>
  <c r="Q545" i="2"/>
  <c r="O546" i="2"/>
  <c r="Q546" i="2"/>
  <c r="O547" i="2"/>
  <c r="Q547" i="2"/>
  <c r="O548" i="2"/>
  <c r="Q548" i="2"/>
  <c r="O549" i="2"/>
  <c r="Q549" i="2"/>
  <c r="O550" i="2"/>
  <c r="Q550" i="2"/>
  <c r="O551" i="2"/>
  <c r="Q551" i="2"/>
  <c r="O552" i="2"/>
  <c r="Q552" i="2"/>
  <c r="O553" i="2"/>
  <c r="Q553" i="2"/>
  <c r="O554" i="2"/>
  <c r="Q554" i="2"/>
  <c r="O555" i="2"/>
  <c r="Q555" i="2"/>
  <c r="O556" i="2"/>
  <c r="Q556" i="2"/>
  <c r="O557" i="2"/>
  <c r="Q557" i="2"/>
  <c r="O558" i="2"/>
  <c r="Q558" i="2"/>
  <c r="O559" i="2"/>
  <c r="Q559" i="2"/>
  <c r="O560" i="2"/>
  <c r="Q560" i="2"/>
  <c r="O561" i="2"/>
  <c r="Q561" i="2"/>
  <c r="O562" i="2"/>
  <c r="Q562" i="2"/>
  <c r="O563" i="2"/>
  <c r="Q563" i="2"/>
  <c r="O564" i="2"/>
  <c r="Q564" i="2"/>
  <c r="O566" i="2"/>
  <c r="Q566" i="2"/>
  <c r="O567" i="2"/>
  <c r="Q567" i="2"/>
  <c r="O569" i="2"/>
  <c r="Q569" i="2"/>
  <c r="O570" i="2"/>
  <c r="Q570" i="2"/>
  <c r="O571" i="2"/>
  <c r="Q571" i="2"/>
  <c r="O572" i="2"/>
  <c r="Q572" i="2"/>
  <c r="O573" i="2"/>
  <c r="Q573" i="2"/>
  <c r="O574" i="2"/>
  <c r="Q574" i="2"/>
  <c r="O575" i="2"/>
  <c r="Q575" i="2"/>
  <c r="O576" i="2"/>
  <c r="Q576" i="2"/>
  <c r="O577" i="2"/>
  <c r="Q577" i="2"/>
  <c r="O578" i="2"/>
  <c r="Q578" i="2"/>
  <c r="K438" i="2"/>
  <c r="T438" i="2" s="1"/>
  <c r="K439" i="2"/>
  <c r="T439" i="2" s="1"/>
  <c r="K440" i="2"/>
  <c r="T440" i="2" s="1"/>
  <c r="K441" i="2"/>
  <c r="T441" i="2" s="1"/>
  <c r="K442" i="2"/>
  <c r="T442" i="2" s="1"/>
  <c r="K443" i="2"/>
  <c r="T443" i="2" s="1"/>
  <c r="K444" i="2"/>
  <c r="T444" i="2" s="1"/>
  <c r="K445" i="2"/>
  <c r="T445" i="2" s="1"/>
  <c r="K446" i="2"/>
  <c r="T446" i="2" s="1"/>
  <c r="K447" i="2"/>
  <c r="T447" i="2" s="1"/>
  <c r="K448" i="2"/>
  <c r="T448" i="2" s="1"/>
  <c r="K449" i="2"/>
  <c r="T449" i="2" s="1"/>
  <c r="K450" i="2"/>
  <c r="T450" i="2" s="1"/>
  <c r="K451" i="2"/>
  <c r="T451" i="2" s="1"/>
  <c r="K452" i="2"/>
  <c r="T452" i="2" s="1"/>
  <c r="K453" i="2"/>
  <c r="T453" i="2" s="1"/>
  <c r="K454" i="2"/>
  <c r="T454" i="2" s="1"/>
  <c r="K455" i="2"/>
  <c r="T455" i="2" s="1"/>
  <c r="K456" i="2"/>
  <c r="T456" i="2" s="1"/>
  <c r="K457" i="2"/>
  <c r="T457" i="2" s="1"/>
  <c r="K458" i="2"/>
  <c r="T458" i="2" s="1"/>
  <c r="K459" i="2"/>
  <c r="T459" i="2" s="1"/>
  <c r="K460" i="2"/>
  <c r="T460" i="2" s="1"/>
  <c r="K461" i="2"/>
  <c r="T461" i="2" s="1"/>
  <c r="K462" i="2"/>
  <c r="T462" i="2" s="1"/>
  <c r="K463" i="2"/>
  <c r="T463" i="2" s="1"/>
  <c r="K464" i="2"/>
  <c r="T464" i="2" s="1"/>
  <c r="K465" i="2"/>
  <c r="T465" i="2" s="1"/>
  <c r="K466" i="2"/>
  <c r="T466" i="2" s="1"/>
  <c r="K467" i="2"/>
  <c r="T467" i="2" s="1"/>
  <c r="K468" i="2"/>
  <c r="T468" i="2" s="1"/>
  <c r="K469" i="2"/>
  <c r="T469" i="2" s="1"/>
  <c r="K470" i="2"/>
  <c r="T470" i="2" s="1"/>
  <c r="K471" i="2"/>
  <c r="T471" i="2" s="1"/>
  <c r="K472" i="2"/>
  <c r="T472" i="2" s="1"/>
  <c r="K473" i="2"/>
  <c r="T473" i="2" s="1"/>
  <c r="K474" i="2"/>
  <c r="T474" i="2" s="1"/>
  <c r="K475" i="2"/>
  <c r="T475" i="2" s="1"/>
  <c r="K476" i="2"/>
  <c r="T476" i="2" s="1"/>
  <c r="K477" i="2"/>
  <c r="T477" i="2" s="1"/>
  <c r="K478" i="2"/>
  <c r="T478" i="2" s="1"/>
  <c r="K479" i="2"/>
  <c r="T479" i="2" s="1"/>
  <c r="K480" i="2"/>
  <c r="T480" i="2" s="1"/>
  <c r="K481" i="2"/>
  <c r="T481" i="2" s="1"/>
  <c r="K482" i="2"/>
  <c r="T482" i="2" s="1"/>
  <c r="K483" i="2"/>
  <c r="T483" i="2" s="1"/>
  <c r="K484" i="2"/>
  <c r="T484" i="2" s="1"/>
  <c r="K485" i="2"/>
  <c r="T485" i="2" s="1"/>
  <c r="K486" i="2"/>
  <c r="T486" i="2" s="1"/>
  <c r="K487" i="2"/>
  <c r="T487" i="2" s="1"/>
  <c r="K488" i="2"/>
  <c r="T488" i="2" s="1"/>
  <c r="K489" i="2"/>
  <c r="T489" i="2" s="1"/>
  <c r="K490" i="2"/>
  <c r="T490" i="2" s="1"/>
  <c r="K491" i="2"/>
  <c r="T491" i="2" s="1"/>
  <c r="K492" i="2"/>
  <c r="T492" i="2" s="1"/>
  <c r="K493" i="2"/>
  <c r="T493" i="2" s="1"/>
  <c r="K494" i="2"/>
  <c r="T494" i="2" s="1"/>
  <c r="K495" i="2"/>
  <c r="T495" i="2" s="1"/>
  <c r="K496" i="2"/>
  <c r="T496" i="2" s="1"/>
  <c r="K497" i="2"/>
  <c r="T497" i="2" s="1"/>
  <c r="K498" i="2"/>
  <c r="T498" i="2" s="1"/>
  <c r="K499" i="2"/>
  <c r="T499" i="2" s="1"/>
  <c r="K500" i="2"/>
  <c r="T500" i="2" s="1"/>
  <c r="K501" i="2"/>
  <c r="T501" i="2" s="1"/>
  <c r="K502" i="2"/>
  <c r="T502" i="2" s="1"/>
  <c r="K503" i="2"/>
  <c r="T503" i="2" s="1"/>
  <c r="K504" i="2"/>
  <c r="T504" i="2" s="1"/>
  <c r="K505" i="2"/>
  <c r="T505" i="2" s="1"/>
  <c r="K506" i="2"/>
  <c r="T506" i="2" s="1"/>
  <c r="K507" i="2"/>
  <c r="T507" i="2" s="1"/>
  <c r="K508" i="2"/>
  <c r="T508" i="2" s="1"/>
  <c r="K509" i="2"/>
  <c r="T509" i="2" s="1"/>
  <c r="K510" i="2"/>
  <c r="T510" i="2" s="1"/>
  <c r="K511" i="2"/>
  <c r="T511" i="2" s="1"/>
  <c r="K512" i="2"/>
  <c r="T512" i="2" s="1"/>
  <c r="K513" i="2"/>
  <c r="T513" i="2" s="1"/>
  <c r="K514" i="2"/>
  <c r="T514" i="2" s="1"/>
  <c r="K515" i="2"/>
  <c r="T515" i="2" s="1"/>
  <c r="K516" i="2"/>
  <c r="T516" i="2" s="1"/>
  <c r="K517" i="2"/>
  <c r="T517" i="2" s="1"/>
  <c r="K518" i="2"/>
  <c r="T518" i="2" s="1"/>
  <c r="K519" i="2"/>
  <c r="T519" i="2" s="1"/>
  <c r="K520" i="2"/>
  <c r="T520" i="2" s="1"/>
  <c r="K521" i="2"/>
  <c r="T521" i="2" s="1"/>
  <c r="K522" i="2"/>
  <c r="T522" i="2" s="1"/>
  <c r="K523" i="2"/>
  <c r="T523" i="2" s="1"/>
  <c r="K524" i="2"/>
  <c r="T524" i="2" s="1"/>
  <c r="K525" i="2"/>
  <c r="T525" i="2" s="1"/>
  <c r="K526" i="2"/>
  <c r="T526" i="2" s="1"/>
  <c r="K527" i="2"/>
  <c r="T527" i="2" s="1"/>
  <c r="K528" i="2"/>
  <c r="T528" i="2" s="1"/>
  <c r="K529" i="2"/>
  <c r="T529" i="2" s="1"/>
  <c r="K530" i="2"/>
  <c r="T530" i="2" s="1"/>
  <c r="K531" i="2"/>
  <c r="T531" i="2" s="1"/>
  <c r="K532" i="2"/>
  <c r="T532" i="2" s="1"/>
  <c r="K533" i="2"/>
  <c r="T533" i="2" s="1"/>
  <c r="K534" i="2"/>
  <c r="T534" i="2" s="1"/>
  <c r="K535" i="2"/>
  <c r="T535" i="2" s="1"/>
  <c r="K536" i="2"/>
  <c r="T536" i="2" s="1"/>
  <c r="K537" i="2"/>
  <c r="T537" i="2" s="1"/>
  <c r="K538" i="2"/>
  <c r="T538" i="2" s="1"/>
  <c r="K539" i="2"/>
  <c r="T539" i="2" s="1"/>
  <c r="K540" i="2"/>
  <c r="T540" i="2" s="1"/>
  <c r="K541" i="2"/>
  <c r="T541" i="2" s="1"/>
  <c r="K542" i="2"/>
  <c r="T542" i="2" s="1"/>
  <c r="K543" i="2"/>
  <c r="T543" i="2" s="1"/>
  <c r="K544" i="2"/>
  <c r="T544" i="2" s="1"/>
  <c r="K545" i="2"/>
  <c r="T545" i="2" s="1"/>
  <c r="K546" i="2"/>
  <c r="T546" i="2" s="1"/>
  <c r="K547" i="2"/>
  <c r="T547" i="2" s="1"/>
  <c r="K548" i="2"/>
  <c r="T548" i="2" s="1"/>
  <c r="K549" i="2"/>
  <c r="T549" i="2" s="1"/>
  <c r="K550" i="2"/>
  <c r="T550" i="2" s="1"/>
  <c r="K551" i="2"/>
  <c r="T551" i="2" s="1"/>
  <c r="K552" i="2"/>
  <c r="T552" i="2" s="1"/>
  <c r="K553" i="2"/>
  <c r="T553" i="2" s="1"/>
  <c r="K554" i="2"/>
  <c r="T554" i="2" s="1"/>
  <c r="K555" i="2"/>
  <c r="T555" i="2" s="1"/>
  <c r="K556" i="2"/>
  <c r="T556" i="2" s="1"/>
  <c r="K557" i="2"/>
  <c r="T557" i="2" s="1"/>
  <c r="K558" i="2"/>
  <c r="T558" i="2" s="1"/>
  <c r="K559" i="2"/>
  <c r="T559" i="2" s="1"/>
  <c r="K560" i="2"/>
  <c r="T560" i="2" s="1"/>
  <c r="K561" i="2"/>
  <c r="T561" i="2" s="1"/>
  <c r="K562" i="2"/>
  <c r="T562" i="2" s="1"/>
  <c r="K563" i="2"/>
  <c r="T563" i="2" s="1"/>
  <c r="K564" i="2"/>
  <c r="T564" i="2" s="1"/>
  <c r="K565" i="2"/>
  <c r="T565" i="2" s="1"/>
  <c r="K566" i="2"/>
  <c r="T566" i="2" s="1"/>
  <c r="K567" i="2"/>
  <c r="T567" i="2" s="1"/>
  <c r="K568" i="2"/>
  <c r="T568" i="2" s="1"/>
  <c r="K569" i="2"/>
  <c r="T569" i="2" s="1"/>
  <c r="K570" i="2"/>
  <c r="T570" i="2" s="1"/>
  <c r="K571" i="2"/>
  <c r="T571" i="2" s="1"/>
  <c r="K572" i="2"/>
  <c r="T572" i="2" s="1"/>
  <c r="K573" i="2"/>
  <c r="T573" i="2" s="1"/>
  <c r="K574" i="2"/>
  <c r="T574" i="2" s="1"/>
  <c r="K575" i="2"/>
  <c r="T575" i="2" s="1"/>
  <c r="K576" i="2"/>
  <c r="T576" i="2" s="1"/>
  <c r="K577" i="2"/>
  <c r="T577" i="2" s="1"/>
  <c r="K578" i="2"/>
  <c r="T578" i="2" s="1"/>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K106" i="2"/>
  <c r="K107" i="2"/>
  <c r="K108" i="2"/>
  <c r="K109" i="2"/>
  <c r="K110" i="2"/>
  <c r="K111" i="2"/>
  <c r="K112" i="2"/>
  <c r="K113" i="2"/>
  <c r="K114" i="2"/>
  <c r="K115" i="2"/>
  <c r="K116" i="2"/>
  <c r="K117" i="2"/>
  <c r="K118" i="2"/>
  <c r="K119" i="2"/>
  <c r="K120" i="2"/>
  <c r="K121" i="2"/>
  <c r="K122" i="2"/>
  <c r="K123" i="2"/>
  <c r="K124" i="2"/>
  <c r="K125" i="2"/>
  <c r="K126" i="2"/>
  <c r="K127" i="2"/>
  <c r="K128" i="2"/>
  <c r="K129" i="2"/>
  <c r="K130" i="2"/>
  <c r="K131" i="2"/>
  <c r="K132" i="2"/>
  <c r="K133" i="2"/>
  <c r="K134" i="2"/>
  <c r="K135" i="2"/>
  <c r="K136" i="2"/>
  <c r="K137" i="2"/>
  <c r="K138" i="2"/>
  <c r="K139" i="2"/>
  <c r="K140" i="2"/>
  <c r="K141" i="2"/>
  <c r="K142" i="2"/>
  <c r="K143" i="2"/>
  <c r="K144" i="2"/>
  <c r="K145" i="2"/>
  <c r="K146" i="2"/>
  <c r="K147" i="2"/>
  <c r="K148" i="2"/>
  <c r="K149" i="2"/>
  <c r="K150" i="2"/>
  <c r="K151" i="2"/>
  <c r="K152" i="2"/>
  <c r="K153" i="2"/>
  <c r="K154" i="2"/>
  <c r="K155" i="2"/>
  <c r="K156" i="2"/>
  <c r="K157" i="2"/>
  <c r="K158" i="2"/>
  <c r="K159" i="2"/>
  <c r="K160" i="2"/>
  <c r="K161" i="2"/>
  <c r="K162" i="2"/>
  <c r="K163" i="2"/>
  <c r="K164" i="2"/>
  <c r="K165" i="2"/>
  <c r="K166" i="2"/>
  <c r="K167" i="2"/>
  <c r="K168" i="2"/>
  <c r="K169" i="2"/>
  <c r="K170" i="2"/>
  <c r="K171" i="2"/>
  <c r="K172" i="2"/>
  <c r="K173" i="2"/>
  <c r="K174" i="2"/>
  <c r="K175" i="2"/>
  <c r="K176" i="2"/>
  <c r="K177" i="2"/>
  <c r="K178" i="2"/>
  <c r="K179" i="2"/>
  <c r="K180" i="2"/>
  <c r="K181" i="2"/>
  <c r="K182" i="2"/>
  <c r="K183" i="2"/>
  <c r="K184" i="2"/>
  <c r="K185" i="2"/>
  <c r="K186" i="2"/>
  <c r="K187" i="2"/>
  <c r="K188" i="2"/>
  <c r="K189" i="2"/>
  <c r="K190" i="2"/>
  <c r="K191" i="2"/>
  <c r="K192" i="2"/>
  <c r="K193" i="2"/>
  <c r="K194" i="2"/>
  <c r="K195" i="2"/>
  <c r="K196" i="2"/>
  <c r="K197" i="2"/>
  <c r="K198" i="2"/>
  <c r="K199" i="2"/>
  <c r="K200" i="2"/>
  <c r="K201" i="2"/>
  <c r="K202" i="2"/>
  <c r="K203" i="2"/>
  <c r="K204" i="2"/>
  <c r="K205" i="2"/>
  <c r="K206" i="2"/>
  <c r="K207" i="2"/>
  <c r="K208" i="2"/>
  <c r="K209" i="2"/>
  <c r="K210" i="2"/>
  <c r="K211" i="2"/>
  <c r="K212" i="2"/>
  <c r="K213" i="2"/>
  <c r="K214" i="2"/>
  <c r="K215" i="2"/>
  <c r="K216" i="2"/>
  <c r="K217" i="2"/>
  <c r="K218" i="2"/>
  <c r="K219" i="2"/>
  <c r="K220" i="2"/>
  <c r="K221" i="2"/>
  <c r="K222" i="2"/>
  <c r="K223" i="2"/>
  <c r="K224" i="2"/>
  <c r="K225" i="2"/>
  <c r="K226" i="2"/>
  <c r="K227" i="2"/>
  <c r="K228" i="2"/>
  <c r="K229" i="2"/>
  <c r="K230" i="2"/>
  <c r="K231" i="2"/>
  <c r="K232" i="2"/>
  <c r="K233" i="2"/>
  <c r="K234" i="2"/>
  <c r="K235" i="2"/>
  <c r="K236" i="2"/>
  <c r="K237" i="2"/>
  <c r="K238" i="2"/>
  <c r="K239" i="2"/>
  <c r="K240" i="2"/>
  <c r="K241" i="2"/>
  <c r="K242" i="2"/>
  <c r="K243" i="2"/>
  <c r="K244" i="2"/>
  <c r="K245" i="2"/>
  <c r="K246" i="2"/>
  <c r="K247" i="2"/>
  <c r="K248" i="2"/>
  <c r="K249" i="2"/>
  <c r="K250" i="2"/>
  <c r="K251" i="2"/>
  <c r="K252" i="2"/>
  <c r="K253" i="2"/>
  <c r="K254" i="2"/>
  <c r="K255" i="2"/>
  <c r="K256" i="2"/>
  <c r="K257" i="2"/>
  <c r="K258" i="2"/>
  <c r="K259" i="2"/>
  <c r="K260" i="2"/>
  <c r="K261" i="2"/>
  <c r="K262" i="2"/>
  <c r="K263" i="2"/>
  <c r="K264" i="2"/>
  <c r="K265" i="2"/>
  <c r="K266" i="2"/>
  <c r="K267" i="2"/>
  <c r="K268" i="2"/>
  <c r="K269" i="2"/>
  <c r="K270" i="2"/>
  <c r="K271" i="2"/>
  <c r="K272" i="2"/>
  <c r="K273" i="2"/>
  <c r="K274" i="2"/>
  <c r="K296" i="2"/>
  <c r="T296" i="2" s="1"/>
  <c r="K297" i="2"/>
  <c r="K298" i="2"/>
  <c r="K299" i="2"/>
  <c r="K300" i="2"/>
  <c r="K301" i="2"/>
  <c r="K302" i="2"/>
  <c r="K303" i="2"/>
  <c r="K304" i="2"/>
  <c r="K305" i="2"/>
  <c r="K306" i="2"/>
  <c r="K307" i="2"/>
  <c r="K308" i="2"/>
  <c r="K309" i="2"/>
  <c r="K310" i="2"/>
  <c r="K311" i="2"/>
  <c r="K312" i="2"/>
  <c r="K313" i="2"/>
  <c r="K314" i="2"/>
  <c r="K315" i="2"/>
  <c r="K316" i="2"/>
  <c r="K317" i="2"/>
  <c r="K318" i="2"/>
  <c r="K319" i="2"/>
  <c r="K320" i="2"/>
  <c r="K321" i="2"/>
  <c r="K322" i="2"/>
  <c r="K323" i="2"/>
  <c r="K324" i="2"/>
  <c r="K325" i="2"/>
  <c r="K326" i="2"/>
  <c r="K327" i="2"/>
  <c r="K328" i="2"/>
  <c r="K329" i="2"/>
  <c r="K330" i="2"/>
  <c r="K331" i="2"/>
  <c r="K332" i="2"/>
  <c r="K333" i="2"/>
  <c r="K334" i="2"/>
  <c r="K335" i="2"/>
  <c r="K336" i="2"/>
  <c r="K337" i="2"/>
  <c r="K338" i="2"/>
  <c r="K339" i="2"/>
  <c r="K340" i="2"/>
  <c r="K341" i="2"/>
  <c r="K342" i="2"/>
  <c r="K343" i="2"/>
  <c r="K344" i="2"/>
  <c r="K345" i="2"/>
  <c r="K346" i="2"/>
  <c r="K347" i="2"/>
  <c r="K348" i="2"/>
  <c r="K349" i="2"/>
  <c r="K350" i="2"/>
  <c r="K351" i="2"/>
  <c r="K352" i="2"/>
  <c r="K353" i="2"/>
  <c r="K354" i="2"/>
  <c r="K355" i="2"/>
  <c r="K356" i="2"/>
  <c r="K357" i="2"/>
  <c r="K358" i="2"/>
  <c r="K359" i="2"/>
  <c r="K360" i="2"/>
  <c r="K361" i="2"/>
  <c r="K362" i="2"/>
  <c r="K363" i="2"/>
  <c r="K364" i="2"/>
  <c r="K365" i="2"/>
  <c r="K366" i="2"/>
  <c r="K367" i="2"/>
  <c r="K368" i="2"/>
  <c r="K369" i="2"/>
  <c r="K370" i="2"/>
  <c r="K371" i="2"/>
  <c r="K372" i="2"/>
  <c r="K373" i="2"/>
  <c r="K374" i="2"/>
  <c r="K375" i="2"/>
  <c r="K376" i="2"/>
  <c r="K377" i="2"/>
  <c r="K378" i="2"/>
  <c r="K379" i="2"/>
  <c r="K380" i="2"/>
  <c r="K381" i="2"/>
  <c r="K382" i="2"/>
  <c r="K383" i="2"/>
  <c r="K384" i="2"/>
  <c r="K385" i="2"/>
  <c r="K386" i="2"/>
  <c r="K387" i="2"/>
  <c r="K388" i="2"/>
  <c r="K389" i="2"/>
  <c r="K390" i="2"/>
  <c r="K391" i="2"/>
  <c r="K392" i="2"/>
  <c r="K393" i="2"/>
  <c r="K394" i="2"/>
  <c r="K395" i="2"/>
  <c r="K396" i="2"/>
  <c r="K397" i="2"/>
  <c r="K398" i="2"/>
  <c r="K399" i="2"/>
  <c r="K400" i="2"/>
  <c r="K401" i="2"/>
  <c r="K402" i="2"/>
  <c r="K403" i="2"/>
  <c r="K404" i="2"/>
  <c r="K405" i="2"/>
  <c r="K406" i="2"/>
  <c r="K407" i="2"/>
  <c r="K408" i="2"/>
  <c r="K409" i="2"/>
  <c r="K410" i="2"/>
  <c r="K411" i="2"/>
  <c r="K412" i="2"/>
  <c r="K413" i="2"/>
  <c r="K414" i="2"/>
  <c r="K415" i="2"/>
  <c r="K416" i="2"/>
  <c r="K417" i="2"/>
  <c r="K418" i="2"/>
  <c r="K419" i="2"/>
  <c r="K420" i="2"/>
  <c r="K421" i="2"/>
  <c r="K422" i="2"/>
  <c r="K423" i="2"/>
  <c r="K424" i="2"/>
  <c r="K425" i="2"/>
  <c r="K426" i="2"/>
  <c r="K427" i="2"/>
  <c r="K428" i="2"/>
  <c r="K429" i="2"/>
  <c r="K430" i="2"/>
  <c r="K431" i="2"/>
  <c r="K432" i="2"/>
  <c r="K433" i="2"/>
  <c r="K434" i="2"/>
  <c r="K435" i="2"/>
  <c r="K436" i="2"/>
  <c r="K437" i="2"/>
  <c r="B1" i="41" l="1"/>
  <c r="B2" i="41"/>
  <c r="K55" i="38" l="1"/>
  <c r="K63" i="38" l="1"/>
  <c r="K62" i="38"/>
  <c r="K61" i="38"/>
  <c r="K60" i="38"/>
  <c r="K59" i="38"/>
  <c r="K58" i="38"/>
  <c r="K57" i="38"/>
  <c r="K56" i="38"/>
  <c r="K54" i="38"/>
  <c r="K53" i="38"/>
  <c r="E13" i="40"/>
  <c r="E16" i="40"/>
  <c r="E17" i="40"/>
  <c r="E12" i="40"/>
  <c r="B4" i="40"/>
  <c r="B5" i="40"/>
  <c r="B6" i="40"/>
  <c r="B7" i="40"/>
  <c r="B2" i="40"/>
  <c r="A3" i="40"/>
  <c r="A4" i="40"/>
  <c r="A5" i="40"/>
  <c r="A6" i="40"/>
  <c r="A7" i="40"/>
  <c r="A2" i="40"/>
  <c r="P19" i="40" l="1"/>
  <c r="L17" i="40"/>
  <c r="K17" i="40"/>
  <c r="J17" i="40"/>
  <c r="F17" i="40"/>
  <c r="I17" i="40" s="1"/>
  <c r="L16" i="40"/>
  <c r="K16" i="40"/>
  <c r="J16" i="40"/>
  <c r="F16" i="40"/>
  <c r="I16" i="40" s="1"/>
  <c r="L13" i="40"/>
  <c r="K13" i="40"/>
  <c r="J13" i="40"/>
  <c r="F13" i="40"/>
  <c r="I13" i="40" s="1"/>
  <c r="N13" i="40" s="1"/>
  <c r="Q13" i="40" s="1"/>
  <c r="L12" i="40"/>
  <c r="K12" i="40"/>
  <c r="J12" i="40"/>
  <c r="F12" i="40"/>
  <c r="I12" i="40" s="1"/>
  <c r="B3" i="40"/>
  <c r="N16" i="40" l="1"/>
  <c r="Q16" i="40" s="1"/>
  <c r="N17" i="40"/>
  <c r="Q17" i="40" s="1"/>
  <c r="H18" i="31" s="1"/>
  <c r="N12" i="40"/>
  <c r="Q12" i="40" s="1"/>
  <c r="H17" i="31" s="1"/>
  <c r="Q19" i="40" l="1"/>
  <c r="B5" i="36"/>
  <c r="B6" i="36"/>
  <c r="B7" i="36"/>
  <c r="B8" i="36"/>
  <c r="B3" i="36"/>
  <c r="A4" i="36"/>
  <c r="A5" i="36"/>
  <c r="A6" i="36"/>
  <c r="A7" i="36"/>
  <c r="A8" i="36"/>
  <c r="A3" i="36"/>
  <c r="B3" i="35"/>
  <c r="B5" i="35"/>
  <c r="B6" i="35"/>
  <c r="B7" i="35"/>
  <c r="B8" i="35"/>
  <c r="B4" i="35"/>
  <c r="A4" i="35"/>
  <c r="A5" i="35"/>
  <c r="A6" i="35"/>
  <c r="A7" i="35"/>
  <c r="A8" i="35"/>
  <c r="A3" i="35"/>
  <c r="B5" i="5"/>
  <c r="B6" i="5"/>
  <c r="B7" i="5"/>
  <c r="B8" i="5"/>
  <c r="B3" i="5"/>
  <c r="A4" i="5"/>
  <c r="A5" i="5"/>
  <c r="A6" i="5"/>
  <c r="A7" i="5"/>
  <c r="A8" i="5"/>
  <c r="A3" i="5"/>
  <c r="B3" i="31"/>
  <c r="B5" i="31"/>
  <c r="B6" i="31"/>
  <c r="B7" i="31"/>
  <c r="B8" i="31"/>
  <c r="A4" i="31"/>
  <c r="A5" i="31"/>
  <c r="A6" i="31"/>
  <c r="A7" i="31"/>
  <c r="A8" i="31"/>
  <c r="A3" i="31"/>
  <c r="B3" i="38"/>
  <c r="B5" i="38"/>
  <c r="B6" i="38"/>
  <c r="B7" i="38"/>
  <c r="B8" i="38"/>
  <c r="A4" i="38"/>
  <c r="A5" i="38"/>
  <c r="A6" i="38"/>
  <c r="A7" i="38"/>
  <c r="A8" i="38"/>
  <c r="A3" i="38"/>
  <c r="B5" i="18"/>
  <c r="B6" i="18"/>
  <c r="B7" i="18"/>
  <c r="B8" i="18"/>
  <c r="A4" i="18"/>
  <c r="A5" i="18"/>
  <c r="A6" i="18"/>
  <c r="A7" i="18"/>
  <c r="A8" i="18"/>
  <c r="B3" i="18"/>
  <c r="A3" i="18"/>
  <c r="B8" i="17"/>
  <c r="B7" i="17"/>
  <c r="B6" i="17"/>
  <c r="B5" i="17"/>
  <c r="B3" i="17"/>
  <c r="A4" i="17"/>
  <c r="A5" i="17"/>
  <c r="A6" i="17"/>
  <c r="A7" i="17"/>
  <c r="A8" i="17"/>
  <c r="A3" i="17"/>
  <c r="Q27" i="2"/>
  <c r="O27" i="2" s="1"/>
  <c r="Q28" i="2"/>
  <c r="O28" i="2" s="1"/>
  <c r="Q29" i="2"/>
  <c r="O29" i="2" s="1"/>
  <c r="Q30" i="2"/>
  <c r="O30" i="2" s="1"/>
  <c r="Q31" i="2"/>
  <c r="O31" i="2" s="1"/>
  <c r="Q32" i="2"/>
  <c r="O32" i="2" s="1"/>
  <c r="Q33" i="2"/>
  <c r="O33" i="2" s="1"/>
  <c r="Q34" i="2"/>
  <c r="O34" i="2" s="1"/>
  <c r="Q35" i="2"/>
  <c r="O35" i="2" s="1"/>
  <c r="Q36" i="2"/>
  <c r="O36" i="2" s="1"/>
  <c r="Q37" i="2"/>
  <c r="O37" i="2" s="1"/>
  <c r="Q38" i="2"/>
  <c r="O38" i="2" s="1"/>
  <c r="Q39" i="2"/>
  <c r="O39" i="2" s="1"/>
  <c r="Q40" i="2"/>
  <c r="O40" i="2" s="1"/>
  <c r="Q41" i="2"/>
  <c r="O41" i="2" s="1"/>
  <c r="Q42" i="2"/>
  <c r="O42" i="2" s="1"/>
  <c r="Q43" i="2"/>
  <c r="O43" i="2" s="1"/>
  <c r="Q44" i="2"/>
  <c r="O44" i="2" s="1"/>
  <c r="Q45" i="2"/>
  <c r="O45" i="2" s="1"/>
  <c r="Q46" i="2"/>
  <c r="O46" i="2" s="1"/>
  <c r="Q47" i="2"/>
  <c r="O47" i="2" s="1"/>
  <c r="Q48" i="2"/>
  <c r="O48" i="2" s="1"/>
  <c r="Q49" i="2"/>
  <c r="O49" i="2" s="1"/>
  <c r="Q50" i="2"/>
  <c r="O50" i="2" s="1"/>
  <c r="Q51" i="2"/>
  <c r="O51" i="2" s="1"/>
  <c r="Q52" i="2"/>
  <c r="O52" i="2" s="1"/>
  <c r="Q53" i="2"/>
  <c r="O53" i="2" s="1"/>
  <c r="Q54" i="2"/>
  <c r="O54" i="2" s="1"/>
  <c r="Q55" i="2"/>
  <c r="O55" i="2" s="1"/>
  <c r="Q56" i="2"/>
  <c r="O56" i="2" s="1"/>
  <c r="Q57" i="2"/>
  <c r="O57" i="2" s="1"/>
  <c r="Q58" i="2"/>
  <c r="O58" i="2" s="1"/>
  <c r="Q59" i="2"/>
  <c r="O59" i="2" s="1"/>
  <c r="Q60" i="2"/>
  <c r="O60" i="2" s="1"/>
  <c r="Q61" i="2"/>
  <c r="O61" i="2" s="1"/>
  <c r="Q62" i="2"/>
  <c r="O62" i="2" s="1"/>
  <c r="Q63" i="2"/>
  <c r="O63" i="2" s="1"/>
  <c r="Q64" i="2"/>
  <c r="O64" i="2" s="1"/>
  <c r="Q65" i="2"/>
  <c r="O65" i="2" s="1"/>
  <c r="Q66" i="2"/>
  <c r="O66" i="2" s="1"/>
  <c r="Q67" i="2"/>
  <c r="O67" i="2" s="1"/>
  <c r="Q68" i="2"/>
  <c r="O68" i="2" s="1"/>
  <c r="Q69" i="2"/>
  <c r="O69" i="2" s="1"/>
  <c r="Q70" i="2"/>
  <c r="O70" i="2" s="1"/>
  <c r="Q71" i="2"/>
  <c r="O71" i="2" s="1"/>
  <c r="Q72" i="2"/>
  <c r="O72" i="2" s="1"/>
  <c r="Q73" i="2"/>
  <c r="O73" i="2" s="1"/>
  <c r="Q74" i="2"/>
  <c r="O74" i="2" s="1"/>
  <c r="Q75" i="2"/>
  <c r="O75" i="2" s="1"/>
  <c r="Q76" i="2"/>
  <c r="O76" i="2" s="1"/>
  <c r="Q77" i="2"/>
  <c r="O77" i="2" s="1"/>
  <c r="Q78" i="2"/>
  <c r="O78" i="2" s="1"/>
  <c r="Q79" i="2"/>
  <c r="O79" i="2" s="1"/>
  <c r="Q80" i="2"/>
  <c r="O80" i="2" s="1"/>
  <c r="Q81" i="2"/>
  <c r="O81" i="2" s="1"/>
  <c r="Q82" i="2"/>
  <c r="O82" i="2" s="1"/>
  <c r="Q83" i="2"/>
  <c r="O83" i="2" s="1"/>
  <c r="Q84" i="2"/>
  <c r="O84" i="2" s="1"/>
  <c r="Q85" i="2"/>
  <c r="O85" i="2" s="1"/>
  <c r="Q86" i="2"/>
  <c r="O86" i="2" s="1"/>
  <c r="Q87" i="2"/>
  <c r="O87" i="2" s="1"/>
  <c r="Q88" i="2"/>
  <c r="O88" i="2" s="1"/>
  <c r="Q89" i="2"/>
  <c r="O89" i="2" s="1"/>
  <c r="Q90" i="2"/>
  <c r="O90" i="2" s="1"/>
  <c r="Q91" i="2"/>
  <c r="O91" i="2" s="1"/>
  <c r="Q92" i="2"/>
  <c r="O92" i="2" s="1"/>
  <c r="Q93" i="2"/>
  <c r="O93" i="2" s="1"/>
  <c r="Q94" i="2"/>
  <c r="O94" i="2" s="1"/>
  <c r="Q95" i="2"/>
  <c r="O95" i="2" s="1"/>
  <c r="Q96" i="2"/>
  <c r="O96" i="2" s="1"/>
  <c r="Q97" i="2"/>
  <c r="O97" i="2" s="1"/>
  <c r="Q98" i="2"/>
  <c r="O98" i="2" s="1"/>
  <c r="Q99" i="2"/>
  <c r="O99" i="2" s="1"/>
  <c r="Q100" i="2"/>
  <c r="O100" i="2" s="1"/>
  <c r="Q101" i="2"/>
  <c r="O101" i="2" s="1"/>
  <c r="Q102" i="2"/>
  <c r="O102" i="2" s="1"/>
  <c r="Q103" i="2"/>
  <c r="O103" i="2" s="1"/>
  <c r="Q104" i="2"/>
  <c r="O104" i="2" s="1"/>
  <c r="Q105" i="2"/>
  <c r="O105" i="2" s="1"/>
  <c r="Q106" i="2"/>
  <c r="O106" i="2" s="1"/>
  <c r="Q107" i="2"/>
  <c r="O107" i="2" s="1"/>
  <c r="Q108" i="2"/>
  <c r="O108" i="2" s="1"/>
  <c r="Q109" i="2"/>
  <c r="O109" i="2" s="1"/>
  <c r="Q110" i="2"/>
  <c r="O110" i="2" s="1"/>
  <c r="Q111" i="2"/>
  <c r="O111" i="2" s="1"/>
  <c r="Q112" i="2"/>
  <c r="O112" i="2" s="1"/>
  <c r="Q113" i="2"/>
  <c r="O113" i="2" s="1"/>
  <c r="Q114" i="2"/>
  <c r="O114" i="2" s="1"/>
  <c r="Q115" i="2"/>
  <c r="O115" i="2" s="1"/>
  <c r="Q116" i="2"/>
  <c r="O116" i="2" s="1"/>
  <c r="Q117" i="2"/>
  <c r="O117" i="2" s="1"/>
  <c r="Q118" i="2"/>
  <c r="O118" i="2" s="1"/>
  <c r="Q119" i="2"/>
  <c r="O119" i="2" s="1"/>
  <c r="Q120" i="2"/>
  <c r="O120" i="2" s="1"/>
  <c r="Q121" i="2"/>
  <c r="O121" i="2" s="1"/>
  <c r="Q122" i="2"/>
  <c r="O122" i="2" s="1"/>
  <c r="Q123" i="2"/>
  <c r="O123" i="2" s="1"/>
  <c r="Q124" i="2"/>
  <c r="O124" i="2" s="1"/>
  <c r="Q125" i="2"/>
  <c r="O125" i="2" s="1"/>
  <c r="Q126" i="2"/>
  <c r="O126" i="2" s="1"/>
  <c r="Q127" i="2"/>
  <c r="O127" i="2" s="1"/>
  <c r="Q128" i="2"/>
  <c r="O128" i="2" s="1"/>
  <c r="Q129" i="2"/>
  <c r="O129" i="2" s="1"/>
  <c r="Q130" i="2"/>
  <c r="O130" i="2" s="1"/>
  <c r="Q131" i="2"/>
  <c r="O131" i="2" s="1"/>
  <c r="Q132" i="2"/>
  <c r="O132" i="2" s="1"/>
  <c r="Q133" i="2"/>
  <c r="O133" i="2" s="1"/>
  <c r="Q134" i="2"/>
  <c r="O134" i="2" s="1"/>
  <c r="Q135" i="2"/>
  <c r="O135" i="2" s="1"/>
  <c r="Q136" i="2"/>
  <c r="O136" i="2" s="1"/>
  <c r="Q137" i="2"/>
  <c r="O137" i="2" s="1"/>
  <c r="Q138" i="2"/>
  <c r="O138" i="2" s="1"/>
  <c r="Q139" i="2"/>
  <c r="O139" i="2" s="1"/>
  <c r="Q140" i="2"/>
  <c r="O140" i="2" s="1"/>
  <c r="Q141" i="2"/>
  <c r="O141" i="2" s="1"/>
  <c r="Q142" i="2"/>
  <c r="O142" i="2" s="1"/>
  <c r="Q143" i="2"/>
  <c r="O143" i="2" s="1"/>
  <c r="Q144" i="2"/>
  <c r="O144" i="2" s="1"/>
  <c r="Q145" i="2"/>
  <c r="O145" i="2" s="1"/>
  <c r="Q146" i="2"/>
  <c r="O146" i="2" s="1"/>
  <c r="Q147" i="2"/>
  <c r="O147" i="2" s="1"/>
  <c r="Q148" i="2"/>
  <c r="O148" i="2" s="1"/>
  <c r="Q149" i="2"/>
  <c r="O149" i="2" s="1"/>
  <c r="Q150" i="2"/>
  <c r="O150" i="2" s="1"/>
  <c r="Q151" i="2"/>
  <c r="O151" i="2" s="1"/>
  <c r="Q152" i="2"/>
  <c r="O152" i="2" s="1"/>
  <c r="Q153" i="2"/>
  <c r="O153" i="2" s="1"/>
  <c r="Q154" i="2"/>
  <c r="O154" i="2" s="1"/>
  <c r="Q155" i="2"/>
  <c r="O155" i="2" s="1"/>
  <c r="Q156" i="2"/>
  <c r="O156" i="2" s="1"/>
  <c r="Q157" i="2"/>
  <c r="O157" i="2" s="1"/>
  <c r="Q158" i="2"/>
  <c r="O158" i="2" s="1"/>
  <c r="Q159" i="2"/>
  <c r="O159" i="2" s="1"/>
  <c r="Q160" i="2"/>
  <c r="O160" i="2" s="1"/>
  <c r="Q163" i="2"/>
  <c r="O163" i="2" s="1"/>
  <c r="Q168" i="2"/>
  <c r="O168" i="2" s="1"/>
  <c r="Q171" i="2"/>
  <c r="O171" i="2" s="1"/>
  <c r="Q172" i="2"/>
  <c r="O172" i="2" s="1"/>
  <c r="Q177" i="2"/>
  <c r="O177" i="2" s="1"/>
  <c r="Q178" i="2"/>
  <c r="O178" i="2" s="1"/>
  <c r="Q181" i="2"/>
  <c r="O181" i="2" s="1"/>
  <c r="Q184" i="2"/>
  <c r="O184" i="2" s="1"/>
  <c r="Q185" i="2"/>
  <c r="O185" i="2" s="1"/>
  <c r="Q186" i="2"/>
  <c r="O186" i="2" s="1"/>
  <c r="Q187" i="2"/>
  <c r="O187" i="2" s="1"/>
  <c r="Q188" i="2"/>
  <c r="O188" i="2" s="1"/>
  <c r="Q189" i="2"/>
  <c r="O189" i="2" s="1"/>
  <c r="Q190" i="2"/>
  <c r="O190" i="2" s="1"/>
  <c r="Q191" i="2"/>
  <c r="O191" i="2" s="1"/>
  <c r="Q192" i="2"/>
  <c r="O192" i="2" s="1"/>
  <c r="Q193" i="2"/>
  <c r="O193" i="2" s="1"/>
  <c r="Q194" i="2"/>
  <c r="O194" i="2" s="1"/>
  <c r="Q195" i="2"/>
  <c r="O195" i="2" s="1"/>
  <c r="Q196" i="2"/>
  <c r="O196" i="2" s="1"/>
  <c r="Q197" i="2"/>
  <c r="O197" i="2" s="1"/>
  <c r="Q202" i="2"/>
  <c r="O202" i="2" s="1"/>
  <c r="Q203" i="2"/>
  <c r="O203" i="2" s="1"/>
  <c r="Q204" i="2"/>
  <c r="O204" i="2" s="1"/>
  <c r="Q205" i="2"/>
  <c r="O205" i="2" s="1"/>
  <c r="Q206" i="2"/>
  <c r="O206" i="2" s="1"/>
  <c r="Q207" i="2"/>
  <c r="O207" i="2" s="1"/>
  <c r="Q208" i="2"/>
  <c r="O208" i="2" s="1"/>
  <c r="Q209" i="2"/>
  <c r="O209" i="2" s="1"/>
  <c r="Q210" i="2"/>
  <c r="O210" i="2" s="1"/>
  <c r="Q211" i="2"/>
  <c r="O211" i="2" s="1"/>
  <c r="Q212" i="2"/>
  <c r="O212" i="2" s="1"/>
  <c r="Q213" i="2"/>
  <c r="O213" i="2" s="1"/>
  <c r="Q214" i="2"/>
  <c r="O214" i="2" s="1"/>
  <c r="Q215" i="2"/>
  <c r="O215" i="2" s="1"/>
  <c r="Q216" i="2"/>
  <c r="O216" i="2" s="1"/>
  <c r="Q217" i="2"/>
  <c r="O217" i="2" s="1"/>
  <c r="Q218" i="2"/>
  <c r="O218" i="2" s="1"/>
  <c r="Q219" i="2"/>
  <c r="O219" i="2" s="1"/>
  <c r="Q220" i="2"/>
  <c r="O220" i="2" s="1"/>
  <c r="Q221" i="2"/>
  <c r="O221" i="2" s="1"/>
  <c r="Q222" i="2"/>
  <c r="O222" i="2" s="1"/>
  <c r="Q223" i="2"/>
  <c r="O223" i="2" s="1"/>
  <c r="Q224" i="2"/>
  <c r="O224" i="2" s="1"/>
  <c r="Q225" i="2"/>
  <c r="O225" i="2" s="1"/>
  <c r="Q226" i="2"/>
  <c r="O226" i="2" s="1"/>
  <c r="Q227" i="2"/>
  <c r="O227" i="2" s="1"/>
  <c r="Q228" i="2"/>
  <c r="O228" i="2" s="1"/>
  <c r="Q229" i="2"/>
  <c r="O229" i="2" s="1"/>
  <c r="Q230" i="2"/>
  <c r="O230" i="2" s="1"/>
  <c r="Q231" i="2"/>
  <c r="O231" i="2" s="1"/>
  <c r="Q232" i="2"/>
  <c r="O232" i="2" s="1"/>
  <c r="Q233" i="2"/>
  <c r="O233" i="2" s="1"/>
  <c r="Q234" i="2"/>
  <c r="O234" i="2" s="1"/>
  <c r="Q235" i="2"/>
  <c r="O235" i="2" s="1"/>
  <c r="Q236" i="2"/>
  <c r="O236" i="2" s="1"/>
  <c r="Q237" i="2"/>
  <c r="O237" i="2" s="1"/>
  <c r="Q238" i="2"/>
  <c r="O238" i="2" s="1"/>
  <c r="Q239" i="2"/>
  <c r="O239" i="2" s="1"/>
  <c r="Q240" i="2"/>
  <c r="O240" i="2" s="1"/>
  <c r="Q241" i="2"/>
  <c r="O241" i="2" s="1"/>
  <c r="Q242" i="2"/>
  <c r="O242" i="2" s="1"/>
  <c r="Q243" i="2"/>
  <c r="O243" i="2" s="1"/>
  <c r="Q244" i="2"/>
  <c r="O244" i="2" s="1"/>
  <c r="Q245" i="2"/>
  <c r="O245" i="2" s="1"/>
  <c r="Q246" i="2"/>
  <c r="O246" i="2" s="1"/>
  <c r="Q247" i="2"/>
  <c r="O247" i="2" s="1"/>
  <c r="Q248" i="2"/>
  <c r="O248" i="2" s="1"/>
  <c r="Q249" i="2"/>
  <c r="O249" i="2" s="1"/>
  <c r="Q250" i="2"/>
  <c r="O250" i="2" s="1"/>
  <c r="Q251" i="2"/>
  <c r="O251" i="2" s="1"/>
  <c r="Q252" i="2"/>
  <c r="O252" i="2" s="1"/>
  <c r="Q253" i="2"/>
  <c r="O253" i="2" s="1"/>
  <c r="Q254" i="2"/>
  <c r="O254" i="2" s="1"/>
  <c r="Q255" i="2"/>
  <c r="O255" i="2" s="1"/>
  <c r="Q256" i="2"/>
  <c r="O256" i="2" s="1"/>
  <c r="Q257" i="2"/>
  <c r="O257" i="2" s="1"/>
  <c r="Q258" i="2"/>
  <c r="O258" i="2" s="1"/>
  <c r="Q259" i="2"/>
  <c r="O259" i="2" s="1"/>
  <c r="Q260" i="2"/>
  <c r="O260" i="2" s="1"/>
  <c r="Q261" i="2"/>
  <c r="O261" i="2" s="1"/>
  <c r="Q262" i="2"/>
  <c r="O262" i="2" s="1"/>
  <c r="Q263" i="2"/>
  <c r="O263" i="2" s="1"/>
  <c r="Q264" i="2"/>
  <c r="O264" i="2" s="1"/>
  <c r="Q265" i="2"/>
  <c r="O265" i="2" s="1"/>
  <c r="Q266" i="2"/>
  <c r="O266" i="2" s="1"/>
  <c r="Q267" i="2"/>
  <c r="O267" i="2" s="1"/>
  <c r="Q268" i="2"/>
  <c r="O268" i="2" s="1"/>
  <c r="Q269" i="2"/>
  <c r="O269" i="2" s="1"/>
  <c r="Q270" i="2"/>
  <c r="O270" i="2" s="1"/>
  <c r="Q271" i="2"/>
  <c r="O271" i="2" s="1"/>
  <c r="Q272" i="2"/>
  <c r="O272" i="2" s="1"/>
  <c r="Q273" i="2"/>
  <c r="O273" i="2" s="1"/>
  <c r="Q274" i="2"/>
  <c r="O274" i="2" s="1"/>
  <c r="Q297" i="2"/>
  <c r="O297" i="2" s="1"/>
  <c r="Q298" i="2"/>
  <c r="O298" i="2" s="1"/>
  <c r="Q299" i="2"/>
  <c r="O299" i="2" s="1"/>
  <c r="Q300" i="2"/>
  <c r="O300" i="2" s="1"/>
  <c r="Q301" i="2"/>
  <c r="O301" i="2" s="1"/>
  <c r="Q302" i="2"/>
  <c r="O302" i="2" s="1"/>
  <c r="Q303" i="2"/>
  <c r="O303" i="2" s="1"/>
  <c r="Q304" i="2"/>
  <c r="O304" i="2" s="1"/>
  <c r="Q305" i="2"/>
  <c r="O305" i="2" s="1"/>
  <c r="Q306" i="2"/>
  <c r="O306" i="2" s="1"/>
  <c r="Q307" i="2"/>
  <c r="O307" i="2" s="1"/>
  <c r="Q308" i="2"/>
  <c r="O308" i="2" s="1"/>
  <c r="Q309" i="2"/>
  <c r="O309" i="2" s="1"/>
  <c r="Q310" i="2"/>
  <c r="O310" i="2" s="1"/>
  <c r="Q311" i="2"/>
  <c r="O311" i="2" s="1"/>
  <c r="Q312" i="2"/>
  <c r="O312" i="2" s="1"/>
  <c r="Q313" i="2"/>
  <c r="O313" i="2" s="1"/>
  <c r="Q314" i="2"/>
  <c r="O314" i="2" s="1"/>
  <c r="Q315" i="2"/>
  <c r="O315" i="2" s="1"/>
  <c r="Q316" i="2"/>
  <c r="O316" i="2" s="1"/>
  <c r="Q317" i="2"/>
  <c r="O317" i="2" s="1"/>
  <c r="Q318" i="2"/>
  <c r="O318" i="2" s="1"/>
  <c r="Q319" i="2"/>
  <c r="O319" i="2" s="1"/>
  <c r="Q320" i="2"/>
  <c r="O320" i="2" s="1"/>
  <c r="Q321" i="2"/>
  <c r="O321" i="2" s="1"/>
  <c r="Q322" i="2"/>
  <c r="O322" i="2" s="1"/>
  <c r="Q323" i="2"/>
  <c r="O323" i="2" s="1"/>
  <c r="Q324" i="2"/>
  <c r="O324" i="2" s="1"/>
  <c r="Q325" i="2"/>
  <c r="O325" i="2" s="1"/>
  <c r="Q326" i="2"/>
  <c r="O326" i="2" s="1"/>
  <c r="Q327" i="2"/>
  <c r="O327" i="2" s="1"/>
  <c r="Q328" i="2"/>
  <c r="O328" i="2" s="1"/>
  <c r="Q329" i="2"/>
  <c r="O329" i="2" s="1"/>
  <c r="Q330" i="2"/>
  <c r="O330" i="2" s="1"/>
  <c r="Q331" i="2"/>
  <c r="O331" i="2" s="1"/>
  <c r="Q332" i="2"/>
  <c r="O332" i="2" s="1"/>
  <c r="Q333" i="2"/>
  <c r="O333" i="2" s="1"/>
  <c r="Q334" i="2"/>
  <c r="O334" i="2" s="1"/>
  <c r="Q335" i="2"/>
  <c r="O335" i="2" s="1"/>
  <c r="Q336" i="2"/>
  <c r="O336" i="2" s="1"/>
  <c r="Q337" i="2"/>
  <c r="O337" i="2" s="1"/>
  <c r="Q339" i="2"/>
  <c r="O339" i="2" s="1"/>
  <c r="Q340" i="2"/>
  <c r="O340" i="2" s="1"/>
  <c r="Q342" i="2"/>
  <c r="O342" i="2" s="1"/>
  <c r="Q343" i="2"/>
  <c r="O343" i="2" s="1"/>
  <c r="Q344" i="2"/>
  <c r="O344" i="2" s="1"/>
  <c r="Q345" i="2"/>
  <c r="O345" i="2" s="1"/>
  <c r="Q346" i="2"/>
  <c r="O346" i="2" s="1"/>
  <c r="Q347" i="2"/>
  <c r="O347" i="2" s="1"/>
  <c r="Q348" i="2"/>
  <c r="O348" i="2" s="1"/>
  <c r="Q349" i="2"/>
  <c r="O349" i="2" s="1"/>
  <c r="Q350" i="2"/>
  <c r="O350" i="2" s="1"/>
  <c r="Q353" i="2"/>
  <c r="O353" i="2" s="1"/>
  <c r="Q355" i="2"/>
  <c r="O355" i="2" s="1"/>
  <c r="Q356" i="2"/>
  <c r="O356" i="2" s="1"/>
  <c r="Q357" i="2"/>
  <c r="O357" i="2" s="1"/>
  <c r="Q358" i="2"/>
  <c r="O358" i="2" s="1"/>
  <c r="Q359" i="2"/>
  <c r="O359" i="2" s="1"/>
  <c r="Q362" i="2"/>
  <c r="O362" i="2" s="1"/>
  <c r="Q363" i="2"/>
  <c r="O363" i="2" s="1"/>
  <c r="Q366" i="2"/>
  <c r="O366" i="2" s="1"/>
  <c r="Q367" i="2"/>
  <c r="O367" i="2" s="1"/>
  <c r="Q368" i="2"/>
  <c r="O368" i="2" s="1"/>
  <c r="Q369" i="2"/>
  <c r="O369" i="2" s="1"/>
  <c r="Q370" i="2"/>
  <c r="O370" i="2" s="1"/>
  <c r="Q371" i="2"/>
  <c r="O371" i="2" s="1"/>
  <c r="Q372" i="2"/>
  <c r="O372" i="2" s="1"/>
  <c r="Q373" i="2"/>
  <c r="O373" i="2" s="1"/>
  <c r="Q375" i="2"/>
  <c r="O375" i="2" s="1"/>
  <c r="Q376" i="2"/>
  <c r="O376" i="2" s="1"/>
  <c r="Q377" i="2"/>
  <c r="O377" i="2" s="1"/>
  <c r="Q378" i="2"/>
  <c r="O378" i="2" s="1"/>
  <c r="Q380" i="2"/>
  <c r="O380" i="2" s="1"/>
  <c r="Q381" i="2"/>
  <c r="O381" i="2" s="1"/>
  <c r="Q382" i="2"/>
  <c r="O382" i="2" s="1"/>
  <c r="Q383" i="2"/>
  <c r="O383" i="2" s="1"/>
  <c r="Q384" i="2"/>
  <c r="O384" i="2" s="1"/>
  <c r="Q385" i="2"/>
  <c r="O385" i="2" s="1"/>
  <c r="Q386" i="2"/>
  <c r="O386" i="2" s="1"/>
  <c r="Q387" i="2"/>
  <c r="O387" i="2" s="1"/>
  <c r="Q389" i="2"/>
  <c r="O389" i="2" s="1"/>
  <c r="Q391" i="2"/>
  <c r="O391" i="2" s="1"/>
  <c r="Q392" i="2"/>
  <c r="O392" i="2" s="1"/>
  <c r="Q393" i="2"/>
  <c r="O393" i="2" s="1"/>
  <c r="Q394" i="2"/>
  <c r="O394" i="2" s="1"/>
  <c r="Q397" i="2"/>
  <c r="O397" i="2" s="1"/>
  <c r="Q398" i="2"/>
  <c r="O398" i="2" s="1"/>
  <c r="Q399" i="2"/>
  <c r="O399" i="2" s="1"/>
  <c r="Q400" i="2"/>
  <c r="O400" i="2" s="1"/>
  <c r="Q401" i="2"/>
  <c r="O401" i="2" s="1"/>
  <c r="Q402" i="2"/>
  <c r="O402" i="2" s="1"/>
  <c r="Q403" i="2"/>
  <c r="O403" i="2" s="1"/>
  <c r="Q404" i="2"/>
  <c r="O404" i="2" s="1"/>
  <c r="Q405" i="2"/>
  <c r="O405" i="2" s="1"/>
  <c r="Q406" i="2"/>
  <c r="O406" i="2" s="1"/>
  <c r="Q407" i="2"/>
  <c r="O407" i="2" s="1"/>
  <c r="Q408" i="2"/>
  <c r="O408" i="2" s="1"/>
  <c r="Q409" i="2"/>
  <c r="O409" i="2" s="1"/>
  <c r="Q410" i="2"/>
  <c r="O410" i="2" s="1"/>
  <c r="Q411" i="2"/>
  <c r="O411" i="2" s="1"/>
  <c r="Q412" i="2"/>
  <c r="O412" i="2" s="1"/>
  <c r="Q413" i="2"/>
  <c r="O413" i="2" s="1"/>
  <c r="Q414" i="2"/>
  <c r="O414" i="2" s="1"/>
  <c r="Q415" i="2"/>
  <c r="O415" i="2" s="1"/>
  <c r="Q416" i="2"/>
  <c r="O416" i="2" s="1"/>
  <c r="Q417" i="2"/>
  <c r="O417" i="2" s="1"/>
  <c r="Q419" i="2"/>
  <c r="O419" i="2" s="1"/>
  <c r="Q420" i="2"/>
  <c r="O420" i="2" s="1"/>
  <c r="Q421" i="2"/>
  <c r="O421" i="2" s="1"/>
  <c r="Q423" i="2"/>
  <c r="O423" i="2" s="1"/>
  <c r="Q424" i="2"/>
  <c r="O424" i="2" s="1"/>
  <c r="Q425" i="2"/>
  <c r="O425" i="2" s="1"/>
  <c r="Q426" i="2"/>
  <c r="O426" i="2" s="1"/>
  <c r="Q427" i="2"/>
  <c r="O427" i="2" s="1"/>
  <c r="Q428" i="2"/>
  <c r="O428" i="2" s="1"/>
  <c r="Q429" i="2"/>
  <c r="O429" i="2" s="1"/>
  <c r="Q430" i="2"/>
  <c r="O430" i="2" s="1"/>
  <c r="Q431" i="2"/>
  <c r="O431" i="2" s="1"/>
  <c r="Q432" i="2"/>
  <c r="O432" i="2" s="1"/>
  <c r="Q433" i="2"/>
  <c r="O433" i="2" s="1"/>
  <c r="Q434" i="2"/>
  <c r="O434" i="2" s="1"/>
  <c r="Q435" i="2"/>
  <c r="O435" i="2" s="1"/>
  <c r="Q436" i="2"/>
  <c r="O436" i="2" s="1"/>
  <c r="Q437" i="2"/>
  <c r="O437" i="2" s="1"/>
  <c r="T11" i="2"/>
  <c r="T12" i="2"/>
  <c r="T13" i="2"/>
  <c r="T14" i="2"/>
  <c r="T15" i="2"/>
  <c r="T16" i="2"/>
  <c r="T17" i="2"/>
  <c r="T18" i="2"/>
  <c r="T19" i="2"/>
  <c r="T20" i="2"/>
  <c r="T21" i="2"/>
  <c r="T22" i="2"/>
  <c r="T23" i="2"/>
  <c r="T24" i="2"/>
  <c r="T25" i="2"/>
  <c r="T26" i="2"/>
  <c r="T10" i="2"/>
  <c r="B6" i="28"/>
  <c r="B5" i="28"/>
  <c r="B3" i="28"/>
  <c r="A4" i="28"/>
  <c r="A5" i="28"/>
  <c r="A6" i="28"/>
  <c r="A3" i="28"/>
  <c r="B7" i="2"/>
  <c r="B6" i="2"/>
  <c r="B5" i="2"/>
  <c r="B4" i="2"/>
  <c r="B3" i="2"/>
  <c r="C7" i="2"/>
  <c r="C6" i="2"/>
  <c r="C5" i="2"/>
  <c r="C3" i="2"/>
  <c r="K57" i="18"/>
  <c r="K58" i="18"/>
  <c r="K59" i="18"/>
  <c r="K60" i="18"/>
  <c r="K61" i="18"/>
  <c r="K62" i="18"/>
  <c r="K63" i="18"/>
  <c r="K56" i="18"/>
  <c r="K54" i="18"/>
  <c r="K53" i="18"/>
  <c r="T27" i="2"/>
  <c r="T28" i="2"/>
  <c r="T29" i="2"/>
  <c r="T30" i="2"/>
  <c r="T31" i="2"/>
  <c r="T32" i="2"/>
  <c r="T33" i="2"/>
  <c r="T34" i="2"/>
  <c r="T35" i="2"/>
  <c r="T36" i="2"/>
  <c r="T37" i="2"/>
  <c r="T38" i="2"/>
  <c r="T39" i="2"/>
  <c r="T40" i="2"/>
  <c r="T41" i="2"/>
  <c r="T42" i="2"/>
  <c r="T43" i="2"/>
  <c r="T44" i="2"/>
  <c r="T45" i="2"/>
  <c r="T46" i="2"/>
  <c r="T47" i="2"/>
  <c r="T48" i="2"/>
  <c r="T49" i="2"/>
  <c r="T50" i="2"/>
  <c r="T51" i="2"/>
  <c r="T52" i="2"/>
  <c r="T53" i="2"/>
  <c r="T54" i="2"/>
  <c r="T55" i="2"/>
  <c r="T56" i="2"/>
  <c r="T57" i="2"/>
  <c r="T58" i="2"/>
  <c r="T59" i="2"/>
  <c r="T60" i="2"/>
  <c r="T61" i="2"/>
  <c r="T62" i="2"/>
  <c r="T63" i="2"/>
  <c r="T64" i="2"/>
  <c r="T65" i="2"/>
  <c r="T66" i="2"/>
  <c r="T67" i="2"/>
  <c r="T68" i="2"/>
  <c r="T69" i="2"/>
  <c r="T70" i="2"/>
  <c r="T71" i="2"/>
  <c r="T72" i="2"/>
  <c r="T73" i="2"/>
  <c r="T74" i="2"/>
  <c r="T75" i="2"/>
  <c r="T76" i="2"/>
  <c r="T77" i="2"/>
  <c r="T78" i="2"/>
  <c r="T79" i="2"/>
  <c r="T80" i="2"/>
  <c r="T81" i="2"/>
  <c r="T82" i="2"/>
  <c r="T83" i="2"/>
  <c r="T84" i="2"/>
  <c r="T85" i="2"/>
  <c r="T86" i="2"/>
  <c r="T87" i="2"/>
  <c r="T88" i="2"/>
  <c r="T89" i="2"/>
  <c r="T90" i="2"/>
  <c r="T91" i="2"/>
  <c r="T92" i="2"/>
  <c r="T93" i="2"/>
  <c r="T94" i="2"/>
  <c r="T95" i="2"/>
  <c r="T96" i="2"/>
  <c r="T97" i="2"/>
  <c r="T98" i="2"/>
  <c r="T99" i="2"/>
  <c r="T100" i="2"/>
  <c r="T101" i="2"/>
  <c r="T102" i="2"/>
  <c r="T103" i="2"/>
  <c r="T104" i="2"/>
  <c r="T105" i="2"/>
  <c r="T106" i="2"/>
  <c r="T107" i="2"/>
  <c r="T108" i="2"/>
  <c r="T109" i="2"/>
  <c r="T110" i="2"/>
  <c r="T111" i="2"/>
  <c r="T112" i="2"/>
  <c r="T113" i="2"/>
  <c r="T114" i="2"/>
  <c r="T115" i="2"/>
  <c r="T116" i="2"/>
  <c r="T117" i="2"/>
  <c r="T118" i="2"/>
  <c r="T119" i="2"/>
  <c r="T120" i="2"/>
  <c r="T121" i="2"/>
  <c r="T122" i="2"/>
  <c r="T123" i="2"/>
  <c r="T124" i="2"/>
  <c r="T125" i="2"/>
  <c r="T126" i="2"/>
  <c r="T127" i="2"/>
  <c r="T128" i="2"/>
  <c r="T129" i="2"/>
  <c r="T130" i="2"/>
  <c r="T131" i="2"/>
  <c r="T132" i="2"/>
  <c r="T133" i="2"/>
  <c r="T134" i="2"/>
  <c r="T135" i="2"/>
  <c r="T136" i="2"/>
  <c r="T137" i="2"/>
  <c r="T138" i="2"/>
  <c r="T139" i="2"/>
  <c r="T140" i="2"/>
  <c r="T141" i="2"/>
  <c r="T142" i="2"/>
  <c r="T143" i="2"/>
  <c r="T144" i="2"/>
  <c r="T145" i="2"/>
  <c r="T146" i="2"/>
  <c r="T147" i="2"/>
  <c r="T148" i="2"/>
  <c r="T149" i="2"/>
  <c r="T150" i="2"/>
  <c r="T151" i="2"/>
  <c r="T152" i="2"/>
  <c r="T153" i="2"/>
  <c r="T154" i="2"/>
  <c r="T155" i="2"/>
  <c r="T156" i="2"/>
  <c r="T157" i="2"/>
  <c r="T158" i="2"/>
  <c r="T159" i="2"/>
  <c r="T160" i="2"/>
  <c r="T161" i="2"/>
  <c r="T162" i="2"/>
  <c r="T163" i="2"/>
  <c r="T164" i="2"/>
  <c r="T165" i="2"/>
  <c r="T166" i="2"/>
  <c r="T167" i="2"/>
  <c r="T168" i="2"/>
  <c r="T169" i="2"/>
  <c r="T170" i="2"/>
  <c r="T171" i="2"/>
  <c r="T172" i="2"/>
  <c r="T173" i="2"/>
  <c r="T174" i="2"/>
  <c r="T175" i="2"/>
  <c r="T176" i="2"/>
  <c r="T177" i="2"/>
  <c r="T178" i="2"/>
  <c r="T179" i="2"/>
  <c r="T180" i="2"/>
  <c r="T181" i="2"/>
  <c r="T182" i="2"/>
  <c r="T183" i="2"/>
  <c r="T184" i="2"/>
  <c r="T185" i="2"/>
  <c r="T186" i="2"/>
  <c r="T187" i="2"/>
  <c r="T188" i="2"/>
  <c r="T189" i="2"/>
  <c r="T190" i="2"/>
  <c r="T191" i="2"/>
  <c r="T192" i="2"/>
  <c r="T193" i="2"/>
  <c r="T194" i="2"/>
  <c r="T195" i="2"/>
  <c r="T196" i="2"/>
  <c r="T197" i="2"/>
  <c r="T198" i="2"/>
  <c r="T199" i="2"/>
  <c r="T200" i="2"/>
  <c r="T201" i="2"/>
  <c r="T202" i="2"/>
  <c r="T203" i="2"/>
  <c r="T204" i="2"/>
  <c r="T205" i="2"/>
  <c r="T206" i="2"/>
  <c r="T207" i="2"/>
  <c r="T208" i="2"/>
  <c r="T209" i="2"/>
  <c r="T210" i="2"/>
  <c r="T211" i="2"/>
  <c r="T212" i="2"/>
  <c r="T213" i="2"/>
  <c r="T214" i="2"/>
  <c r="T215" i="2"/>
  <c r="T216" i="2"/>
  <c r="T217" i="2"/>
  <c r="T218" i="2"/>
  <c r="T219" i="2"/>
  <c r="T220" i="2"/>
  <c r="T221" i="2"/>
  <c r="T222" i="2"/>
  <c r="T223" i="2"/>
  <c r="T224" i="2"/>
  <c r="T225" i="2"/>
  <c r="T226" i="2"/>
  <c r="T227" i="2"/>
  <c r="T228" i="2"/>
  <c r="T229" i="2"/>
  <c r="T230" i="2"/>
  <c r="T231" i="2"/>
  <c r="T232" i="2"/>
  <c r="T233" i="2"/>
  <c r="T234" i="2"/>
  <c r="T235" i="2"/>
  <c r="T236" i="2"/>
  <c r="T237" i="2"/>
  <c r="T238" i="2"/>
  <c r="T239" i="2"/>
  <c r="T240" i="2"/>
  <c r="T241" i="2"/>
  <c r="T242" i="2"/>
  <c r="T243" i="2"/>
  <c r="T244" i="2"/>
  <c r="T245" i="2"/>
  <c r="T246" i="2"/>
  <c r="T247" i="2"/>
  <c r="T248" i="2"/>
  <c r="T249" i="2"/>
  <c r="T250" i="2"/>
  <c r="T251" i="2"/>
  <c r="T252" i="2"/>
  <c r="T253" i="2"/>
  <c r="T254" i="2"/>
  <c r="T255" i="2"/>
  <c r="T256" i="2"/>
  <c r="T257" i="2"/>
  <c r="T258" i="2"/>
  <c r="T259" i="2"/>
  <c r="T260" i="2"/>
  <c r="T261" i="2"/>
  <c r="T262" i="2"/>
  <c r="T263" i="2"/>
  <c r="T264" i="2"/>
  <c r="T265" i="2"/>
  <c r="T266" i="2"/>
  <c r="T267" i="2"/>
  <c r="T268" i="2"/>
  <c r="T269" i="2"/>
  <c r="T270" i="2"/>
  <c r="T271" i="2"/>
  <c r="T272" i="2"/>
  <c r="T273" i="2"/>
  <c r="T274" i="2"/>
  <c r="T297" i="2"/>
  <c r="T298" i="2"/>
  <c r="T299" i="2"/>
  <c r="T300" i="2"/>
  <c r="T301" i="2"/>
  <c r="T302" i="2"/>
  <c r="T303" i="2"/>
  <c r="T304" i="2"/>
  <c r="T305" i="2"/>
  <c r="T306" i="2"/>
  <c r="T307" i="2"/>
  <c r="T308" i="2"/>
  <c r="T309" i="2"/>
  <c r="T310" i="2"/>
  <c r="T311" i="2"/>
  <c r="T312" i="2"/>
  <c r="T313" i="2"/>
  <c r="T314" i="2"/>
  <c r="T315" i="2"/>
  <c r="T316" i="2"/>
  <c r="T317" i="2"/>
  <c r="T318" i="2"/>
  <c r="T319" i="2"/>
  <c r="T320" i="2"/>
  <c r="T321" i="2"/>
  <c r="T322" i="2"/>
  <c r="T323" i="2"/>
  <c r="T324" i="2"/>
  <c r="T325" i="2"/>
  <c r="T326" i="2"/>
  <c r="T327" i="2"/>
  <c r="T328" i="2"/>
  <c r="T329" i="2"/>
  <c r="T330" i="2"/>
  <c r="T331" i="2"/>
  <c r="T332" i="2"/>
  <c r="T333" i="2"/>
  <c r="T334" i="2"/>
  <c r="T335" i="2"/>
  <c r="T336" i="2"/>
  <c r="T337" i="2"/>
  <c r="T338" i="2"/>
  <c r="T339" i="2"/>
  <c r="T340" i="2"/>
  <c r="T341" i="2"/>
  <c r="T342" i="2"/>
  <c r="T343" i="2"/>
  <c r="T344" i="2"/>
  <c r="T345" i="2"/>
  <c r="T346" i="2"/>
  <c r="T347" i="2"/>
  <c r="T348" i="2"/>
  <c r="T349" i="2"/>
  <c r="T350" i="2"/>
  <c r="T351" i="2"/>
  <c r="T352" i="2"/>
  <c r="T353" i="2"/>
  <c r="T354" i="2"/>
  <c r="T355" i="2"/>
  <c r="T356" i="2"/>
  <c r="T357" i="2"/>
  <c r="T358" i="2"/>
  <c r="T359" i="2"/>
  <c r="T360" i="2"/>
  <c r="T361" i="2"/>
  <c r="T362" i="2"/>
  <c r="T363" i="2"/>
  <c r="T364" i="2"/>
  <c r="T365" i="2"/>
  <c r="T366" i="2"/>
  <c r="T367" i="2"/>
  <c r="T368" i="2"/>
  <c r="T369" i="2"/>
  <c r="T370" i="2"/>
  <c r="T371" i="2"/>
  <c r="T372" i="2"/>
  <c r="T373" i="2"/>
  <c r="T374" i="2"/>
  <c r="T375" i="2"/>
  <c r="T376" i="2"/>
  <c r="T377" i="2"/>
  <c r="T378" i="2"/>
  <c r="T379" i="2"/>
  <c r="T380" i="2"/>
  <c r="T381" i="2"/>
  <c r="T382" i="2"/>
  <c r="T383" i="2"/>
  <c r="T384" i="2"/>
  <c r="T385" i="2"/>
  <c r="T386" i="2"/>
  <c r="T387" i="2"/>
  <c r="T388" i="2"/>
  <c r="T389" i="2"/>
  <c r="T390" i="2"/>
  <c r="T391" i="2"/>
  <c r="T392" i="2"/>
  <c r="T393" i="2"/>
  <c r="T394" i="2"/>
  <c r="T395" i="2"/>
  <c r="T396" i="2"/>
  <c r="T397" i="2"/>
  <c r="T398" i="2"/>
  <c r="T399" i="2"/>
  <c r="T400" i="2"/>
  <c r="T401" i="2"/>
  <c r="T402" i="2"/>
  <c r="T403" i="2"/>
  <c r="T404" i="2"/>
  <c r="T405" i="2"/>
  <c r="T406" i="2"/>
  <c r="T407" i="2"/>
  <c r="T408" i="2"/>
  <c r="T409" i="2"/>
  <c r="T410" i="2"/>
  <c r="T411" i="2"/>
  <c r="T412" i="2"/>
  <c r="T413" i="2"/>
  <c r="T414" i="2"/>
  <c r="T415" i="2"/>
  <c r="T416" i="2"/>
  <c r="T417" i="2"/>
  <c r="T418" i="2"/>
  <c r="T419" i="2"/>
  <c r="T420" i="2"/>
  <c r="T421" i="2"/>
  <c r="T422" i="2"/>
  <c r="T423" i="2"/>
  <c r="T424" i="2"/>
  <c r="T425" i="2"/>
  <c r="T426" i="2"/>
  <c r="T427" i="2"/>
  <c r="T428" i="2"/>
  <c r="T429" i="2"/>
  <c r="T430" i="2"/>
  <c r="T431" i="2"/>
  <c r="T432" i="2"/>
  <c r="T433" i="2"/>
  <c r="T434" i="2"/>
  <c r="T435" i="2"/>
  <c r="T436" i="2"/>
  <c r="T437" i="2"/>
  <c r="N275" i="2" l="1"/>
  <c r="N293" i="2"/>
  <c r="N279" i="2"/>
  <c r="N281" i="2"/>
  <c r="N287" i="2"/>
  <c r="N277" i="2"/>
  <c r="N278" i="2"/>
  <c r="N286" i="2"/>
  <c r="N276" i="2"/>
  <c r="N296" i="2"/>
  <c r="N290" i="2"/>
  <c r="N295" i="2"/>
  <c r="N289" i="2"/>
  <c r="N282" i="2"/>
  <c r="N292" i="2"/>
  <c r="N283" i="2"/>
  <c r="N280" i="2"/>
  <c r="N284" i="2"/>
  <c r="N288" i="2"/>
  <c r="N291" i="2"/>
  <c r="N294" i="2"/>
  <c r="N285" i="2"/>
  <c r="N518" i="2"/>
  <c r="N573" i="2"/>
  <c r="N561" i="2"/>
  <c r="N566" i="2"/>
  <c r="N471" i="2"/>
  <c r="N556" i="2"/>
  <c r="N463" i="2"/>
  <c r="N505" i="2"/>
  <c r="N532" i="2"/>
  <c r="N546" i="2"/>
  <c r="N560" i="2"/>
  <c r="N522" i="2"/>
  <c r="N499" i="2"/>
  <c r="N450" i="2"/>
  <c r="N477" i="2"/>
  <c r="N491" i="2"/>
  <c r="N547" i="2"/>
  <c r="N467" i="2"/>
  <c r="N500" i="2"/>
  <c r="N519" i="2"/>
  <c r="N562" i="2"/>
  <c r="N538" i="2"/>
  <c r="N545" i="2"/>
  <c r="N464" i="2"/>
  <c r="N506" i="2"/>
  <c r="N533" i="2"/>
  <c r="N507" i="2"/>
  <c r="N472" i="2"/>
  <c r="N558" i="2"/>
  <c r="N490" i="2"/>
  <c r="N451" i="2"/>
  <c r="N478" i="2"/>
  <c r="N492" i="2"/>
  <c r="N575" i="2"/>
  <c r="N548" i="2"/>
  <c r="N554" i="2"/>
  <c r="N461" i="2"/>
  <c r="N438" i="2"/>
  <c r="N520" i="2"/>
  <c r="N470" i="2"/>
  <c r="N474" i="2"/>
  <c r="N534" i="2"/>
  <c r="N504" i="2"/>
  <c r="N452" i="2"/>
  <c r="N493" i="2"/>
  <c r="N576" i="2"/>
  <c r="N439" i="2"/>
  <c r="N521" i="2"/>
  <c r="N480" i="2"/>
  <c r="N494" i="2"/>
  <c r="N577" i="2"/>
  <c r="N511" i="2"/>
  <c r="N485" i="2"/>
  <c r="N476" i="2"/>
  <c r="N508" i="2"/>
  <c r="N535" i="2"/>
  <c r="N549" i="2"/>
  <c r="N563" i="2"/>
  <c r="N453" i="2"/>
  <c r="N552" i="2"/>
  <c r="N444" i="2"/>
  <c r="N544" i="2"/>
  <c r="N440" i="2"/>
  <c r="N571" i="2"/>
  <c r="N509" i="2"/>
  <c r="N536" i="2"/>
  <c r="N550" i="2"/>
  <c r="N564" i="2"/>
  <c r="N567" i="2"/>
  <c r="N454" i="2"/>
  <c r="N481" i="2"/>
  <c r="N495" i="2"/>
  <c r="N578" i="2"/>
  <c r="N526" i="2"/>
  <c r="N441" i="2"/>
  <c r="N551" i="2"/>
  <c r="N540" i="2"/>
  <c r="N510" i="2"/>
  <c r="N570" i="2"/>
  <c r="N449" i="2"/>
  <c r="N455" i="2"/>
  <c r="N442" i="2"/>
  <c r="N469" i="2"/>
  <c r="N524" i="2"/>
  <c r="N486" i="2"/>
  <c r="N557" i="2"/>
  <c r="N530" i="2"/>
  <c r="N497" i="2"/>
  <c r="N456" i="2"/>
  <c r="N542" i="2"/>
  <c r="N559" i="2"/>
  <c r="N512" i="2"/>
  <c r="N529" i="2"/>
  <c r="N513" i="2"/>
  <c r="N458" i="2"/>
  <c r="N447" i="2"/>
  <c r="N462" i="2"/>
  <c r="N445" i="2"/>
  <c r="N569" i="2"/>
  <c r="N503" i="2"/>
  <c r="N528" i="2"/>
  <c r="N473" i="2"/>
  <c r="N487" i="2"/>
  <c r="N488" i="2"/>
  <c r="N515" i="2"/>
  <c r="N460" i="2"/>
  <c r="N502" i="2"/>
  <c r="N531" i="2"/>
  <c r="N448" i="2"/>
  <c r="N475" i="2"/>
  <c r="N489" i="2"/>
  <c r="N517" i="2"/>
  <c r="N572" i="2"/>
  <c r="N79" i="2"/>
  <c r="N119" i="2"/>
  <c r="N164" i="2"/>
  <c r="N204" i="2"/>
  <c r="N248" i="2"/>
  <c r="N314" i="2"/>
  <c r="N409" i="2"/>
  <c r="N80" i="2"/>
  <c r="N120" i="2"/>
  <c r="N165" i="2"/>
  <c r="N205" i="2"/>
  <c r="N249" i="2"/>
  <c r="N315" i="2"/>
  <c r="N410" i="2"/>
  <c r="N326" i="2"/>
  <c r="N380" i="2"/>
  <c r="N92" i="2"/>
  <c r="N222" i="2"/>
  <c r="N384" i="2"/>
  <c r="N385" i="2"/>
  <c r="N183" i="2"/>
  <c r="N434" i="2"/>
  <c r="N104" i="2"/>
  <c r="N397" i="2"/>
  <c r="N304" i="2"/>
  <c r="N195" i="2"/>
  <c r="N307" i="2"/>
  <c r="N200" i="2"/>
  <c r="N202" i="2"/>
  <c r="N363" i="2"/>
  <c r="N429" i="2"/>
  <c r="N229" i="2"/>
  <c r="N231" i="2"/>
  <c r="N190" i="2"/>
  <c r="N108" i="2"/>
  <c r="N198" i="2"/>
  <c r="N161" i="2"/>
  <c r="N81" i="2"/>
  <c r="N121" i="2"/>
  <c r="N166" i="2"/>
  <c r="N206" i="2"/>
  <c r="N250" i="2"/>
  <c r="N316" i="2"/>
  <c r="N411" i="2"/>
  <c r="N317" i="2"/>
  <c r="N412" i="2"/>
  <c r="N318" i="2"/>
  <c r="N413" i="2"/>
  <c r="N415" i="2"/>
  <c r="N322" i="2"/>
  <c r="N323" i="2"/>
  <c r="N216" i="2"/>
  <c r="N325" i="2"/>
  <c r="N219" i="2"/>
  <c r="N221" i="2"/>
  <c r="N264" i="2"/>
  <c r="N96" i="2"/>
  <c r="N99" i="2"/>
  <c r="N45" i="2"/>
  <c r="N342" i="2"/>
  <c r="N436" i="2"/>
  <c r="N106" i="2"/>
  <c r="N159" i="2"/>
  <c r="N162" i="2"/>
  <c r="N82" i="2"/>
  <c r="N122" i="2"/>
  <c r="N167" i="2"/>
  <c r="N207" i="2"/>
  <c r="N251" i="2"/>
  <c r="N368" i="2"/>
  <c r="N371" i="2"/>
  <c r="N256" i="2"/>
  <c r="N324" i="2"/>
  <c r="N175" i="2"/>
  <c r="N328" i="2"/>
  <c r="N330" i="2"/>
  <c r="N266" i="2"/>
  <c r="N336" i="2"/>
  <c r="N185" i="2"/>
  <c r="N47" i="2"/>
  <c r="N234" i="2"/>
  <c r="N60" i="2"/>
  <c r="N113" i="2"/>
  <c r="N246" i="2"/>
  <c r="N27" i="2"/>
  <c r="N83" i="2"/>
  <c r="N123" i="2"/>
  <c r="N168" i="2"/>
  <c r="N208" i="2"/>
  <c r="N252" i="2"/>
  <c r="N369" i="2"/>
  <c r="N373" i="2"/>
  <c r="N420" i="2"/>
  <c r="N423" i="2"/>
  <c r="N381" i="2"/>
  <c r="N425" i="2"/>
  <c r="N265" i="2"/>
  <c r="N42" i="2"/>
  <c r="N188" i="2"/>
  <c r="N437" i="2"/>
  <c r="N356" i="2"/>
  <c r="N310" i="2"/>
  <c r="N118" i="2"/>
  <c r="N28" i="2"/>
  <c r="N84" i="2"/>
  <c r="N169" i="2"/>
  <c r="N209" i="2"/>
  <c r="N253" i="2"/>
  <c r="N319" i="2"/>
  <c r="N370" i="2"/>
  <c r="N414" i="2"/>
  <c r="N372" i="2"/>
  <c r="N417" i="2"/>
  <c r="N262" i="2"/>
  <c r="N382" i="2"/>
  <c r="N427" i="2"/>
  <c r="N334" i="2"/>
  <c r="N272" i="2"/>
  <c r="N274" i="2"/>
  <c r="N233" i="2"/>
  <c r="N236" i="2"/>
  <c r="N110" i="2"/>
  <c r="N240" i="2"/>
  <c r="N116" i="2"/>
  <c r="N29" i="2"/>
  <c r="N85" i="2"/>
  <c r="N170" i="2"/>
  <c r="N213" i="2"/>
  <c r="N254" i="2"/>
  <c r="N321" i="2"/>
  <c r="N173" i="2"/>
  <c r="N218" i="2"/>
  <c r="N220" i="2"/>
  <c r="N263" i="2"/>
  <c r="N181" i="2"/>
  <c r="N431" i="2"/>
  <c r="N46" i="2"/>
  <c r="N57" i="2"/>
  <c r="N114" i="2"/>
  <c r="N30" i="2"/>
  <c r="N86" i="2"/>
  <c r="N171" i="2"/>
  <c r="N214" i="2"/>
  <c r="N255" i="2"/>
  <c r="N416" i="2"/>
  <c r="N258" i="2"/>
  <c r="N260" i="2"/>
  <c r="N424" i="2"/>
  <c r="N329" i="2"/>
  <c r="N180" i="2"/>
  <c r="N225" i="2"/>
  <c r="N387" i="2"/>
  <c r="N337" i="2"/>
  <c r="N432" i="2"/>
  <c r="N433" i="2"/>
  <c r="N189" i="2"/>
  <c r="N191" i="2"/>
  <c r="N59" i="2"/>
  <c r="N73" i="2"/>
  <c r="N77" i="2"/>
  <c r="N31" i="2"/>
  <c r="N87" i="2"/>
  <c r="N172" i="2"/>
  <c r="N215" i="2"/>
  <c r="N176" i="2"/>
  <c r="N426" i="2"/>
  <c r="N428" i="2"/>
  <c r="N226" i="2"/>
  <c r="N228" i="2"/>
  <c r="N102" i="2"/>
  <c r="N394" i="2"/>
  <c r="N107" i="2"/>
  <c r="N308" i="2"/>
  <c r="N311" i="2"/>
  <c r="N313" i="2"/>
  <c r="N32" i="2"/>
  <c r="N88" i="2"/>
  <c r="N271" i="2"/>
  <c r="N44" i="2"/>
  <c r="N230" i="2"/>
  <c r="N300" i="2"/>
  <c r="N58" i="2"/>
  <c r="N402" i="2"/>
  <c r="N243" i="2"/>
  <c r="N312" i="2"/>
  <c r="N33" i="2"/>
  <c r="N89" i="2"/>
  <c r="N129" i="2"/>
  <c r="N174" i="2"/>
  <c r="N217" i="2"/>
  <c r="N376" i="2"/>
  <c r="N383" i="2"/>
  <c r="N333" i="2"/>
  <c r="N430" i="2"/>
  <c r="N100" i="2"/>
  <c r="N298" i="2"/>
  <c r="N346" i="2"/>
  <c r="N192" i="2"/>
  <c r="N398" i="2"/>
  <c r="N156" i="2"/>
  <c r="N196" i="2"/>
  <c r="N355" i="2"/>
  <c r="N358" i="2"/>
  <c r="N405" i="2"/>
  <c r="N163" i="2"/>
  <c r="N34" i="2"/>
  <c r="N90" i="2"/>
  <c r="N259" i="2"/>
  <c r="N178" i="2"/>
  <c r="N223" i="2"/>
  <c r="N98" i="2"/>
  <c r="N186" i="2"/>
  <c r="N392" i="2"/>
  <c r="N235" i="2"/>
  <c r="N237" i="2"/>
  <c r="N399" i="2"/>
  <c r="N111" i="2"/>
  <c r="N239" i="2"/>
  <c r="N400" i="2"/>
  <c r="N242" i="2"/>
  <c r="N117" i="2"/>
  <c r="N35" i="2"/>
  <c r="N91" i="2"/>
  <c r="N327" i="2"/>
  <c r="N331" i="2"/>
  <c r="N273" i="2"/>
  <c r="N345" i="2"/>
  <c r="N347" i="2"/>
  <c r="N193" i="2"/>
  <c r="N155" i="2"/>
  <c r="N157" i="2"/>
  <c r="N36" i="2"/>
  <c r="N267" i="2"/>
  <c r="N389" i="2"/>
  <c r="N49" i="2"/>
  <c r="N194" i="2"/>
  <c r="N401" i="2"/>
  <c r="N362" i="2"/>
  <c r="N37" i="2"/>
  <c r="N93" i="2"/>
  <c r="N43" i="2"/>
  <c r="N187" i="2"/>
  <c r="N393" i="2"/>
  <c r="N350" i="2"/>
  <c r="N305" i="2"/>
  <c r="N62" i="2"/>
  <c r="N306" i="2"/>
  <c r="N112" i="2"/>
  <c r="N406" i="2"/>
  <c r="N247" i="2"/>
  <c r="N38" i="2"/>
  <c r="N94" i="2"/>
  <c r="N179" i="2"/>
  <c r="N184" i="2"/>
  <c r="N101" i="2"/>
  <c r="N48" i="2"/>
  <c r="N109" i="2"/>
  <c r="N158" i="2"/>
  <c r="N245" i="2"/>
  <c r="N39" i="2"/>
  <c r="N95" i="2"/>
  <c r="N386" i="2"/>
  <c r="N227" i="2"/>
  <c r="N340" i="2"/>
  <c r="N435" i="2"/>
  <c r="N105" i="2"/>
  <c r="N241" i="2"/>
  <c r="N201" i="2"/>
  <c r="N408" i="2"/>
  <c r="N40" i="2"/>
  <c r="N224" i="2"/>
  <c r="N103" i="2"/>
  <c r="N238" i="2"/>
  <c r="N71" i="2"/>
  <c r="N41" i="2"/>
  <c r="N97" i="2"/>
  <c r="N182" i="2"/>
  <c r="N391" i="2"/>
  <c r="N303" i="2"/>
  <c r="N61" i="2"/>
  <c r="N197" i="2"/>
  <c r="N76" i="2"/>
  <c r="N115" i="2"/>
  <c r="N160" i="2"/>
  <c r="N75" i="2"/>
  <c r="N199" i="2"/>
  <c r="N359" i="2"/>
  <c r="N309" i="2"/>
  <c r="N232" i="2"/>
  <c r="N407" i="2"/>
  <c r="N404" i="2"/>
  <c r="N74" i="2"/>
  <c r="N78" i="2"/>
  <c r="N539" i="2"/>
  <c r="N553" i="2"/>
  <c r="N525" i="2"/>
  <c r="N496" i="2"/>
  <c r="N555" i="2"/>
  <c r="N482" i="2"/>
  <c r="N466" i="2"/>
  <c r="N501" i="2"/>
  <c r="N541" i="2"/>
  <c r="N483" i="2"/>
  <c r="N574" i="2"/>
  <c r="N498" i="2"/>
  <c r="N63" i="2"/>
  <c r="N403" i="2"/>
  <c r="N51" i="2"/>
  <c r="N56" i="2"/>
  <c r="N64" i="2"/>
  <c r="N65" i="2"/>
  <c r="N66" i="2"/>
  <c r="N366" i="2"/>
  <c r="N244" i="2"/>
  <c r="N67" i="2"/>
  <c r="N72" i="2"/>
  <c r="N131" i="2"/>
  <c r="N353" i="2"/>
  <c r="N320" i="2"/>
  <c r="N68" i="2"/>
  <c r="N50" i="2"/>
  <c r="N69" i="2"/>
  <c r="N268" i="2"/>
  <c r="N339" i="2"/>
  <c r="N357" i="2"/>
  <c r="N70" i="2"/>
  <c r="N269" i="2"/>
  <c r="N344" i="2"/>
  <c r="N349" i="2"/>
  <c r="N270" i="2"/>
  <c r="N332" i="2"/>
  <c r="N421" i="2"/>
  <c r="N378" i="2"/>
  <c r="N55" i="2"/>
  <c r="N335" i="2"/>
  <c r="N375" i="2"/>
  <c r="N210" i="2"/>
  <c r="N297" i="2"/>
  <c r="N377" i="2"/>
  <c r="N419" i="2"/>
  <c r="N343" i="2"/>
  <c r="N130" i="2"/>
  <c r="N348" i="2"/>
  <c r="N136" i="2"/>
  <c r="N212" i="2"/>
  <c r="N138" i="2"/>
  <c r="N211" i="2"/>
  <c r="N261" i="2"/>
  <c r="N137" i="2"/>
  <c r="N52" i="2"/>
  <c r="N53" i="2"/>
  <c r="N54" i="2"/>
  <c r="N17" i="2"/>
  <c r="N25" i="2"/>
  <c r="N18" i="2"/>
  <c r="N26" i="2"/>
  <c r="N11" i="2"/>
  <c r="N12" i="2"/>
  <c r="N13" i="2"/>
  <c r="N14" i="2"/>
  <c r="N22" i="2"/>
  <c r="N23" i="2"/>
  <c r="N24" i="2"/>
  <c r="N21" i="2"/>
  <c r="N19" i="2"/>
  <c r="N20" i="2"/>
  <c r="E15" i="37"/>
  <c r="E16" i="37"/>
  <c r="D15" i="37"/>
  <c r="D16" i="37"/>
  <c r="J37" i="18"/>
  <c r="N36" i="18"/>
  <c r="N37" i="18"/>
  <c r="I37" i="18"/>
  <c r="N42" i="18"/>
  <c r="M42" i="18"/>
  <c r="L42" i="18"/>
  <c r="K42" i="18"/>
  <c r="J42" i="18"/>
  <c r="I42" i="18"/>
  <c r="N41" i="18"/>
  <c r="M41" i="18"/>
  <c r="L41" i="18"/>
  <c r="K41" i="18"/>
  <c r="J41" i="18"/>
  <c r="I41" i="18"/>
  <c r="N40" i="18"/>
  <c r="M40" i="18"/>
  <c r="L40" i="18"/>
  <c r="K40" i="18"/>
  <c r="J40" i="18"/>
  <c r="I40" i="18"/>
  <c r="N39" i="18"/>
  <c r="M39" i="18"/>
  <c r="L39" i="18"/>
  <c r="K39" i="18"/>
  <c r="J39" i="18"/>
  <c r="I39" i="18"/>
  <c r="N38" i="18"/>
  <c r="M38" i="18"/>
  <c r="L38" i="18"/>
  <c r="K38" i="18"/>
  <c r="J38" i="18"/>
  <c r="I38" i="18"/>
  <c r="M37" i="18"/>
  <c r="L37" i="18"/>
  <c r="K37" i="18"/>
  <c r="M36" i="18"/>
  <c r="L36" i="18"/>
  <c r="K36" i="18"/>
  <c r="J36" i="18"/>
  <c r="I36" i="18"/>
  <c r="N568" i="2" l="1"/>
  <c r="N565" i="2"/>
  <c r="N543" i="2"/>
  <c r="N537" i="2"/>
  <c r="N527" i="2"/>
  <c r="N523" i="2"/>
  <c r="N516" i="2"/>
  <c r="N514" i="2"/>
  <c r="N484" i="2"/>
  <c r="N479" i="2"/>
  <c r="N468" i="2"/>
  <c r="N465" i="2"/>
  <c r="N459" i="2"/>
  <c r="N457" i="2"/>
  <c r="N446" i="2"/>
  <c r="N443" i="2"/>
  <c r="N422" i="2"/>
  <c r="N418" i="2"/>
  <c r="N396" i="2"/>
  <c r="N395" i="2"/>
  <c r="N390" i="2"/>
  <c r="N388" i="2"/>
  <c r="N379" i="2"/>
  <c r="N374" i="2"/>
  <c r="N365" i="2"/>
  <c r="N364" i="2"/>
  <c r="N361" i="2"/>
  <c r="N360" i="2"/>
  <c r="N354" i="2"/>
  <c r="N352" i="2"/>
  <c r="N351" i="2"/>
  <c r="N341" i="2"/>
  <c r="N338" i="2"/>
  <c r="J16" i="37"/>
  <c r="J15" i="37"/>
  <c r="F16" i="37"/>
  <c r="F15" i="37"/>
  <c r="I33" i="38"/>
  <c r="I29" i="38"/>
  <c r="J29" i="38"/>
  <c r="K29" i="38"/>
  <c r="L29" i="38"/>
  <c r="M29" i="38"/>
  <c r="N29" i="38"/>
  <c r="I30" i="38"/>
  <c r="J30" i="38"/>
  <c r="K30" i="38"/>
  <c r="L30" i="38"/>
  <c r="M30" i="38"/>
  <c r="N30" i="38"/>
  <c r="I31" i="38"/>
  <c r="J31" i="38"/>
  <c r="K31" i="38"/>
  <c r="L31" i="38"/>
  <c r="M31" i="38"/>
  <c r="N31" i="38"/>
  <c r="I32" i="38"/>
  <c r="J32" i="38"/>
  <c r="K32" i="38"/>
  <c r="L32" i="38"/>
  <c r="M32" i="38"/>
  <c r="N32" i="38"/>
  <c r="A21" i="37" l="1"/>
  <c r="I21" i="37" s="1"/>
  <c r="A20" i="37"/>
  <c r="I20" i="37" s="1"/>
  <c r="I22" i="37" l="1"/>
  <c r="C16" i="17"/>
  <c r="N35" i="18" l="1"/>
  <c r="M35" i="18"/>
  <c r="L35" i="18"/>
  <c r="K35" i="18"/>
  <c r="J35" i="18"/>
  <c r="I35" i="18"/>
  <c r="N33" i="38"/>
  <c r="M33" i="38"/>
  <c r="L33" i="38"/>
  <c r="K33" i="38"/>
  <c r="J33" i="38"/>
  <c r="J34" i="38" l="1"/>
  <c r="I34" i="38"/>
  <c r="M34" i="38"/>
  <c r="L34" i="38"/>
  <c r="I43" i="18"/>
  <c r="N43" i="18"/>
  <c r="M43" i="18"/>
  <c r="G31" i="28"/>
  <c r="G11" i="28"/>
  <c r="G12" i="28"/>
  <c r="G13" i="28"/>
  <c r="G14" i="28"/>
  <c r="G15" i="28"/>
  <c r="G16" i="28"/>
  <c r="G17" i="28"/>
  <c r="G18" i="28"/>
  <c r="G19" i="28"/>
  <c r="G21" i="28"/>
  <c r="G22" i="28"/>
  <c r="G23" i="28"/>
  <c r="G24" i="28"/>
  <c r="G25" i="28"/>
  <c r="G26" i="28"/>
  <c r="G27" i="28"/>
  <c r="G28" i="28"/>
  <c r="G29" i="28"/>
  <c r="G30" i="28"/>
  <c r="G10" i="28"/>
  <c r="N25" i="38"/>
  <c r="M25" i="38"/>
  <c r="L25" i="38"/>
  <c r="K25" i="38"/>
  <c r="J25" i="38"/>
  <c r="I25" i="38"/>
  <c r="B4" i="38"/>
  <c r="E14" i="35"/>
  <c r="F14" i="35" s="1"/>
  <c r="E15" i="35"/>
  <c r="F15" i="35" s="1"/>
  <c r="E21" i="35"/>
  <c r="F21" i="35" s="1"/>
  <c r="E22" i="35"/>
  <c r="F22" i="35" s="1"/>
  <c r="E23" i="35"/>
  <c r="F23" i="35" s="1"/>
  <c r="E24" i="35"/>
  <c r="F24" i="35" s="1"/>
  <c r="E25" i="35"/>
  <c r="F25" i="35" s="1"/>
  <c r="E13" i="35"/>
  <c r="F13" i="35" s="1"/>
  <c r="Q8" i="2"/>
  <c r="B4" i="37"/>
  <c r="B4" i="5"/>
  <c r="B4" i="36"/>
  <c r="B4" i="31"/>
  <c r="N31" i="18"/>
  <c r="M31" i="18"/>
  <c r="L31" i="18"/>
  <c r="K31" i="18"/>
  <c r="J31" i="18"/>
  <c r="I31" i="18"/>
  <c r="F13" i="31"/>
  <c r="F14" i="31"/>
  <c r="B4" i="28"/>
  <c r="C4" i="2"/>
  <c r="B4" i="18"/>
  <c r="B4" i="17"/>
  <c r="B41" i="17"/>
  <c r="B47" i="17" s="1"/>
  <c r="B51" i="17" s="1"/>
  <c r="B52" i="17"/>
  <c r="Q568" i="2" l="1"/>
  <c r="O568" i="2" s="1"/>
  <c r="Q390" i="2"/>
  <c r="O390" i="2" s="1"/>
  <c r="Q365" i="2"/>
  <c r="O365" i="2" s="1"/>
  <c r="Q516" i="2"/>
  <c r="O516" i="2" s="1"/>
  <c r="Q360" i="2"/>
  <c r="O360" i="2" s="1"/>
  <c r="Q379" i="2"/>
  <c r="O379" i="2" s="1"/>
  <c r="Q523" i="2"/>
  <c r="O523" i="2" s="1"/>
  <c r="Q351" i="2"/>
  <c r="O351" i="2" s="1"/>
  <c r="Q443" i="2"/>
  <c r="O443" i="2" s="1"/>
  <c r="Q422" i="2"/>
  <c r="O422" i="2" s="1"/>
  <c r="Q396" i="2"/>
  <c r="O396" i="2" s="1"/>
  <c r="Q565" i="2"/>
  <c r="O565" i="2" s="1"/>
  <c r="Q388" i="2"/>
  <c r="O388" i="2" s="1"/>
  <c r="Q537" i="2"/>
  <c r="O537" i="2" s="1"/>
  <c r="Q374" i="2"/>
  <c r="O374" i="2" s="1"/>
  <c r="Q527" i="2"/>
  <c r="O527" i="2" s="1"/>
  <c r="Q361" i="2"/>
  <c r="O361" i="2" s="1"/>
  <c r="Q468" i="2"/>
  <c r="O468" i="2" s="1"/>
  <c r="Q341" i="2"/>
  <c r="O341" i="2" s="1"/>
  <c r="Q338" i="2"/>
  <c r="O338" i="2" s="1"/>
  <c r="G16" i="37" s="1"/>
  <c r="Q418" i="2"/>
  <c r="O418" i="2" s="1"/>
  <c r="Q395" i="2"/>
  <c r="O395" i="2" s="1"/>
  <c r="Q479" i="2"/>
  <c r="O479" i="2" s="1"/>
  <c r="Q446" i="2"/>
  <c r="O446" i="2" s="1"/>
  <c r="Q543" i="2"/>
  <c r="O543" i="2" s="1"/>
  <c r="Q465" i="2"/>
  <c r="O465" i="2" s="1"/>
  <c r="Q457" i="2"/>
  <c r="O457" i="2" s="1"/>
  <c r="Q364" i="2"/>
  <c r="O364" i="2" s="1"/>
  <c r="Q514" i="2"/>
  <c r="O514" i="2" s="1"/>
  <c r="Q484" i="2"/>
  <c r="O484" i="2" s="1"/>
  <c r="Q354" i="2"/>
  <c r="O354" i="2" s="1"/>
  <c r="Q352" i="2"/>
  <c r="O352" i="2" s="1"/>
  <c r="Q459" i="2"/>
  <c r="O459" i="2" s="1"/>
  <c r="G33" i="28"/>
  <c r="Q179" i="2"/>
  <c r="O179" i="2" s="1"/>
  <c r="Q201" i="2"/>
  <c r="O201" i="2" s="1"/>
  <c r="Q180" i="2"/>
  <c r="O180" i="2" s="1"/>
  <c r="Q182" i="2"/>
  <c r="O182" i="2" s="1"/>
  <c r="Q183" i="2"/>
  <c r="O183" i="2" s="1"/>
  <c r="Q170" i="2"/>
  <c r="O170" i="2" s="1"/>
  <c r="Q198" i="2"/>
  <c r="O198" i="2" s="1"/>
  <c r="Q174" i="2"/>
  <c r="O174" i="2" s="1"/>
  <c r="Q199" i="2"/>
  <c r="O199" i="2" s="1"/>
  <c r="Q200" i="2"/>
  <c r="O200" i="2" s="1"/>
  <c r="Q161" i="2"/>
  <c r="O161" i="2" s="1"/>
  <c r="Q162" i="2"/>
  <c r="O162" i="2" s="1"/>
  <c r="Q164" i="2"/>
  <c r="O164" i="2" s="1"/>
  <c r="Q165" i="2"/>
  <c r="O165" i="2" s="1"/>
  <c r="Q166" i="2"/>
  <c r="O166" i="2" s="1"/>
  <c r="Q176" i="2"/>
  <c r="O176" i="2" s="1"/>
  <c r="Q167" i="2"/>
  <c r="O167" i="2" s="1"/>
  <c r="Q175" i="2"/>
  <c r="O175" i="2" s="1"/>
  <c r="Q169" i="2"/>
  <c r="O169" i="2" s="1"/>
  <c r="Q173" i="2"/>
  <c r="O173" i="2" s="1"/>
  <c r="Q26" i="2"/>
  <c r="O26" i="2" s="1"/>
  <c r="Q21" i="2"/>
  <c r="O21" i="2" s="1"/>
  <c r="Q24" i="2"/>
  <c r="O24" i="2" s="1"/>
  <c r="Q25" i="2"/>
  <c r="O25" i="2" s="1"/>
  <c r="Q22" i="2"/>
  <c r="O22" i="2" s="1"/>
  <c r="Q14" i="2"/>
  <c r="O14" i="2" s="1"/>
  <c r="B16" i="37"/>
  <c r="B15" i="37"/>
  <c r="Q23" i="2"/>
  <c r="O23" i="2" s="1"/>
  <c r="Q16" i="2"/>
  <c r="O16" i="2" s="1"/>
  <c r="Q19" i="2"/>
  <c r="O19" i="2" s="1"/>
  <c r="Q18" i="2"/>
  <c r="O18" i="2" s="1"/>
  <c r="Q17" i="2"/>
  <c r="O17" i="2" s="1"/>
  <c r="Q20" i="2"/>
  <c r="O20" i="2" s="1"/>
  <c r="Q15" i="2"/>
  <c r="O15" i="2" s="1"/>
  <c r="H26" i="35"/>
  <c r="H25" i="35"/>
  <c r="H24" i="35"/>
  <c r="H23" i="35"/>
  <c r="H22" i="35"/>
  <c r="H21" i="35"/>
  <c r="H13" i="35"/>
  <c r="H16" i="35"/>
  <c r="H15" i="35"/>
  <c r="H14" i="35"/>
  <c r="O31" i="18"/>
  <c r="B49" i="17"/>
  <c r="B50" i="17"/>
  <c r="O25" i="38"/>
  <c r="K34" i="38"/>
  <c r="J43" i="18"/>
  <c r="N34" i="38"/>
  <c r="L43" i="18"/>
  <c r="K43" i="18"/>
  <c r="Q10" i="2"/>
  <c r="Q13" i="2"/>
  <c r="O13" i="2" s="1"/>
  <c r="Q11" i="2"/>
  <c r="O11" i="2" s="1"/>
  <c r="E12" i="31" l="1"/>
  <c r="F12" i="31" s="1"/>
  <c r="J20" i="37"/>
  <c r="J21" i="37"/>
  <c r="H29" i="35"/>
  <c r="O10" i="2"/>
  <c r="B17" i="37"/>
  <c r="E12" i="18"/>
  <c r="E15" i="18" s="1"/>
  <c r="B53" i="17"/>
  <c r="E12" i="38"/>
  <c r="E15" i="38" s="1"/>
  <c r="Q12" i="2"/>
  <c r="O12" i="2" s="1"/>
  <c r="J22" i="37" l="1"/>
  <c r="G15" i="37"/>
  <c r="E17" i="38"/>
  <c r="K49" i="38" s="1"/>
  <c r="K48" i="38"/>
  <c r="H15" i="37"/>
  <c r="H16" i="37"/>
  <c r="E18" i="18"/>
  <c r="K50" i="18" s="1"/>
  <c r="K48" i="18"/>
  <c r="F17" i="37"/>
  <c r="E18" i="38"/>
  <c r="E17" i="18"/>
  <c r="E11" i="31" l="1"/>
  <c r="F11" i="31" s="1"/>
  <c r="F20" i="31" s="1"/>
  <c r="G6" i="28"/>
  <c r="K55" i="18"/>
  <c r="H17" i="37"/>
  <c r="E19" i="38"/>
  <c r="E21" i="38" s="1"/>
  <c r="K50" i="38"/>
  <c r="I15" i="37"/>
  <c r="I16" i="37"/>
  <c r="E19" i="18"/>
  <c r="E21" i="18" s="1"/>
  <c r="C29" i="17" s="1"/>
  <c r="C31" i="17" s="1"/>
  <c r="C34" i="17" s="1"/>
  <c r="C21" i="17" s="1"/>
  <c r="C24" i="17" s="1"/>
  <c r="K49" i="18"/>
  <c r="G17" i="37"/>
  <c r="E22" i="38" l="1"/>
  <c r="E23" i="38" s="1"/>
  <c r="E25" i="38" s="1"/>
  <c r="I17" i="37"/>
  <c r="E22" i="18"/>
  <c r="K51" i="38" l="1"/>
  <c r="E26" i="38"/>
  <c r="E32" i="38" s="1"/>
  <c r="E43" i="38" s="1"/>
  <c r="K52" i="38"/>
  <c r="E23" i="18"/>
  <c r="E25" i="18" s="1"/>
  <c r="K51" i="18"/>
  <c r="K64" i="38" l="1"/>
  <c r="E47" i="38"/>
  <c r="K66" i="38"/>
  <c r="E26" i="18"/>
  <c r="E32" i="18" s="1"/>
  <c r="K52" i="18"/>
  <c r="E20" i="37"/>
  <c r="F21" i="37" l="1"/>
  <c r="F20" i="37"/>
  <c r="E21" i="37"/>
  <c r="F35" i="38"/>
  <c r="F36" i="38"/>
  <c r="F37" i="38"/>
  <c r="F38" i="38"/>
  <c r="F39" i="38"/>
  <c r="F40" i="38"/>
  <c r="F41" i="38"/>
  <c r="E49" i="38"/>
  <c r="K68" i="38" s="1"/>
  <c r="F34" i="38"/>
  <c r="E53" i="38"/>
  <c r="F19" i="38"/>
  <c r="F45" i="38"/>
  <c r="F26" i="38"/>
  <c r="E51" i="38"/>
  <c r="F23" i="38"/>
  <c r="F32" i="38"/>
  <c r="F43" i="38"/>
  <c r="E43" i="18"/>
  <c r="K64" i="18" s="1"/>
  <c r="K66" i="18" s="1"/>
  <c r="F22" i="37" l="1"/>
  <c r="E22" i="37"/>
  <c r="K72" i="38"/>
  <c r="K70" i="38"/>
  <c r="F47" i="38"/>
  <c r="B21" i="37" l="1"/>
  <c r="B20" i="37"/>
  <c r="C21" i="37"/>
  <c r="C20" i="37"/>
  <c r="G21" i="37"/>
  <c r="G20" i="37"/>
  <c r="H2" i="31"/>
  <c r="E49" i="18"/>
  <c r="F35" i="18"/>
  <c r="F36" i="18"/>
  <c r="F37" i="18"/>
  <c r="F38" i="18"/>
  <c r="F39" i="18"/>
  <c r="F40" i="18"/>
  <c r="F41" i="18"/>
  <c r="F34" i="18"/>
  <c r="F42" i="18"/>
  <c r="E51" i="18"/>
  <c r="F45" i="18"/>
  <c r="F19" i="18"/>
  <c r="F23" i="18"/>
  <c r="F26" i="18"/>
  <c r="E53" i="18"/>
  <c r="F32" i="18"/>
  <c r="F43" i="18"/>
  <c r="G22" i="37" l="1"/>
  <c r="B22" i="37"/>
  <c r="C22" i="37"/>
  <c r="G14" i="31"/>
  <c r="H14" i="31" s="1"/>
  <c r="G13" i="31"/>
  <c r="H13" i="31" s="1"/>
  <c r="G12" i="31"/>
  <c r="H12" i="31" s="1"/>
  <c r="G11" i="31"/>
  <c r="H11" i="31" s="1"/>
  <c r="H21" i="37"/>
  <c r="K72" i="18"/>
  <c r="K70" i="18"/>
  <c r="K68" i="18"/>
  <c r="H4" i="31"/>
  <c r="H3" i="31"/>
  <c r="F47" i="18"/>
  <c r="H20" i="37" l="1"/>
  <c r="D21" i="37"/>
  <c r="K21" i="37" s="1"/>
  <c r="H20" i="31"/>
  <c r="D20" i="37"/>
  <c r="H22" i="37" l="1"/>
  <c r="K20" i="37"/>
  <c r="K22" i="37" s="1"/>
  <c r="D22" i="37"/>
  <c r="L21" i="37"/>
  <c r="N1" i="37" l="1"/>
  <c r="L20" i="37"/>
  <c r="L22" i="37" s="1"/>
  <c r="N2" i="37" l="1"/>
  <c r="N3" i="37" s="1"/>
</calcChain>
</file>

<file path=xl/sharedStrings.xml><?xml version="1.0" encoding="utf-8"?>
<sst xmlns="http://schemas.openxmlformats.org/spreadsheetml/2006/main" count="3452" uniqueCount="741">
  <si>
    <t>Premie Ouderdomspensioen (OP)</t>
  </si>
  <si>
    <t>Kleedruimten</t>
  </si>
  <si>
    <t>Opmerking:</t>
  </si>
  <si>
    <t>Opleiding</t>
  </si>
  <si>
    <t xml:space="preserve">Sociale verzekeringen </t>
  </si>
  <si>
    <t>Weekenddagen</t>
  </si>
  <si>
    <t>Aantal kalenderdagen</t>
  </si>
  <si>
    <t>Werkdagen per jaar</t>
  </si>
  <si>
    <t>Totaal</t>
  </si>
  <si>
    <t>B.T.W.</t>
  </si>
  <si>
    <t>Prijspeil</t>
  </si>
  <si>
    <t>Toelichting</t>
  </si>
  <si>
    <t>Bruto uurloon</t>
  </si>
  <si>
    <t>Calculatie onderdeel</t>
  </si>
  <si>
    <t>Specialistentoeslag</t>
  </si>
  <si>
    <t>werkgeversdeel</t>
  </si>
  <si>
    <t>Sanitaire ruimten</t>
  </si>
  <si>
    <t>Methode en eindresultaat omschrijven.</t>
  </si>
  <si>
    <t>Vakantiedagen</t>
  </si>
  <si>
    <t>SV uurloon inclusief toeslagen</t>
  </si>
  <si>
    <t>P.Z. kosten</t>
  </si>
  <si>
    <t>Invoervelden</t>
  </si>
  <si>
    <t>Totale kosten per jaar inclusief B.T.W.</t>
  </si>
  <si>
    <t>Werkbare dagen per jaar</t>
  </si>
  <si>
    <t>Huisvestingskosten</t>
  </si>
  <si>
    <t>Naam opdrachtgever</t>
  </si>
  <si>
    <t>Nat. feestdagen, kort verzuim, bijz. CAO</t>
  </si>
  <si>
    <t>Administratiekosten</t>
  </si>
  <si>
    <t>Gevarentoeslag  (indien van toepassing)</t>
  </si>
  <si>
    <t>Managementkosten</t>
  </si>
  <si>
    <t>Opslag niet werkbare dagen</t>
  </si>
  <si>
    <t>OP/NP</t>
  </si>
  <si>
    <t>Basisuurloon</t>
  </si>
  <si>
    <t>Bedrijfsgemiddelde</t>
  </si>
  <si>
    <t>Alle prijzen inclusief materialen en middelen, voorrijkosten en overige bijkomende kosten.</t>
  </si>
  <si>
    <t>Ziektedagen</t>
  </si>
  <si>
    <t>[zie premies en opslagen]</t>
  </si>
  <si>
    <t>Totaal eindtarief normale werktijden [06.00-21.30 uur]</t>
  </si>
  <si>
    <t>Grondslag loon voor berekening OP premie</t>
  </si>
  <si>
    <t>Effectieve OP premie</t>
  </si>
  <si>
    <t>Totaal eindtarief weekenden [incl. 50% toeslag]</t>
  </si>
  <si>
    <t>Vorstverlet</t>
  </si>
  <si>
    <t>Bruto uurloon inclusief toeslagen</t>
  </si>
  <si>
    <t>Franchise OP-premie per uur</t>
  </si>
  <si>
    <t>Totaal directe kosten</t>
  </si>
  <si>
    <t>Activiteit</t>
  </si>
  <si>
    <t xml:space="preserve">Vakantietoeslag </t>
  </si>
  <si>
    <t>SV-loon grondslag voor berekening sociale verzekeringen</t>
  </si>
  <si>
    <t>Materiaal/- en middelen</t>
  </si>
  <si>
    <t>Ruimtecategorie</t>
  </si>
  <si>
    <t xml:space="preserve"> </t>
  </si>
  <si>
    <t>Werkkleding en uitrusting</t>
  </si>
  <si>
    <t>Machinekosten</t>
  </si>
  <si>
    <t>Projectgebonden!</t>
  </si>
  <si>
    <t>Subtotaal loonkosten per uur inclusief sociale verzekeringen</t>
  </si>
  <si>
    <t xml:space="preserve">Sociale verzekeringen - Ouderdomspensioen (OP/NP) </t>
  </si>
  <si>
    <t>Nat. feestdagen, kort verzuim, bijz CAO</t>
  </si>
  <si>
    <t>Premies Sociale Verzekeringen</t>
  </si>
  <si>
    <t>Reiskosten/autokosten</t>
  </si>
  <si>
    <t>Totaal indirecte kosten</t>
  </si>
  <si>
    <t>Risico en winst</t>
  </si>
  <si>
    <t>Totaal opslag sociale lasten</t>
  </si>
  <si>
    <t>Kinderopvang</t>
  </si>
  <si>
    <t>Totaal % opslag werkbare dagen</t>
  </si>
  <si>
    <t>Totaal loonkosten per uur</t>
  </si>
  <si>
    <t>Indirect toezicht</t>
  </si>
  <si>
    <t>Schoonmaak</t>
  </si>
  <si>
    <t>Totaal eindtarief feestdagen [incl. 150% toeslag]</t>
  </si>
  <si>
    <t>Gebouw/plaats</t>
  </si>
  <si>
    <t>Kosten verzuimbegeleiding</t>
  </si>
  <si>
    <t xml:space="preserve">Structurele eindejaarsuitkering </t>
  </si>
  <si>
    <t>Gebouw</t>
  </si>
  <si>
    <t>Verdieping</t>
  </si>
  <si>
    <t>WIA Basispremie</t>
  </si>
  <si>
    <t>ZW-flex</t>
  </si>
  <si>
    <t>WW premie- Algemeen Werkeloosheidsfonds (Awf)</t>
  </si>
  <si>
    <t>Zorgverzekeringswet (Zvw)</t>
  </si>
  <si>
    <t>Ruimte nummer</t>
  </si>
  <si>
    <t>Ruimteomschrijving opdrachtgever</t>
  </si>
  <si>
    <t>Ruimte categorie</t>
  </si>
  <si>
    <t>Vloer soort</t>
  </si>
  <si>
    <t xml:space="preserve">M2 vloer </t>
  </si>
  <si>
    <t>Uren p/j ma t/m vrij</t>
  </si>
  <si>
    <t>M2 per jaar</t>
  </si>
  <si>
    <t>BG</t>
  </si>
  <si>
    <t>Entree</t>
  </si>
  <si>
    <t>Locatie</t>
  </si>
  <si>
    <t>frequentie per jaar</t>
  </si>
  <si>
    <t>Kosten per beurt</t>
  </si>
  <si>
    <t>Adres</t>
  </si>
  <si>
    <t>Frequentie van uitvoering (per jaar):</t>
  </si>
  <si>
    <t>Freq</t>
  </si>
  <si>
    <t>% van reguliere norm</t>
  </si>
  <si>
    <t>Norm ma t/m vr</t>
  </si>
  <si>
    <t>M² prijs</t>
  </si>
  <si>
    <t>Prijs p/uur excl. btw</t>
  </si>
  <si>
    <t>Maandag - Vrijdag</t>
  </si>
  <si>
    <t>Feestdagen (incl. 150% toeslag conform cao)</t>
  </si>
  <si>
    <t>Zaterdag - zondag (incl. 50% toeslag conform cao)</t>
  </si>
  <si>
    <t>Prestatienorm in aantal m2 per uur</t>
  </si>
  <si>
    <t>18 jaar</t>
  </si>
  <si>
    <t>19 jaar</t>
  </si>
  <si>
    <t>Vakvolwassen 0 dienstjaren</t>
  </si>
  <si>
    <t>Vakvolwassen 1 dienstjaar</t>
  </si>
  <si>
    <t>Vakvolwassen 2 dienstjaren</t>
  </si>
  <si>
    <t>Vakvolwassen 3 dienstjaren</t>
  </si>
  <si>
    <t>Vakvolwassen 4 dienstjaren</t>
  </si>
  <si>
    <t>Medewerker</t>
  </si>
  <si>
    <t>17 jaar en jonger</t>
  </si>
  <si>
    <t>Totaal per loongroepen</t>
  </si>
  <si>
    <t>Percentage per loongroep voor gemiddeld tarief</t>
  </si>
  <si>
    <t>Opbouw gemiddeld tarief</t>
  </si>
  <si>
    <t>Glazenwasserswerkzaamheden</t>
  </si>
  <si>
    <t>Glassoort</t>
  </si>
  <si>
    <t>Binnenzijde</t>
  </si>
  <si>
    <t>Buitenzijde</t>
  </si>
  <si>
    <t>Aantal m2</t>
  </si>
  <si>
    <t>Totaalkosten per jaar</t>
  </si>
  <si>
    <t>uren per m2/ beurt</t>
  </si>
  <si>
    <t>uren per jaar</t>
  </si>
  <si>
    <t>uurtarief</t>
  </si>
  <si>
    <t>kosten per jaar</t>
  </si>
  <si>
    <t>Omschrijving werkzaamheden</t>
  </si>
  <si>
    <t>Omschrijving automaat /artikel</t>
  </si>
  <si>
    <t>Type omschrijving</t>
  </si>
  <si>
    <t>Reinigen raambekleding</t>
  </si>
  <si>
    <t>Regietarieven</t>
  </si>
  <si>
    <t>Schoonmaakonderhoud</t>
  </si>
  <si>
    <t>Mits anders aangegeven is de uitvoering op reguliere werktijden: maandag t/m vrijdag [06.00 en 21.30 uur]</t>
  </si>
  <si>
    <t>Totaal m2</t>
  </si>
  <si>
    <t>Toezicht uren per jaar ma t/m vr</t>
  </si>
  <si>
    <t>Kosten Additioneel per jaar</t>
  </si>
  <si>
    <t>Kosten glasbewassing per jaar</t>
  </si>
  <si>
    <t>Totaal kosten per jaar excl. btw</t>
  </si>
  <si>
    <t>Totaal kosten per maand excl. btw</t>
  </si>
  <si>
    <t>Freq. ma-vr naloop</t>
  </si>
  <si>
    <t>Freq. ma-vr</t>
  </si>
  <si>
    <t>Kolom</t>
  </si>
  <si>
    <t>Uren p/j ma t/m vrij naloop</t>
  </si>
  <si>
    <t>Kolom voor matrix</t>
  </si>
  <si>
    <t>Gewogen prestatie</t>
  </si>
  <si>
    <t>m2/uur</t>
  </si>
  <si>
    <t>M2 Totaal</t>
  </si>
  <si>
    <t>WGA</t>
  </si>
  <si>
    <t>Aanvullende omschrijving</t>
  </si>
  <si>
    <r>
      <t>Kosten per m</t>
    </r>
    <r>
      <rPr>
        <b/>
        <vertAlign val="superscript"/>
        <sz val="10"/>
        <color theme="0"/>
        <rFont val="Century Gothic"/>
        <family val="2"/>
      </rPr>
      <t>2</t>
    </r>
  </si>
  <si>
    <t>Naam dienstverlener</t>
  </si>
  <si>
    <t>Let op -/- bedrag</t>
  </si>
  <si>
    <t>Bijzonderheden / opmerkingen</t>
  </si>
  <si>
    <t>Administratieve ruimten</t>
  </si>
  <si>
    <t>Vergaderruimten</t>
  </si>
  <si>
    <t>Gemiddeld tarief  ma t/m vr</t>
  </si>
  <si>
    <t>Tariefopbouw toezicht</t>
  </si>
  <si>
    <t>Tariefopbouw schoonmaak</t>
  </si>
  <si>
    <t>Gemiddeld tarief ma t/m vr</t>
  </si>
  <si>
    <t>PRODUCTIE UREN PER JAAR</t>
  </si>
  <si>
    <t>ma t/m vr</t>
  </si>
  <si>
    <t>ma t/m vr naloop</t>
  </si>
  <si>
    <t>RAS premie</t>
  </si>
  <si>
    <t>Frequentie verklaring</t>
  </si>
  <si>
    <t>2 x per jaar</t>
  </si>
  <si>
    <t>1 x per maand</t>
  </si>
  <si>
    <t>Totaal eindtarief  [incl. 30% toeslag]</t>
  </si>
  <si>
    <t>Referentie nummer</t>
  </si>
  <si>
    <t>Transitievergoeding</t>
  </si>
  <si>
    <t>Frequentie per jaar</t>
  </si>
  <si>
    <t>Aan de opgegeven indicatieve eenheden kunnen geen rechten worden ontleend.</t>
  </si>
  <si>
    <t xml:space="preserve">Alle prijzen zijn all-in, inclusief loonkosten, materiaal-, reis- en verblijfskosten, sociale lasten, voorrijkosten, parkeerkosten, reserveringskosten, (de)montagekosten, transportkosten, aflever- verpakkingen, milieubelastingen, administratie, andere belastingen dan btw, verzekeringspremies e.d. </t>
  </si>
  <si>
    <t>Berekening werkbare dagen</t>
  </si>
  <si>
    <t xml:space="preserve">Het aantal werkbare dagen per jaar is een gemiddelde over 5 jaar. Er vindt geen periodieke verrekening plaats in verband met schrikkeljaren. </t>
  </si>
  <si>
    <t>EINDTOTAAL KOSTEN PER JAAR  EXCLUSIEF BTW         INSCHRIJVINGSBEDRAG</t>
  </si>
  <si>
    <t>Omschrijving kostenaspect</t>
  </si>
  <si>
    <t>Tariefsoort</t>
  </si>
  <si>
    <t>Tarief</t>
  </si>
  <si>
    <t>Toezicht percentage</t>
  </si>
  <si>
    <t>per prod. Uur</t>
  </si>
  <si>
    <t>Hoogste frequentie ma t/m vr</t>
  </si>
  <si>
    <t>Hoogste frequentie ma t/m vr naloop</t>
  </si>
  <si>
    <t>Toezicht uren per jaar ma t/m vr naloop</t>
  </si>
  <si>
    <t>Totaal frequentie</t>
  </si>
  <si>
    <t>Locatie factor</t>
  </si>
  <si>
    <t>Bereikbaarheidsvoorzieningen</t>
  </si>
  <si>
    <t>MAXIMALE BOVENGRENS PLAFONDBEDRAG INSCHRIJVINGSBEDRAG</t>
  </si>
  <si>
    <t>MAXIMALE ONDERGRENS INSCHRIJVINGSBEDRAG</t>
  </si>
  <si>
    <t>TOEZICHTUREN PER JAAR</t>
  </si>
  <si>
    <t>1</t>
  </si>
  <si>
    <t>Machine</t>
  </si>
  <si>
    <t>Omschrijving</t>
  </si>
  <si>
    <t>Catalogus prijs</t>
  </si>
  <si>
    <t>Netto aanschaf prijs</t>
  </si>
  <si>
    <t xml:space="preserve">Afschrijvings- termijn in jaren </t>
  </si>
  <si>
    <t>Restwaarde</t>
  </si>
  <si>
    <t>Afschrijvings- kosten per jaar</t>
  </si>
  <si>
    <t>Onderhouds- kosten per jaar</t>
  </si>
  <si>
    <t xml:space="preserve">Renteverlies per jaar </t>
  </si>
  <si>
    <t xml:space="preserve">Verzekerings- kosten per jaar </t>
  </si>
  <si>
    <t>Totaal kosten per jaar per machine</t>
  </si>
  <si>
    <t>Inzet van het aantal machines [stuks]</t>
  </si>
  <si>
    <t>Totaal kosten per jaar</t>
  </si>
  <si>
    <t>Kortings%</t>
  </si>
  <si>
    <t>Totale kosten productie per jaar</t>
  </si>
  <si>
    <t>Totale kosten toezicht per jaar</t>
  </si>
  <si>
    <t xml:space="preserve">Kosten toezicht per jaar ma t/m vr </t>
  </si>
  <si>
    <t>Kosten toezicht per jaar ma t/m vr naloop</t>
  </si>
  <si>
    <t>Kosten per jaar</t>
  </si>
  <si>
    <t>Naloop opslag ma-vr</t>
  </si>
  <si>
    <t>SUPPLETIEKOSTEN OVERNAME PERSONEEL*</t>
  </si>
  <si>
    <t>Trappenhuis</t>
  </si>
  <si>
    <t>Lift</t>
  </si>
  <si>
    <t>Gang, hal</t>
  </si>
  <si>
    <t>Uurlonen 1 april 2023</t>
  </si>
  <si>
    <t>Tarief componenten samenvatting</t>
  </si>
  <si>
    <t>Uurlonen per 1 april 2023</t>
  </si>
  <si>
    <t>nieuwbouw</t>
  </si>
  <si>
    <t>Lumion</t>
  </si>
  <si>
    <t>O.407</t>
  </si>
  <si>
    <t>berging multilok</t>
  </si>
  <si>
    <t>oudbouw</t>
  </si>
  <si>
    <t>O.507</t>
  </si>
  <si>
    <t>O.107</t>
  </si>
  <si>
    <t>berging multilokaal</t>
  </si>
  <si>
    <t>O.207</t>
  </si>
  <si>
    <t>O.307</t>
  </si>
  <si>
    <t>I.12</t>
  </si>
  <si>
    <t>E-kast</t>
  </si>
  <si>
    <t>I.13</t>
  </si>
  <si>
    <t>F.16</t>
  </si>
  <si>
    <t>forum</t>
  </si>
  <si>
    <t>F.17</t>
  </si>
  <si>
    <t>F.18</t>
  </si>
  <si>
    <t>F.19</t>
  </si>
  <si>
    <t>C.10</t>
  </si>
  <si>
    <t>gang</t>
  </si>
  <si>
    <t>sporthal</t>
  </si>
  <si>
    <t>G.09</t>
  </si>
  <si>
    <t>G.26</t>
  </si>
  <si>
    <t>B.23</t>
  </si>
  <si>
    <t>groepruimte (groot)</t>
  </si>
  <si>
    <t>B.24</t>
  </si>
  <si>
    <t>B.25</t>
  </si>
  <si>
    <t>B.26</t>
  </si>
  <si>
    <t>groepsruimte (groot)</t>
  </si>
  <si>
    <t>B.10</t>
  </si>
  <si>
    <t>groepsruimte (klein)</t>
  </si>
  <si>
    <t>B.11</t>
  </si>
  <si>
    <t>B.12</t>
  </si>
  <si>
    <t>B.13</t>
  </si>
  <si>
    <t>B.14</t>
  </si>
  <si>
    <t>B.15</t>
  </si>
  <si>
    <t>B.16</t>
  </si>
  <si>
    <t>B.17</t>
  </si>
  <si>
    <t>B.18</t>
  </si>
  <si>
    <t>B.19</t>
  </si>
  <si>
    <t>B.20</t>
  </si>
  <si>
    <t>C.01</t>
  </si>
  <si>
    <t>grote zaal / drama</t>
  </si>
  <si>
    <t>C.04</t>
  </si>
  <si>
    <t>kleed / oefenruimte</t>
  </si>
  <si>
    <t>C.05</t>
  </si>
  <si>
    <t>C.06</t>
  </si>
  <si>
    <t>C.09</t>
  </si>
  <si>
    <t>A.10</t>
  </si>
  <si>
    <t>MR / overleg ruimte</t>
  </si>
  <si>
    <t>O.106</t>
  </si>
  <si>
    <t>multilokaal</t>
  </si>
  <si>
    <t>O.206</t>
  </si>
  <si>
    <t>O.306</t>
  </si>
  <si>
    <t>O.406</t>
  </si>
  <si>
    <t>O.506</t>
  </si>
  <si>
    <t>TH.3-1</t>
  </si>
  <si>
    <t>noodtrappenhuis nieuwbouw</t>
  </si>
  <si>
    <t>TH.3-2</t>
  </si>
  <si>
    <t>TH.3-3</t>
  </si>
  <si>
    <t>TH.3-4</t>
  </si>
  <si>
    <t>TH.4-1</t>
  </si>
  <si>
    <t>TH.4-2</t>
  </si>
  <si>
    <t>TH.4-4</t>
  </si>
  <si>
    <t>O.111</t>
  </si>
  <si>
    <t>open gebied</t>
  </si>
  <si>
    <t>O.211</t>
  </si>
  <si>
    <t>O.311</t>
  </si>
  <si>
    <t>O.411</t>
  </si>
  <si>
    <t>B.27</t>
  </si>
  <si>
    <t>O.501</t>
  </si>
  <si>
    <t>B.31</t>
  </si>
  <si>
    <t>opslag</t>
  </si>
  <si>
    <t>B.32</t>
  </si>
  <si>
    <t>B.33</t>
  </si>
  <si>
    <t>C.07</t>
  </si>
  <si>
    <t>C.08</t>
  </si>
  <si>
    <t>O.313</t>
  </si>
  <si>
    <t>opslag fac.</t>
  </si>
  <si>
    <t>O.513</t>
  </si>
  <si>
    <t>O.115</t>
  </si>
  <si>
    <t>opslag facilitair</t>
  </si>
  <si>
    <t>O.413</t>
  </si>
  <si>
    <t>O.213</t>
  </si>
  <si>
    <t>opslag facitair</t>
  </si>
  <si>
    <t>O.108</t>
  </si>
  <si>
    <t>spreekkamer</t>
  </si>
  <si>
    <t>O.110</t>
  </si>
  <si>
    <t>O.113</t>
  </si>
  <si>
    <t>O.208</t>
  </si>
  <si>
    <t>O.209</t>
  </si>
  <si>
    <t>O.210</t>
  </si>
  <si>
    <t>O.308</t>
  </si>
  <si>
    <t>O.309</t>
  </si>
  <si>
    <t>O.310</t>
  </si>
  <si>
    <t>O.408</t>
  </si>
  <si>
    <t>O.409</t>
  </si>
  <si>
    <t>O.410</t>
  </si>
  <si>
    <t>O.508</t>
  </si>
  <si>
    <t>O.509</t>
  </si>
  <si>
    <t>O.510</t>
  </si>
  <si>
    <t>O.101</t>
  </si>
  <si>
    <t>theorielokaal</t>
  </si>
  <si>
    <t>O.102</t>
  </si>
  <si>
    <t>O.103</t>
  </si>
  <si>
    <t>O.104</t>
  </si>
  <si>
    <t>O.109</t>
  </si>
  <si>
    <t>O.201</t>
  </si>
  <si>
    <t>O.202</t>
  </si>
  <si>
    <t>O.203</t>
  </si>
  <si>
    <t>O.204</t>
  </si>
  <si>
    <t>O.205</t>
  </si>
  <si>
    <t>O.301</t>
  </si>
  <si>
    <t>O.302</t>
  </si>
  <si>
    <t>O.303</t>
  </si>
  <si>
    <t>O.304</t>
  </si>
  <si>
    <t>O.305</t>
  </si>
  <si>
    <t>O.401</t>
  </si>
  <si>
    <t>O.402</t>
  </si>
  <si>
    <t>O.403</t>
  </si>
  <si>
    <t>O.404</t>
  </si>
  <si>
    <t>O.405</t>
  </si>
  <si>
    <t>B.01</t>
  </si>
  <si>
    <t>B.02</t>
  </si>
  <si>
    <t>B.03</t>
  </si>
  <si>
    <t>B.04</t>
  </si>
  <si>
    <t>B.05</t>
  </si>
  <si>
    <t>O.502</t>
  </si>
  <si>
    <t>O.503</t>
  </si>
  <si>
    <t>O.504</t>
  </si>
  <si>
    <t>O.505</t>
  </si>
  <si>
    <t>O.511</t>
  </si>
  <si>
    <t>TH.4-3</t>
  </si>
  <si>
    <t>trappenhuis nieuwbouw</t>
  </si>
  <si>
    <t>C.02</t>
  </si>
  <si>
    <t>verkooppunt</t>
  </si>
  <si>
    <t>B.07</t>
  </si>
  <si>
    <t>verwonderzaal 60</t>
  </si>
  <si>
    <t>B.08</t>
  </si>
  <si>
    <t>B.09</t>
  </si>
  <si>
    <t>B.06</t>
  </si>
  <si>
    <t>verwonderzaal 90</t>
  </si>
  <si>
    <t>A.65</t>
  </si>
  <si>
    <t>werkkast</t>
  </si>
  <si>
    <t>A.66</t>
  </si>
  <si>
    <t>A.67</t>
  </si>
  <si>
    <t>G.32</t>
  </si>
  <si>
    <t>G.38</t>
  </si>
  <si>
    <t>C.03</t>
  </si>
  <si>
    <t>muziek / dans</t>
  </si>
  <si>
    <t>Y.09</t>
  </si>
  <si>
    <t>berging</t>
  </si>
  <si>
    <t>A.07</t>
  </si>
  <si>
    <t>berging (facilitair)</t>
  </si>
  <si>
    <t>I.07</t>
  </si>
  <si>
    <t>I.08</t>
  </si>
  <si>
    <t>I.09</t>
  </si>
  <si>
    <t>I.10</t>
  </si>
  <si>
    <t>A.04</t>
  </si>
  <si>
    <t>facilitaire ruimte</t>
  </si>
  <si>
    <t>A.05</t>
  </si>
  <si>
    <t>K.01</t>
  </si>
  <si>
    <t>fietsenkelder</t>
  </si>
  <si>
    <t>I.03</t>
  </si>
  <si>
    <t>installaties sporthallen</t>
  </si>
  <si>
    <t>A.20</t>
  </si>
  <si>
    <t>kluisruimte</t>
  </si>
  <si>
    <t>I.31</t>
  </si>
  <si>
    <t>LBK hallen</t>
  </si>
  <si>
    <t>I.02</t>
  </si>
  <si>
    <t>LBK oudbouw</t>
  </si>
  <si>
    <t>I.05</t>
  </si>
  <si>
    <t>MER</t>
  </si>
  <si>
    <t>I.29</t>
  </si>
  <si>
    <t>MER sport</t>
  </si>
  <si>
    <t>I.30</t>
  </si>
  <si>
    <t>SER hallen</t>
  </si>
  <si>
    <t>I.01b</t>
  </si>
  <si>
    <t>TR-CV-verdeler</t>
  </si>
  <si>
    <t>I.01d</t>
  </si>
  <si>
    <t>TR-Hydrofoor</t>
  </si>
  <si>
    <t>I.01a</t>
  </si>
  <si>
    <t>TR-stadsverwarming</t>
  </si>
  <si>
    <t>I.01c</t>
  </si>
  <si>
    <t>TR-watermeter</t>
  </si>
  <si>
    <t>S.03</t>
  </si>
  <si>
    <t>A.60</t>
  </si>
  <si>
    <t>A.61</t>
  </si>
  <si>
    <t>A.62</t>
  </si>
  <si>
    <t>A.63</t>
  </si>
  <si>
    <t>G.35</t>
  </si>
  <si>
    <t>docent</t>
  </si>
  <si>
    <t>G.12</t>
  </si>
  <si>
    <t>kleedruimte + toilet</t>
  </si>
  <si>
    <t>G.14</t>
  </si>
  <si>
    <t>Y.12</t>
  </si>
  <si>
    <t>miva toilet</t>
  </si>
  <si>
    <t>Y.10</t>
  </si>
  <si>
    <t>pantry</t>
  </si>
  <si>
    <t>Y.13</t>
  </si>
  <si>
    <t>reprohoek</t>
  </si>
  <si>
    <t>A.49b</t>
  </si>
  <si>
    <t>toilet dames</t>
  </si>
  <si>
    <t>A.48a</t>
  </si>
  <si>
    <t>toilet heren</t>
  </si>
  <si>
    <t>Y.11</t>
  </si>
  <si>
    <t>toiletten</t>
  </si>
  <si>
    <t>A.30</t>
  </si>
  <si>
    <t>toiletten dames</t>
  </si>
  <si>
    <t>A.49</t>
  </si>
  <si>
    <t>A.31</t>
  </si>
  <si>
    <t>toiletten heren</t>
  </si>
  <si>
    <t>A.48</t>
  </si>
  <si>
    <t>O.414</t>
  </si>
  <si>
    <t>A.38</t>
  </si>
  <si>
    <t>A.39</t>
  </si>
  <si>
    <t>A.43</t>
  </si>
  <si>
    <t>O.114</t>
  </si>
  <si>
    <t>A.32</t>
  </si>
  <si>
    <t>A.41</t>
  </si>
  <si>
    <t>A.33</t>
  </si>
  <si>
    <t>A.42</t>
  </si>
  <si>
    <t>A.21</t>
  </si>
  <si>
    <t>uitgifte + keuken</t>
  </si>
  <si>
    <t>O.314</t>
  </si>
  <si>
    <t>A.36</t>
  </si>
  <si>
    <t>A.37</t>
  </si>
  <si>
    <t>O.214</t>
  </si>
  <si>
    <t>A.34</t>
  </si>
  <si>
    <t>A.35</t>
  </si>
  <si>
    <t>G.34</t>
  </si>
  <si>
    <t>G.17</t>
  </si>
  <si>
    <t>douche</t>
  </si>
  <si>
    <t>G.18</t>
  </si>
  <si>
    <t>G.19</t>
  </si>
  <si>
    <t>G.20</t>
  </si>
  <si>
    <t>G.21</t>
  </si>
  <si>
    <t>G.22</t>
  </si>
  <si>
    <t>G.10</t>
  </si>
  <si>
    <t>G.11</t>
  </si>
  <si>
    <t>G.13</t>
  </si>
  <si>
    <t>G.15</t>
  </si>
  <si>
    <t>G.16</t>
  </si>
  <si>
    <t>G.23</t>
  </si>
  <si>
    <t>G.33</t>
  </si>
  <si>
    <t>miva toilet / kleedkamer</t>
  </si>
  <si>
    <t>G.37</t>
  </si>
  <si>
    <t>G.36</t>
  </si>
  <si>
    <t>A.44</t>
  </si>
  <si>
    <t>A.46</t>
  </si>
  <si>
    <t>A.40</t>
  </si>
  <si>
    <t>miva toilet met douche</t>
  </si>
  <si>
    <t>I.06</t>
  </si>
  <si>
    <t>F.04</t>
  </si>
  <si>
    <t>entree</t>
  </si>
  <si>
    <t>G.24</t>
  </si>
  <si>
    <t>entree gym</t>
  </si>
  <si>
    <t>G.25</t>
  </si>
  <si>
    <t>A.18</t>
  </si>
  <si>
    <t>entree hallen</t>
  </si>
  <si>
    <t>A.19</t>
  </si>
  <si>
    <t>G.08</t>
  </si>
  <si>
    <t>G.05</t>
  </si>
  <si>
    <t>G.06</t>
  </si>
  <si>
    <t>G.07</t>
  </si>
  <si>
    <t>G.04</t>
  </si>
  <si>
    <t>gymzaal</t>
  </si>
  <si>
    <t>G.01</t>
  </si>
  <si>
    <t>G.02</t>
  </si>
  <si>
    <t>G.03</t>
  </si>
  <si>
    <t>A.09</t>
  </si>
  <si>
    <t>administratie</t>
  </si>
  <si>
    <t>A.11</t>
  </si>
  <si>
    <t>concierge</t>
  </si>
  <si>
    <t>O.112</t>
  </si>
  <si>
    <t>docenten</t>
  </si>
  <si>
    <t>O.212</t>
  </si>
  <si>
    <t>O.312</t>
  </si>
  <si>
    <t>O.412</t>
  </si>
  <si>
    <t>O.512</t>
  </si>
  <si>
    <t>B.28</t>
  </si>
  <si>
    <t>docenten + pantry</t>
  </si>
  <si>
    <t>Y.08a</t>
  </si>
  <si>
    <t>kantoortuin</t>
  </si>
  <si>
    <t>A.14</t>
  </si>
  <si>
    <t>roosterkamer</t>
  </si>
  <si>
    <t>A.17</t>
  </si>
  <si>
    <t>schoolarts</t>
  </si>
  <si>
    <t>A.01</t>
  </si>
  <si>
    <t>schoolleiding/directie</t>
  </si>
  <si>
    <t>A.02</t>
  </si>
  <si>
    <t>schoolleiding/staf</t>
  </si>
  <si>
    <t>A.08</t>
  </si>
  <si>
    <t>Y.01</t>
  </si>
  <si>
    <t>staf</t>
  </si>
  <si>
    <t>Y.02</t>
  </si>
  <si>
    <t>Y.03</t>
  </si>
  <si>
    <t>Y.04</t>
  </si>
  <si>
    <t>Y.05</t>
  </si>
  <si>
    <t>Y.06</t>
  </si>
  <si>
    <t>Y.07</t>
  </si>
  <si>
    <t>Y.08</t>
  </si>
  <si>
    <t>stiltewerkplek</t>
  </si>
  <si>
    <t>A.13</t>
  </si>
  <si>
    <t>systeembeheer</t>
  </si>
  <si>
    <t>C.12</t>
  </si>
  <si>
    <t>zaalsluis</t>
  </si>
  <si>
    <t>C.13</t>
  </si>
  <si>
    <t>F.02</t>
  </si>
  <si>
    <t>Grand Café, controle uitvoeren op reinheid en daar waar nodig (grove) verstoringen/ vervuilingen oplossen.</t>
  </si>
  <si>
    <t>F.06</t>
  </si>
  <si>
    <t>grand café</t>
  </si>
  <si>
    <t>TH.1-0</t>
  </si>
  <si>
    <t>trappenhuis oudbouw</t>
  </si>
  <si>
    <t>TH.1-1</t>
  </si>
  <si>
    <t>TH.1-2</t>
  </si>
  <si>
    <t>TH.1-3</t>
  </si>
  <si>
    <t>TH.1-K</t>
  </si>
  <si>
    <t>F.01</t>
  </si>
  <si>
    <t>C.11</t>
  </si>
  <si>
    <t>A.15</t>
  </si>
  <si>
    <t>open begane grond</t>
  </si>
  <si>
    <t>A.16</t>
  </si>
  <si>
    <t>A.12</t>
  </si>
  <si>
    <t>repro hoek</t>
  </si>
  <si>
    <t>A.64</t>
  </si>
  <si>
    <t>A.53</t>
  </si>
  <si>
    <t>ateliers (stof)</t>
  </si>
  <si>
    <t>A.52</t>
  </si>
  <si>
    <t>ateliers (verf + mode + techno)</t>
  </si>
  <si>
    <t>M.02</t>
  </si>
  <si>
    <t>beeldstudio</t>
  </si>
  <si>
    <t>S.08</t>
  </si>
  <si>
    <t>chemie</t>
  </si>
  <si>
    <t>M.01</t>
  </si>
  <si>
    <t>geluid studio</t>
  </si>
  <si>
    <t>M.05</t>
  </si>
  <si>
    <t>ICT</t>
  </si>
  <si>
    <t>A.51</t>
  </si>
  <si>
    <t>instructie</t>
  </si>
  <si>
    <t>S.07</t>
  </si>
  <si>
    <t>A.50</t>
  </si>
  <si>
    <t>labs open</t>
  </si>
  <si>
    <t>TH.3-0</t>
  </si>
  <si>
    <t>TH.4-0</t>
  </si>
  <si>
    <t>S.06</t>
  </si>
  <si>
    <t>M.04</t>
  </si>
  <si>
    <t>redactie / regie</t>
  </si>
  <si>
    <t>S.01</t>
  </si>
  <si>
    <t>science (vast)</t>
  </si>
  <si>
    <t>S.02</t>
  </si>
  <si>
    <t>science (vrij)</t>
  </si>
  <si>
    <t>S.09</t>
  </si>
  <si>
    <t>TOA (technisch onderwijs ass.)</t>
  </si>
  <si>
    <t>-</t>
  </si>
  <si>
    <t>Voorportaal</t>
  </si>
  <si>
    <t>Fietsenstalling</t>
  </si>
  <si>
    <t>Parkeergarage</t>
  </si>
  <si>
    <t>entrée garage</t>
  </si>
  <si>
    <t xml:space="preserve">berging naast entrée garage </t>
  </si>
  <si>
    <t>Portaal</t>
  </si>
  <si>
    <t>trap/hal</t>
  </si>
  <si>
    <t>hal</t>
  </si>
  <si>
    <t>leslokaal</t>
  </si>
  <si>
    <t>verkeersruimte</t>
  </si>
  <si>
    <t>leerlingen balie</t>
  </si>
  <si>
    <t>studie/afd. leider</t>
  </si>
  <si>
    <t>garderobe</t>
  </si>
  <si>
    <t>vaklokaal techniek</t>
  </si>
  <si>
    <t>docentenkamer</t>
  </si>
  <si>
    <t>concierge/werkplek</t>
  </si>
  <si>
    <t>receptie/balie</t>
  </si>
  <si>
    <t>atelier</t>
  </si>
  <si>
    <t>trap/gang</t>
  </si>
  <si>
    <t>centrale magazijn</t>
  </si>
  <si>
    <t>toiletgroep</t>
  </si>
  <si>
    <t>toilet</t>
  </si>
  <si>
    <t>magazijn (concierge)</t>
  </si>
  <si>
    <t>vaklokaal handvaardigheid</t>
  </si>
  <si>
    <t>ruimte machines</t>
  </si>
  <si>
    <t>lift</t>
  </si>
  <si>
    <t>vaklokaal</t>
  </si>
  <si>
    <t>muzieklokaal</t>
  </si>
  <si>
    <t>berging muzieklokaal</t>
  </si>
  <si>
    <t>trappenhuis</t>
  </si>
  <si>
    <t>aula</t>
  </si>
  <si>
    <t>boekenfonds</t>
  </si>
  <si>
    <t>keuken</t>
  </si>
  <si>
    <t>aula beginsch.</t>
  </si>
  <si>
    <t>ict lokaal</t>
  </si>
  <si>
    <t>studie/afd.leider</t>
  </si>
  <si>
    <t>stilte ruimte</t>
  </si>
  <si>
    <t>conrector</t>
  </si>
  <si>
    <t>stafruimte</t>
  </si>
  <si>
    <t>archief</t>
  </si>
  <si>
    <t xml:space="preserve">docentenkamer </t>
  </si>
  <si>
    <t xml:space="preserve">keuken in docentenkamer  </t>
  </si>
  <si>
    <t>lokaal administratie</t>
  </si>
  <si>
    <t>berging administratie</t>
  </si>
  <si>
    <t>werkplek leerlingen</t>
  </si>
  <si>
    <t>personeelsruimte</t>
  </si>
  <si>
    <t>bibliotheek/studieruimte</t>
  </si>
  <si>
    <t xml:space="preserve">technasium </t>
  </si>
  <si>
    <t>R.T. ruimte</t>
  </si>
  <si>
    <t>natuur/scheikunde</t>
  </si>
  <si>
    <t>kabinet TOA</t>
  </si>
  <si>
    <t>flexlokaal</t>
  </si>
  <si>
    <t>biologie</t>
  </si>
  <si>
    <t>theorielokaal N2.01</t>
  </si>
  <si>
    <t>trap in 247</t>
  </si>
  <si>
    <t>technator kantoor</t>
  </si>
  <si>
    <t>lab/werkplek</t>
  </si>
  <si>
    <t>kabinet</t>
  </si>
  <si>
    <t>biologie/natuurkunde</t>
  </si>
  <si>
    <t>natuurkunde</t>
  </si>
  <si>
    <t>aardrijkskunde</t>
  </si>
  <si>
    <t>stilteruimte</t>
  </si>
  <si>
    <t>leerlingen werkplek</t>
  </si>
  <si>
    <t>scheikunde</t>
  </si>
  <si>
    <t>N3.05</t>
  </si>
  <si>
    <t>mediatheek</t>
  </si>
  <si>
    <t>mediatheek/ict/stilte</t>
  </si>
  <si>
    <t>berging werkplek av</t>
  </si>
  <si>
    <t>N4.04</t>
  </si>
  <si>
    <t>407</t>
  </si>
  <si>
    <t>408</t>
  </si>
  <si>
    <t>409</t>
  </si>
  <si>
    <t>corques</t>
  </si>
  <si>
    <t>dansvloer</t>
  </si>
  <si>
    <t>dekvloer</t>
  </si>
  <si>
    <t>gietvloer blauw</t>
  </si>
  <si>
    <t>gietvloer geel</t>
  </si>
  <si>
    <t>gietvloer groen</t>
  </si>
  <si>
    <t>gietvloer lichtgroen</t>
  </si>
  <si>
    <t>gietvloer oranje</t>
  </si>
  <si>
    <t>gietvloer rood</t>
  </si>
  <si>
    <t>gietvloer sanitair</t>
  </si>
  <si>
    <t>linoleum</t>
  </si>
  <si>
    <t>schoonloopmat</t>
  </si>
  <si>
    <t>sportvloer</t>
  </si>
  <si>
    <t>tapijt</t>
  </si>
  <si>
    <t>tegel</t>
  </si>
  <si>
    <t xml:space="preserve">tegel </t>
  </si>
  <si>
    <t>troffelvloer</t>
  </si>
  <si>
    <t>vinyl surestep</t>
  </si>
  <si>
    <t>beton</t>
  </si>
  <si>
    <t>steen</t>
  </si>
  <si>
    <t>sure step</t>
  </si>
  <si>
    <t>tegels</t>
  </si>
  <si>
    <t>bolidt</t>
  </si>
  <si>
    <t>metaal</t>
  </si>
  <si>
    <t>Bibliotheek</t>
  </si>
  <si>
    <t>Opslagruimten</t>
  </si>
  <si>
    <t>Pantry, kantine</t>
  </si>
  <si>
    <t>Bouwdeel</t>
  </si>
  <si>
    <t>Sout.</t>
  </si>
  <si>
    <t>Calandlyceum</t>
  </si>
  <si>
    <t>Douche</t>
  </si>
  <si>
    <t>Gymzaal</t>
  </si>
  <si>
    <t>m2</t>
  </si>
  <si>
    <t>SOVOP</t>
  </si>
  <si>
    <t>Amsterdam</t>
  </si>
  <si>
    <t>Fietsenkelder</t>
  </si>
  <si>
    <t>Aula</t>
  </si>
  <si>
    <t>nio</t>
  </si>
  <si>
    <t>3 x per week (40 weken)</t>
  </si>
  <si>
    <t>5 x per week (40 weken)</t>
  </si>
  <si>
    <t>Niet in onderhoud</t>
  </si>
  <si>
    <t>Vliesglas</t>
  </si>
  <si>
    <t>Dakglas</t>
  </si>
  <si>
    <t>buitenzijde</t>
  </si>
  <si>
    <t>binnenzijde</t>
  </si>
  <si>
    <t>Leslokalen theorie</t>
  </si>
  <si>
    <t>Leslokalen praktijk</t>
  </si>
  <si>
    <t>Toiletrolhouder</t>
  </si>
  <si>
    <t>Vouwhanddoekhouder</t>
  </si>
  <si>
    <t>Zeepdispenser</t>
  </si>
  <si>
    <t>Luchtverfrisser</t>
  </si>
  <si>
    <t>Toiletpapier</t>
  </si>
  <si>
    <t>Zeep</t>
  </si>
  <si>
    <t>2-laags, wit, 100% recycl.</t>
  </si>
  <si>
    <t>Dameshygiëne container</t>
  </si>
  <si>
    <t>Aantal per jaar</t>
  </si>
  <si>
    <t>Eenheid</t>
  </si>
  <si>
    <t>Vouwhanddoekjes</t>
  </si>
  <si>
    <t>Luchtverfrisser vulling</t>
  </si>
  <si>
    <t>Doos à 2250 stuks</t>
  </si>
  <si>
    <t>Baal à 48 rollen</t>
  </si>
  <si>
    <t>Doos à 12 flacons</t>
  </si>
  <si>
    <t>Ongeparfumeerd, 750ml</t>
  </si>
  <si>
    <t>2-laags, z-vouw, wit, 100% recycl.</t>
  </si>
  <si>
    <t>Doos à 8 vullingen</t>
  </si>
  <si>
    <t>All-in tarief per maand</t>
  </si>
  <si>
    <t>Gemiddelde prestatie</t>
  </si>
  <si>
    <t>Inzet zomerbeurt (10 dagen)</t>
  </si>
  <si>
    <t>Lumen</t>
  </si>
  <si>
    <t>Kantoor</t>
  </si>
  <si>
    <t>Verkeersruimte</t>
  </si>
  <si>
    <t>Units</t>
  </si>
  <si>
    <t>Gang</t>
  </si>
  <si>
    <t>Berging</t>
  </si>
  <si>
    <t>Toiletgroep</t>
  </si>
  <si>
    <t>Teamkamer</t>
  </si>
  <si>
    <t>Docentenkamer</t>
  </si>
  <si>
    <t>Lokaal 1</t>
  </si>
  <si>
    <t>Lokaal 2</t>
  </si>
  <si>
    <t>Lokaal 3</t>
  </si>
  <si>
    <t>1e</t>
  </si>
  <si>
    <t>Lokaal 4</t>
  </si>
  <si>
    <t>Lokaal 5</t>
  </si>
  <si>
    <t>Lokaal 6</t>
  </si>
  <si>
    <t>Lokaal 7</t>
  </si>
  <si>
    <t>Kosten productie per jaar ma t/m vr</t>
  </si>
  <si>
    <t>Kosten productie per jaar ma t/m vr naloop</t>
  </si>
  <si>
    <t>Inzet dagkracht - 6 uur per dag (inclusief naloop sanitair)</t>
  </si>
  <si>
    <t>Separatieglas dubbelzijdig gemeten/te wassen</t>
  </si>
  <si>
    <t>Prijs per stuk 0-10</t>
  </si>
  <si>
    <t>Prijs per stuk 10-25</t>
  </si>
  <si>
    <t>Prijs per stuk &gt; 25</t>
  </si>
  <si>
    <t>Dispensers</t>
  </si>
  <si>
    <t>Verbruiksartikelen</t>
  </si>
  <si>
    <t>Sanitaire supplies</t>
  </si>
  <si>
    <t>Omschrijving automaat</t>
  </si>
  <si>
    <t>Gemiddelde</t>
  </si>
  <si>
    <t>Aluminium lamellen buitenzijde Calandlyceum</t>
  </si>
  <si>
    <t>Prijs p/m1 &lt; 250m1 excl. btw</t>
  </si>
  <si>
    <t>Prijs p/m1 &gt; 250m1 excl. btw</t>
  </si>
  <si>
    <t>SOVOP-EA-MH-MB-2023-V1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</si>
</sst>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7">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_(&quot;ƒ&quot;* #,##0.00_);_(&quot;ƒ&quot;* \(#,##0.00\);_(&quot;ƒ&quot;* &quot;-&quot;??_);_(@_)"/>
    <numFmt numFmtId="169" formatCode="_-* #,##0.00_-;\-* #,##0.00_-;_-* &quot;-&quot;??_-;_-@_-"/>
    <numFmt numFmtId="170" formatCode="&quot;Fl.&quot;#,##0.00_);[Red]\(&quot;Fl.&quot;#,##0.00\)"/>
    <numFmt numFmtId="171" formatCode="_(&quot;Fl.&quot;* #,##0.00_);_(&quot;Fl.&quot;* \(#,##0.00\);_(&quot;Fl.&quot;* &quot;-&quot;??_);_(@_)"/>
    <numFmt numFmtId="172" formatCode="0.000"/>
    <numFmt numFmtId="173" formatCode="_-* #,##0_-;_-* #,##0\-;_-* &quot;-&quot;??_-;_-@_-"/>
    <numFmt numFmtId="174" formatCode="000"/>
    <numFmt numFmtId="175" formatCode="0.0%"/>
    <numFmt numFmtId="176" formatCode="0.0"/>
    <numFmt numFmtId="177" formatCode="0.000%"/>
    <numFmt numFmtId="178" formatCode="_-[$€-2]\ * #,##0.00_ ;_-[$€-2]\ * \-#,##0.00\ ;_-[$€-2]\ * &quot;-&quot;??_ ;_-@_ "/>
    <numFmt numFmtId="179" formatCode="_([$€-2]\ * #,##0.00_);_([$€-2]\ * \(#,##0.00\);_([$€-2]\ * &quot;-&quot;??_);_(@_)"/>
    <numFmt numFmtId="180" formatCode="_ [$€-413]\ * #,##0.00_ ;_ [$€-413]\ * \-#,##0.00_ ;_ [$€-413]\ * &quot;-&quot;??_ ;_ @_ "/>
    <numFmt numFmtId="181" formatCode="0.0000000"/>
    <numFmt numFmtId="182" formatCode="_-* #,##0.0_-;_-* #,##0.0\-;_-* &quot;-&quot;??_-;_-@_-"/>
    <numFmt numFmtId="183" formatCode="_-* #,##0_-;_-* #,##0\-;_-* &quot;-&quot;_-;_-@_-"/>
    <numFmt numFmtId="184" formatCode="_-[$€]\ * #,##0.00_-;_-[$€]\ * #,##0.00\-;_-[$€]\ * &quot;-&quot;??_-;_-@_-"/>
    <numFmt numFmtId="185" formatCode="_-&quot;€&quot;* #,##0.00_-;\-&quot;€&quot;* #,##0.00_-;_-&quot;€&quot;* &quot;-&quot;??_-;_-@_-"/>
    <numFmt numFmtId="186" formatCode="_-[$€-2]\ * #,##0.00_-;_-[$€-2]\ * #,##0.00\-;_-[$€-2]\ * &quot;-&quot;??_-;_-@_-"/>
    <numFmt numFmtId="187" formatCode="_-&quot;ƒ&quot;\ * #,##0.00_-;_-&quot;ƒ&quot;\ * #,##0.00\-;_-&quot;ƒ&quot;\ * &quot;-&quot;??_-;_-@_-"/>
    <numFmt numFmtId="188" formatCode="[$-413]d\ mmmm\ yyyy;@"/>
    <numFmt numFmtId="189" formatCode="&quot;Fl.&quot;#,##0.00;[Red]\-&quot;Fl.&quot;#,##0.00"/>
    <numFmt numFmtId="190" formatCode="&quot;Fl.&quot;#,##0_);[Red]\(&quot;Fl.&quot;#,##0\)"/>
    <numFmt numFmtId="191" formatCode="_-\F* #,##0.00_-;\-\F* #,##0.00_-;_-\F* &quot;-&quot;??_-;_-@_-"/>
    <numFmt numFmtId="192" formatCode="&quot;fl&quot;\ #,##0_-;[Red]&quot;fl&quot;\ #,##0\-"/>
    <numFmt numFmtId="193" formatCode="_-\€\ * #,##0.00"/>
    <numFmt numFmtId="194" formatCode="0\ &quot;m2&quot;"/>
    <numFmt numFmtId="195" formatCode="_-&quot;F&quot;\ * #,##0.00_-;_-&quot;F&quot;\ * #,##0.00\-;_-&quot;F&quot;\ * &quot;-&quot;??_-;_-@_-"/>
    <numFmt numFmtId="196" formatCode="[$-413]d\-mmm\-yy;@"/>
    <numFmt numFmtId="197" formatCode="_ [$€-2]\ * #,##0.00_ ;_ [$€-2]\ * \-#,##0.00_ ;_ [$€-2]\ * &quot;-&quot;??_ ;_ @_ "/>
    <numFmt numFmtId="198" formatCode="#,##0.0"/>
  </numFmts>
  <fonts count="112">
    <font>
      <sz val="10"/>
      <name val="MS Sans Serif"/>
    </font>
    <font>
      <sz val="10"/>
      <color theme="1"/>
      <name val="Century Gothic"/>
      <family val="2"/>
    </font>
    <font>
      <sz val="11"/>
      <color theme="1"/>
      <name val="Calibri"/>
      <family val="2"/>
      <scheme val="minor"/>
    </font>
    <font>
      <sz val="11"/>
      <color theme="1"/>
      <name val="Calibri"/>
      <family val="2"/>
      <scheme val="minor"/>
    </font>
    <font>
      <sz val="10"/>
      <name val="MS Sans Serif"/>
      <family val="2"/>
    </font>
    <font>
      <sz val="10"/>
      <name val="Helv"/>
    </font>
    <font>
      <sz val="10"/>
      <name val="Geneva"/>
    </font>
    <font>
      <sz val="10"/>
      <name val="Times"/>
    </font>
    <font>
      <sz val="10"/>
      <name val="Arial"/>
      <family val="2"/>
    </font>
    <font>
      <sz val="10"/>
      <name val="Courier"/>
      <family val="3"/>
    </font>
    <font>
      <sz val="8"/>
      <name val="MS Sans Serif"/>
      <family val="2"/>
    </font>
    <font>
      <sz val="9"/>
      <name val="Geneva"/>
    </font>
    <font>
      <sz val="8"/>
      <name val="Geneva"/>
    </font>
    <font>
      <u/>
      <sz val="10"/>
      <color indexed="36"/>
      <name val="Arial"/>
      <family val="2"/>
    </font>
    <font>
      <sz val="10"/>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etica"/>
    </font>
    <font>
      <sz val="12"/>
      <name val="Arial Narrow"/>
      <family val="2"/>
    </font>
    <font>
      <sz val="10"/>
      <color indexed="12"/>
      <name val="Times New Roman"/>
      <family val="1"/>
    </font>
    <font>
      <sz val="10"/>
      <color theme="1"/>
      <name val="Arial"/>
      <family val="2"/>
    </font>
    <font>
      <sz val="11"/>
      <color indexed="8"/>
      <name val="Calibri"/>
      <family val="2"/>
    </font>
    <font>
      <sz val="10"/>
      <name val="Times New Roman"/>
      <family val="1"/>
    </font>
    <font>
      <sz val="11"/>
      <color indexed="9"/>
      <name val="Calibri"/>
      <family val="2"/>
    </font>
    <font>
      <sz val="11"/>
      <color indexed="14"/>
      <name val="Calibri"/>
      <family val="2"/>
    </font>
    <font>
      <sz val="10"/>
      <color rgb="FF9C0006"/>
      <name val="Arial"/>
      <family val="2"/>
    </font>
    <font>
      <b/>
      <sz val="11"/>
      <color indexed="52"/>
      <name val="Calibri"/>
      <family val="2"/>
    </font>
    <font>
      <b/>
      <sz val="11"/>
      <color indexed="13"/>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13"/>
      <name val="Calibri"/>
      <family val="2"/>
    </font>
    <font>
      <sz val="11"/>
      <color indexed="60"/>
      <name val="Calibri"/>
      <family val="2"/>
    </font>
    <font>
      <sz val="11"/>
      <color indexed="20"/>
      <name val="Calibri"/>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u/>
      <sz val="11"/>
      <color theme="10"/>
      <name val="Calibri"/>
      <family val="2"/>
      <scheme val="minor"/>
    </font>
    <font>
      <sz val="9"/>
      <name val="Verdana"/>
      <family val="2"/>
    </font>
    <font>
      <sz val="11"/>
      <name val="Century Gothic"/>
      <family val="2"/>
    </font>
    <font>
      <b/>
      <sz val="10"/>
      <color indexed="18"/>
      <name val="Century Gothic"/>
      <family val="2"/>
    </font>
    <font>
      <sz val="10"/>
      <name val="Century Gothic"/>
      <family val="2"/>
    </font>
    <font>
      <b/>
      <sz val="10"/>
      <color indexed="20"/>
      <name val="Century Gothic"/>
      <family val="2"/>
    </font>
    <font>
      <sz val="10"/>
      <color indexed="10"/>
      <name val="Century Gothic"/>
      <family val="2"/>
    </font>
    <font>
      <sz val="10"/>
      <color rgb="FFFF0000"/>
      <name val="Century Gothic"/>
      <family val="2"/>
    </font>
    <font>
      <sz val="10"/>
      <color indexed="8"/>
      <name val="Century Gothic"/>
      <family val="2"/>
    </font>
    <font>
      <b/>
      <sz val="10"/>
      <name val="Century Gothic"/>
      <family val="2"/>
    </font>
    <font>
      <sz val="10"/>
      <color indexed="18"/>
      <name val="Century Gothic"/>
      <family val="2"/>
    </font>
    <font>
      <b/>
      <sz val="10"/>
      <color indexed="8"/>
      <name val="Century Gothic"/>
      <family val="2"/>
    </font>
    <font>
      <b/>
      <sz val="10"/>
      <color indexed="10"/>
      <name val="Century Gothic"/>
      <family val="2"/>
    </font>
    <font>
      <b/>
      <sz val="10"/>
      <color rgb="FF0AAAFF"/>
      <name val="Century Gothic"/>
      <family val="2"/>
    </font>
    <font>
      <b/>
      <sz val="12"/>
      <color indexed="18"/>
      <name val="Century Gothic"/>
      <family val="2"/>
    </font>
    <font>
      <sz val="12"/>
      <color indexed="18"/>
      <name val="Century Gothic"/>
      <family val="2"/>
    </font>
    <font>
      <b/>
      <sz val="12"/>
      <color theme="0"/>
      <name val="Century Gothic"/>
      <family val="2"/>
    </font>
    <font>
      <b/>
      <sz val="10"/>
      <color theme="0"/>
      <name val="Century Gothic"/>
      <family val="2"/>
    </font>
    <font>
      <b/>
      <sz val="12"/>
      <name val="Century Gothic"/>
      <family val="2"/>
    </font>
    <font>
      <sz val="12"/>
      <name val="Century Gothic"/>
      <family val="2"/>
    </font>
    <font>
      <b/>
      <sz val="12"/>
      <color rgb="FFFF0000"/>
      <name val="Century Gothic"/>
      <family val="2"/>
    </font>
    <font>
      <sz val="10"/>
      <color theme="0"/>
      <name val="Century Gothic"/>
      <family val="2"/>
    </font>
    <font>
      <sz val="10"/>
      <color theme="1"/>
      <name val="Century Gothic"/>
      <family val="2"/>
    </font>
    <font>
      <b/>
      <sz val="10"/>
      <color theme="1"/>
      <name val="Century Gothic"/>
      <family val="2"/>
    </font>
    <font>
      <b/>
      <sz val="10"/>
      <color rgb="FFFF0000"/>
      <name val="Century Gothic"/>
      <family val="2"/>
    </font>
    <font>
      <b/>
      <sz val="14"/>
      <color theme="0"/>
      <name val="Century Gothic"/>
      <family val="2"/>
    </font>
    <font>
      <b/>
      <sz val="9"/>
      <color indexed="20"/>
      <name val="Century Gothic"/>
      <family val="2"/>
    </font>
    <font>
      <sz val="14"/>
      <name val="Century Gothic"/>
      <family val="2"/>
    </font>
    <font>
      <b/>
      <sz val="9"/>
      <color indexed="18"/>
      <name val="Century Gothic"/>
      <family val="2"/>
    </font>
    <font>
      <b/>
      <sz val="8"/>
      <color indexed="18"/>
      <name val="Century Gothic"/>
      <family val="2"/>
    </font>
    <font>
      <b/>
      <sz val="9"/>
      <color rgb="FFFF0000"/>
      <name val="Century Gothic"/>
      <family val="2"/>
    </font>
    <font>
      <sz val="9"/>
      <color indexed="8"/>
      <name val="Century Gothic"/>
      <family val="2"/>
    </font>
    <font>
      <sz val="9"/>
      <color indexed="10"/>
      <name val="Century Gothic"/>
      <family val="2"/>
    </font>
    <font>
      <sz val="9"/>
      <color indexed="23"/>
      <name val="Century Gothic"/>
      <family val="2"/>
    </font>
    <font>
      <i/>
      <sz val="10"/>
      <color indexed="10"/>
      <name val="Century Gothic"/>
      <family val="2"/>
    </font>
    <font>
      <b/>
      <sz val="9"/>
      <color indexed="10"/>
      <name val="Century Gothic"/>
      <family val="2"/>
    </font>
    <font>
      <sz val="9"/>
      <name val="Century Gothic"/>
      <family val="2"/>
    </font>
    <font>
      <b/>
      <sz val="9"/>
      <name val="Century Gothic"/>
      <family val="2"/>
    </font>
    <font>
      <b/>
      <sz val="12"/>
      <color rgb="FF0AAAFF"/>
      <name val="Century Gothic"/>
      <family val="2"/>
    </font>
    <font>
      <b/>
      <sz val="9"/>
      <color theme="0"/>
      <name val="Century Gothic"/>
      <family val="2"/>
    </font>
    <font>
      <sz val="9"/>
      <color rgb="FF0AAAFF"/>
      <name val="Century Gothic"/>
      <family val="2"/>
    </font>
    <font>
      <sz val="12"/>
      <color theme="1"/>
      <name val="Century Gothic"/>
      <family val="2"/>
    </font>
    <font>
      <b/>
      <vertAlign val="superscript"/>
      <sz val="10"/>
      <color theme="0"/>
      <name val="Century Gothic"/>
      <family val="2"/>
    </font>
    <font>
      <sz val="10"/>
      <color theme="0" tint="-0.499984740745262"/>
      <name val="Century Gothic"/>
      <family val="2"/>
    </font>
    <font>
      <b/>
      <u/>
      <sz val="10"/>
      <name val="Century Gothic"/>
      <family val="2"/>
    </font>
    <font>
      <u/>
      <sz val="9"/>
      <name val="Century Gothic"/>
      <family val="2"/>
    </font>
    <font>
      <b/>
      <sz val="12"/>
      <color indexed="10"/>
      <name val="Century Gothic"/>
      <family val="2"/>
    </font>
    <font>
      <i/>
      <sz val="8"/>
      <name val="Century Gothic"/>
      <family val="2"/>
    </font>
    <font>
      <b/>
      <sz val="10"/>
      <color rgb="FFFF0000"/>
      <name val="MS Sans Serif"/>
    </font>
  </fonts>
  <fills count="65">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theme="0"/>
        <bgColor indexed="2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15"/>
        <bgColor indexed="64"/>
      </patternFill>
    </fill>
    <fill>
      <patternFill patternType="solid">
        <fgColor rgb="FF0AAAFF"/>
        <bgColor indexed="64"/>
      </patternFill>
    </fill>
    <fill>
      <patternFill patternType="solid">
        <fgColor theme="2" tint="-0.249977111117893"/>
        <bgColor indexed="64"/>
      </patternFill>
    </fill>
    <fill>
      <patternFill patternType="solid">
        <fgColor theme="2" tint="-0.249977111117893"/>
        <bgColor indexed="24"/>
      </patternFill>
    </fill>
    <fill>
      <patternFill patternType="solid">
        <fgColor theme="1" tint="0.249977111117893"/>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9"/>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style="thin">
        <color auto="1"/>
      </left>
      <right style="thin">
        <color auto="1"/>
      </right>
      <top style="thin">
        <color auto="1"/>
      </top>
      <bottom/>
      <diagonal/>
    </border>
    <border>
      <left style="thin">
        <color indexed="64"/>
      </left>
      <right/>
      <top style="thin">
        <color indexed="64"/>
      </top>
      <bottom/>
      <diagonal/>
    </border>
    <border>
      <left style="thin">
        <color indexed="64"/>
      </left>
      <right/>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s>
  <cellStyleXfs count="52886">
    <xf numFmtId="0" fontId="0" fillId="0" borderId="0"/>
    <xf numFmtId="164" fontId="5" fillId="0" borderId="0" applyFont="0" applyFill="0" applyBorder="0" applyAlignment="0" applyProtection="0"/>
    <xf numFmtId="165" fontId="5" fillId="0" borderId="0" applyFont="0" applyFill="0" applyBorder="0" applyAlignment="0" applyProtection="0"/>
    <xf numFmtId="169" fontId="5" fillId="0" borderId="0" applyFont="0" applyFill="0" applyBorder="0" applyAlignment="0" applyProtection="0"/>
    <xf numFmtId="171" fontId="5" fillId="0" borderId="0" applyFont="0" applyFill="0" applyBorder="0" applyAlignment="0" applyProtection="0"/>
    <xf numFmtId="168" fontId="7" fillId="0" borderId="0" applyFont="0" applyFill="0" applyBorder="0" applyAlignment="0" applyProtection="0"/>
    <xf numFmtId="168" fontId="5" fillId="0" borderId="0" applyFont="0" applyFill="0" applyBorder="0" applyAlignment="0" applyProtection="0"/>
    <xf numFmtId="0" fontId="13" fillId="0" borderId="0" applyNumberFormat="0" applyFill="0" applyBorder="0" applyAlignment="0" applyProtection="0">
      <alignment vertical="top"/>
      <protection locked="0"/>
    </xf>
    <xf numFmtId="167" fontId="4" fillId="0" borderId="0" applyFont="0" applyFill="0" applyBorder="0" applyAlignment="0" applyProtection="0"/>
    <xf numFmtId="0" fontId="5" fillId="0" borderId="0"/>
    <xf numFmtId="0" fontId="11" fillId="0" borderId="0"/>
    <xf numFmtId="0" fontId="7" fillId="0" borderId="0"/>
    <xf numFmtId="0" fontId="5" fillId="0" borderId="0"/>
    <xf numFmtId="0" fontId="5" fillId="0" borderId="0"/>
    <xf numFmtId="0" fontId="5" fillId="0" borderId="0"/>
    <xf numFmtId="0" fontId="9" fillId="0" borderId="0"/>
    <xf numFmtId="9" fontId="4" fillId="0" borderId="0" applyFont="0" applyFill="0" applyBorder="0" applyAlignment="0" applyProtection="0"/>
    <xf numFmtId="0" fontId="5" fillId="0" borderId="0"/>
    <xf numFmtId="166" fontId="4" fillId="0" borderId="0" applyFont="0" applyFill="0" applyBorder="0" applyAlignment="0" applyProtection="0"/>
    <xf numFmtId="0" fontId="15" fillId="0" borderId="0" applyNumberFormat="0" applyFill="0" applyBorder="0" applyAlignment="0" applyProtection="0"/>
    <xf numFmtId="0" fontId="16" fillId="0" borderId="12" applyNumberFormat="0" applyFill="0" applyAlignment="0" applyProtection="0"/>
    <xf numFmtId="0" fontId="17" fillId="0" borderId="13" applyNumberFormat="0" applyFill="0" applyAlignment="0" applyProtection="0"/>
    <xf numFmtId="0" fontId="18" fillId="0" borderId="14" applyNumberFormat="0" applyFill="0" applyAlignment="0" applyProtection="0"/>
    <xf numFmtId="0" fontId="18" fillId="0" borderId="0" applyNumberFormat="0" applyFill="0" applyBorder="0" applyAlignment="0" applyProtection="0"/>
    <xf numFmtId="0" fontId="19" fillId="3" borderId="0" applyNumberFormat="0" applyBorder="0" applyAlignment="0" applyProtection="0"/>
    <xf numFmtId="0" fontId="20" fillId="4" borderId="0" applyNumberFormat="0" applyBorder="0" applyAlignment="0" applyProtection="0"/>
    <xf numFmtId="0" fontId="21" fillId="5" borderId="0" applyNumberFormat="0" applyBorder="0" applyAlignment="0" applyProtection="0"/>
    <xf numFmtId="0" fontId="22" fillId="6" borderId="15" applyNumberFormat="0" applyAlignment="0" applyProtection="0"/>
    <xf numFmtId="0" fontId="23" fillId="7" borderId="16" applyNumberFormat="0" applyAlignment="0" applyProtection="0"/>
    <xf numFmtId="0" fontId="24" fillId="7" borderId="15" applyNumberFormat="0" applyAlignment="0" applyProtection="0"/>
    <xf numFmtId="0" fontId="25" fillId="0" borderId="17" applyNumberFormat="0" applyFill="0" applyAlignment="0" applyProtection="0"/>
    <xf numFmtId="0" fontId="26" fillId="8" borderId="18"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20" applyNumberFormat="0" applyFill="0" applyAlignment="0" applyProtection="0"/>
    <xf numFmtId="0" fontId="30"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0" fillId="13" borderId="0" applyNumberFormat="0" applyBorder="0" applyAlignment="0" applyProtection="0"/>
    <xf numFmtId="0" fontId="30"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0" fillId="17" borderId="0" applyNumberFormat="0" applyBorder="0" applyAlignment="0" applyProtection="0"/>
    <xf numFmtId="0" fontId="30"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0" fillId="21" borderId="0" applyNumberFormat="0" applyBorder="0" applyAlignment="0" applyProtection="0"/>
    <xf numFmtId="0" fontId="30"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0" fillId="33" borderId="0" applyNumberFormat="0" applyBorder="0" applyAlignment="0" applyProtection="0"/>
    <xf numFmtId="0" fontId="3" fillId="0" borderId="0"/>
    <xf numFmtId="0" fontId="3" fillId="9" borderId="19" applyNumberFormat="0" applyFont="0" applyAlignment="0" applyProtection="0"/>
    <xf numFmtId="0" fontId="8" fillId="0" borderId="0"/>
    <xf numFmtId="0" fontId="31" fillId="0" borderId="0"/>
    <xf numFmtId="0" fontId="31"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183" fontId="4"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84" fontId="32" fillId="0" borderId="0" applyFont="0" applyFill="0" applyBorder="0" applyAlignment="0" applyProtection="0"/>
    <xf numFmtId="184" fontId="32" fillId="0" borderId="0" applyFont="0" applyFill="0" applyBorder="0" applyAlignment="0" applyProtection="0"/>
    <xf numFmtId="185" fontId="8" fillId="0" borderId="0" applyFont="0" applyFill="0" applyBorder="0" applyAlignment="0" applyProtection="0"/>
    <xf numFmtId="183"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3" fontId="2" fillId="0" borderId="0" applyFont="0" applyFill="0" applyBorder="0" applyAlignment="0" applyProtection="0"/>
    <xf numFmtId="0" fontId="33" fillId="34" borderId="0"/>
    <xf numFmtId="186" fontId="4" fillId="0" borderId="0"/>
    <xf numFmtId="0" fontId="11" fillId="0" borderId="0"/>
    <xf numFmtId="0" fontId="9" fillId="0" borderId="0"/>
    <xf numFmtId="9" fontId="4" fillId="0" borderId="0" applyFont="0" applyFill="0" applyBorder="0" applyAlignment="0" applyProtection="0"/>
    <xf numFmtId="9" fontId="8" fillId="0" borderId="0" applyFont="0" applyFill="0" applyBorder="0" applyAlignment="0" applyProtection="0"/>
    <xf numFmtId="0" fontId="4" fillId="0" borderId="0"/>
    <xf numFmtId="0" fontId="4" fillId="0" borderId="0"/>
    <xf numFmtId="0" fontId="34" fillId="0" borderId="0"/>
    <xf numFmtId="0" fontId="8" fillId="0" borderId="0"/>
    <xf numFmtId="0" fontId="2" fillId="0" borderId="0"/>
    <xf numFmtId="0" fontId="4" fillId="0" borderId="0"/>
    <xf numFmtId="0" fontId="35" fillId="0" borderId="0"/>
    <xf numFmtId="0" fontId="35" fillId="0" borderId="0"/>
    <xf numFmtId="0" fontId="4" fillId="0" borderId="0"/>
    <xf numFmtId="0" fontId="4" fillId="0" borderId="0"/>
    <xf numFmtId="0" fontId="35" fillId="0" borderId="0"/>
    <xf numFmtId="0" fontId="35" fillId="0" borderId="0"/>
    <xf numFmtId="0" fontId="8" fillId="0" borderId="0"/>
    <xf numFmtId="0" fontId="4" fillId="0" borderId="0"/>
    <xf numFmtId="0" fontId="14" fillId="0" borderId="0"/>
    <xf numFmtId="0" fontId="6" fillId="0" borderId="0"/>
    <xf numFmtId="187"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0" fontId="8" fillId="0" borderId="0"/>
    <xf numFmtId="166" fontId="8" fillId="0" borderId="0" applyFont="0" applyFill="0" applyBorder="0" applyAlignment="0" applyProtection="0"/>
    <xf numFmtId="167" fontId="8" fillId="0" borderId="0" applyFont="0" applyFill="0" applyBorder="0" applyAlignment="0" applyProtection="0"/>
    <xf numFmtId="0" fontId="35"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5"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7" fillId="46"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47" borderId="0" applyNumberFormat="0" applyBorder="0" applyAlignment="0" applyProtection="0"/>
    <xf numFmtId="0" fontId="37" fillId="48" borderId="0" applyNumberFormat="0" applyBorder="0" applyAlignment="0" applyProtection="0"/>
    <xf numFmtId="0" fontId="37" fillId="49" borderId="0" applyNumberFormat="0" applyBorder="0" applyAlignment="0" applyProtection="0"/>
    <xf numFmtId="0" fontId="37" fillId="50" borderId="0" applyNumberFormat="0" applyBorder="0" applyAlignment="0" applyProtection="0"/>
    <xf numFmtId="0" fontId="37" fillId="51" borderId="0" applyNumberFormat="0" applyBorder="0" applyAlignment="0" applyProtection="0"/>
    <xf numFmtId="0" fontId="37" fillId="52" borderId="0" applyNumberFormat="0" applyBorder="0" applyAlignment="0" applyProtection="0"/>
    <xf numFmtId="0" fontId="37" fillId="47" borderId="0" applyNumberFormat="0" applyBorder="0" applyAlignment="0" applyProtection="0"/>
    <xf numFmtId="0" fontId="37" fillId="48" borderId="0" applyNumberFormat="0" applyBorder="0" applyAlignment="0" applyProtection="0"/>
    <xf numFmtId="0" fontId="37" fillId="53" borderId="0" applyNumberFormat="0" applyBorder="0" applyAlignment="0" applyProtection="0"/>
    <xf numFmtId="0" fontId="38" fillId="39" borderId="0" applyNumberFormat="0" applyBorder="0" applyAlignment="0" applyProtection="0"/>
    <xf numFmtId="0" fontId="39" fillId="4" borderId="0" applyNumberFormat="0" applyBorder="0" applyAlignment="0" applyProtection="0"/>
    <xf numFmtId="0" fontId="40" fillId="54" borderId="21" applyNumberFormat="0" applyAlignment="0" applyProtection="0"/>
    <xf numFmtId="0" fontId="8" fillId="0" borderId="0"/>
    <xf numFmtId="0" fontId="41" fillId="55" borderId="21" applyNumberFormat="0" applyAlignment="0" applyProtection="0"/>
    <xf numFmtId="0" fontId="42" fillId="56" borderId="22" applyNumberFormat="0" applyAlignment="0" applyProtection="0"/>
    <xf numFmtId="0" fontId="42" fillId="56" borderId="22" applyNumberFormat="0" applyAlignment="0" applyProtection="0"/>
    <xf numFmtId="0" fontId="43" fillId="0" borderId="0" applyNumberFormat="0" applyFill="0" applyBorder="0" applyAlignment="0" applyProtection="0"/>
    <xf numFmtId="0" fontId="44" fillId="0" borderId="23" applyNumberFormat="0" applyFill="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6" fillId="0" borderId="24" applyNumberFormat="0" applyFill="0" applyAlignment="0" applyProtection="0"/>
    <xf numFmtId="0" fontId="47" fillId="0" borderId="25" applyNumberFormat="0" applyFill="0" applyAlignment="0" applyProtection="0"/>
    <xf numFmtId="0" fontId="48" fillId="0" borderId="26" applyNumberFormat="0" applyFill="0" applyAlignment="0" applyProtection="0"/>
    <xf numFmtId="0" fontId="48" fillId="0" borderId="0" applyNumberFormat="0" applyFill="0" applyBorder="0" applyAlignment="0" applyProtection="0"/>
    <xf numFmtId="0" fontId="49" fillId="57" borderId="21" applyNumberFormat="0" applyAlignment="0" applyProtection="0"/>
    <xf numFmtId="0" fontId="36" fillId="58" borderId="1"/>
    <xf numFmtId="0" fontId="50" fillId="0" borderId="27" applyNumberFormat="0" applyFill="0" applyAlignment="0" applyProtection="0"/>
    <xf numFmtId="0" fontId="51" fillId="0" borderId="28" applyNumberFormat="0" applyFill="0" applyAlignment="0" applyProtection="0"/>
    <xf numFmtId="0" fontId="52" fillId="0" borderId="29" applyNumberFormat="0" applyFill="0" applyAlignment="0" applyProtection="0"/>
    <xf numFmtId="0" fontId="52" fillId="0" borderId="0" applyNumberFormat="0" applyFill="0" applyBorder="0" applyAlignment="0" applyProtection="0"/>
    <xf numFmtId="167" fontId="53" fillId="0" borderId="0">
      <alignment horizontal="center" vertical="center" textRotation="90" wrapText="1"/>
    </xf>
    <xf numFmtId="0" fontId="54" fillId="58" borderId="30"/>
    <xf numFmtId="0" fontId="55" fillId="0" borderId="31" applyNumberFormat="0" applyFill="0" applyAlignment="0" applyProtection="0"/>
    <xf numFmtId="189" fontId="4" fillId="0" borderId="0"/>
    <xf numFmtId="0" fontId="56" fillId="57" borderId="0" applyNumberFormat="0" applyBorder="0" applyAlignment="0" applyProtection="0"/>
    <xf numFmtId="0" fontId="56" fillId="57" borderId="0" applyNumberFormat="0" applyBorder="0" applyAlignment="0" applyProtection="0"/>
    <xf numFmtId="0" fontId="34" fillId="0" borderId="0"/>
    <xf numFmtId="0" fontId="4" fillId="59" borderId="32" applyNumberFormat="0" applyFont="0" applyAlignment="0" applyProtection="0"/>
    <xf numFmtId="0" fontId="35" fillId="59" borderId="32" applyNumberFormat="0" applyFont="0" applyAlignment="0" applyProtection="0"/>
    <xf numFmtId="0" fontId="57" fillId="37" borderId="0" applyNumberFormat="0" applyBorder="0" applyAlignment="0" applyProtection="0"/>
    <xf numFmtId="0" fontId="58" fillId="55" borderId="33" applyNumberFormat="0" applyAlignment="0" applyProtection="0"/>
    <xf numFmtId="0" fontId="54" fillId="60" borderId="34" applyNumberFormat="0" applyFont="0" applyBorder="0">
      <alignment horizontal="center"/>
    </xf>
    <xf numFmtId="0" fontId="59" fillId="0" borderId="0" applyNumberFormat="0" applyFill="0" applyBorder="0" applyAlignment="0" applyProtection="0"/>
    <xf numFmtId="0" fontId="60" fillId="0" borderId="0" applyNumberFormat="0" applyFill="0" applyBorder="0" applyAlignment="0" applyProtection="0"/>
    <xf numFmtId="0" fontId="61" fillId="0" borderId="35" applyNumberFormat="0" applyFill="0" applyAlignment="0" applyProtection="0"/>
    <xf numFmtId="0" fontId="61" fillId="0" borderId="36" applyNumberFormat="0" applyFill="0" applyAlignment="0" applyProtection="0"/>
    <xf numFmtId="0" fontId="58" fillId="54" borderId="33" applyNumberFormat="0" applyAlignment="0" applyProtection="0"/>
    <xf numFmtId="190" fontId="4" fillId="0" borderId="0"/>
    <xf numFmtId="191" fontId="8" fillId="0" borderId="0" applyFont="0" applyFill="0" applyBorder="0" applyAlignment="0" applyProtection="0"/>
    <xf numFmtId="170" fontId="4" fillId="0" borderId="0"/>
    <xf numFmtId="0" fontId="43"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38" fontId="6" fillId="0" borderId="0" applyFont="0" applyFill="0" applyBorder="0" applyAlignment="0" applyProtection="0"/>
    <xf numFmtId="192" fontId="6"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93" fontId="36" fillId="0" borderId="0"/>
    <xf numFmtId="193" fontId="36" fillId="0" borderId="0"/>
    <xf numFmtId="0" fontId="63" fillId="0" borderId="0" applyNumberFormat="0" applyFill="0" applyBorder="0" applyAlignment="0" applyProtection="0"/>
    <xf numFmtId="167" fontId="8" fillId="0" borderId="0" applyFont="0" applyFill="0" applyBorder="0" applyAlignment="0" applyProtection="0"/>
    <xf numFmtId="43" fontId="2"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54" fillId="58" borderId="30"/>
    <xf numFmtId="194" fontId="54" fillId="0" borderId="0"/>
    <xf numFmtId="9" fontId="35" fillId="0" borderId="0" applyFont="0" applyFill="0" applyBorder="0" applyAlignment="0" applyProtection="0"/>
    <xf numFmtId="0" fontId="2" fillId="0" borderId="0"/>
    <xf numFmtId="0" fontId="8" fillId="0" borderId="0"/>
    <xf numFmtId="0" fontId="4" fillId="0" borderId="0"/>
    <xf numFmtId="0" fontId="8" fillId="0" borderId="0"/>
    <xf numFmtId="0" fontId="64" fillId="0" borderId="0"/>
    <xf numFmtId="0" fontId="8" fillId="0" borderId="0"/>
    <xf numFmtId="0" fontId="4" fillId="0" borderId="0"/>
    <xf numFmtId="0" fontId="2" fillId="0" borderId="0"/>
    <xf numFmtId="0" fontId="2" fillId="0" borderId="0"/>
    <xf numFmtId="0" fontId="8" fillId="0" borderId="0"/>
    <xf numFmtId="0" fontId="4" fillId="0" borderId="0"/>
    <xf numFmtId="166" fontId="8" fillId="0" borderId="0" applyFont="0" applyFill="0" applyBorder="0" applyAlignment="0" applyProtection="0"/>
    <xf numFmtId="166" fontId="35" fillId="0" borderId="0" applyFont="0" applyFill="0" applyBorder="0" applyAlignment="0" applyProtection="0"/>
    <xf numFmtId="166" fontId="8" fillId="0" borderId="0" applyFont="0" applyFill="0" applyBorder="0" applyAlignment="0" applyProtection="0"/>
    <xf numFmtId="195" fontId="8" fillId="0" borderId="0" applyFont="0" applyFill="0" applyBorder="0" applyAlignment="0" applyProtection="0"/>
  </cellStyleXfs>
  <cellXfs count="552">
    <xf numFmtId="0" fontId="0" fillId="0" borderId="0" xfId="0"/>
    <xf numFmtId="0" fontId="65" fillId="0" borderId="0" xfId="0" applyFont="1"/>
    <xf numFmtId="0" fontId="67" fillId="0" borderId="0" xfId="13" applyFont="1" applyProtection="1">
      <protection hidden="1"/>
    </xf>
    <xf numFmtId="0" fontId="67" fillId="0" borderId="0" xfId="0" applyFont="1"/>
    <xf numFmtId="2" fontId="67" fillId="0" borderId="0" xfId="11" applyNumberFormat="1" applyFont="1" applyProtection="1">
      <protection hidden="1"/>
    </xf>
    <xf numFmtId="0" fontId="67" fillId="0" borderId="0" xfId="13" applyFont="1" applyAlignment="1" applyProtection="1">
      <alignment vertical="center"/>
      <protection hidden="1"/>
    </xf>
    <xf numFmtId="0" fontId="68" fillId="0" borderId="0" xfId="13" applyFont="1" applyAlignment="1" applyProtection="1">
      <alignment horizontal="right" vertical="center"/>
      <protection hidden="1"/>
    </xf>
    <xf numFmtId="176" fontId="67" fillId="0" borderId="0" xfId="13" applyNumberFormat="1" applyFont="1" applyAlignment="1" applyProtection="1">
      <alignment vertical="center"/>
      <protection hidden="1"/>
    </xf>
    <xf numFmtId="0" fontId="66" fillId="0" borderId="0" xfId="13" applyFont="1" applyAlignment="1" applyProtection="1">
      <alignment horizontal="left" vertical="center"/>
      <protection hidden="1"/>
    </xf>
    <xf numFmtId="0" fontId="71" fillId="0" borderId="0" xfId="13" applyFont="1" applyAlignment="1" applyProtection="1">
      <alignment vertical="center"/>
      <protection hidden="1"/>
    </xf>
    <xf numFmtId="2" fontId="67" fillId="0" borderId="0" xfId="0" applyNumberFormat="1" applyFont="1" applyAlignment="1">
      <alignment vertical="center"/>
    </xf>
    <xf numFmtId="176" fontId="73" fillId="0" borderId="0" xfId="13" applyNumberFormat="1" applyFont="1" applyAlignment="1" applyProtection="1">
      <alignment vertical="center"/>
      <protection hidden="1"/>
    </xf>
    <xf numFmtId="177" fontId="67" fillId="0" borderId="0" xfId="13" applyNumberFormat="1" applyFont="1" applyAlignment="1" applyProtection="1">
      <alignment horizontal="right" vertical="center"/>
      <protection hidden="1"/>
    </xf>
    <xf numFmtId="0" fontId="67" fillId="0" borderId="0" xfId="13" applyFont="1" applyAlignment="1" applyProtection="1">
      <alignment horizontal="right" vertical="center"/>
      <protection hidden="1"/>
    </xf>
    <xf numFmtId="0" fontId="75" fillId="0" borderId="0" xfId="13" applyFont="1" applyProtection="1">
      <protection hidden="1"/>
    </xf>
    <xf numFmtId="9" fontId="72" fillId="2" borderId="1" xfId="65" applyFont="1" applyFill="1" applyBorder="1" applyAlignment="1">
      <alignment horizontal="center"/>
    </xf>
    <xf numFmtId="2" fontId="82" fillId="0" borderId="0" xfId="63" applyNumberFormat="1" applyFont="1"/>
    <xf numFmtId="0" fontId="67" fillId="0" borderId="0" xfId="89" applyFont="1"/>
    <xf numFmtId="173" fontId="72" fillId="0" borderId="0" xfId="8" applyNumberFormat="1" applyFont="1" applyAlignment="1">
      <alignment horizontal="center"/>
    </xf>
    <xf numFmtId="2" fontId="77" fillId="0" borderId="0" xfId="12" applyNumberFormat="1" applyFont="1"/>
    <xf numFmtId="2" fontId="72" fillId="0" borderId="0" xfId="89" applyNumberFormat="1" applyFont="1"/>
    <xf numFmtId="2" fontId="67" fillId="0" borderId="1" xfId="89" applyNumberFormat="1" applyFont="1" applyBorder="1"/>
    <xf numFmtId="0" fontId="69" fillId="0" borderId="0" xfId="89" applyFont="1"/>
    <xf numFmtId="0" fontId="72" fillId="0" borderId="1" xfId="89" applyFont="1" applyBorder="1"/>
    <xf numFmtId="0" fontId="72" fillId="0" borderId="0" xfId="89" applyFont="1"/>
    <xf numFmtId="167" fontId="67" fillId="0" borderId="0" xfId="8" applyFont="1"/>
    <xf numFmtId="2" fontId="80" fillId="61" borderId="37" xfId="89" applyNumberFormat="1" applyFont="1" applyFill="1" applyBorder="1" applyAlignment="1">
      <alignment vertical="top" wrapText="1"/>
    </xf>
    <xf numFmtId="167" fontId="80" fillId="61" borderId="37" xfId="8" applyFont="1" applyFill="1" applyBorder="1" applyAlignment="1">
      <alignment horizontal="center" vertical="top" wrapText="1"/>
    </xf>
    <xf numFmtId="2" fontId="81" fillId="0" borderId="0" xfId="12" applyNumberFormat="1" applyFont="1"/>
    <xf numFmtId="188" fontId="83" fillId="0" borderId="0" xfId="63" applyNumberFormat="1" applyFont="1" applyAlignment="1">
      <alignment horizontal="left"/>
    </xf>
    <xf numFmtId="0" fontId="67" fillId="0" borderId="0" xfId="0" applyFont="1" applyAlignment="1">
      <alignment horizontal="center" vertical="center"/>
    </xf>
    <xf numFmtId="0" fontId="67" fillId="0" borderId="0" xfId="17" applyFont="1" applyAlignment="1">
      <alignment horizontal="center"/>
    </xf>
    <xf numFmtId="2" fontId="67" fillId="0" borderId="0" xfId="8" applyNumberFormat="1" applyFont="1" applyAlignment="1">
      <alignment horizontal="left"/>
    </xf>
    <xf numFmtId="172" fontId="67" fillId="0" borderId="0" xfId="17" applyNumberFormat="1" applyFont="1" applyAlignment="1">
      <alignment horizontal="center"/>
    </xf>
    <xf numFmtId="172" fontId="73" fillId="0" borderId="0" xfId="12" applyNumberFormat="1" applyFont="1"/>
    <xf numFmtId="3" fontId="73" fillId="0" borderId="0" xfId="12" applyNumberFormat="1" applyFont="1" applyAlignment="1">
      <alignment horizontal="right"/>
    </xf>
    <xf numFmtId="3" fontId="67" fillId="0" borderId="0" xfId="8" applyNumberFormat="1" applyFont="1" applyAlignment="1">
      <alignment horizontal="right"/>
    </xf>
    <xf numFmtId="0" fontId="67" fillId="0" borderId="0" xfId="17" applyFont="1"/>
    <xf numFmtId="0" fontId="67" fillId="0" borderId="0" xfId="17" applyFont="1" applyAlignment="1">
      <alignment horizontal="center" vertical="center"/>
    </xf>
    <xf numFmtId="0" fontId="71" fillId="0" borderId="0" xfId="17" applyFont="1"/>
    <xf numFmtId="0" fontId="67" fillId="0" borderId="1" xfId="0" applyFont="1" applyBorder="1" applyAlignment="1">
      <alignment vertical="center"/>
    </xf>
    <xf numFmtId="49" fontId="67" fillId="0" borderId="1" xfId="0" applyNumberFormat="1" applyFont="1" applyBorder="1" applyAlignment="1">
      <alignment horizontal="center"/>
    </xf>
    <xf numFmtId="0" fontId="67" fillId="0" borderId="1" xfId="0" applyFont="1" applyBorder="1"/>
    <xf numFmtId="173" fontId="69" fillId="0" borderId="1" xfId="8" applyNumberFormat="1" applyFont="1" applyFill="1" applyBorder="1" applyAlignment="1">
      <alignment horizontal="center"/>
    </xf>
    <xf numFmtId="1" fontId="80" fillId="61" borderId="1" xfId="0" applyNumberFormat="1" applyFont="1" applyFill="1" applyBorder="1" applyAlignment="1">
      <alignment horizontal="left"/>
    </xf>
    <xf numFmtId="1" fontId="80" fillId="61" borderId="1" xfId="0" applyNumberFormat="1" applyFont="1" applyFill="1" applyBorder="1" applyAlignment="1">
      <alignment horizontal="center"/>
    </xf>
    <xf numFmtId="2" fontId="80" fillId="61" borderId="1" xfId="0" applyNumberFormat="1" applyFont="1" applyFill="1" applyBorder="1" applyAlignment="1">
      <alignment horizontal="left" vertical="center" wrapText="1"/>
    </xf>
    <xf numFmtId="1" fontId="80" fillId="61" borderId="1" xfId="0" applyNumberFormat="1" applyFont="1" applyFill="1" applyBorder="1" applyAlignment="1">
      <alignment horizontal="center" vertical="center" wrapText="1"/>
    </xf>
    <xf numFmtId="1" fontId="76" fillId="0" borderId="1" xfId="0" applyNumberFormat="1" applyFont="1" applyBorder="1" applyAlignment="1">
      <alignment horizontal="center" vertical="center" wrapText="1"/>
    </xf>
    <xf numFmtId="1" fontId="76" fillId="0" borderId="6" xfId="0" applyNumberFormat="1" applyFont="1" applyBorder="1" applyAlignment="1">
      <alignment horizontal="center" vertical="center" wrapText="1"/>
    </xf>
    <xf numFmtId="1" fontId="76" fillId="0" borderId="7" xfId="0" applyNumberFormat="1" applyFont="1" applyBorder="1" applyAlignment="1">
      <alignment horizontal="center" vertical="center" wrapText="1"/>
    </xf>
    <xf numFmtId="2" fontId="82" fillId="0" borderId="0" xfId="12" applyNumberFormat="1" applyFont="1"/>
    <xf numFmtId="0" fontId="67" fillId="0" borderId="0" xfId="0" applyFont="1" applyAlignment="1">
      <alignment horizontal="center"/>
    </xf>
    <xf numFmtId="0" fontId="69" fillId="0" borderId="0" xfId="0" applyFont="1" applyAlignment="1">
      <alignment horizontal="center"/>
    </xf>
    <xf numFmtId="2" fontId="75" fillId="0" borderId="0" xfId="0" applyNumberFormat="1" applyFont="1"/>
    <xf numFmtId="2" fontId="72" fillId="0" borderId="0" xfId="0" applyNumberFormat="1" applyFont="1" applyAlignment="1">
      <alignment horizontal="center"/>
    </xf>
    <xf numFmtId="2" fontId="72" fillId="0" borderId="0" xfId="0" applyNumberFormat="1" applyFont="1"/>
    <xf numFmtId="0" fontId="72" fillId="0" borderId="0" xfId="0" applyFont="1"/>
    <xf numFmtId="1" fontId="72" fillId="0" borderId="0" xfId="0" applyNumberFormat="1" applyFont="1" applyAlignment="1">
      <alignment horizontal="center"/>
    </xf>
    <xf numFmtId="0" fontId="86" fillId="0" borderId="0" xfId="0" applyFont="1"/>
    <xf numFmtId="167" fontId="72" fillId="0" borderId="0" xfId="8" applyFont="1"/>
    <xf numFmtId="9" fontId="87" fillId="61" borderId="4" xfId="16" applyFont="1" applyFill="1" applyBorder="1" applyAlignment="1">
      <alignment horizontal="center" vertical="top" wrapText="1"/>
    </xf>
    <xf numFmtId="2" fontId="80" fillId="61" borderId="4" xfId="0" applyNumberFormat="1" applyFont="1" applyFill="1" applyBorder="1" applyAlignment="1">
      <alignment horizontal="left" vertical="top" wrapText="1"/>
    </xf>
    <xf numFmtId="0" fontId="80" fillId="61" borderId="4" xfId="0" applyFont="1" applyFill="1" applyBorder="1" applyAlignment="1">
      <alignment horizontal="left" vertical="top" wrapText="1"/>
    </xf>
    <xf numFmtId="167" fontId="80" fillId="61" borderId="4" xfId="8" applyFont="1" applyFill="1" applyBorder="1" applyAlignment="1">
      <alignment horizontal="center" vertical="top" wrapText="1"/>
    </xf>
    <xf numFmtId="167" fontId="87" fillId="61" borderId="4" xfId="8" applyFont="1" applyFill="1" applyBorder="1" applyAlignment="1">
      <alignment horizontal="center" vertical="top" wrapText="1"/>
    </xf>
    <xf numFmtId="2" fontId="67" fillId="0" borderId="1" xfId="0" applyNumberFormat="1" applyFont="1" applyBorder="1"/>
    <xf numFmtId="1" fontId="85" fillId="0" borderId="1" xfId="0" applyNumberFormat="1" applyFont="1" applyBorder="1" applyAlignment="1">
      <alignment horizontal="center"/>
    </xf>
    <xf numFmtId="43" fontId="69" fillId="0" borderId="1" xfId="8" applyNumberFormat="1" applyFont="1" applyFill="1" applyBorder="1" applyAlignment="1">
      <alignment horizontal="center"/>
    </xf>
    <xf numFmtId="1" fontId="69" fillId="0" borderId="1" xfId="8" applyNumberFormat="1" applyFont="1" applyFill="1" applyBorder="1" applyAlignment="1">
      <alignment horizontal="center"/>
    </xf>
    <xf numFmtId="2" fontId="69" fillId="0" borderId="1" xfId="8" applyNumberFormat="1" applyFont="1" applyFill="1" applyBorder="1" applyAlignment="1">
      <alignment horizontal="center"/>
    </xf>
    <xf numFmtId="0" fontId="69" fillId="0" borderId="0" xfId="0" applyFont="1"/>
    <xf numFmtId="0" fontId="67" fillId="0" borderId="7" xfId="0" applyFont="1" applyBorder="1"/>
    <xf numFmtId="2" fontId="67" fillId="0" borderId="0" xfId="0" applyNumberFormat="1" applyFont="1"/>
    <xf numFmtId="1" fontId="67" fillId="0" borderId="0" xfId="0" applyNumberFormat="1" applyFont="1" applyAlignment="1">
      <alignment horizontal="center"/>
    </xf>
    <xf numFmtId="0" fontId="67" fillId="0" borderId="0" xfId="8" applyNumberFormat="1" applyFont="1" applyFill="1" applyBorder="1" applyAlignment="1"/>
    <xf numFmtId="1" fontId="85" fillId="0" borderId="0" xfId="0" applyNumberFormat="1" applyFont="1" applyAlignment="1">
      <alignment horizontal="center"/>
    </xf>
    <xf numFmtId="43" fontId="69" fillId="0" borderId="0" xfId="8" applyNumberFormat="1" applyFont="1" applyFill="1" applyBorder="1" applyAlignment="1">
      <alignment horizontal="center"/>
    </xf>
    <xf numFmtId="167" fontId="69" fillId="0" borderId="0" xfId="8" applyFont="1" applyFill="1" applyBorder="1" applyAlignment="1">
      <alignment horizontal="center"/>
    </xf>
    <xf numFmtId="2" fontId="69" fillId="0" borderId="0" xfId="8" applyNumberFormat="1" applyFont="1" applyFill="1" applyBorder="1" applyAlignment="1">
      <alignment horizontal="center"/>
    </xf>
    <xf numFmtId="0" fontId="85" fillId="0" borderId="0" xfId="0" applyFont="1"/>
    <xf numFmtId="0" fontId="69" fillId="0" borderId="0" xfId="13" applyFont="1" applyProtection="1">
      <protection hidden="1"/>
    </xf>
    <xf numFmtId="0" fontId="72" fillId="0" borderId="0" xfId="0" applyFont="1" applyAlignment="1">
      <alignment horizontal="center"/>
    </xf>
    <xf numFmtId="0" fontId="67" fillId="0" borderId="0" xfId="0" applyFont="1" applyAlignment="1">
      <alignment vertical="center"/>
    </xf>
    <xf numFmtId="2" fontId="67" fillId="0" borderId="0" xfId="13" applyNumberFormat="1" applyFont="1" applyAlignment="1" applyProtection="1">
      <alignment vertical="center"/>
      <protection hidden="1"/>
    </xf>
    <xf numFmtId="2" fontId="77" fillId="0" borderId="0" xfId="13" applyNumberFormat="1" applyFont="1" applyAlignment="1" applyProtection="1">
      <alignment vertical="center"/>
      <protection locked="0"/>
    </xf>
    <xf numFmtId="2" fontId="67" fillId="0" borderId="3" xfId="11" applyNumberFormat="1" applyFont="1" applyBorder="1" applyProtection="1">
      <protection hidden="1"/>
    </xf>
    <xf numFmtId="2" fontId="67" fillId="0" borderId="5" xfId="11" applyNumberFormat="1" applyFont="1" applyBorder="1" applyProtection="1">
      <protection hidden="1"/>
    </xf>
    <xf numFmtId="2" fontId="67" fillId="0" borderId="7" xfId="11" applyNumberFormat="1" applyFont="1" applyBorder="1" applyProtection="1">
      <protection hidden="1"/>
    </xf>
    <xf numFmtId="0" fontId="67" fillId="0" borderId="5" xfId="0" applyFont="1" applyBorder="1"/>
    <xf numFmtId="177" fontId="67" fillId="2" borderId="0" xfId="11" applyNumberFormat="1" applyFont="1" applyFill="1" applyAlignment="1" applyProtection="1">
      <alignment vertical="center"/>
      <protection hidden="1"/>
    </xf>
    <xf numFmtId="0" fontId="72" fillId="0" borderId="5" xfId="0" applyFont="1" applyBorder="1"/>
    <xf numFmtId="0" fontId="72" fillId="0" borderId="7" xfId="0" applyFont="1" applyBorder="1"/>
    <xf numFmtId="177" fontId="72" fillId="0" borderId="1" xfId="11" applyNumberFormat="1" applyFont="1" applyBorder="1" applyAlignment="1" applyProtection="1">
      <alignment vertical="center"/>
      <protection hidden="1"/>
    </xf>
    <xf numFmtId="177" fontId="67" fillId="0" borderId="1" xfId="11" applyNumberFormat="1" applyFont="1" applyBorder="1" applyAlignment="1" applyProtection="1">
      <alignment vertical="center"/>
      <protection hidden="1"/>
    </xf>
    <xf numFmtId="10" fontId="72" fillId="0" borderId="7" xfId="0" applyNumberFormat="1" applyFont="1" applyBorder="1"/>
    <xf numFmtId="0" fontId="66" fillId="0" borderId="3" xfId="13" applyFont="1" applyBorder="1" applyAlignment="1" applyProtection="1">
      <alignment horizontal="left" vertical="center"/>
      <protection hidden="1"/>
    </xf>
    <xf numFmtId="2" fontId="72" fillId="0" borderId="1" xfId="11" applyNumberFormat="1" applyFont="1" applyBorder="1" applyAlignment="1" applyProtection="1">
      <alignment horizontal="center"/>
      <protection hidden="1"/>
    </xf>
    <xf numFmtId="179" fontId="71" fillId="0" borderId="1" xfId="13" applyNumberFormat="1" applyFont="1" applyBorder="1" applyAlignment="1" applyProtection="1">
      <alignment horizontal="left" vertical="center"/>
      <protection hidden="1"/>
    </xf>
    <xf numFmtId="179" fontId="71" fillId="0" borderId="11" xfId="13" applyNumberFormat="1" applyFont="1" applyBorder="1" applyAlignment="1" applyProtection="1">
      <alignment horizontal="left" vertical="center"/>
      <protection hidden="1"/>
    </xf>
    <xf numFmtId="0" fontId="67" fillId="0" borderId="5" xfId="11" applyFont="1" applyBorder="1" applyAlignment="1" applyProtection="1">
      <alignment vertical="center"/>
      <protection hidden="1"/>
    </xf>
    <xf numFmtId="0" fontId="67" fillId="0" borderId="2" xfId="0" applyFont="1" applyBorder="1"/>
    <xf numFmtId="10" fontId="71" fillId="0" borderId="0" xfId="16" applyNumberFormat="1" applyFont="1" applyFill="1" applyBorder="1" applyAlignment="1" applyProtection="1">
      <alignment horizontal="right" vertical="center"/>
      <protection hidden="1"/>
    </xf>
    <xf numFmtId="0" fontId="67" fillId="0" borderId="6" xfId="0" applyFont="1" applyBorder="1"/>
    <xf numFmtId="181" fontId="67" fillId="0" borderId="0" xfId="11" applyNumberFormat="1" applyFont="1" applyProtection="1">
      <protection hidden="1"/>
    </xf>
    <xf numFmtId="10" fontId="66" fillId="0" borderId="0" xfId="16" applyNumberFormat="1" applyFont="1" applyFill="1" applyBorder="1" applyAlignment="1"/>
    <xf numFmtId="179" fontId="67" fillId="0" borderId="0" xfId="13" applyNumberFormat="1" applyFont="1" applyAlignment="1" applyProtection="1">
      <alignment vertical="center"/>
      <protection hidden="1"/>
    </xf>
    <xf numFmtId="0" fontId="71" fillId="0" borderId="1" xfId="13" applyFont="1" applyBorder="1" applyAlignment="1" applyProtection="1">
      <alignment horizontal="left" vertical="center"/>
      <protection hidden="1"/>
    </xf>
    <xf numFmtId="0" fontId="66" fillId="0" borderId="1" xfId="13" applyFont="1" applyBorder="1" applyAlignment="1" applyProtection="1">
      <alignment vertical="center"/>
      <protection hidden="1"/>
    </xf>
    <xf numFmtId="0" fontId="74" fillId="0" borderId="1" xfId="13" applyFont="1" applyBorder="1" applyAlignment="1" applyProtection="1">
      <alignment vertical="center"/>
      <protection hidden="1"/>
    </xf>
    <xf numFmtId="0" fontId="67" fillId="0" borderId="1" xfId="13" applyFont="1" applyBorder="1" applyAlignment="1" applyProtection="1">
      <alignment vertical="center"/>
      <protection hidden="1"/>
    </xf>
    <xf numFmtId="10" fontId="71" fillId="0" borderId="1" xfId="16" applyNumberFormat="1" applyFont="1" applyFill="1" applyBorder="1" applyAlignment="1" applyProtection="1">
      <alignment vertical="center"/>
      <protection hidden="1"/>
    </xf>
    <xf numFmtId="0" fontId="65" fillId="0" borderId="0" xfId="0" applyFont="1" applyAlignment="1">
      <alignment horizontal="left" indent="3"/>
    </xf>
    <xf numFmtId="0" fontId="65" fillId="0" borderId="0" xfId="0" applyFont="1" applyAlignment="1">
      <alignment horizontal="left" indent="1"/>
    </xf>
    <xf numFmtId="180" fontId="65" fillId="0" borderId="0" xfId="0" applyNumberFormat="1" applyFont="1"/>
    <xf numFmtId="179" fontId="65" fillId="0" borderId="0" xfId="0" applyNumberFormat="1" applyFont="1"/>
    <xf numFmtId="2" fontId="88" fillId="61" borderId="5" xfId="13" applyNumberFormat="1" applyFont="1" applyFill="1" applyBorder="1" applyAlignment="1" applyProtection="1">
      <alignment horizontal="left" vertical="center"/>
      <protection hidden="1"/>
    </xf>
    <xf numFmtId="2" fontId="84" fillId="61" borderId="6" xfId="11" applyNumberFormat="1" applyFont="1" applyFill="1" applyBorder="1" applyProtection="1">
      <protection hidden="1"/>
    </xf>
    <xf numFmtId="2" fontId="84" fillId="61" borderId="7" xfId="11" applyNumberFormat="1" applyFont="1" applyFill="1" applyBorder="1" applyProtection="1">
      <protection hidden="1"/>
    </xf>
    <xf numFmtId="0" fontId="88" fillId="61" borderId="5" xfId="13" applyFont="1" applyFill="1" applyBorder="1" applyAlignment="1" applyProtection="1">
      <alignment horizontal="left" vertical="center"/>
      <protection hidden="1"/>
    </xf>
    <xf numFmtId="0" fontId="79" fillId="61" borderId="6" xfId="13" applyFont="1" applyFill="1" applyBorder="1" applyAlignment="1" applyProtection="1">
      <alignment horizontal="left" vertical="center"/>
      <protection hidden="1"/>
    </xf>
    <xf numFmtId="9" fontId="84" fillId="61" borderId="7" xfId="13" applyNumberFormat="1" applyFont="1" applyFill="1" applyBorder="1" applyAlignment="1" applyProtection="1">
      <alignment vertical="center"/>
      <protection hidden="1"/>
    </xf>
    <xf numFmtId="0" fontId="89" fillId="0" borderId="0" xfId="13" applyFont="1" applyProtection="1">
      <protection hidden="1"/>
    </xf>
    <xf numFmtId="0" fontId="89" fillId="0" borderId="0" xfId="13" applyFont="1" applyAlignment="1" applyProtection="1">
      <alignment horizontal="center"/>
      <protection hidden="1"/>
    </xf>
    <xf numFmtId="0" fontId="89" fillId="0" borderId="0" xfId="13" applyFont="1" applyAlignment="1" applyProtection="1">
      <alignment horizontal="right"/>
      <protection hidden="1"/>
    </xf>
    <xf numFmtId="169" fontId="89" fillId="0" borderId="0" xfId="3" applyFont="1" applyFill="1" applyBorder="1" applyAlignment="1" applyProtection="1">
      <alignment horizontal="center"/>
      <protection hidden="1"/>
    </xf>
    <xf numFmtId="175" fontId="89" fillId="0" borderId="0" xfId="3" applyNumberFormat="1" applyFont="1" applyFill="1" applyBorder="1" applyAlignment="1" applyProtection="1">
      <alignment horizontal="center"/>
      <protection hidden="1"/>
    </xf>
    <xf numFmtId="2" fontId="77" fillId="0" borderId="0" xfId="0" applyNumberFormat="1" applyFont="1"/>
    <xf numFmtId="175" fontId="90" fillId="0" borderId="0" xfId="0" applyNumberFormat="1" applyFont="1" applyAlignment="1">
      <alignment horizontal="center" vertical="center"/>
    </xf>
    <xf numFmtId="1" fontId="78" fillId="0" borderId="0" xfId="0" applyNumberFormat="1" applyFont="1" applyAlignment="1">
      <alignment horizontal="left"/>
    </xf>
    <xf numFmtId="2" fontId="91" fillId="0" borderId="0" xfId="13" applyNumberFormat="1" applyFont="1" applyAlignment="1" applyProtection="1">
      <alignment horizontal="right"/>
      <protection hidden="1"/>
    </xf>
    <xf numFmtId="2" fontId="91" fillId="0" borderId="0" xfId="13" applyNumberFormat="1" applyFont="1" applyAlignment="1" applyProtection="1">
      <alignment horizontal="center"/>
      <protection hidden="1"/>
    </xf>
    <xf numFmtId="0" fontId="67" fillId="0" borderId="0" xfId="0" applyFont="1" applyAlignment="1">
      <alignment vertical="top" wrapText="1"/>
    </xf>
    <xf numFmtId="175" fontId="73" fillId="0" borderId="0" xfId="0" applyNumberFormat="1" applyFont="1" applyAlignment="1">
      <alignment horizontal="center" vertical="center"/>
    </xf>
    <xf numFmtId="2" fontId="91" fillId="0" borderId="0" xfId="13" applyNumberFormat="1" applyFont="1" applyAlignment="1" applyProtection="1">
      <alignment horizontal="center" wrapText="1"/>
      <protection hidden="1"/>
    </xf>
    <xf numFmtId="0" fontId="67" fillId="0" borderId="0" xfId="0" applyFont="1" applyAlignment="1">
      <alignment horizontal="center" wrapText="1"/>
    </xf>
    <xf numFmtId="2" fontId="67" fillId="0" borderId="5" xfId="13" applyNumberFormat="1" applyFont="1" applyBorder="1" applyProtection="1">
      <protection hidden="1"/>
    </xf>
    <xf numFmtId="2" fontId="92" fillId="0" borderId="6" xfId="3" applyNumberFormat="1" applyFont="1" applyFill="1" applyBorder="1" applyAlignment="1" applyProtection="1">
      <alignment horizontal="center" vertical="center"/>
      <protection hidden="1"/>
    </xf>
    <xf numFmtId="2" fontId="92" fillId="0" borderId="7" xfId="3" applyNumberFormat="1" applyFont="1" applyFill="1" applyBorder="1" applyAlignment="1" applyProtection="1">
      <alignment horizontal="right" vertical="center"/>
      <protection hidden="1"/>
    </xf>
    <xf numFmtId="175" fontId="73" fillId="0" borderId="8" xfId="0" applyNumberFormat="1" applyFont="1" applyBorder="1" applyAlignment="1">
      <alignment horizontal="center" vertical="center"/>
    </xf>
    <xf numFmtId="1" fontId="72" fillId="0" borderId="1" xfId="13" applyNumberFormat="1" applyFont="1" applyBorder="1" applyAlignment="1" applyProtection="1">
      <alignment horizontal="center"/>
      <protection hidden="1"/>
    </xf>
    <xf numFmtId="2" fontId="93" fillId="0" borderId="6" xfId="3" applyNumberFormat="1" applyFont="1" applyFill="1" applyBorder="1" applyAlignment="1" applyProtection="1">
      <alignment horizontal="left" vertical="center"/>
      <protection hidden="1"/>
    </xf>
    <xf numFmtId="2" fontId="89" fillId="0" borderId="7" xfId="3" applyNumberFormat="1" applyFont="1" applyFill="1" applyBorder="1" applyAlignment="1" applyProtection="1">
      <alignment horizontal="right" vertical="center"/>
      <protection hidden="1"/>
    </xf>
    <xf numFmtId="175" fontId="73" fillId="0" borderId="10" xfId="0" applyNumberFormat="1" applyFont="1" applyBorder="1" applyAlignment="1">
      <alignment horizontal="center" vertical="center"/>
    </xf>
    <xf numFmtId="2" fontId="94" fillId="0" borderId="6" xfId="13" applyNumberFormat="1" applyFont="1" applyBorder="1" applyProtection="1">
      <protection hidden="1"/>
    </xf>
    <xf numFmtId="10" fontId="95" fillId="0" borderId="7" xfId="16" applyNumberFormat="1" applyFont="1" applyFill="1" applyBorder="1" applyAlignment="1" applyProtection="1">
      <alignment horizontal="right"/>
      <protection hidden="1"/>
    </xf>
    <xf numFmtId="0" fontId="67" fillId="0" borderId="5" xfId="13" applyFont="1" applyBorder="1" applyProtection="1">
      <protection hidden="1"/>
    </xf>
    <xf numFmtId="0" fontId="94" fillId="0" borderId="6" xfId="13" applyFont="1" applyBorder="1" applyProtection="1">
      <protection hidden="1"/>
    </xf>
    <xf numFmtId="0" fontId="94" fillId="0" borderId="7" xfId="13" applyFont="1" applyBorder="1" applyAlignment="1" applyProtection="1">
      <alignment horizontal="right"/>
      <protection hidden="1"/>
    </xf>
    <xf numFmtId="0" fontId="95" fillId="0" borderId="6" xfId="13" applyFont="1" applyBorder="1" applyAlignment="1" applyProtection="1">
      <alignment horizontal="right"/>
      <protection hidden="1"/>
    </xf>
    <xf numFmtId="0" fontId="95" fillId="0" borderId="7" xfId="13" applyFont="1" applyBorder="1" applyAlignment="1" applyProtection="1">
      <alignment horizontal="right"/>
      <protection hidden="1"/>
    </xf>
    <xf numFmtId="0" fontId="71" fillId="0" borderId="5" xfId="13" applyFont="1" applyBorder="1" applyProtection="1">
      <protection hidden="1"/>
    </xf>
    <xf numFmtId="10" fontId="95" fillId="0" borderId="6" xfId="13" applyNumberFormat="1" applyFont="1" applyBorder="1" applyAlignment="1" applyProtection="1">
      <alignment horizontal="right"/>
      <protection hidden="1"/>
    </xf>
    <xf numFmtId="0" fontId="94" fillId="0" borderId="6" xfId="13" applyFont="1" applyBorder="1" applyAlignment="1" applyProtection="1">
      <alignment horizontal="center"/>
      <protection hidden="1"/>
    </xf>
    <xf numFmtId="175" fontId="96" fillId="0" borderId="1" xfId="16" applyNumberFormat="1" applyFont="1" applyFill="1" applyBorder="1" applyAlignment="1" applyProtection="1">
      <alignment horizontal="center"/>
      <protection hidden="1"/>
    </xf>
    <xf numFmtId="0" fontId="97" fillId="0" borderId="5" xfId="13" applyFont="1" applyBorder="1" applyProtection="1">
      <protection hidden="1"/>
    </xf>
    <xf numFmtId="2" fontId="98" fillId="0" borderId="0" xfId="13" applyNumberFormat="1" applyFont="1" applyAlignment="1" applyProtection="1">
      <alignment horizontal="center"/>
      <protection hidden="1"/>
    </xf>
    <xf numFmtId="175" fontId="69" fillId="0" borderId="10" xfId="0" applyNumberFormat="1" applyFont="1" applyBorder="1" applyAlignment="1">
      <alignment horizontal="center" vertical="center"/>
    </xf>
    <xf numFmtId="175" fontId="94" fillId="0" borderId="7" xfId="16" applyNumberFormat="1" applyFont="1" applyFill="1" applyBorder="1" applyAlignment="1" applyProtection="1">
      <alignment horizontal="right"/>
      <protection hidden="1"/>
    </xf>
    <xf numFmtId="169" fontId="94" fillId="0" borderId="6" xfId="13" applyNumberFormat="1" applyFont="1" applyBorder="1" applyAlignment="1" applyProtection="1">
      <alignment horizontal="center"/>
      <protection hidden="1"/>
    </xf>
    <xf numFmtId="165" fontId="94" fillId="0" borderId="6" xfId="13" applyNumberFormat="1" applyFont="1" applyBorder="1" applyAlignment="1" applyProtection="1">
      <alignment horizontal="center"/>
      <protection hidden="1"/>
    </xf>
    <xf numFmtId="167" fontId="94" fillId="0" borderId="7" xfId="8" applyFont="1" applyFill="1" applyBorder="1" applyAlignment="1" applyProtection="1">
      <alignment horizontal="right"/>
      <protection hidden="1"/>
    </xf>
    <xf numFmtId="0" fontId="72" fillId="0" borderId="1" xfId="0" applyFont="1" applyBorder="1"/>
    <xf numFmtId="10" fontId="94" fillId="0" borderId="7" xfId="16" applyNumberFormat="1" applyFont="1" applyFill="1" applyBorder="1" applyAlignment="1" applyProtection="1">
      <alignment horizontal="right"/>
      <protection hidden="1"/>
    </xf>
    <xf numFmtId="175" fontId="67" fillId="0" borderId="10" xfId="0" applyNumberFormat="1" applyFont="1" applyBorder="1"/>
    <xf numFmtId="169" fontId="94" fillId="0" borderId="7" xfId="13" applyNumberFormat="1" applyFont="1" applyBorder="1" applyAlignment="1" applyProtection="1">
      <alignment horizontal="right"/>
      <protection hidden="1"/>
    </xf>
    <xf numFmtId="0" fontId="99" fillId="0" borderId="0" xfId="0" applyFont="1"/>
    <xf numFmtId="0" fontId="99" fillId="0" borderId="8" xfId="0" applyFont="1" applyBorder="1" applyAlignment="1">
      <alignment horizontal="right"/>
    </xf>
    <xf numFmtId="175" fontId="67" fillId="0" borderId="0" xfId="0" applyNumberFormat="1" applyFont="1"/>
    <xf numFmtId="166" fontId="72" fillId="0" borderId="1" xfId="18" applyFont="1" applyBorder="1"/>
    <xf numFmtId="0" fontId="75" fillId="0" borderId="5" xfId="13" applyFont="1" applyBorder="1" applyProtection="1">
      <protection hidden="1"/>
    </xf>
    <xf numFmtId="169" fontId="95" fillId="0" borderId="6" xfId="13" applyNumberFormat="1" applyFont="1" applyBorder="1" applyProtection="1">
      <protection hidden="1"/>
    </xf>
    <xf numFmtId="169" fontId="95" fillId="0" borderId="7" xfId="13" applyNumberFormat="1" applyFont="1" applyBorder="1" applyAlignment="1" applyProtection="1">
      <alignment horizontal="right"/>
      <protection hidden="1"/>
    </xf>
    <xf numFmtId="179" fontId="69" fillId="0" borderId="0" xfId="0" applyNumberFormat="1" applyFont="1"/>
    <xf numFmtId="0" fontId="95" fillId="0" borderId="0" xfId="0" applyFont="1"/>
    <xf numFmtId="0" fontId="95" fillId="0" borderId="10" xfId="0" applyFont="1" applyBorder="1" applyAlignment="1">
      <alignment horizontal="right"/>
    </xf>
    <xf numFmtId="0" fontId="95" fillId="0" borderId="0" xfId="0" applyFont="1" applyAlignment="1">
      <alignment horizontal="right"/>
    </xf>
    <xf numFmtId="175" fontId="69" fillId="0" borderId="0" xfId="0" applyNumberFormat="1" applyFont="1"/>
    <xf numFmtId="0" fontId="69" fillId="0" borderId="0" xfId="0" applyFont="1" applyAlignment="1">
      <alignment horizontal="right"/>
    </xf>
    <xf numFmtId="2" fontId="81" fillId="0" borderId="0" xfId="0" applyNumberFormat="1" applyFont="1"/>
    <xf numFmtId="2" fontId="82" fillId="0" borderId="0" xfId="0" applyNumberFormat="1" applyFont="1"/>
    <xf numFmtId="0" fontId="100" fillId="0" borderId="0" xfId="13" applyFont="1" applyAlignment="1" applyProtection="1">
      <alignment horizontal="right"/>
      <protection hidden="1"/>
    </xf>
    <xf numFmtId="1" fontId="82" fillId="0" borderId="0" xfId="0" applyNumberFormat="1" applyFont="1" applyAlignment="1">
      <alignment horizontal="left"/>
    </xf>
    <xf numFmtId="2" fontId="100" fillId="0" borderId="0" xfId="13" applyNumberFormat="1" applyFont="1" applyAlignment="1" applyProtection="1">
      <alignment horizontal="right"/>
      <protection hidden="1"/>
    </xf>
    <xf numFmtId="2" fontId="79" fillId="61" borderId="5" xfId="13" applyNumberFormat="1" applyFont="1" applyFill="1" applyBorder="1" applyAlignment="1" applyProtection="1">
      <alignment horizontal="left" vertical="center" wrapText="1"/>
      <protection hidden="1"/>
    </xf>
    <xf numFmtId="2" fontId="102" fillId="61" borderId="6" xfId="13" applyNumberFormat="1" applyFont="1" applyFill="1" applyBorder="1" applyAlignment="1" applyProtection="1">
      <alignment horizontal="center" wrapText="1"/>
      <protection hidden="1"/>
    </xf>
    <xf numFmtId="2" fontId="102" fillId="61" borderId="7" xfId="13" applyNumberFormat="1" applyFont="1" applyFill="1" applyBorder="1" applyAlignment="1" applyProtection="1">
      <alignment horizontal="right" wrapText="1"/>
      <protection hidden="1"/>
    </xf>
    <xf numFmtId="2" fontId="102" fillId="61" borderId="5" xfId="13" applyNumberFormat="1" applyFont="1" applyFill="1" applyBorder="1" applyAlignment="1" applyProtection="1">
      <alignment horizontal="left" vertical="center" wrapText="1"/>
      <protection hidden="1"/>
    </xf>
    <xf numFmtId="0" fontId="103" fillId="0" borderId="6" xfId="13" applyFont="1" applyBorder="1" applyAlignment="1" applyProtection="1">
      <alignment horizontal="center"/>
      <protection hidden="1"/>
    </xf>
    <xf numFmtId="9" fontId="72" fillId="61" borderId="1" xfId="65" applyFont="1" applyFill="1" applyBorder="1" applyAlignment="1">
      <alignment horizontal="center"/>
    </xf>
    <xf numFmtId="169" fontId="103" fillId="0" borderId="6" xfId="13" applyNumberFormat="1" applyFont="1" applyBorder="1" applyProtection="1">
      <protection hidden="1"/>
    </xf>
    <xf numFmtId="0" fontId="70" fillId="0" borderId="0" xfId="0" applyFont="1"/>
    <xf numFmtId="0" fontId="70" fillId="0" borderId="0" xfId="0" applyFont="1" applyAlignment="1">
      <alignment wrapText="1"/>
    </xf>
    <xf numFmtId="0" fontId="67" fillId="0" borderId="1" xfId="0" applyFont="1" applyBorder="1" applyAlignment="1">
      <alignment horizontal="center"/>
    </xf>
    <xf numFmtId="166" fontId="67" fillId="0" borderId="1" xfId="18" applyFont="1" applyBorder="1"/>
    <xf numFmtId="0" fontId="72" fillId="0" borderId="6" xfId="0" applyFont="1" applyBorder="1"/>
    <xf numFmtId="0" fontId="80" fillId="61" borderId="1" xfId="59" applyFont="1" applyFill="1" applyBorder="1" applyAlignment="1">
      <alignment horizontal="left" vertical="top" wrapText="1"/>
    </xf>
    <xf numFmtId="0" fontId="99" fillId="0" borderId="0" xfId="10" applyFont="1"/>
    <xf numFmtId="179" fontId="99" fillId="0" borderId="0" xfId="10" applyNumberFormat="1" applyFont="1"/>
    <xf numFmtId="2" fontId="99" fillId="0" borderId="0" xfId="10" applyNumberFormat="1" applyFont="1"/>
    <xf numFmtId="2" fontId="77" fillId="0" borderId="0" xfId="10" applyNumberFormat="1" applyFont="1" applyAlignment="1">
      <alignment vertical="center"/>
    </xf>
    <xf numFmtId="2" fontId="77" fillId="0" borderId="0" xfId="10" applyNumberFormat="1" applyFont="1" applyAlignment="1">
      <alignment horizontal="right" vertical="center"/>
    </xf>
    <xf numFmtId="2" fontId="78" fillId="0" borderId="0" xfId="10" applyNumberFormat="1" applyFont="1" applyAlignment="1">
      <alignment vertical="center"/>
    </xf>
    <xf numFmtId="0" fontId="73" fillId="0" borderId="0" xfId="14" applyFont="1"/>
    <xf numFmtId="2" fontId="73" fillId="0" borderId="0" xfId="14" applyNumberFormat="1" applyFont="1"/>
    <xf numFmtId="0" fontId="67" fillId="0" borderId="1" xfId="10" applyFont="1" applyBorder="1"/>
    <xf numFmtId="0" fontId="67" fillId="0" borderId="0" xfId="10" applyFont="1"/>
    <xf numFmtId="0" fontId="67" fillId="0" borderId="6" xfId="10" applyFont="1" applyBorder="1"/>
    <xf numFmtId="0" fontId="67" fillId="0" borderId="2" xfId="10" applyFont="1" applyBorder="1"/>
    <xf numFmtId="0" fontId="67" fillId="0" borderId="0" xfId="0" applyFont="1" applyAlignment="1">
      <alignment horizontal="left" vertical="center" indent="6"/>
    </xf>
    <xf numFmtId="0" fontId="67" fillId="0" borderId="5" xfId="9" applyFont="1" applyBorder="1" applyAlignment="1" applyProtection="1">
      <alignment horizontal="left"/>
      <protection hidden="1"/>
    </xf>
    <xf numFmtId="0" fontId="67" fillId="0" borderId="1" xfId="9" applyFont="1" applyBorder="1" applyAlignment="1" applyProtection="1">
      <alignment horizontal="left"/>
      <protection hidden="1"/>
    </xf>
    <xf numFmtId="0" fontId="72" fillId="0" borderId="0" xfId="9" applyFont="1" applyAlignment="1" applyProtection="1">
      <alignment horizontal="left" vertical="center"/>
      <protection hidden="1"/>
    </xf>
    <xf numFmtId="0" fontId="67" fillId="0" borderId="6" xfId="9" applyFont="1" applyBorder="1" applyAlignment="1" applyProtection="1">
      <alignment horizontal="left" vertical="top"/>
      <protection hidden="1"/>
    </xf>
    <xf numFmtId="0" fontId="67" fillId="0" borderId="7" xfId="9" applyFont="1" applyBorder="1" applyAlignment="1" applyProtection="1">
      <alignment horizontal="center" vertical="top"/>
      <protection hidden="1"/>
    </xf>
    <xf numFmtId="0" fontId="67" fillId="0" borderId="1" xfId="9" applyFont="1" applyBorder="1" applyAlignment="1" applyProtection="1">
      <alignment horizontal="left" vertical="center"/>
      <protection hidden="1"/>
    </xf>
    <xf numFmtId="0" fontId="67" fillId="0" borderId="5" xfId="9" applyFont="1" applyBorder="1" applyAlignment="1" applyProtection="1">
      <alignment horizontal="left" vertical="center"/>
      <protection hidden="1"/>
    </xf>
    <xf numFmtId="0" fontId="67" fillId="0" borderId="1" xfId="9" applyFont="1" applyBorder="1" applyAlignment="1" applyProtection="1">
      <alignment horizontal="left" wrapText="1"/>
      <protection hidden="1"/>
    </xf>
    <xf numFmtId="0" fontId="67" fillId="0" borderId="7" xfId="9" applyFont="1" applyBorder="1" applyAlignment="1" applyProtection="1">
      <alignment horizontal="left" wrapText="1"/>
      <protection hidden="1"/>
    </xf>
    <xf numFmtId="0" fontId="67" fillId="0" borderId="1" xfId="9" applyFont="1" applyBorder="1" applyAlignment="1" applyProtection="1">
      <alignment horizontal="right"/>
      <protection hidden="1"/>
    </xf>
    <xf numFmtId="0" fontId="101" fillId="0" borderId="0" xfId="9" applyFont="1" applyAlignment="1" applyProtection="1">
      <alignment horizontal="left" vertical="center"/>
      <protection hidden="1"/>
    </xf>
    <xf numFmtId="0" fontId="79" fillId="61" borderId="5" xfId="9" applyFont="1" applyFill="1" applyBorder="1" applyAlignment="1" applyProtection="1">
      <alignment horizontal="left" vertical="center"/>
      <protection hidden="1"/>
    </xf>
    <xf numFmtId="0" fontId="84" fillId="61" borderId="6" xfId="10" applyFont="1" applyFill="1" applyBorder="1"/>
    <xf numFmtId="0" fontId="84" fillId="61" borderId="7" xfId="10" applyFont="1" applyFill="1" applyBorder="1"/>
    <xf numFmtId="0" fontId="69" fillId="0" borderId="0" xfId="13" applyFont="1" applyAlignment="1" applyProtection="1">
      <alignment horizontal="center"/>
      <protection hidden="1"/>
    </xf>
    <xf numFmtId="173" fontId="67" fillId="0" borderId="0" xfId="8" applyNumberFormat="1" applyFont="1" applyFill="1" applyAlignment="1" applyProtection="1">
      <protection hidden="1"/>
    </xf>
    <xf numFmtId="0" fontId="67" fillId="0" borderId="0" xfId="84" applyFont="1"/>
    <xf numFmtId="0" fontId="68" fillId="0" borderId="0" xfId="13" applyFont="1" applyProtection="1">
      <protection hidden="1"/>
    </xf>
    <xf numFmtId="0" fontId="67" fillId="0" borderId="1" xfId="103" applyFont="1" applyBorder="1" applyAlignment="1">
      <alignment vertical="top" wrapText="1"/>
    </xf>
    <xf numFmtId="175" fontId="68" fillId="0" borderId="0" xfId="3" applyNumberFormat="1" applyFont="1" applyFill="1" applyBorder="1" applyAlignment="1" applyProtection="1">
      <alignment horizontal="center"/>
      <protection hidden="1"/>
    </xf>
    <xf numFmtId="169" fontId="68" fillId="0" borderId="0" xfId="3" applyFont="1" applyFill="1" applyBorder="1" applyAlignment="1" applyProtection="1">
      <alignment horizontal="center"/>
      <protection hidden="1"/>
    </xf>
    <xf numFmtId="0" fontId="68" fillId="0" borderId="0" xfId="13" applyFont="1" applyAlignment="1" applyProtection="1">
      <alignment horizontal="center"/>
      <protection hidden="1"/>
    </xf>
    <xf numFmtId="0" fontId="67" fillId="0" borderId="0" xfId="84" applyFont="1" applyAlignment="1">
      <alignment horizontal="center" vertical="center"/>
    </xf>
    <xf numFmtId="175" fontId="67" fillId="0" borderId="0" xfId="84" applyNumberFormat="1" applyFont="1" applyAlignment="1">
      <alignment horizontal="center" vertical="center"/>
    </xf>
    <xf numFmtId="2" fontId="77" fillId="0" borderId="0" xfId="84" applyNumberFormat="1" applyFont="1"/>
    <xf numFmtId="173" fontId="68" fillId="0" borderId="0" xfId="8" applyNumberFormat="1" applyFont="1" applyFill="1" applyBorder="1" applyAlignment="1" applyProtection="1">
      <alignment horizontal="center"/>
      <protection hidden="1"/>
    </xf>
    <xf numFmtId="0" fontId="67" fillId="0" borderId="0" xfId="103" applyFont="1"/>
    <xf numFmtId="2" fontId="67" fillId="0" borderId="1" xfId="84" applyNumberFormat="1" applyFont="1" applyBorder="1"/>
    <xf numFmtId="44" fontId="67" fillId="0" borderId="1" xfId="66" applyFont="1" applyBorder="1" applyAlignment="1">
      <alignment vertical="top" wrapText="1"/>
    </xf>
    <xf numFmtId="49" fontId="67" fillId="0" borderId="1" xfId="103" applyNumberFormat="1" applyFont="1" applyBorder="1" applyAlignment="1">
      <alignment horizontal="center" vertical="top" wrapText="1"/>
    </xf>
    <xf numFmtId="0" fontId="67" fillId="0" borderId="1" xfId="84" applyFont="1" applyBorder="1"/>
    <xf numFmtId="0" fontId="67" fillId="0" borderId="1" xfId="103" applyFont="1" applyBorder="1" applyAlignment="1">
      <alignment vertical="top"/>
    </xf>
    <xf numFmtId="0" fontId="67" fillId="0" borderId="0" xfId="103" applyFont="1" applyAlignment="1">
      <alignment horizontal="center"/>
    </xf>
    <xf numFmtId="173" fontId="67" fillId="0" borderId="0" xfId="8" applyNumberFormat="1" applyFont="1"/>
    <xf numFmtId="167" fontId="67" fillId="0" borderId="0" xfId="105" applyFont="1"/>
    <xf numFmtId="173" fontId="80" fillId="61" borderId="4" xfId="8" applyNumberFormat="1" applyFont="1" applyFill="1" applyBorder="1" applyAlignment="1">
      <alignment vertical="top" wrapText="1"/>
    </xf>
    <xf numFmtId="2" fontId="77" fillId="0" borderId="0" xfId="63" applyNumberFormat="1" applyFont="1"/>
    <xf numFmtId="2" fontId="82" fillId="0" borderId="0" xfId="63" applyNumberFormat="1" applyFont="1" applyAlignment="1">
      <alignment horizontal="left"/>
    </xf>
    <xf numFmtId="0" fontId="99" fillId="0" borderId="0" xfId="10" applyFont="1" applyAlignment="1">
      <alignment horizontal="center"/>
    </xf>
    <xf numFmtId="0" fontId="78" fillId="0" borderId="0" xfId="63" applyFont="1" applyAlignment="1">
      <alignment horizontal="center"/>
    </xf>
    <xf numFmtId="0" fontId="78" fillId="0" borderId="0" xfId="10" applyFont="1" applyAlignment="1">
      <alignment horizontal="center" vertical="center"/>
    </xf>
    <xf numFmtId="0" fontId="67" fillId="0" borderId="0" xfId="84" applyFont="1" applyAlignment="1">
      <alignment vertical="center"/>
    </xf>
    <xf numFmtId="0" fontId="67" fillId="0" borderId="0" xfId="89" applyFont="1" applyAlignment="1">
      <alignment vertical="center"/>
    </xf>
    <xf numFmtId="179" fontId="100" fillId="0" borderId="0" xfId="10" applyNumberFormat="1" applyFont="1"/>
    <xf numFmtId="0" fontId="100" fillId="0" borderId="0" xfId="10" applyFont="1"/>
    <xf numFmtId="2" fontId="80" fillId="61" borderId="37" xfId="89" applyNumberFormat="1" applyFont="1" applyFill="1" applyBorder="1" applyAlignment="1" applyProtection="1">
      <alignment vertical="center" wrapText="1"/>
      <protection hidden="1"/>
    </xf>
    <xf numFmtId="0" fontId="80" fillId="61" borderId="37" xfId="89" applyFont="1" applyFill="1" applyBorder="1" applyAlignment="1" applyProtection="1">
      <alignment horizontal="center" vertical="center" wrapText="1"/>
      <protection hidden="1"/>
    </xf>
    <xf numFmtId="2" fontId="80" fillId="61" borderId="1" xfId="89" applyNumberFormat="1" applyFont="1" applyFill="1" applyBorder="1" applyAlignment="1" applyProtection="1">
      <alignment horizontal="center" vertical="center" wrapText="1"/>
      <protection hidden="1"/>
    </xf>
    <xf numFmtId="0" fontId="93" fillId="0" borderId="0" xfId="10" applyFont="1"/>
    <xf numFmtId="0" fontId="72" fillId="0" borderId="5" xfId="13" applyFont="1" applyBorder="1" applyAlignment="1" applyProtection="1">
      <alignment vertical="center"/>
      <protection hidden="1"/>
    </xf>
    <xf numFmtId="10" fontId="72" fillId="0" borderId="1" xfId="16" applyNumberFormat="1" applyFont="1" applyFill="1" applyBorder="1" applyAlignment="1"/>
    <xf numFmtId="0" fontId="72" fillId="0" borderId="1" xfId="13" applyFont="1" applyBorder="1" applyAlignment="1" applyProtection="1">
      <alignment vertical="center"/>
      <protection hidden="1"/>
    </xf>
    <xf numFmtId="2" fontId="72" fillId="0" borderId="1" xfId="13" applyNumberFormat="1" applyFont="1" applyBorder="1" applyAlignment="1" applyProtection="1">
      <alignment vertical="center"/>
      <protection hidden="1"/>
    </xf>
    <xf numFmtId="10" fontId="72" fillId="0" borderId="1" xfId="16" applyNumberFormat="1" applyFont="1" applyFill="1" applyBorder="1" applyAlignment="1" applyProtection="1">
      <alignment vertical="center"/>
      <protection hidden="1"/>
    </xf>
    <xf numFmtId="0" fontId="72" fillId="0" borderId="5" xfId="13" applyFont="1" applyBorder="1" applyProtection="1">
      <protection hidden="1"/>
    </xf>
    <xf numFmtId="0" fontId="99" fillId="0" borderId="6" xfId="13" applyFont="1" applyBorder="1" applyProtection="1">
      <protection hidden="1"/>
    </xf>
    <xf numFmtId="0" fontId="99" fillId="0" borderId="7" xfId="13" applyFont="1" applyBorder="1" applyAlignment="1" applyProtection="1">
      <alignment horizontal="right"/>
      <protection hidden="1"/>
    </xf>
    <xf numFmtId="2" fontId="100" fillId="0" borderId="0" xfId="13" applyNumberFormat="1" applyFont="1" applyAlignment="1" applyProtection="1">
      <alignment horizontal="center"/>
      <protection hidden="1"/>
    </xf>
    <xf numFmtId="179" fontId="72" fillId="0" borderId="9" xfId="5" applyNumberFormat="1" applyFont="1" applyFill="1" applyBorder="1" applyAlignment="1" applyProtection="1">
      <protection hidden="1"/>
    </xf>
    <xf numFmtId="169" fontId="99" fillId="0" borderId="6" xfId="13" applyNumberFormat="1" applyFont="1" applyBorder="1" applyProtection="1">
      <protection hidden="1"/>
    </xf>
    <xf numFmtId="175" fontId="67" fillId="0" borderId="11" xfId="0" applyNumberFormat="1" applyFont="1" applyBorder="1" applyAlignment="1">
      <alignment horizontal="center" vertical="center"/>
    </xf>
    <xf numFmtId="0" fontId="69" fillId="0" borderId="5" xfId="13" applyFont="1" applyBorder="1" applyProtection="1">
      <protection hidden="1"/>
    </xf>
    <xf numFmtId="175" fontId="67" fillId="0" borderId="10" xfId="0" applyNumberFormat="1" applyFont="1" applyBorder="1" applyAlignment="1">
      <alignment horizontal="center" vertical="center"/>
    </xf>
    <xf numFmtId="0" fontId="80" fillId="61" borderId="1" xfId="13" applyFont="1" applyFill="1" applyBorder="1" applyAlignment="1" applyProtection="1">
      <alignment horizontal="left" vertical="center"/>
      <protection hidden="1"/>
    </xf>
    <xf numFmtId="2" fontId="80" fillId="61" borderId="1" xfId="0" applyNumberFormat="1" applyFont="1" applyFill="1" applyBorder="1" applyAlignment="1">
      <alignment horizontal="center" vertical="center" wrapText="1"/>
    </xf>
    <xf numFmtId="0" fontId="80" fillId="61" borderId="1" xfId="0" applyFont="1" applyFill="1" applyBorder="1" applyAlignment="1">
      <alignment horizontal="left" vertical="center" wrapText="1"/>
    </xf>
    <xf numFmtId="173" fontId="67" fillId="0" borderId="1" xfId="8" applyNumberFormat="1" applyFont="1" applyFill="1" applyBorder="1" applyAlignment="1">
      <alignment horizontal="center" vertical="center"/>
    </xf>
    <xf numFmtId="0" fontId="72" fillId="0" borderId="1" xfId="0" applyFont="1" applyBorder="1" applyAlignment="1">
      <alignment vertical="center"/>
    </xf>
    <xf numFmtId="173" fontId="72" fillId="0" borderId="1" xfId="8" applyNumberFormat="1" applyFont="1" applyFill="1" applyBorder="1" applyAlignment="1">
      <alignment horizontal="center" vertical="center"/>
    </xf>
    <xf numFmtId="1" fontId="76" fillId="0" borderId="5" xfId="0" applyNumberFormat="1" applyFont="1" applyBorder="1" applyAlignment="1">
      <alignment horizontal="left" vertical="center"/>
    </xf>
    <xf numFmtId="1" fontId="76" fillId="0" borderId="6" xfId="0" applyNumberFormat="1" applyFont="1" applyBorder="1" applyAlignment="1">
      <alignment horizontal="left" vertical="center"/>
    </xf>
    <xf numFmtId="2" fontId="104" fillId="0" borderId="0" xfId="12" applyNumberFormat="1" applyFont="1"/>
    <xf numFmtId="49" fontId="86" fillId="63" borderId="1" xfId="9" applyNumberFormat="1" applyFont="1" applyFill="1" applyBorder="1" applyAlignment="1" applyProtection="1">
      <alignment horizontal="left" vertical="top"/>
      <protection hidden="1"/>
    </xf>
    <xf numFmtId="9" fontId="86" fillId="62" borderId="1" xfId="61" applyNumberFormat="1" applyFont="1" applyFill="1" applyBorder="1" applyAlignment="1">
      <alignment horizontal="center" vertical="center"/>
    </xf>
    <xf numFmtId="49" fontId="86" fillId="63" borderId="1" xfId="62" applyNumberFormat="1" applyFont="1" applyFill="1" applyBorder="1" applyAlignment="1" applyProtection="1">
      <alignment horizontal="left" vertical="top"/>
      <protection hidden="1"/>
    </xf>
    <xf numFmtId="173" fontId="72" fillId="62" borderId="1" xfId="8" applyNumberFormat="1" applyFont="1" applyFill="1" applyBorder="1" applyAlignment="1">
      <alignment horizontal="center"/>
    </xf>
    <xf numFmtId="2" fontId="87" fillId="61" borderId="4" xfId="0" applyNumberFormat="1" applyFont="1" applyFill="1" applyBorder="1" applyAlignment="1">
      <alignment horizontal="center" vertical="top" wrapText="1"/>
    </xf>
    <xf numFmtId="0" fontId="69" fillId="62" borderId="1" xfId="13" applyFont="1" applyFill="1" applyBorder="1" applyProtection="1">
      <protection hidden="1"/>
    </xf>
    <xf numFmtId="177" fontId="67" fillId="62" borderId="1" xfId="11" applyNumberFormat="1" applyFont="1" applyFill="1" applyBorder="1" applyAlignment="1" applyProtection="1">
      <alignment vertical="center"/>
      <protection hidden="1"/>
    </xf>
    <xf numFmtId="166" fontId="71" fillId="62" borderId="1" xfId="18" applyFont="1" applyFill="1" applyBorder="1" applyAlignment="1" applyProtection="1">
      <alignment horizontal="right" vertical="center"/>
      <protection hidden="1"/>
    </xf>
    <xf numFmtId="10" fontId="67" fillId="62" borderId="1" xfId="11" applyNumberFormat="1" applyFont="1" applyFill="1" applyBorder="1" applyAlignment="1" applyProtection="1">
      <alignment vertical="center"/>
      <protection hidden="1"/>
    </xf>
    <xf numFmtId="2" fontId="71" fillId="62" borderId="1" xfId="13" applyNumberFormat="1" applyFont="1" applyFill="1" applyBorder="1" applyAlignment="1" applyProtection="1">
      <alignment horizontal="right" vertical="center"/>
      <protection hidden="1"/>
    </xf>
    <xf numFmtId="10" fontId="94" fillId="62" borderId="1" xfId="16" applyNumberFormat="1" applyFont="1" applyFill="1" applyBorder="1" applyAlignment="1" applyProtection="1">
      <alignment horizontal="right"/>
      <protection hidden="1"/>
    </xf>
    <xf numFmtId="0" fontId="67" fillId="62" borderId="5" xfId="13" applyFont="1" applyFill="1" applyBorder="1" applyProtection="1">
      <protection hidden="1"/>
    </xf>
    <xf numFmtId="9" fontId="71" fillId="62" borderId="1" xfId="16" applyFont="1" applyFill="1" applyBorder="1" applyAlignment="1" applyProtection="1">
      <alignment horizontal="center"/>
      <protection hidden="1"/>
    </xf>
    <xf numFmtId="0" fontId="69" fillId="62" borderId="1" xfId="10" applyFont="1" applyFill="1" applyBorder="1"/>
    <xf numFmtId="179" fontId="67" fillId="62" borderId="1" xfId="89" applyNumberFormat="1" applyFont="1" applyFill="1" applyBorder="1" applyAlignment="1" applyProtection="1">
      <alignment vertical="center"/>
      <protection hidden="1"/>
    </xf>
    <xf numFmtId="44" fontId="67" fillId="63" borderId="1" xfId="66" applyFont="1" applyFill="1" applyBorder="1" applyAlignment="1" applyProtection="1">
      <protection locked="0"/>
    </xf>
    <xf numFmtId="0" fontId="67" fillId="62" borderId="1" xfId="10" applyFont="1" applyFill="1" applyBorder="1"/>
    <xf numFmtId="179" fontId="99" fillId="62" borderId="1" xfId="10" applyNumberFormat="1" applyFont="1" applyFill="1" applyBorder="1"/>
    <xf numFmtId="0" fontId="67" fillId="62" borderId="6" xfId="10" applyFont="1" applyFill="1" applyBorder="1"/>
    <xf numFmtId="167" fontId="67" fillId="0" borderId="1" xfId="8" applyFont="1" applyBorder="1"/>
    <xf numFmtId="167" fontId="72" fillId="0" borderId="1" xfId="8" applyFont="1" applyBorder="1"/>
    <xf numFmtId="166" fontId="67" fillId="2" borderId="1" xfId="18" applyFont="1" applyFill="1" applyBorder="1" applyAlignment="1">
      <alignment horizontal="center"/>
    </xf>
    <xf numFmtId="166" fontId="72" fillId="2" borderId="1" xfId="18" applyFont="1" applyFill="1" applyBorder="1"/>
    <xf numFmtId="3" fontId="67" fillId="0" borderId="1" xfId="8" applyNumberFormat="1" applyFont="1" applyFill="1" applyBorder="1" applyAlignment="1">
      <alignment horizontal="center" vertical="top" wrapText="1"/>
    </xf>
    <xf numFmtId="2" fontId="72" fillId="2" borderId="5" xfId="84" applyNumberFormat="1" applyFont="1" applyFill="1" applyBorder="1" applyAlignment="1">
      <alignment vertical="top" wrapText="1"/>
    </xf>
    <xf numFmtId="2" fontId="72" fillId="2" borderId="7" xfId="84" applyNumberFormat="1" applyFont="1" applyFill="1" applyBorder="1" applyAlignment="1">
      <alignment vertical="top" wrapText="1"/>
    </xf>
    <xf numFmtId="3" fontId="72" fillId="2" borderId="6" xfId="8" applyNumberFormat="1" applyFont="1" applyFill="1" applyBorder="1" applyAlignment="1">
      <alignment horizontal="center" vertical="top" wrapText="1"/>
    </xf>
    <xf numFmtId="180" fontId="72" fillId="2" borderId="7" xfId="84" applyNumberFormat="1" applyFont="1" applyFill="1" applyBorder="1" applyAlignment="1">
      <alignment vertical="top" wrapText="1"/>
    </xf>
    <xf numFmtId="180" fontId="72" fillId="2" borderId="5" xfId="84" applyNumberFormat="1" applyFont="1" applyFill="1" applyBorder="1" applyAlignment="1">
      <alignment vertical="top" wrapText="1"/>
    </xf>
    <xf numFmtId="2" fontId="72" fillId="2" borderId="6" xfId="84" applyNumberFormat="1" applyFont="1" applyFill="1" applyBorder="1" applyAlignment="1">
      <alignment vertical="top" wrapText="1"/>
    </xf>
    <xf numFmtId="2" fontId="67" fillId="0" borderId="0" xfId="13" applyNumberFormat="1" applyFont="1" applyProtection="1">
      <protection hidden="1"/>
    </xf>
    <xf numFmtId="166" fontId="67" fillId="0" borderId="0" xfId="18" applyFont="1" applyFill="1" applyBorder="1" applyAlignment="1" applyProtection="1">
      <protection hidden="1"/>
    </xf>
    <xf numFmtId="2" fontId="67" fillId="0" borderId="5" xfId="13" applyNumberFormat="1" applyFont="1" applyBorder="1" applyAlignment="1" applyProtection="1">
      <alignment vertical="center"/>
      <protection hidden="1"/>
    </xf>
    <xf numFmtId="9" fontId="72" fillId="0" borderId="1" xfId="0" applyNumberFormat="1" applyFont="1" applyBorder="1" applyAlignment="1">
      <alignment horizontal="center"/>
    </xf>
    <xf numFmtId="9" fontId="72" fillId="0" borderId="1" xfId="16" applyFont="1" applyBorder="1" applyAlignment="1">
      <alignment horizontal="center"/>
    </xf>
    <xf numFmtId="166" fontId="67" fillId="0" borderId="1" xfId="18" applyFont="1" applyBorder="1" applyAlignment="1">
      <alignment horizontal="center" vertical="top" wrapText="1"/>
    </xf>
    <xf numFmtId="2" fontId="80" fillId="61" borderId="4" xfId="84" applyNumberFormat="1" applyFont="1" applyFill="1" applyBorder="1" applyAlignment="1">
      <alignment horizontal="left" vertical="top" wrapText="1"/>
    </xf>
    <xf numFmtId="2" fontId="80" fillId="61" borderId="4" xfId="84" applyNumberFormat="1" applyFont="1" applyFill="1" applyBorder="1" applyAlignment="1">
      <alignment vertical="top" wrapText="1"/>
    </xf>
    <xf numFmtId="0" fontId="72" fillId="0" borderId="0" xfId="103" applyFont="1"/>
    <xf numFmtId="0" fontId="70" fillId="0" borderId="40" xfId="0" applyFont="1" applyBorder="1"/>
    <xf numFmtId="2" fontId="102" fillId="61" borderId="41" xfId="13" applyNumberFormat="1" applyFont="1" applyFill="1" applyBorder="1" applyAlignment="1" applyProtection="1">
      <alignment horizontal="left" vertical="center" wrapText="1"/>
      <protection hidden="1"/>
    </xf>
    <xf numFmtId="2" fontId="67" fillId="0" borderId="41" xfId="13" applyNumberFormat="1" applyFont="1" applyBorder="1" applyProtection="1">
      <protection hidden="1"/>
    </xf>
    <xf numFmtId="1" fontId="72" fillId="0" borderId="42" xfId="13" applyNumberFormat="1" applyFont="1" applyBorder="1" applyAlignment="1" applyProtection="1">
      <alignment horizontal="center"/>
      <protection hidden="1"/>
    </xf>
    <xf numFmtId="166" fontId="67" fillId="0" borderId="41" xfId="18" applyFont="1" applyFill="1" applyBorder="1" applyAlignment="1" applyProtection="1">
      <protection hidden="1"/>
    </xf>
    <xf numFmtId="166" fontId="67" fillId="0" borderId="42" xfId="18" applyFont="1" applyFill="1" applyBorder="1" applyAlignment="1" applyProtection="1">
      <protection hidden="1"/>
    </xf>
    <xf numFmtId="0" fontId="72" fillId="0" borderId="42" xfId="0" applyFont="1" applyBorder="1"/>
    <xf numFmtId="166" fontId="72" fillId="0" borderId="42" xfId="18" applyFont="1" applyBorder="1"/>
    <xf numFmtId="2" fontId="87" fillId="61" borderId="37" xfId="0" applyNumberFormat="1" applyFont="1" applyFill="1" applyBorder="1" applyAlignment="1">
      <alignment horizontal="center" vertical="top" wrapText="1"/>
    </xf>
    <xf numFmtId="173" fontId="72" fillId="0" borderId="1" xfId="8" applyNumberFormat="1" applyFont="1" applyFill="1" applyBorder="1" applyAlignment="1">
      <alignment horizontal="center"/>
    </xf>
    <xf numFmtId="0" fontId="67" fillId="2" borderId="1" xfId="0" applyFont="1" applyFill="1" applyBorder="1" applyAlignment="1">
      <alignment vertical="center"/>
    </xf>
    <xf numFmtId="2" fontId="80" fillId="61" borderId="1" xfId="89" applyNumberFormat="1" applyFont="1" applyFill="1" applyBorder="1" applyAlignment="1">
      <alignment vertical="top" wrapText="1"/>
    </xf>
    <xf numFmtId="173" fontId="80" fillId="61" borderId="1" xfId="8" applyNumberFormat="1" applyFont="1" applyFill="1" applyBorder="1" applyAlignment="1">
      <alignment vertical="top" wrapText="1"/>
    </xf>
    <xf numFmtId="167" fontId="80" fillId="61" borderId="1" xfId="8" applyFont="1" applyFill="1" applyBorder="1" applyAlignment="1">
      <alignment horizontal="center" vertical="top" wrapText="1"/>
    </xf>
    <xf numFmtId="0" fontId="87" fillId="0" borderId="0" xfId="13" applyFont="1" applyProtection="1">
      <protection hidden="1"/>
    </xf>
    <xf numFmtId="0" fontId="94" fillId="2" borderId="6" xfId="13" applyFont="1" applyFill="1" applyBorder="1" applyProtection="1">
      <protection hidden="1"/>
    </xf>
    <xf numFmtId="0" fontId="94" fillId="62" borderId="6" xfId="13" applyFont="1" applyFill="1" applyBorder="1" applyAlignment="1" applyProtection="1">
      <alignment horizontal="center"/>
      <protection hidden="1"/>
    </xf>
    <xf numFmtId="0" fontId="94" fillId="62" borderId="7" xfId="13" applyFont="1" applyFill="1" applyBorder="1" applyAlignment="1" applyProtection="1">
      <alignment horizontal="right"/>
      <protection hidden="1"/>
    </xf>
    <xf numFmtId="10" fontId="94" fillId="62" borderId="7" xfId="16" applyNumberFormat="1" applyFont="1" applyFill="1" applyBorder="1" applyAlignment="1" applyProtection="1">
      <alignment horizontal="right"/>
      <protection hidden="1"/>
    </xf>
    <xf numFmtId="0" fontId="87" fillId="0" borderId="0" xfId="13" applyFont="1" applyAlignment="1" applyProtection="1">
      <alignment horizontal="right" vertical="center"/>
      <protection hidden="1"/>
    </xf>
    <xf numFmtId="2" fontId="87" fillId="0" borderId="0" xfId="13" applyNumberFormat="1" applyFont="1" applyAlignment="1" applyProtection="1">
      <alignment vertical="center"/>
      <protection hidden="1"/>
    </xf>
    <xf numFmtId="0" fontId="87" fillId="0" borderId="0" xfId="13" applyFont="1" applyAlignment="1" applyProtection="1">
      <alignment vertical="center"/>
      <protection hidden="1"/>
    </xf>
    <xf numFmtId="0" fontId="87" fillId="0" borderId="0" xfId="0" applyFont="1"/>
    <xf numFmtId="0" fontId="67" fillId="0" borderId="40" xfId="0" applyFont="1" applyBorder="1" applyAlignment="1">
      <alignment horizontal="left"/>
    </xf>
    <xf numFmtId="177" fontId="67" fillId="62" borderId="42" xfId="11" applyNumberFormat="1" applyFont="1" applyFill="1" applyBorder="1" applyAlignment="1" applyProtection="1">
      <alignment vertical="center"/>
      <protection hidden="1"/>
    </xf>
    <xf numFmtId="0" fontId="67" fillId="0" borderId="41" xfId="0" applyFont="1" applyBorder="1"/>
    <xf numFmtId="175" fontId="106" fillId="0" borderId="10" xfId="0" applyNumberFormat="1" applyFont="1" applyBorder="1" applyAlignment="1">
      <alignment horizontal="center" vertical="center"/>
    </xf>
    <xf numFmtId="1" fontId="72" fillId="0" borderId="42" xfId="13" applyNumberFormat="1" applyFont="1" applyBorder="1" applyAlignment="1" applyProtection="1">
      <alignment horizontal="center" vertical="center"/>
      <protection hidden="1"/>
    </xf>
    <xf numFmtId="2" fontId="71" fillId="2" borderId="1" xfId="13" applyNumberFormat="1" applyFont="1" applyFill="1" applyBorder="1" applyAlignment="1" applyProtection="1">
      <alignment horizontal="right" vertical="center"/>
      <protection hidden="1"/>
    </xf>
    <xf numFmtId="173" fontId="80" fillId="61" borderId="42" xfId="8" applyNumberFormat="1" applyFont="1" applyFill="1" applyBorder="1" applyAlignment="1">
      <alignment vertical="top" wrapText="1"/>
    </xf>
    <xf numFmtId="0" fontId="90" fillId="0" borderId="0" xfId="0" applyFont="1" applyAlignment="1">
      <alignment horizontal="center" vertical="center"/>
    </xf>
    <xf numFmtId="2" fontId="73" fillId="0" borderId="0" xfId="0" applyNumberFormat="1" applyFont="1" applyAlignment="1">
      <alignment horizontal="center" vertical="center"/>
    </xf>
    <xf numFmtId="2" fontId="71" fillId="0" borderId="42" xfId="3" applyNumberFormat="1" applyFont="1" applyFill="1" applyBorder="1" applyAlignment="1" applyProtection="1">
      <protection hidden="1"/>
    </xf>
    <xf numFmtId="166" fontId="71" fillId="35" borderId="42" xfId="18" applyFont="1" applyFill="1" applyBorder="1" applyAlignment="1" applyProtection="1">
      <protection locked="0"/>
    </xf>
    <xf numFmtId="166" fontId="71" fillId="63" borderId="42" xfId="18" applyFont="1" applyFill="1" applyBorder="1" applyAlignment="1" applyProtection="1">
      <protection locked="0"/>
    </xf>
    <xf numFmtId="179" fontId="72" fillId="0" borderId="42" xfId="3" applyNumberFormat="1" applyFont="1" applyFill="1" applyBorder="1" applyAlignment="1" applyProtection="1">
      <protection hidden="1"/>
    </xf>
    <xf numFmtId="169" fontId="71" fillId="0" borderId="42" xfId="3" applyFont="1" applyFill="1" applyBorder="1" applyAlignment="1" applyProtection="1">
      <protection hidden="1"/>
    </xf>
    <xf numFmtId="166" fontId="71" fillId="0" borderId="42" xfId="18" applyFont="1" applyFill="1" applyBorder="1" applyAlignment="1" applyProtection="1">
      <protection locked="0"/>
    </xf>
    <xf numFmtId="169" fontId="71" fillId="0" borderId="42" xfId="3" applyFont="1" applyFill="1" applyBorder="1" applyAlignment="1" applyProtection="1">
      <protection locked="0"/>
    </xf>
    <xf numFmtId="166" fontId="97" fillId="2" borderId="42" xfId="18" applyFont="1" applyFill="1" applyBorder="1" applyAlignment="1" applyProtection="1">
      <alignment horizontal="right"/>
      <protection locked="0"/>
    </xf>
    <xf numFmtId="179" fontId="75" fillId="0" borderId="42" xfId="5" applyNumberFormat="1" applyFont="1" applyFill="1" applyBorder="1" applyAlignment="1" applyProtection="1">
      <protection hidden="1"/>
    </xf>
    <xf numFmtId="0" fontId="67" fillId="0" borderId="43" xfId="63" applyFont="1" applyBorder="1"/>
    <xf numFmtId="49" fontId="72" fillId="0" borderId="43" xfId="63" applyNumberFormat="1" applyFont="1" applyBorder="1"/>
    <xf numFmtId="0" fontId="67" fillId="0" borderId="0" xfId="63" applyFont="1"/>
    <xf numFmtId="49" fontId="80" fillId="61" borderId="41" xfId="63" applyNumberFormat="1" applyFont="1" applyFill="1" applyBorder="1"/>
    <xf numFmtId="0" fontId="80" fillId="61" borderId="43" xfId="63" applyFont="1" applyFill="1" applyBorder="1"/>
    <xf numFmtId="44" fontId="80" fillId="61" borderId="40" xfId="63" applyNumberFormat="1" applyFont="1" applyFill="1" applyBorder="1"/>
    <xf numFmtId="173" fontId="80" fillId="61" borderId="41" xfId="8" applyNumberFormat="1" applyFont="1" applyFill="1" applyBorder="1" applyAlignment="1">
      <alignment horizontal="left"/>
    </xf>
    <xf numFmtId="167" fontId="80" fillId="61" borderId="40" xfId="8" applyFont="1" applyFill="1" applyBorder="1"/>
    <xf numFmtId="0" fontId="1" fillId="0" borderId="1" xfId="0" applyFont="1" applyBorder="1"/>
    <xf numFmtId="0" fontId="80" fillId="61" borderId="41" xfId="59" applyFont="1" applyFill="1" applyBorder="1" applyAlignment="1">
      <alignment horizontal="left" vertical="top" wrapText="1"/>
    </xf>
    <xf numFmtId="0" fontId="80" fillId="61" borderId="40" xfId="59" applyFont="1" applyFill="1" applyBorder="1" applyAlignment="1">
      <alignment horizontal="left" vertical="top" wrapText="1"/>
    </xf>
    <xf numFmtId="0" fontId="67" fillId="0" borderId="39" xfId="0" applyFont="1" applyBorder="1" applyAlignment="1">
      <alignment horizontal="center"/>
    </xf>
    <xf numFmtId="0" fontId="67" fillId="0" borderId="2" xfId="0" applyFont="1" applyBorder="1" applyAlignment="1">
      <alignment horizontal="center"/>
    </xf>
    <xf numFmtId="0" fontId="67" fillId="0" borderId="11" xfId="0" applyFont="1" applyBorder="1" applyAlignment="1">
      <alignment horizontal="center"/>
    </xf>
    <xf numFmtId="0" fontId="80" fillId="61" borderId="43" xfId="59" applyFont="1" applyFill="1" applyBorder="1" applyAlignment="1">
      <alignment horizontal="left" vertical="top" wrapText="1"/>
    </xf>
    <xf numFmtId="173" fontId="80" fillId="61" borderId="45" xfId="8" applyNumberFormat="1" applyFont="1" applyFill="1" applyBorder="1" applyAlignment="1">
      <alignment vertical="top" wrapText="1"/>
    </xf>
    <xf numFmtId="173" fontId="80" fillId="61" borderId="41" xfId="8" applyNumberFormat="1" applyFont="1" applyFill="1" applyBorder="1" applyAlignment="1">
      <alignment vertical="top" wrapText="1"/>
    </xf>
    <xf numFmtId="173" fontId="80" fillId="61" borderId="40" xfId="8" applyNumberFormat="1" applyFont="1" applyFill="1" applyBorder="1" applyAlignment="1">
      <alignment vertical="top" wrapText="1"/>
    </xf>
    <xf numFmtId="0" fontId="67" fillId="2" borderId="41" xfId="10" applyFont="1" applyFill="1" applyBorder="1"/>
    <xf numFmtId="173" fontId="80" fillId="61" borderId="43" xfId="8" applyNumberFormat="1" applyFont="1" applyFill="1" applyBorder="1" applyAlignment="1">
      <alignment vertical="top" wrapText="1"/>
    </xf>
    <xf numFmtId="44" fontId="67" fillId="63" borderId="40" xfId="66" applyFont="1" applyFill="1" applyBorder="1" applyAlignment="1" applyProtection="1">
      <protection locked="0"/>
    </xf>
    <xf numFmtId="44" fontId="67" fillId="35" borderId="43" xfId="66" applyFont="1" applyFill="1" applyBorder="1" applyAlignment="1" applyProtection="1">
      <protection locked="0"/>
    </xf>
    <xf numFmtId="44" fontId="67" fillId="35" borderId="40" xfId="66" applyFont="1" applyFill="1" applyBorder="1" applyAlignment="1" applyProtection="1">
      <protection locked="0"/>
    </xf>
    <xf numFmtId="44" fontId="71" fillId="35" borderId="1" xfId="66" applyFont="1" applyFill="1" applyBorder="1" applyAlignment="1" applyProtection="1">
      <protection locked="0"/>
    </xf>
    <xf numFmtId="9" fontId="67" fillId="62" borderId="42" xfId="16" applyFont="1" applyFill="1" applyBorder="1" applyAlignment="1">
      <alignment horizontal="center"/>
    </xf>
    <xf numFmtId="1" fontId="70" fillId="0" borderId="0" xfId="0" applyNumberFormat="1" applyFont="1" applyAlignment="1">
      <alignment horizontal="center"/>
    </xf>
    <xf numFmtId="10" fontId="95" fillId="0" borderId="2" xfId="13" applyNumberFormat="1" applyFont="1" applyBorder="1" applyAlignment="1" applyProtection="1">
      <alignment horizontal="right"/>
      <protection hidden="1"/>
    </xf>
    <xf numFmtId="175" fontId="94" fillId="0" borderId="11" xfId="16" applyNumberFormat="1" applyFont="1" applyFill="1" applyBorder="1" applyAlignment="1" applyProtection="1">
      <alignment horizontal="right"/>
      <protection hidden="1"/>
    </xf>
    <xf numFmtId="0" fontId="71" fillId="0" borderId="39" xfId="13" applyFont="1" applyBorder="1" applyProtection="1">
      <protection hidden="1"/>
    </xf>
    <xf numFmtId="0" fontId="107" fillId="0" borderId="41" xfId="13" applyFont="1" applyBorder="1" applyProtection="1">
      <protection hidden="1"/>
    </xf>
    <xf numFmtId="0" fontId="108" fillId="0" borderId="43" xfId="13" applyFont="1" applyBorder="1" applyProtection="1">
      <protection hidden="1"/>
    </xf>
    <xf numFmtId="0" fontId="108" fillId="0" borderId="40" xfId="13" applyFont="1" applyBorder="1" applyAlignment="1" applyProtection="1">
      <alignment horizontal="right"/>
      <protection hidden="1"/>
    </xf>
    <xf numFmtId="2" fontId="102" fillId="61" borderId="42" xfId="3" applyNumberFormat="1" applyFont="1" applyFill="1" applyBorder="1" applyAlignment="1" applyProtection="1">
      <alignment vertical="center" wrapText="1"/>
      <protection hidden="1"/>
    </xf>
    <xf numFmtId="44" fontId="67" fillId="62" borderId="1" xfId="66" applyFont="1" applyFill="1" applyBorder="1" applyAlignment="1">
      <alignment vertical="top" wrapText="1"/>
    </xf>
    <xf numFmtId="166" fontId="67" fillId="64" borderId="1" xfId="18" applyFont="1" applyFill="1" applyBorder="1" applyAlignment="1">
      <alignment horizontal="center" vertical="top" wrapText="1"/>
    </xf>
    <xf numFmtId="44" fontId="67" fillId="0" borderId="0" xfId="0" applyNumberFormat="1" applyFont="1"/>
    <xf numFmtId="167" fontId="80" fillId="61" borderId="42" xfId="8" applyFont="1" applyFill="1" applyBorder="1" applyAlignment="1">
      <alignment horizontal="center" vertical="top" wrapText="1"/>
    </xf>
    <xf numFmtId="1" fontId="85" fillId="0" borderId="42" xfId="0" applyNumberFormat="1" applyFont="1" applyBorder="1" applyAlignment="1">
      <alignment horizontal="center"/>
    </xf>
    <xf numFmtId="173" fontId="80" fillId="61" borderId="42" xfId="8" applyNumberFormat="1" applyFont="1" applyFill="1" applyBorder="1" applyAlignment="1">
      <alignment horizontal="center" vertical="top" wrapText="1"/>
    </xf>
    <xf numFmtId="2" fontId="81" fillId="0" borderId="0" xfId="63" applyNumberFormat="1" applyFont="1"/>
    <xf numFmtId="0" fontId="67" fillId="0" borderId="0" xfId="97" applyFont="1"/>
    <xf numFmtId="196" fontId="109" fillId="0" borderId="0" xfId="63" applyNumberFormat="1" applyFont="1" applyAlignment="1">
      <alignment horizontal="left"/>
    </xf>
    <xf numFmtId="2" fontId="80" fillId="61" borderId="37" xfId="0" applyNumberFormat="1" applyFont="1" applyFill="1" applyBorder="1" applyAlignment="1">
      <alignment horizontal="left" vertical="top" wrapText="1"/>
    </xf>
    <xf numFmtId="0" fontId="67" fillId="0" borderId="0" xfId="84" applyFont="1" applyAlignment="1">
      <alignment wrapText="1"/>
    </xf>
    <xf numFmtId="0" fontId="71" fillId="0" borderId="37" xfId="62" applyFont="1" applyBorder="1" applyAlignment="1" applyProtection="1">
      <alignment horizontal="left" textRotation="90"/>
      <protection hidden="1"/>
    </xf>
    <xf numFmtId="0" fontId="71" fillId="0" borderId="0" xfId="62" applyFont="1" applyAlignment="1" applyProtection="1">
      <alignment horizontal="left" textRotation="90"/>
      <protection hidden="1"/>
    </xf>
    <xf numFmtId="175" fontId="71" fillId="62" borderId="37" xfId="65" applyNumberFormat="1" applyFont="1" applyFill="1" applyBorder="1" applyAlignment="1" applyProtection="1">
      <alignment horizontal="center"/>
      <protection hidden="1"/>
    </xf>
    <xf numFmtId="0" fontId="66" fillId="0" borderId="0" xfId="62" applyFont="1" applyAlignment="1" applyProtection="1">
      <alignment horizontal="left" textRotation="90"/>
      <protection hidden="1"/>
    </xf>
    <xf numFmtId="3" fontId="71" fillId="62" borderId="42" xfId="62" applyNumberFormat="1" applyFont="1" applyFill="1" applyBorder="1" applyAlignment="1" applyProtection="1">
      <alignment horizontal="left" wrapText="1"/>
      <protection hidden="1"/>
    </xf>
    <xf numFmtId="3" fontId="71" fillId="62" borderId="42" xfId="62" applyNumberFormat="1" applyFont="1" applyFill="1" applyBorder="1" applyAlignment="1" applyProtection="1">
      <alignment horizontal="left" vertical="top" wrapText="1"/>
      <protection hidden="1"/>
    </xf>
    <xf numFmtId="179" fontId="71" fillId="62" borderId="42" xfId="62" applyNumberFormat="1" applyFont="1" applyFill="1" applyBorder="1" applyAlignment="1" applyProtection="1">
      <alignment horizontal="center"/>
      <protection hidden="1"/>
    </xf>
    <xf numFmtId="179" fontId="71" fillId="0" borderId="42" xfId="62" applyNumberFormat="1" applyFont="1" applyBorder="1" applyAlignment="1" applyProtection="1">
      <alignment horizontal="center"/>
      <protection hidden="1"/>
    </xf>
    <xf numFmtId="3" fontId="71" fillId="62" borderId="42" xfId="62" applyNumberFormat="1" applyFont="1" applyFill="1" applyBorder="1" applyAlignment="1" applyProtection="1">
      <alignment horizontal="center"/>
      <protection hidden="1"/>
    </xf>
    <xf numFmtId="166" fontId="67" fillId="0" borderId="42" xfId="102" applyFont="1" applyBorder="1"/>
    <xf numFmtId="180" fontId="67" fillId="0" borderId="42" xfId="84" applyNumberFormat="1" applyFont="1" applyBorder="1"/>
    <xf numFmtId="197" fontId="67" fillId="0" borderId="42" xfId="84" applyNumberFormat="1" applyFont="1" applyBorder="1"/>
    <xf numFmtId="166" fontId="67" fillId="0" borderId="42" xfId="84" applyNumberFormat="1" applyFont="1" applyBorder="1"/>
    <xf numFmtId="0" fontId="72" fillId="0" borderId="41" xfId="84" applyFont="1" applyBorder="1"/>
    <xf numFmtId="0" fontId="72" fillId="0" borderId="43" xfId="84" applyFont="1" applyBorder="1"/>
    <xf numFmtId="0" fontId="72" fillId="0" borderId="40" xfId="84" applyFont="1" applyBorder="1"/>
    <xf numFmtId="49" fontId="72" fillId="0" borderId="42" xfId="8" applyNumberFormat="1" applyFont="1" applyBorder="1" applyAlignment="1">
      <alignment horizontal="center"/>
    </xf>
    <xf numFmtId="166" fontId="72" fillId="0" borderId="42" xfId="84" applyNumberFormat="1" applyFont="1" applyBorder="1"/>
    <xf numFmtId="0" fontId="110" fillId="0" borderId="0" xfId="84" applyFont="1"/>
    <xf numFmtId="179" fontId="71" fillId="2" borderId="42" xfId="62" applyNumberFormat="1" applyFont="1" applyFill="1" applyBorder="1" applyAlignment="1" applyProtection="1">
      <alignment horizontal="center"/>
      <protection hidden="1"/>
    </xf>
    <xf numFmtId="166" fontId="67" fillId="2" borderId="42" xfId="18" applyFont="1" applyFill="1" applyBorder="1" applyAlignment="1">
      <alignment horizontal="center"/>
    </xf>
    <xf numFmtId="166" fontId="67" fillId="2" borderId="1" xfId="18" applyFont="1" applyFill="1" applyBorder="1" applyAlignment="1">
      <alignment horizontal="right"/>
    </xf>
    <xf numFmtId="166" fontId="67" fillId="2" borderId="42" xfId="18" applyFont="1" applyFill="1" applyBorder="1" applyAlignment="1">
      <alignment horizontal="right"/>
    </xf>
    <xf numFmtId="166" fontId="67" fillId="0" borderId="42" xfId="89" applyNumberFormat="1" applyFont="1" applyBorder="1"/>
    <xf numFmtId="167" fontId="67" fillId="2" borderId="42" xfId="8" applyFont="1" applyFill="1" applyBorder="1" applyAlignment="1" applyProtection="1">
      <alignment vertical="center"/>
      <protection hidden="1"/>
    </xf>
    <xf numFmtId="173" fontId="67" fillId="0" borderId="0" xfId="0" applyNumberFormat="1" applyFont="1"/>
    <xf numFmtId="0" fontId="70" fillId="0" borderId="0" xfId="63" applyFont="1"/>
    <xf numFmtId="0" fontId="80" fillId="61" borderId="42" xfId="0" applyFont="1" applyFill="1" applyBorder="1" applyAlignment="1">
      <alignment wrapText="1"/>
    </xf>
    <xf numFmtId="0" fontId="80" fillId="61" borderId="42" xfId="0" applyFont="1" applyFill="1" applyBorder="1"/>
    <xf numFmtId="1" fontId="67" fillId="0" borderId="42" xfId="61" applyNumberFormat="1" applyFont="1" applyBorder="1" applyAlignment="1">
      <alignment horizontal="center"/>
    </xf>
    <xf numFmtId="1" fontId="76" fillId="0" borderId="42" xfId="61" applyNumberFormat="1" applyFont="1" applyBorder="1" applyAlignment="1">
      <alignment horizontal="center"/>
    </xf>
    <xf numFmtId="0" fontId="67" fillId="0" borderId="42" xfId="0" applyFont="1" applyBorder="1"/>
    <xf numFmtId="2" fontId="82" fillId="2" borderId="0" xfId="12" applyNumberFormat="1" applyFont="1" applyFill="1"/>
    <xf numFmtId="44" fontId="72" fillId="62" borderId="42" xfId="63" applyNumberFormat="1" applyFont="1" applyFill="1" applyBorder="1"/>
    <xf numFmtId="0" fontId="70" fillId="0" borderId="0" xfId="89" applyFont="1"/>
    <xf numFmtId="0" fontId="111" fillId="0" borderId="0" xfId="0" applyFont="1"/>
    <xf numFmtId="14" fontId="82" fillId="0" borderId="0" xfId="63" applyNumberFormat="1" applyFont="1" applyAlignment="1">
      <alignment horizontal="left"/>
    </xf>
    <xf numFmtId="14" fontId="82" fillId="0" borderId="0" xfId="12" applyNumberFormat="1" applyFont="1" applyAlignment="1">
      <alignment horizontal="left"/>
    </xf>
    <xf numFmtId="166" fontId="67" fillId="0" borderId="1" xfId="18" applyFont="1" applyFill="1" applyBorder="1"/>
    <xf numFmtId="14" fontId="82" fillId="0" borderId="0" xfId="0" applyNumberFormat="1" applyFont="1" applyAlignment="1">
      <alignment horizontal="left"/>
    </xf>
    <xf numFmtId="167" fontId="70" fillId="0" borderId="0" xfId="8" applyFont="1"/>
    <xf numFmtId="2" fontId="67" fillId="0" borderId="42" xfId="0" applyNumberFormat="1" applyFont="1" applyBorder="1"/>
    <xf numFmtId="1" fontId="67" fillId="0" borderId="42" xfId="0" applyNumberFormat="1" applyFont="1" applyBorder="1" applyAlignment="1">
      <alignment horizontal="center"/>
    </xf>
    <xf numFmtId="1" fontId="70" fillId="0" borderId="42" xfId="0" applyNumberFormat="1" applyFont="1" applyBorder="1" applyAlignment="1">
      <alignment horizontal="center"/>
    </xf>
    <xf numFmtId="0" fontId="67" fillId="2" borderId="42" xfId="0" applyFont="1" applyFill="1" applyBorder="1" applyAlignment="1">
      <alignment vertical="center"/>
    </xf>
    <xf numFmtId="0" fontId="67" fillId="0" borderId="42" xfId="0" applyFont="1" applyBorder="1" applyAlignment="1">
      <alignment wrapText="1"/>
    </xf>
    <xf numFmtId="0" fontId="85" fillId="0" borderId="42" xfId="59" applyFont="1" applyBorder="1" applyAlignment="1">
      <alignment wrapText="1"/>
    </xf>
    <xf numFmtId="0" fontId="67" fillId="0" borderId="42" xfId="8" applyNumberFormat="1" applyFont="1" applyFill="1" applyBorder="1" applyAlignment="1"/>
    <xf numFmtId="0" fontId="67" fillId="2" borderId="42" xfId="0" applyFont="1" applyFill="1" applyBorder="1"/>
    <xf numFmtId="0" fontId="85" fillId="0" borderId="42" xfId="59" applyFont="1" applyBorder="1"/>
    <xf numFmtId="0" fontId="1" fillId="0" borderId="42" xfId="59" applyFont="1" applyBorder="1"/>
    <xf numFmtId="176" fontId="67" fillId="0" borderId="42" xfId="0" applyNumberFormat="1" applyFont="1" applyBorder="1" applyAlignment="1">
      <alignment horizontal="center"/>
    </xf>
    <xf numFmtId="176" fontId="67" fillId="0" borderId="42" xfId="0" applyNumberFormat="1" applyFont="1" applyBorder="1" applyAlignment="1">
      <alignment horizontal="center" wrapText="1"/>
    </xf>
    <xf numFmtId="176" fontId="85" fillId="0" borderId="42" xfId="59" applyNumberFormat="1" applyFont="1" applyBorder="1" applyAlignment="1">
      <alignment horizontal="center" wrapText="1"/>
    </xf>
    <xf numFmtId="0" fontId="80" fillId="61" borderId="1" xfId="59" applyFont="1" applyFill="1" applyBorder="1" applyAlignment="1">
      <alignment horizontal="center" vertical="top" wrapText="1"/>
    </xf>
    <xf numFmtId="1" fontId="1" fillId="0" borderId="42" xfId="0" applyNumberFormat="1" applyFont="1" applyBorder="1" applyAlignment="1">
      <alignment horizontal="center"/>
    </xf>
    <xf numFmtId="0" fontId="67" fillId="0" borderId="44" xfId="0" applyFont="1" applyBorder="1"/>
    <xf numFmtId="1" fontId="67" fillId="0" borderId="44" xfId="61" applyNumberFormat="1" applyFont="1" applyBorder="1" applyAlignment="1">
      <alignment horizontal="center"/>
    </xf>
    <xf numFmtId="1" fontId="76" fillId="0" borderId="44" xfId="61" applyNumberFormat="1" applyFont="1" applyBorder="1" applyAlignment="1">
      <alignment horizontal="center"/>
    </xf>
    <xf numFmtId="1" fontId="71" fillId="0" borderId="0" xfId="61" applyNumberFormat="1" applyFont="1" applyAlignment="1">
      <alignment horizontal="center"/>
    </xf>
    <xf numFmtId="1" fontId="76" fillId="0" borderId="0" xfId="61" applyNumberFormat="1" applyFont="1" applyAlignment="1">
      <alignment horizontal="center"/>
    </xf>
    <xf numFmtId="1" fontId="80" fillId="0" borderId="46" xfId="0" applyNumberFormat="1" applyFont="1" applyBorder="1" applyAlignment="1">
      <alignment horizontal="center"/>
    </xf>
    <xf numFmtId="1" fontId="80" fillId="0" borderId="46" xfId="0" applyNumberFormat="1" applyFont="1" applyBorder="1" applyAlignment="1">
      <alignment horizontal="center" vertical="center" wrapText="1"/>
    </xf>
    <xf numFmtId="2" fontId="80" fillId="0" borderId="0" xfId="0" applyNumberFormat="1" applyFont="1" applyAlignment="1">
      <alignment vertical="center" wrapText="1"/>
    </xf>
    <xf numFmtId="173" fontId="72" fillId="0" borderId="46" xfId="8" applyNumberFormat="1" applyFont="1" applyFill="1" applyBorder="1" applyAlignment="1">
      <alignment horizontal="center"/>
    </xf>
    <xf numFmtId="49" fontId="67" fillId="0" borderId="46" xfId="0" applyNumberFormat="1" applyFont="1" applyBorder="1" applyAlignment="1">
      <alignment horizontal="center"/>
    </xf>
    <xf numFmtId="0" fontId="72" fillId="0" borderId="46" xfId="0" applyFont="1" applyBorder="1"/>
    <xf numFmtId="173" fontId="72" fillId="0" borderId="42" xfId="8" applyNumberFormat="1" applyFont="1" applyFill="1" applyBorder="1" applyAlignment="1">
      <alignment horizontal="center"/>
    </xf>
    <xf numFmtId="3" fontId="67" fillId="2" borderId="1" xfId="8" applyNumberFormat="1" applyFont="1" applyFill="1" applyBorder="1" applyAlignment="1">
      <alignment horizontal="center"/>
    </xf>
    <xf numFmtId="3" fontId="72" fillId="2" borderId="1" xfId="8" applyNumberFormat="1" applyFont="1" applyFill="1" applyBorder="1" applyAlignment="1">
      <alignment horizontal="center"/>
    </xf>
    <xf numFmtId="4" fontId="67" fillId="2" borderId="1" xfId="8" applyNumberFormat="1" applyFont="1" applyFill="1" applyBorder="1" applyAlignment="1">
      <alignment horizontal="center"/>
    </xf>
    <xf numFmtId="4" fontId="67" fillId="62" borderId="42" xfId="8" applyNumberFormat="1" applyFont="1" applyFill="1" applyBorder="1" applyAlignment="1">
      <alignment horizontal="center"/>
    </xf>
    <xf numFmtId="4" fontId="72" fillId="0" borderId="42" xfId="8" applyNumberFormat="1" applyFont="1" applyBorder="1" applyAlignment="1">
      <alignment horizontal="center"/>
    </xf>
    <xf numFmtId="4" fontId="72" fillId="2" borderId="1" xfId="8" applyNumberFormat="1" applyFont="1" applyFill="1" applyBorder="1" applyAlignment="1">
      <alignment horizontal="center"/>
    </xf>
    <xf numFmtId="4" fontId="72" fillId="2" borderId="42" xfId="8" applyNumberFormat="1" applyFont="1" applyFill="1" applyBorder="1"/>
    <xf numFmtId="3" fontId="72" fillId="2" borderId="42" xfId="8" applyNumberFormat="1" applyFont="1" applyFill="1" applyBorder="1" applyAlignment="1">
      <alignment horizontal="center"/>
    </xf>
    <xf numFmtId="3" fontId="72" fillId="2" borderId="42" xfId="8" applyNumberFormat="1" applyFont="1" applyFill="1" applyBorder="1"/>
    <xf numFmtId="3" fontId="72" fillId="0" borderId="42" xfId="8" applyNumberFormat="1" applyFont="1" applyBorder="1" applyAlignment="1">
      <alignment horizontal="center"/>
    </xf>
    <xf numFmtId="0" fontId="67" fillId="0" borderId="42" xfId="103" applyFont="1" applyBorder="1" applyAlignment="1">
      <alignment vertical="top"/>
    </xf>
    <xf numFmtId="44" fontId="67" fillId="0" borderId="0" xfId="84" applyNumberFormat="1" applyFont="1"/>
    <xf numFmtId="0" fontId="67" fillId="0" borderId="42" xfId="84" applyFont="1" applyBorder="1"/>
    <xf numFmtId="0" fontId="67" fillId="0" borderId="42" xfId="89" applyFont="1" applyBorder="1" applyAlignment="1" applyProtection="1">
      <alignment horizontal="left" vertical="center"/>
      <protection hidden="1"/>
    </xf>
    <xf numFmtId="0" fontId="67" fillId="0" borderId="42" xfId="89" applyFont="1" applyBorder="1" applyAlignment="1" applyProtection="1">
      <alignment horizontal="center" vertical="center"/>
      <protection hidden="1"/>
    </xf>
    <xf numFmtId="3" fontId="71" fillId="0" borderId="42" xfId="62" applyNumberFormat="1" applyFont="1" applyBorder="1" applyAlignment="1" applyProtection="1">
      <alignment horizontal="center"/>
      <protection hidden="1"/>
    </xf>
    <xf numFmtId="179" fontId="67" fillId="0" borderId="42" xfId="89" applyNumberFormat="1" applyFont="1" applyBorder="1" applyAlignment="1" applyProtection="1">
      <alignment vertical="center"/>
      <protection hidden="1"/>
    </xf>
    <xf numFmtId="0" fontId="67" fillId="0" borderId="44" xfId="89" applyFont="1" applyBorder="1" applyAlignment="1" applyProtection="1">
      <alignment horizontal="left" vertical="center"/>
      <protection hidden="1"/>
    </xf>
    <xf numFmtId="0" fontId="67" fillId="0" borderId="44" xfId="84" applyFont="1" applyBorder="1"/>
    <xf numFmtId="3" fontId="71" fillId="0" borderId="44" xfId="62" applyNumberFormat="1" applyFont="1" applyBorder="1" applyAlignment="1" applyProtection="1">
      <alignment horizontal="center"/>
      <protection hidden="1"/>
    </xf>
    <xf numFmtId="0" fontId="67" fillId="0" borderId="44" xfId="89" applyFont="1" applyBorder="1" applyAlignment="1" applyProtection="1">
      <alignment horizontal="center" vertical="center"/>
      <protection hidden="1"/>
    </xf>
    <xf numFmtId="179" fontId="67" fillId="0" borderId="44" xfId="89" applyNumberFormat="1" applyFont="1" applyBorder="1" applyAlignment="1" applyProtection="1">
      <alignment vertical="center"/>
      <protection hidden="1"/>
    </xf>
    <xf numFmtId="0" fontId="67" fillId="0" borderId="0" xfId="89" applyFont="1" applyAlignment="1" applyProtection="1">
      <alignment horizontal="left" vertical="center"/>
      <protection hidden="1"/>
    </xf>
    <xf numFmtId="3" fontId="71" fillId="0" borderId="0" xfId="62" applyNumberFormat="1" applyFont="1" applyAlignment="1" applyProtection="1">
      <alignment horizontal="center"/>
      <protection hidden="1"/>
    </xf>
    <xf numFmtId="0" fontId="67" fillId="0" borderId="0" xfId="89" applyFont="1" applyAlignment="1" applyProtection="1">
      <alignment horizontal="center" vertical="center"/>
      <protection hidden="1"/>
    </xf>
    <xf numFmtId="179" fontId="67" fillId="0" borderId="0" xfId="89" applyNumberFormat="1" applyFont="1" applyAlignment="1" applyProtection="1">
      <alignment vertical="center"/>
      <protection hidden="1"/>
    </xf>
    <xf numFmtId="3" fontId="67" fillId="0" borderId="42" xfId="8" applyNumberFormat="1" applyFont="1" applyFill="1" applyBorder="1" applyAlignment="1">
      <alignment horizontal="center" vertical="top" wrapText="1"/>
    </xf>
    <xf numFmtId="198" fontId="71" fillId="62" borderId="1" xfId="62" applyNumberFormat="1" applyFont="1" applyFill="1" applyBorder="1" applyAlignment="1" applyProtection="1">
      <alignment horizontal="center"/>
      <protection hidden="1"/>
    </xf>
    <xf numFmtId="2" fontId="80" fillId="61" borderId="4" xfId="0" applyNumberFormat="1" applyFont="1" applyFill="1" applyBorder="1" applyAlignment="1">
      <alignment horizontal="center" vertical="top" wrapText="1"/>
    </xf>
    <xf numFmtId="0" fontId="67" fillId="0" borderId="42" xfId="0" applyFont="1" applyBorder="1" applyAlignment="1">
      <alignment horizontal="center" wrapText="1"/>
    </xf>
    <xf numFmtId="0" fontId="85" fillId="0" borderId="42" xfId="59" applyFont="1" applyBorder="1" applyAlignment="1">
      <alignment horizontal="center" wrapText="1"/>
    </xf>
    <xf numFmtId="0" fontId="67" fillId="0" borderId="42" xfId="10" applyFont="1" applyBorder="1"/>
    <xf numFmtId="4" fontId="71" fillId="0" borderId="42" xfId="62" applyNumberFormat="1" applyFont="1" applyBorder="1" applyAlignment="1" applyProtection="1">
      <alignment horizontal="center"/>
      <protection hidden="1"/>
    </xf>
    <xf numFmtId="179" fontId="72" fillId="0" borderId="42" xfId="84" applyNumberFormat="1" applyFont="1" applyBorder="1"/>
    <xf numFmtId="166" fontId="67" fillId="0" borderId="42" xfId="18" applyFont="1" applyBorder="1" applyAlignment="1" applyProtection="1">
      <alignment horizontal="center" vertical="center"/>
      <protection hidden="1"/>
    </xf>
    <xf numFmtId="2" fontId="0" fillId="0" borderId="0" xfId="0" applyNumberFormat="1"/>
    <xf numFmtId="2" fontId="67" fillId="0" borderId="0" xfId="12" applyNumberFormat="1" applyFont="1"/>
    <xf numFmtId="2" fontId="81" fillId="0" borderId="0" xfId="0" applyNumberFormat="1" applyFont="1" applyAlignment="1">
      <alignment horizontal="center"/>
    </xf>
    <xf numFmtId="2" fontId="77" fillId="0" borderId="0" xfId="12" applyNumberFormat="1" applyFont="1" applyAlignment="1">
      <alignment horizontal="center"/>
    </xf>
    <xf numFmtId="174" fontId="67" fillId="0" borderId="42" xfId="0" applyNumberFormat="1" applyFont="1" applyBorder="1" applyAlignment="1">
      <alignment horizontal="center"/>
    </xf>
    <xf numFmtId="0" fontId="67" fillId="2" borderId="42" xfId="0" applyFont="1" applyFill="1" applyBorder="1" applyAlignment="1">
      <alignment horizontal="center" wrapText="1"/>
    </xf>
    <xf numFmtId="174" fontId="67" fillId="0" borderId="0" xfId="0" applyNumberFormat="1" applyFont="1" applyAlignment="1">
      <alignment horizontal="center"/>
    </xf>
    <xf numFmtId="182" fontId="80" fillId="61" borderId="4" xfId="8" applyNumberFormat="1" applyFont="1" applyFill="1" applyBorder="1" applyAlignment="1">
      <alignment horizontal="center" vertical="top" wrapText="1"/>
    </xf>
    <xf numFmtId="2" fontId="67" fillId="0" borderId="0" xfId="0" applyNumberFormat="1" applyFont="1" applyAlignment="1">
      <alignment horizontal="center"/>
    </xf>
    <xf numFmtId="173" fontId="80" fillId="61" borderId="41" xfId="8" applyNumberFormat="1" applyFont="1" applyFill="1" applyBorder="1" applyAlignment="1">
      <alignment horizontal="center"/>
    </xf>
    <xf numFmtId="173" fontId="80" fillId="61" borderId="43" xfId="8" applyNumberFormat="1" applyFont="1" applyFill="1" applyBorder="1" applyAlignment="1">
      <alignment horizontal="center"/>
    </xf>
    <xf numFmtId="173" fontId="80" fillId="61" borderId="40" xfId="8" applyNumberFormat="1" applyFont="1" applyFill="1" applyBorder="1" applyAlignment="1">
      <alignment horizontal="center"/>
    </xf>
    <xf numFmtId="2" fontId="82" fillId="62" borderId="0" xfId="12" applyNumberFormat="1" applyFont="1" applyFill="1" applyAlignment="1">
      <alignment horizontal="left"/>
    </xf>
    <xf numFmtId="2" fontId="80" fillId="61" borderId="41" xfId="0" applyNumberFormat="1" applyFont="1" applyFill="1" applyBorder="1" applyAlignment="1">
      <alignment horizontal="center" vertical="center" wrapText="1"/>
    </xf>
    <xf numFmtId="2" fontId="80" fillId="61" borderId="43" xfId="0" applyNumberFormat="1" applyFont="1" applyFill="1" applyBorder="1" applyAlignment="1">
      <alignment horizontal="center" vertical="center" wrapText="1"/>
    </xf>
    <xf numFmtId="2" fontId="80" fillId="61" borderId="40" xfId="0" applyNumberFormat="1" applyFont="1" applyFill="1" applyBorder="1" applyAlignment="1">
      <alignment horizontal="center" vertical="center" wrapText="1"/>
    </xf>
    <xf numFmtId="167" fontId="87" fillId="61" borderId="38" xfId="8" applyFont="1" applyFill="1" applyBorder="1" applyAlignment="1">
      <alignment horizontal="center" vertical="top" wrapText="1"/>
    </xf>
    <xf numFmtId="167" fontId="87" fillId="61" borderId="39" xfId="8" applyFont="1" applyFill="1" applyBorder="1" applyAlignment="1">
      <alignment horizontal="center" vertical="top" wrapText="1"/>
    </xf>
    <xf numFmtId="49" fontId="80" fillId="61" borderId="41" xfId="63" applyNumberFormat="1" applyFont="1" applyFill="1" applyBorder="1" applyAlignment="1">
      <alignment horizontal="left" vertical="top" wrapText="1"/>
    </xf>
    <xf numFmtId="49" fontId="80" fillId="61" borderId="43" xfId="63" applyNumberFormat="1" applyFont="1" applyFill="1" applyBorder="1" applyAlignment="1">
      <alignment horizontal="left" vertical="top" wrapText="1"/>
    </xf>
    <xf numFmtId="49" fontId="80" fillId="61" borderId="40" xfId="63" applyNumberFormat="1" applyFont="1" applyFill="1" applyBorder="1" applyAlignment="1">
      <alignment horizontal="left" vertical="top" wrapText="1"/>
    </xf>
    <xf numFmtId="0" fontId="67" fillId="0" borderId="5" xfId="0" applyFont="1" applyBorder="1" applyAlignment="1">
      <alignment horizontal="left"/>
    </xf>
    <xf numFmtId="0" fontId="67" fillId="0" borderId="7" xfId="0" applyFont="1" applyBorder="1" applyAlignment="1">
      <alignment horizontal="left"/>
    </xf>
    <xf numFmtId="0" fontId="72" fillId="0" borderId="5" xfId="13" applyFont="1" applyBorder="1" applyAlignment="1" applyProtection="1">
      <alignment horizontal="left" vertical="center"/>
      <protection hidden="1"/>
    </xf>
    <xf numFmtId="0" fontId="72" fillId="0" borderId="7" xfId="13" applyFont="1" applyBorder="1" applyAlignment="1" applyProtection="1">
      <alignment horizontal="left" vertical="center"/>
      <protection hidden="1"/>
    </xf>
    <xf numFmtId="2" fontId="102" fillId="61" borderId="42" xfId="13" applyNumberFormat="1" applyFont="1" applyFill="1" applyBorder="1" applyAlignment="1" applyProtection="1">
      <alignment horizontal="center" vertical="center" wrapText="1"/>
      <protection hidden="1"/>
    </xf>
    <xf numFmtId="2" fontId="102" fillId="61" borderId="5" xfId="3" applyNumberFormat="1" applyFont="1" applyFill="1" applyBorder="1" applyAlignment="1" applyProtection="1">
      <alignment horizontal="center" vertical="center" wrapText="1"/>
      <protection hidden="1"/>
    </xf>
    <xf numFmtId="0" fontId="80" fillId="61" borderId="7" xfId="0" applyFont="1" applyFill="1" applyBorder="1" applyAlignment="1">
      <alignment horizontal="center" vertical="center" wrapText="1"/>
    </xf>
    <xf numFmtId="0" fontId="67" fillId="0" borderId="0" xfId="0" applyFont="1" applyAlignment="1">
      <alignment horizontal="left" vertical="top" wrapText="1"/>
    </xf>
    <xf numFmtId="2" fontId="102" fillId="61" borderId="41" xfId="13" applyNumberFormat="1" applyFont="1" applyFill="1" applyBorder="1" applyAlignment="1" applyProtection="1">
      <alignment horizontal="center" vertical="center" wrapText="1"/>
      <protection hidden="1"/>
    </xf>
    <xf numFmtId="2" fontId="102" fillId="61" borderId="43" xfId="13" applyNumberFormat="1" applyFont="1" applyFill="1" applyBorder="1" applyAlignment="1" applyProtection="1">
      <alignment horizontal="center" vertical="center" wrapText="1"/>
      <protection hidden="1"/>
    </xf>
    <xf numFmtId="2" fontId="102" fillId="61" borderId="40" xfId="13" applyNumberFormat="1" applyFont="1" applyFill="1" applyBorder="1" applyAlignment="1" applyProtection="1">
      <alignment horizontal="center" vertical="center" wrapText="1"/>
      <protection hidden="1"/>
    </xf>
    <xf numFmtId="0" fontId="84" fillId="61" borderId="7" xfId="0" applyFont="1" applyFill="1" applyBorder="1" applyAlignment="1">
      <alignment horizontal="center" vertical="center" wrapText="1"/>
    </xf>
    <xf numFmtId="0" fontId="93" fillId="0" borderId="0" xfId="89" applyFont="1" applyAlignment="1">
      <alignment horizontal="left" vertical="center" wrapText="1"/>
    </xf>
    <xf numFmtId="0" fontId="100" fillId="0" borderId="43" xfId="10" applyFont="1" applyBorder="1" applyAlignment="1">
      <alignment horizontal="left"/>
    </xf>
    <xf numFmtId="0" fontId="100" fillId="0" borderId="40" xfId="10" applyFont="1" applyBorder="1" applyAlignment="1">
      <alignment horizontal="left"/>
    </xf>
    <xf numFmtId="0" fontId="72" fillId="0" borderId="42" xfId="84" applyFont="1" applyBorder="1" applyAlignment="1">
      <alignment horizontal="left"/>
    </xf>
    <xf numFmtId="166" fontId="72" fillId="2" borderId="40" xfId="18" applyFont="1" applyFill="1" applyBorder="1" applyAlignment="1"/>
    <xf numFmtId="49" fontId="72" fillId="0" borderId="41" xfId="63" applyNumberFormat="1" applyFont="1" applyBorder="1"/>
    <xf numFmtId="49" fontId="67" fillId="0" borderId="0" xfId="63" applyNumberFormat="1" applyFont="1"/>
    <xf numFmtId="10" fontId="67" fillId="0" borderId="0" xfId="63" applyNumberFormat="1" applyFont="1" applyAlignment="1">
      <alignment horizontal="left"/>
    </xf>
    <xf numFmtId="178" fontId="67" fillId="0" borderId="2" xfId="6" applyNumberFormat="1" applyFont="1" applyFill="1" applyBorder="1" applyAlignment="1">
      <alignment horizontal="left"/>
    </xf>
    <xf numFmtId="44" fontId="67" fillId="0" borderId="0" xfId="63" applyNumberFormat="1" applyFont="1"/>
  </cellXfs>
  <cellStyles count="52886">
    <cellStyle name="20% - Accent1" xfId="36" builtinId="30" customBuiltin="1"/>
    <cellStyle name="20% - Accent1 10" xfId="199" xr:uid="{00000000-0005-0000-0000-000001000000}"/>
    <cellStyle name="20% - Accent1 10 10" xfId="200" xr:uid="{00000000-0005-0000-0000-000002000000}"/>
    <cellStyle name="20% - Accent1 10 10 2" xfId="201" xr:uid="{00000000-0005-0000-0000-000003000000}"/>
    <cellStyle name="20% - Accent1 10 11" xfId="202" xr:uid="{00000000-0005-0000-0000-000004000000}"/>
    <cellStyle name="20% - Accent1 10 11 2" xfId="203" xr:uid="{00000000-0005-0000-0000-000005000000}"/>
    <cellStyle name="20% - Accent1 10 12" xfId="204" xr:uid="{00000000-0005-0000-0000-000006000000}"/>
    <cellStyle name="20% - Accent1 10 2" xfId="205" xr:uid="{00000000-0005-0000-0000-000007000000}"/>
    <cellStyle name="20% - Accent1 10 2 10" xfId="206" xr:uid="{00000000-0005-0000-0000-000008000000}"/>
    <cellStyle name="20% - Accent1 10 2 10 2" xfId="207" xr:uid="{00000000-0005-0000-0000-000009000000}"/>
    <cellStyle name="20% - Accent1 10 2 11" xfId="208" xr:uid="{00000000-0005-0000-0000-00000A000000}"/>
    <cellStyle name="20% - Accent1 10 2 2" xfId="209" xr:uid="{00000000-0005-0000-0000-00000B000000}"/>
    <cellStyle name="20% - Accent1 10 2 2 2" xfId="210" xr:uid="{00000000-0005-0000-0000-00000C000000}"/>
    <cellStyle name="20% - Accent1 10 2 2 2 2" xfId="211" xr:uid="{00000000-0005-0000-0000-00000D000000}"/>
    <cellStyle name="20% - Accent1 10 2 2 2 2 2" xfId="212" xr:uid="{00000000-0005-0000-0000-00000E000000}"/>
    <cellStyle name="20% - Accent1 10 2 2 2 2 2 2" xfId="213" xr:uid="{00000000-0005-0000-0000-00000F000000}"/>
    <cellStyle name="20% - Accent1 10 2 2 2 2 3" xfId="214" xr:uid="{00000000-0005-0000-0000-000010000000}"/>
    <cellStyle name="20% - Accent1 10 2 2 2 3" xfId="215" xr:uid="{00000000-0005-0000-0000-000011000000}"/>
    <cellStyle name="20% - Accent1 10 2 2 2 3 2" xfId="216" xr:uid="{00000000-0005-0000-0000-000012000000}"/>
    <cellStyle name="20% - Accent1 10 2 2 2 4" xfId="217" xr:uid="{00000000-0005-0000-0000-000013000000}"/>
    <cellStyle name="20% - Accent1 10 2 2 3" xfId="218" xr:uid="{00000000-0005-0000-0000-000014000000}"/>
    <cellStyle name="20% - Accent1 10 2 2 3 2" xfId="219" xr:uid="{00000000-0005-0000-0000-000015000000}"/>
    <cellStyle name="20% - Accent1 10 2 2 3 2 2" xfId="220" xr:uid="{00000000-0005-0000-0000-000016000000}"/>
    <cellStyle name="20% - Accent1 10 2 2 3 2 2 2" xfId="221" xr:uid="{00000000-0005-0000-0000-000017000000}"/>
    <cellStyle name="20% - Accent1 10 2 2 3 2 3" xfId="222" xr:uid="{00000000-0005-0000-0000-000018000000}"/>
    <cellStyle name="20% - Accent1 10 2 2 3 3" xfId="223" xr:uid="{00000000-0005-0000-0000-000019000000}"/>
    <cellStyle name="20% - Accent1 10 2 2 3 3 2" xfId="224" xr:uid="{00000000-0005-0000-0000-00001A000000}"/>
    <cellStyle name="20% - Accent1 10 2 2 3 4" xfId="225" xr:uid="{00000000-0005-0000-0000-00001B000000}"/>
    <cellStyle name="20% - Accent1 10 2 2 4" xfId="226" xr:uid="{00000000-0005-0000-0000-00001C000000}"/>
    <cellStyle name="20% - Accent1 10 2 2 4 2" xfId="227" xr:uid="{00000000-0005-0000-0000-00001D000000}"/>
    <cellStyle name="20% - Accent1 10 2 2 4 2 2" xfId="228" xr:uid="{00000000-0005-0000-0000-00001E000000}"/>
    <cellStyle name="20% - Accent1 10 2 2 4 2 2 2" xfId="229" xr:uid="{00000000-0005-0000-0000-00001F000000}"/>
    <cellStyle name="20% - Accent1 10 2 2 4 2 3" xfId="230" xr:uid="{00000000-0005-0000-0000-000020000000}"/>
    <cellStyle name="20% - Accent1 10 2 2 4 3" xfId="231" xr:uid="{00000000-0005-0000-0000-000021000000}"/>
    <cellStyle name="20% - Accent1 10 2 2 4 3 2" xfId="232" xr:uid="{00000000-0005-0000-0000-000022000000}"/>
    <cellStyle name="20% - Accent1 10 2 2 4 4" xfId="233" xr:uid="{00000000-0005-0000-0000-000023000000}"/>
    <cellStyle name="20% - Accent1 10 2 2 5" xfId="234" xr:uid="{00000000-0005-0000-0000-000024000000}"/>
    <cellStyle name="20% - Accent1 10 2 2 5 2" xfId="235" xr:uid="{00000000-0005-0000-0000-000025000000}"/>
    <cellStyle name="20% - Accent1 10 2 2 5 2 2" xfId="236" xr:uid="{00000000-0005-0000-0000-000026000000}"/>
    <cellStyle name="20% - Accent1 10 2 2 5 3" xfId="237" xr:uid="{00000000-0005-0000-0000-000027000000}"/>
    <cellStyle name="20% - Accent1 10 2 2 6" xfId="238" xr:uid="{00000000-0005-0000-0000-000028000000}"/>
    <cellStyle name="20% - Accent1 10 2 2 6 2" xfId="239" xr:uid="{00000000-0005-0000-0000-000029000000}"/>
    <cellStyle name="20% - Accent1 10 2 2 6 2 2" xfId="240" xr:uid="{00000000-0005-0000-0000-00002A000000}"/>
    <cellStyle name="20% - Accent1 10 2 2 6 3" xfId="241" xr:uid="{00000000-0005-0000-0000-00002B000000}"/>
    <cellStyle name="20% - Accent1 10 2 2 7" xfId="242" xr:uid="{00000000-0005-0000-0000-00002C000000}"/>
    <cellStyle name="20% - Accent1 10 2 2 7 2" xfId="243" xr:uid="{00000000-0005-0000-0000-00002D000000}"/>
    <cellStyle name="20% - Accent1 10 2 2 8" xfId="244" xr:uid="{00000000-0005-0000-0000-00002E000000}"/>
    <cellStyle name="20% - Accent1 10 2 2 8 2" xfId="245" xr:uid="{00000000-0005-0000-0000-00002F000000}"/>
    <cellStyle name="20% - Accent1 10 2 2 9" xfId="246" xr:uid="{00000000-0005-0000-0000-000030000000}"/>
    <cellStyle name="20% - Accent1 10 2 3" xfId="247" xr:uid="{00000000-0005-0000-0000-000031000000}"/>
    <cellStyle name="20% - Accent1 10 2 3 2" xfId="248" xr:uid="{00000000-0005-0000-0000-000032000000}"/>
    <cellStyle name="20% - Accent1 10 2 3 2 2" xfId="249" xr:uid="{00000000-0005-0000-0000-000033000000}"/>
    <cellStyle name="20% - Accent1 10 2 3 2 2 2" xfId="250" xr:uid="{00000000-0005-0000-0000-000034000000}"/>
    <cellStyle name="20% - Accent1 10 2 3 2 2 2 2" xfId="251" xr:uid="{00000000-0005-0000-0000-000035000000}"/>
    <cellStyle name="20% - Accent1 10 2 3 2 2 3" xfId="252" xr:uid="{00000000-0005-0000-0000-000036000000}"/>
    <cellStyle name="20% - Accent1 10 2 3 2 3" xfId="253" xr:uid="{00000000-0005-0000-0000-000037000000}"/>
    <cellStyle name="20% - Accent1 10 2 3 2 3 2" xfId="254" xr:uid="{00000000-0005-0000-0000-000038000000}"/>
    <cellStyle name="20% - Accent1 10 2 3 2 4" xfId="255" xr:uid="{00000000-0005-0000-0000-000039000000}"/>
    <cellStyle name="20% - Accent1 10 2 3 3" xfId="256" xr:uid="{00000000-0005-0000-0000-00003A000000}"/>
    <cellStyle name="20% - Accent1 10 2 3 3 2" xfId="257" xr:uid="{00000000-0005-0000-0000-00003B000000}"/>
    <cellStyle name="20% - Accent1 10 2 3 3 2 2" xfId="258" xr:uid="{00000000-0005-0000-0000-00003C000000}"/>
    <cellStyle name="20% - Accent1 10 2 3 3 2 2 2" xfId="259" xr:uid="{00000000-0005-0000-0000-00003D000000}"/>
    <cellStyle name="20% - Accent1 10 2 3 3 2 3" xfId="260" xr:uid="{00000000-0005-0000-0000-00003E000000}"/>
    <cellStyle name="20% - Accent1 10 2 3 3 3" xfId="261" xr:uid="{00000000-0005-0000-0000-00003F000000}"/>
    <cellStyle name="20% - Accent1 10 2 3 3 3 2" xfId="262" xr:uid="{00000000-0005-0000-0000-000040000000}"/>
    <cellStyle name="20% - Accent1 10 2 3 3 4" xfId="263" xr:uid="{00000000-0005-0000-0000-000041000000}"/>
    <cellStyle name="20% - Accent1 10 2 3 4" xfId="264" xr:uid="{00000000-0005-0000-0000-000042000000}"/>
    <cellStyle name="20% - Accent1 10 2 3 4 2" xfId="265" xr:uid="{00000000-0005-0000-0000-000043000000}"/>
    <cellStyle name="20% - Accent1 10 2 3 4 2 2" xfId="266" xr:uid="{00000000-0005-0000-0000-000044000000}"/>
    <cellStyle name="20% - Accent1 10 2 3 4 2 2 2" xfId="267" xr:uid="{00000000-0005-0000-0000-000045000000}"/>
    <cellStyle name="20% - Accent1 10 2 3 4 2 3" xfId="268" xr:uid="{00000000-0005-0000-0000-000046000000}"/>
    <cellStyle name="20% - Accent1 10 2 3 4 3" xfId="269" xr:uid="{00000000-0005-0000-0000-000047000000}"/>
    <cellStyle name="20% - Accent1 10 2 3 4 3 2" xfId="270" xr:uid="{00000000-0005-0000-0000-000048000000}"/>
    <cellStyle name="20% - Accent1 10 2 3 4 4" xfId="271" xr:uid="{00000000-0005-0000-0000-000049000000}"/>
    <cellStyle name="20% - Accent1 10 2 3 5" xfId="272" xr:uid="{00000000-0005-0000-0000-00004A000000}"/>
    <cellStyle name="20% - Accent1 10 2 3 5 2" xfId="273" xr:uid="{00000000-0005-0000-0000-00004B000000}"/>
    <cellStyle name="20% - Accent1 10 2 3 5 2 2" xfId="274" xr:uid="{00000000-0005-0000-0000-00004C000000}"/>
    <cellStyle name="20% - Accent1 10 2 3 5 3" xfId="275" xr:uid="{00000000-0005-0000-0000-00004D000000}"/>
    <cellStyle name="20% - Accent1 10 2 3 6" xfId="276" xr:uid="{00000000-0005-0000-0000-00004E000000}"/>
    <cellStyle name="20% - Accent1 10 2 3 6 2" xfId="277" xr:uid="{00000000-0005-0000-0000-00004F000000}"/>
    <cellStyle name="20% - Accent1 10 2 3 6 2 2" xfId="278" xr:uid="{00000000-0005-0000-0000-000050000000}"/>
    <cellStyle name="20% - Accent1 10 2 3 6 3" xfId="279" xr:uid="{00000000-0005-0000-0000-000051000000}"/>
    <cellStyle name="20% - Accent1 10 2 3 7" xfId="280" xr:uid="{00000000-0005-0000-0000-000052000000}"/>
    <cellStyle name="20% - Accent1 10 2 3 7 2" xfId="281" xr:uid="{00000000-0005-0000-0000-000053000000}"/>
    <cellStyle name="20% - Accent1 10 2 3 8" xfId="282" xr:uid="{00000000-0005-0000-0000-000054000000}"/>
    <cellStyle name="20% - Accent1 10 2 3 8 2" xfId="283" xr:uid="{00000000-0005-0000-0000-000055000000}"/>
    <cellStyle name="20% - Accent1 10 2 3 9" xfId="284" xr:uid="{00000000-0005-0000-0000-000056000000}"/>
    <cellStyle name="20% - Accent1 10 2 4" xfId="285" xr:uid="{00000000-0005-0000-0000-000057000000}"/>
    <cellStyle name="20% - Accent1 10 2 4 2" xfId="286" xr:uid="{00000000-0005-0000-0000-000058000000}"/>
    <cellStyle name="20% - Accent1 10 2 4 2 2" xfId="287" xr:uid="{00000000-0005-0000-0000-000059000000}"/>
    <cellStyle name="20% - Accent1 10 2 4 2 2 2" xfId="288" xr:uid="{00000000-0005-0000-0000-00005A000000}"/>
    <cellStyle name="20% - Accent1 10 2 4 2 3" xfId="289" xr:uid="{00000000-0005-0000-0000-00005B000000}"/>
    <cellStyle name="20% - Accent1 10 2 4 3" xfId="290" xr:uid="{00000000-0005-0000-0000-00005C000000}"/>
    <cellStyle name="20% - Accent1 10 2 4 3 2" xfId="291" xr:uid="{00000000-0005-0000-0000-00005D000000}"/>
    <cellStyle name="20% - Accent1 10 2 4 4" xfId="292" xr:uid="{00000000-0005-0000-0000-00005E000000}"/>
    <cellStyle name="20% - Accent1 10 2 5" xfId="293" xr:uid="{00000000-0005-0000-0000-00005F000000}"/>
    <cellStyle name="20% - Accent1 10 2 5 2" xfId="294" xr:uid="{00000000-0005-0000-0000-000060000000}"/>
    <cellStyle name="20% - Accent1 10 2 5 2 2" xfId="295" xr:uid="{00000000-0005-0000-0000-000061000000}"/>
    <cellStyle name="20% - Accent1 10 2 5 2 2 2" xfId="296" xr:uid="{00000000-0005-0000-0000-000062000000}"/>
    <cellStyle name="20% - Accent1 10 2 5 2 3" xfId="297" xr:uid="{00000000-0005-0000-0000-000063000000}"/>
    <cellStyle name="20% - Accent1 10 2 5 3" xfId="298" xr:uid="{00000000-0005-0000-0000-000064000000}"/>
    <cellStyle name="20% - Accent1 10 2 5 3 2" xfId="299" xr:uid="{00000000-0005-0000-0000-000065000000}"/>
    <cellStyle name="20% - Accent1 10 2 5 4" xfId="300" xr:uid="{00000000-0005-0000-0000-000066000000}"/>
    <cellStyle name="20% - Accent1 10 2 6" xfId="301" xr:uid="{00000000-0005-0000-0000-000067000000}"/>
    <cellStyle name="20% - Accent1 10 2 6 2" xfId="302" xr:uid="{00000000-0005-0000-0000-000068000000}"/>
    <cellStyle name="20% - Accent1 10 2 6 2 2" xfId="303" xr:uid="{00000000-0005-0000-0000-000069000000}"/>
    <cellStyle name="20% - Accent1 10 2 6 2 2 2" xfId="304" xr:uid="{00000000-0005-0000-0000-00006A000000}"/>
    <cellStyle name="20% - Accent1 10 2 6 2 3" xfId="305" xr:uid="{00000000-0005-0000-0000-00006B000000}"/>
    <cellStyle name="20% - Accent1 10 2 6 3" xfId="306" xr:uid="{00000000-0005-0000-0000-00006C000000}"/>
    <cellStyle name="20% - Accent1 10 2 6 3 2" xfId="307" xr:uid="{00000000-0005-0000-0000-00006D000000}"/>
    <cellStyle name="20% - Accent1 10 2 6 4" xfId="308" xr:uid="{00000000-0005-0000-0000-00006E000000}"/>
    <cellStyle name="20% - Accent1 10 2 7" xfId="309" xr:uid="{00000000-0005-0000-0000-00006F000000}"/>
    <cellStyle name="20% - Accent1 10 2 7 2" xfId="310" xr:uid="{00000000-0005-0000-0000-000070000000}"/>
    <cellStyle name="20% - Accent1 10 2 7 2 2" xfId="311" xr:uid="{00000000-0005-0000-0000-000071000000}"/>
    <cellStyle name="20% - Accent1 10 2 7 3" xfId="312" xr:uid="{00000000-0005-0000-0000-000072000000}"/>
    <cellStyle name="20% - Accent1 10 2 8" xfId="313" xr:uid="{00000000-0005-0000-0000-000073000000}"/>
    <cellStyle name="20% - Accent1 10 2 8 2" xfId="314" xr:uid="{00000000-0005-0000-0000-000074000000}"/>
    <cellStyle name="20% - Accent1 10 2 8 2 2" xfId="315" xr:uid="{00000000-0005-0000-0000-000075000000}"/>
    <cellStyle name="20% - Accent1 10 2 8 3" xfId="316" xr:uid="{00000000-0005-0000-0000-000076000000}"/>
    <cellStyle name="20% - Accent1 10 2 9" xfId="317" xr:uid="{00000000-0005-0000-0000-000077000000}"/>
    <cellStyle name="20% - Accent1 10 2 9 2" xfId="318" xr:uid="{00000000-0005-0000-0000-000078000000}"/>
    <cellStyle name="20% - Accent1 10 3" xfId="319" xr:uid="{00000000-0005-0000-0000-000079000000}"/>
    <cellStyle name="20% - Accent1 10 3 2" xfId="320" xr:uid="{00000000-0005-0000-0000-00007A000000}"/>
    <cellStyle name="20% - Accent1 10 3 2 2" xfId="321" xr:uid="{00000000-0005-0000-0000-00007B000000}"/>
    <cellStyle name="20% - Accent1 10 3 2 2 2" xfId="322" xr:uid="{00000000-0005-0000-0000-00007C000000}"/>
    <cellStyle name="20% - Accent1 10 3 2 2 2 2" xfId="323" xr:uid="{00000000-0005-0000-0000-00007D000000}"/>
    <cellStyle name="20% - Accent1 10 3 2 2 3" xfId="324" xr:uid="{00000000-0005-0000-0000-00007E000000}"/>
    <cellStyle name="20% - Accent1 10 3 2 3" xfId="325" xr:uid="{00000000-0005-0000-0000-00007F000000}"/>
    <cellStyle name="20% - Accent1 10 3 2 3 2" xfId="326" xr:uid="{00000000-0005-0000-0000-000080000000}"/>
    <cellStyle name="20% - Accent1 10 3 2 4" xfId="327" xr:uid="{00000000-0005-0000-0000-000081000000}"/>
    <cellStyle name="20% - Accent1 10 3 3" xfId="328" xr:uid="{00000000-0005-0000-0000-000082000000}"/>
    <cellStyle name="20% - Accent1 10 3 3 2" xfId="329" xr:uid="{00000000-0005-0000-0000-000083000000}"/>
    <cellStyle name="20% - Accent1 10 3 3 2 2" xfId="330" xr:uid="{00000000-0005-0000-0000-000084000000}"/>
    <cellStyle name="20% - Accent1 10 3 3 2 2 2" xfId="331" xr:uid="{00000000-0005-0000-0000-000085000000}"/>
    <cellStyle name="20% - Accent1 10 3 3 2 3" xfId="332" xr:uid="{00000000-0005-0000-0000-000086000000}"/>
    <cellStyle name="20% - Accent1 10 3 3 3" xfId="333" xr:uid="{00000000-0005-0000-0000-000087000000}"/>
    <cellStyle name="20% - Accent1 10 3 3 3 2" xfId="334" xr:uid="{00000000-0005-0000-0000-000088000000}"/>
    <cellStyle name="20% - Accent1 10 3 3 4" xfId="335" xr:uid="{00000000-0005-0000-0000-000089000000}"/>
    <cellStyle name="20% - Accent1 10 3 4" xfId="336" xr:uid="{00000000-0005-0000-0000-00008A000000}"/>
    <cellStyle name="20% - Accent1 10 3 4 2" xfId="337" xr:uid="{00000000-0005-0000-0000-00008B000000}"/>
    <cellStyle name="20% - Accent1 10 3 4 2 2" xfId="338" xr:uid="{00000000-0005-0000-0000-00008C000000}"/>
    <cellStyle name="20% - Accent1 10 3 4 2 2 2" xfId="339" xr:uid="{00000000-0005-0000-0000-00008D000000}"/>
    <cellStyle name="20% - Accent1 10 3 4 2 3" xfId="340" xr:uid="{00000000-0005-0000-0000-00008E000000}"/>
    <cellStyle name="20% - Accent1 10 3 4 3" xfId="341" xr:uid="{00000000-0005-0000-0000-00008F000000}"/>
    <cellStyle name="20% - Accent1 10 3 4 3 2" xfId="342" xr:uid="{00000000-0005-0000-0000-000090000000}"/>
    <cellStyle name="20% - Accent1 10 3 4 4" xfId="343" xr:uid="{00000000-0005-0000-0000-000091000000}"/>
    <cellStyle name="20% - Accent1 10 3 5" xfId="344" xr:uid="{00000000-0005-0000-0000-000092000000}"/>
    <cellStyle name="20% - Accent1 10 3 5 2" xfId="345" xr:uid="{00000000-0005-0000-0000-000093000000}"/>
    <cellStyle name="20% - Accent1 10 3 5 2 2" xfId="346" xr:uid="{00000000-0005-0000-0000-000094000000}"/>
    <cellStyle name="20% - Accent1 10 3 5 3" xfId="347" xr:uid="{00000000-0005-0000-0000-000095000000}"/>
    <cellStyle name="20% - Accent1 10 3 6" xfId="348" xr:uid="{00000000-0005-0000-0000-000096000000}"/>
    <cellStyle name="20% - Accent1 10 3 6 2" xfId="349" xr:uid="{00000000-0005-0000-0000-000097000000}"/>
    <cellStyle name="20% - Accent1 10 3 6 2 2" xfId="350" xr:uid="{00000000-0005-0000-0000-000098000000}"/>
    <cellStyle name="20% - Accent1 10 3 6 3" xfId="351" xr:uid="{00000000-0005-0000-0000-000099000000}"/>
    <cellStyle name="20% - Accent1 10 3 7" xfId="352" xr:uid="{00000000-0005-0000-0000-00009A000000}"/>
    <cellStyle name="20% - Accent1 10 3 7 2" xfId="353" xr:uid="{00000000-0005-0000-0000-00009B000000}"/>
    <cellStyle name="20% - Accent1 10 3 8" xfId="354" xr:uid="{00000000-0005-0000-0000-00009C000000}"/>
    <cellStyle name="20% - Accent1 10 3 8 2" xfId="355" xr:uid="{00000000-0005-0000-0000-00009D000000}"/>
    <cellStyle name="20% - Accent1 10 3 9" xfId="356" xr:uid="{00000000-0005-0000-0000-00009E000000}"/>
    <cellStyle name="20% - Accent1 10 4" xfId="357" xr:uid="{00000000-0005-0000-0000-00009F000000}"/>
    <cellStyle name="20% - Accent1 10 4 2" xfId="358" xr:uid="{00000000-0005-0000-0000-0000A0000000}"/>
    <cellStyle name="20% - Accent1 10 4 2 2" xfId="359" xr:uid="{00000000-0005-0000-0000-0000A1000000}"/>
    <cellStyle name="20% - Accent1 10 4 2 2 2" xfId="360" xr:uid="{00000000-0005-0000-0000-0000A2000000}"/>
    <cellStyle name="20% - Accent1 10 4 2 2 2 2" xfId="361" xr:uid="{00000000-0005-0000-0000-0000A3000000}"/>
    <cellStyle name="20% - Accent1 10 4 2 2 3" xfId="362" xr:uid="{00000000-0005-0000-0000-0000A4000000}"/>
    <cellStyle name="20% - Accent1 10 4 2 3" xfId="363" xr:uid="{00000000-0005-0000-0000-0000A5000000}"/>
    <cellStyle name="20% - Accent1 10 4 2 3 2" xfId="364" xr:uid="{00000000-0005-0000-0000-0000A6000000}"/>
    <cellStyle name="20% - Accent1 10 4 2 4" xfId="365" xr:uid="{00000000-0005-0000-0000-0000A7000000}"/>
    <cellStyle name="20% - Accent1 10 4 3" xfId="366" xr:uid="{00000000-0005-0000-0000-0000A8000000}"/>
    <cellStyle name="20% - Accent1 10 4 3 2" xfId="367" xr:uid="{00000000-0005-0000-0000-0000A9000000}"/>
    <cellStyle name="20% - Accent1 10 4 3 2 2" xfId="368" xr:uid="{00000000-0005-0000-0000-0000AA000000}"/>
    <cellStyle name="20% - Accent1 10 4 3 2 2 2" xfId="369" xr:uid="{00000000-0005-0000-0000-0000AB000000}"/>
    <cellStyle name="20% - Accent1 10 4 3 2 3" xfId="370" xr:uid="{00000000-0005-0000-0000-0000AC000000}"/>
    <cellStyle name="20% - Accent1 10 4 3 3" xfId="371" xr:uid="{00000000-0005-0000-0000-0000AD000000}"/>
    <cellStyle name="20% - Accent1 10 4 3 3 2" xfId="372" xr:uid="{00000000-0005-0000-0000-0000AE000000}"/>
    <cellStyle name="20% - Accent1 10 4 3 4" xfId="373" xr:uid="{00000000-0005-0000-0000-0000AF000000}"/>
    <cellStyle name="20% - Accent1 10 4 4" xfId="374" xr:uid="{00000000-0005-0000-0000-0000B0000000}"/>
    <cellStyle name="20% - Accent1 10 4 4 2" xfId="375" xr:uid="{00000000-0005-0000-0000-0000B1000000}"/>
    <cellStyle name="20% - Accent1 10 4 4 2 2" xfId="376" xr:uid="{00000000-0005-0000-0000-0000B2000000}"/>
    <cellStyle name="20% - Accent1 10 4 4 2 2 2" xfId="377" xr:uid="{00000000-0005-0000-0000-0000B3000000}"/>
    <cellStyle name="20% - Accent1 10 4 4 2 3" xfId="378" xr:uid="{00000000-0005-0000-0000-0000B4000000}"/>
    <cellStyle name="20% - Accent1 10 4 4 3" xfId="379" xr:uid="{00000000-0005-0000-0000-0000B5000000}"/>
    <cellStyle name="20% - Accent1 10 4 4 3 2" xfId="380" xr:uid="{00000000-0005-0000-0000-0000B6000000}"/>
    <cellStyle name="20% - Accent1 10 4 4 4" xfId="381" xr:uid="{00000000-0005-0000-0000-0000B7000000}"/>
    <cellStyle name="20% - Accent1 10 4 5" xfId="382" xr:uid="{00000000-0005-0000-0000-0000B8000000}"/>
    <cellStyle name="20% - Accent1 10 4 5 2" xfId="383" xr:uid="{00000000-0005-0000-0000-0000B9000000}"/>
    <cellStyle name="20% - Accent1 10 4 5 2 2" xfId="384" xr:uid="{00000000-0005-0000-0000-0000BA000000}"/>
    <cellStyle name="20% - Accent1 10 4 5 3" xfId="385" xr:uid="{00000000-0005-0000-0000-0000BB000000}"/>
    <cellStyle name="20% - Accent1 10 4 6" xfId="386" xr:uid="{00000000-0005-0000-0000-0000BC000000}"/>
    <cellStyle name="20% - Accent1 10 4 6 2" xfId="387" xr:uid="{00000000-0005-0000-0000-0000BD000000}"/>
    <cellStyle name="20% - Accent1 10 4 6 2 2" xfId="388" xr:uid="{00000000-0005-0000-0000-0000BE000000}"/>
    <cellStyle name="20% - Accent1 10 4 6 3" xfId="389" xr:uid="{00000000-0005-0000-0000-0000BF000000}"/>
    <cellStyle name="20% - Accent1 10 4 7" xfId="390" xr:uid="{00000000-0005-0000-0000-0000C0000000}"/>
    <cellStyle name="20% - Accent1 10 4 7 2" xfId="391" xr:uid="{00000000-0005-0000-0000-0000C1000000}"/>
    <cellStyle name="20% - Accent1 10 4 8" xfId="392" xr:uid="{00000000-0005-0000-0000-0000C2000000}"/>
    <cellStyle name="20% - Accent1 10 4 8 2" xfId="393" xr:uid="{00000000-0005-0000-0000-0000C3000000}"/>
    <cellStyle name="20% - Accent1 10 4 9" xfId="394" xr:uid="{00000000-0005-0000-0000-0000C4000000}"/>
    <cellStyle name="20% - Accent1 10 5" xfId="395" xr:uid="{00000000-0005-0000-0000-0000C5000000}"/>
    <cellStyle name="20% - Accent1 10 5 2" xfId="396" xr:uid="{00000000-0005-0000-0000-0000C6000000}"/>
    <cellStyle name="20% - Accent1 10 5 2 2" xfId="397" xr:uid="{00000000-0005-0000-0000-0000C7000000}"/>
    <cellStyle name="20% - Accent1 10 5 2 2 2" xfId="398" xr:uid="{00000000-0005-0000-0000-0000C8000000}"/>
    <cellStyle name="20% - Accent1 10 5 2 3" xfId="399" xr:uid="{00000000-0005-0000-0000-0000C9000000}"/>
    <cellStyle name="20% - Accent1 10 5 3" xfId="400" xr:uid="{00000000-0005-0000-0000-0000CA000000}"/>
    <cellStyle name="20% - Accent1 10 5 3 2" xfId="401" xr:uid="{00000000-0005-0000-0000-0000CB000000}"/>
    <cellStyle name="20% - Accent1 10 5 4" xfId="402" xr:uid="{00000000-0005-0000-0000-0000CC000000}"/>
    <cellStyle name="20% - Accent1 10 6" xfId="403" xr:uid="{00000000-0005-0000-0000-0000CD000000}"/>
    <cellStyle name="20% - Accent1 10 6 2" xfId="404" xr:uid="{00000000-0005-0000-0000-0000CE000000}"/>
    <cellStyle name="20% - Accent1 10 6 2 2" xfId="405" xr:uid="{00000000-0005-0000-0000-0000CF000000}"/>
    <cellStyle name="20% - Accent1 10 6 2 2 2" xfId="406" xr:uid="{00000000-0005-0000-0000-0000D0000000}"/>
    <cellStyle name="20% - Accent1 10 6 2 3" xfId="407" xr:uid="{00000000-0005-0000-0000-0000D1000000}"/>
    <cellStyle name="20% - Accent1 10 6 3" xfId="408" xr:uid="{00000000-0005-0000-0000-0000D2000000}"/>
    <cellStyle name="20% - Accent1 10 6 3 2" xfId="409" xr:uid="{00000000-0005-0000-0000-0000D3000000}"/>
    <cellStyle name="20% - Accent1 10 6 4" xfId="410" xr:uid="{00000000-0005-0000-0000-0000D4000000}"/>
    <cellStyle name="20% - Accent1 10 7" xfId="411" xr:uid="{00000000-0005-0000-0000-0000D5000000}"/>
    <cellStyle name="20% - Accent1 10 7 2" xfId="412" xr:uid="{00000000-0005-0000-0000-0000D6000000}"/>
    <cellStyle name="20% - Accent1 10 7 2 2" xfId="413" xr:uid="{00000000-0005-0000-0000-0000D7000000}"/>
    <cellStyle name="20% - Accent1 10 7 2 2 2" xfId="414" xr:uid="{00000000-0005-0000-0000-0000D8000000}"/>
    <cellStyle name="20% - Accent1 10 7 2 3" xfId="415" xr:uid="{00000000-0005-0000-0000-0000D9000000}"/>
    <cellStyle name="20% - Accent1 10 7 3" xfId="416" xr:uid="{00000000-0005-0000-0000-0000DA000000}"/>
    <cellStyle name="20% - Accent1 10 7 3 2" xfId="417" xr:uid="{00000000-0005-0000-0000-0000DB000000}"/>
    <cellStyle name="20% - Accent1 10 7 4" xfId="418" xr:uid="{00000000-0005-0000-0000-0000DC000000}"/>
    <cellStyle name="20% - Accent1 10 8" xfId="419" xr:uid="{00000000-0005-0000-0000-0000DD000000}"/>
    <cellStyle name="20% - Accent1 10 8 2" xfId="420" xr:uid="{00000000-0005-0000-0000-0000DE000000}"/>
    <cellStyle name="20% - Accent1 10 8 2 2" xfId="421" xr:uid="{00000000-0005-0000-0000-0000DF000000}"/>
    <cellStyle name="20% - Accent1 10 8 3" xfId="422" xr:uid="{00000000-0005-0000-0000-0000E0000000}"/>
    <cellStyle name="20% - Accent1 10 9" xfId="423" xr:uid="{00000000-0005-0000-0000-0000E1000000}"/>
    <cellStyle name="20% - Accent1 10 9 2" xfId="424" xr:uid="{00000000-0005-0000-0000-0000E2000000}"/>
    <cellStyle name="20% - Accent1 10 9 2 2" xfId="425" xr:uid="{00000000-0005-0000-0000-0000E3000000}"/>
    <cellStyle name="20% - Accent1 10 9 3" xfId="426" xr:uid="{00000000-0005-0000-0000-0000E4000000}"/>
    <cellStyle name="20% - Accent1 11" xfId="427" xr:uid="{00000000-0005-0000-0000-0000E5000000}"/>
    <cellStyle name="20% - Accent1 11 10" xfId="428" xr:uid="{00000000-0005-0000-0000-0000E6000000}"/>
    <cellStyle name="20% - Accent1 11 10 2" xfId="429" xr:uid="{00000000-0005-0000-0000-0000E7000000}"/>
    <cellStyle name="20% - Accent1 11 11" xfId="430" xr:uid="{00000000-0005-0000-0000-0000E8000000}"/>
    <cellStyle name="20% - Accent1 11 2" xfId="431" xr:uid="{00000000-0005-0000-0000-0000E9000000}"/>
    <cellStyle name="20% - Accent1 11 2 2" xfId="432" xr:uid="{00000000-0005-0000-0000-0000EA000000}"/>
    <cellStyle name="20% - Accent1 11 2 2 2" xfId="433" xr:uid="{00000000-0005-0000-0000-0000EB000000}"/>
    <cellStyle name="20% - Accent1 11 2 2 2 2" xfId="434" xr:uid="{00000000-0005-0000-0000-0000EC000000}"/>
    <cellStyle name="20% - Accent1 11 2 2 2 2 2" xfId="435" xr:uid="{00000000-0005-0000-0000-0000ED000000}"/>
    <cellStyle name="20% - Accent1 11 2 2 2 3" xfId="436" xr:uid="{00000000-0005-0000-0000-0000EE000000}"/>
    <cellStyle name="20% - Accent1 11 2 2 3" xfId="437" xr:uid="{00000000-0005-0000-0000-0000EF000000}"/>
    <cellStyle name="20% - Accent1 11 2 2 3 2" xfId="438" xr:uid="{00000000-0005-0000-0000-0000F0000000}"/>
    <cellStyle name="20% - Accent1 11 2 2 4" xfId="439" xr:uid="{00000000-0005-0000-0000-0000F1000000}"/>
    <cellStyle name="20% - Accent1 11 2 3" xfId="440" xr:uid="{00000000-0005-0000-0000-0000F2000000}"/>
    <cellStyle name="20% - Accent1 11 2 3 2" xfId="441" xr:uid="{00000000-0005-0000-0000-0000F3000000}"/>
    <cellStyle name="20% - Accent1 11 2 3 2 2" xfId="442" xr:uid="{00000000-0005-0000-0000-0000F4000000}"/>
    <cellStyle name="20% - Accent1 11 2 3 2 2 2" xfId="443" xr:uid="{00000000-0005-0000-0000-0000F5000000}"/>
    <cellStyle name="20% - Accent1 11 2 3 2 3" xfId="444" xr:uid="{00000000-0005-0000-0000-0000F6000000}"/>
    <cellStyle name="20% - Accent1 11 2 3 3" xfId="445" xr:uid="{00000000-0005-0000-0000-0000F7000000}"/>
    <cellStyle name="20% - Accent1 11 2 3 3 2" xfId="446" xr:uid="{00000000-0005-0000-0000-0000F8000000}"/>
    <cellStyle name="20% - Accent1 11 2 3 4" xfId="447" xr:uid="{00000000-0005-0000-0000-0000F9000000}"/>
    <cellStyle name="20% - Accent1 11 2 4" xfId="448" xr:uid="{00000000-0005-0000-0000-0000FA000000}"/>
    <cellStyle name="20% - Accent1 11 2 4 2" xfId="449" xr:uid="{00000000-0005-0000-0000-0000FB000000}"/>
    <cellStyle name="20% - Accent1 11 2 4 2 2" xfId="450" xr:uid="{00000000-0005-0000-0000-0000FC000000}"/>
    <cellStyle name="20% - Accent1 11 2 4 2 2 2" xfId="451" xr:uid="{00000000-0005-0000-0000-0000FD000000}"/>
    <cellStyle name="20% - Accent1 11 2 4 2 3" xfId="452" xr:uid="{00000000-0005-0000-0000-0000FE000000}"/>
    <cellStyle name="20% - Accent1 11 2 4 3" xfId="453" xr:uid="{00000000-0005-0000-0000-0000FF000000}"/>
    <cellStyle name="20% - Accent1 11 2 4 3 2" xfId="454" xr:uid="{00000000-0005-0000-0000-000000010000}"/>
    <cellStyle name="20% - Accent1 11 2 4 4" xfId="455" xr:uid="{00000000-0005-0000-0000-000001010000}"/>
    <cellStyle name="20% - Accent1 11 2 5" xfId="456" xr:uid="{00000000-0005-0000-0000-000002010000}"/>
    <cellStyle name="20% - Accent1 11 2 5 2" xfId="457" xr:uid="{00000000-0005-0000-0000-000003010000}"/>
    <cellStyle name="20% - Accent1 11 2 5 2 2" xfId="458" xr:uid="{00000000-0005-0000-0000-000004010000}"/>
    <cellStyle name="20% - Accent1 11 2 5 3" xfId="459" xr:uid="{00000000-0005-0000-0000-000005010000}"/>
    <cellStyle name="20% - Accent1 11 2 6" xfId="460" xr:uid="{00000000-0005-0000-0000-000006010000}"/>
    <cellStyle name="20% - Accent1 11 2 6 2" xfId="461" xr:uid="{00000000-0005-0000-0000-000007010000}"/>
    <cellStyle name="20% - Accent1 11 2 6 2 2" xfId="462" xr:uid="{00000000-0005-0000-0000-000008010000}"/>
    <cellStyle name="20% - Accent1 11 2 6 3" xfId="463" xr:uid="{00000000-0005-0000-0000-000009010000}"/>
    <cellStyle name="20% - Accent1 11 2 7" xfId="464" xr:uid="{00000000-0005-0000-0000-00000A010000}"/>
    <cellStyle name="20% - Accent1 11 2 7 2" xfId="465" xr:uid="{00000000-0005-0000-0000-00000B010000}"/>
    <cellStyle name="20% - Accent1 11 2 8" xfId="466" xr:uid="{00000000-0005-0000-0000-00000C010000}"/>
    <cellStyle name="20% - Accent1 11 2 8 2" xfId="467" xr:uid="{00000000-0005-0000-0000-00000D010000}"/>
    <cellStyle name="20% - Accent1 11 2 9" xfId="468" xr:uid="{00000000-0005-0000-0000-00000E010000}"/>
    <cellStyle name="20% - Accent1 11 3" xfId="469" xr:uid="{00000000-0005-0000-0000-00000F010000}"/>
    <cellStyle name="20% - Accent1 11 3 2" xfId="470" xr:uid="{00000000-0005-0000-0000-000010010000}"/>
    <cellStyle name="20% - Accent1 11 3 2 2" xfId="471" xr:uid="{00000000-0005-0000-0000-000011010000}"/>
    <cellStyle name="20% - Accent1 11 3 2 2 2" xfId="472" xr:uid="{00000000-0005-0000-0000-000012010000}"/>
    <cellStyle name="20% - Accent1 11 3 2 2 2 2" xfId="473" xr:uid="{00000000-0005-0000-0000-000013010000}"/>
    <cellStyle name="20% - Accent1 11 3 2 2 3" xfId="474" xr:uid="{00000000-0005-0000-0000-000014010000}"/>
    <cellStyle name="20% - Accent1 11 3 2 3" xfId="475" xr:uid="{00000000-0005-0000-0000-000015010000}"/>
    <cellStyle name="20% - Accent1 11 3 2 3 2" xfId="476" xr:uid="{00000000-0005-0000-0000-000016010000}"/>
    <cellStyle name="20% - Accent1 11 3 2 4" xfId="477" xr:uid="{00000000-0005-0000-0000-000017010000}"/>
    <cellStyle name="20% - Accent1 11 3 3" xfId="478" xr:uid="{00000000-0005-0000-0000-000018010000}"/>
    <cellStyle name="20% - Accent1 11 3 3 2" xfId="479" xr:uid="{00000000-0005-0000-0000-000019010000}"/>
    <cellStyle name="20% - Accent1 11 3 3 2 2" xfId="480" xr:uid="{00000000-0005-0000-0000-00001A010000}"/>
    <cellStyle name="20% - Accent1 11 3 3 2 2 2" xfId="481" xr:uid="{00000000-0005-0000-0000-00001B010000}"/>
    <cellStyle name="20% - Accent1 11 3 3 2 3" xfId="482" xr:uid="{00000000-0005-0000-0000-00001C010000}"/>
    <cellStyle name="20% - Accent1 11 3 3 3" xfId="483" xr:uid="{00000000-0005-0000-0000-00001D010000}"/>
    <cellStyle name="20% - Accent1 11 3 3 3 2" xfId="484" xr:uid="{00000000-0005-0000-0000-00001E010000}"/>
    <cellStyle name="20% - Accent1 11 3 3 4" xfId="485" xr:uid="{00000000-0005-0000-0000-00001F010000}"/>
    <cellStyle name="20% - Accent1 11 3 4" xfId="486" xr:uid="{00000000-0005-0000-0000-000020010000}"/>
    <cellStyle name="20% - Accent1 11 3 4 2" xfId="487" xr:uid="{00000000-0005-0000-0000-000021010000}"/>
    <cellStyle name="20% - Accent1 11 3 4 2 2" xfId="488" xr:uid="{00000000-0005-0000-0000-000022010000}"/>
    <cellStyle name="20% - Accent1 11 3 4 2 2 2" xfId="489" xr:uid="{00000000-0005-0000-0000-000023010000}"/>
    <cellStyle name="20% - Accent1 11 3 4 2 3" xfId="490" xr:uid="{00000000-0005-0000-0000-000024010000}"/>
    <cellStyle name="20% - Accent1 11 3 4 3" xfId="491" xr:uid="{00000000-0005-0000-0000-000025010000}"/>
    <cellStyle name="20% - Accent1 11 3 4 3 2" xfId="492" xr:uid="{00000000-0005-0000-0000-000026010000}"/>
    <cellStyle name="20% - Accent1 11 3 4 4" xfId="493" xr:uid="{00000000-0005-0000-0000-000027010000}"/>
    <cellStyle name="20% - Accent1 11 3 5" xfId="494" xr:uid="{00000000-0005-0000-0000-000028010000}"/>
    <cellStyle name="20% - Accent1 11 3 5 2" xfId="495" xr:uid="{00000000-0005-0000-0000-000029010000}"/>
    <cellStyle name="20% - Accent1 11 3 5 2 2" xfId="496" xr:uid="{00000000-0005-0000-0000-00002A010000}"/>
    <cellStyle name="20% - Accent1 11 3 5 3" xfId="497" xr:uid="{00000000-0005-0000-0000-00002B010000}"/>
    <cellStyle name="20% - Accent1 11 3 6" xfId="498" xr:uid="{00000000-0005-0000-0000-00002C010000}"/>
    <cellStyle name="20% - Accent1 11 3 6 2" xfId="499" xr:uid="{00000000-0005-0000-0000-00002D010000}"/>
    <cellStyle name="20% - Accent1 11 3 6 2 2" xfId="500" xr:uid="{00000000-0005-0000-0000-00002E010000}"/>
    <cellStyle name="20% - Accent1 11 3 6 3" xfId="501" xr:uid="{00000000-0005-0000-0000-00002F010000}"/>
    <cellStyle name="20% - Accent1 11 3 7" xfId="502" xr:uid="{00000000-0005-0000-0000-000030010000}"/>
    <cellStyle name="20% - Accent1 11 3 7 2" xfId="503" xr:uid="{00000000-0005-0000-0000-000031010000}"/>
    <cellStyle name="20% - Accent1 11 3 8" xfId="504" xr:uid="{00000000-0005-0000-0000-000032010000}"/>
    <cellStyle name="20% - Accent1 11 3 8 2" xfId="505" xr:uid="{00000000-0005-0000-0000-000033010000}"/>
    <cellStyle name="20% - Accent1 11 3 9" xfId="506" xr:uid="{00000000-0005-0000-0000-000034010000}"/>
    <cellStyle name="20% - Accent1 11 4" xfId="507" xr:uid="{00000000-0005-0000-0000-000035010000}"/>
    <cellStyle name="20% - Accent1 11 4 2" xfId="508" xr:uid="{00000000-0005-0000-0000-000036010000}"/>
    <cellStyle name="20% - Accent1 11 4 2 2" xfId="509" xr:uid="{00000000-0005-0000-0000-000037010000}"/>
    <cellStyle name="20% - Accent1 11 4 2 2 2" xfId="510" xr:uid="{00000000-0005-0000-0000-000038010000}"/>
    <cellStyle name="20% - Accent1 11 4 2 3" xfId="511" xr:uid="{00000000-0005-0000-0000-000039010000}"/>
    <cellStyle name="20% - Accent1 11 4 3" xfId="512" xr:uid="{00000000-0005-0000-0000-00003A010000}"/>
    <cellStyle name="20% - Accent1 11 4 3 2" xfId="513" xr:uid="{00000000-0005-0000-0000-00003B010000}"/>
    <cellStyle name="20% - Accent1 11 4 4" xfId="514" xr:uid="{00000000-0005-0000-0000-00003C010000}"/>
    <cellStyle name="20% - Accent1 11 5" xfId="515" xr:uid="{00000000-0005-0000-0000-00003D010000}"/>
    <cellStyle name="20% - Accent1 11 5 2" xfId="516" xr:uid="{00000000-0005-0000-0000-00003E010000}"/>
    <cellStyle name="20% - Accent1 11 5 2 2" xfId="517" xr:uid="{00000000-0005-0000-0000-00003F010000}"/>
    <cellStyle name="20% - Accent1 11 5 2 2 2" xfId="518" xr:uid="{00000000-0005-0000-0000-000040010000}"/>
    <cellStyle name="20% - Accent1 11 5 2 3" xfId="519" xr:uid="{00000000-0005-0000-0000-000041010000}"/>
    <cellStyle name="20% - Accent1 11 5 3" xfId="520" xr:uid="{00000000-0005-0000-0000-000042010000}"/>
    <cellStyle name="20% - Accent1 11 5 3 2" xfId="521" xr:uid="{00000000-0005-0000-0000-000043010000}"/>
    <cellStyle name="20% - Accent1 11 5 4" xfId="522" xr:uid="{00000000-0005-0000-0000-000044010000}"/>
    <cellStyle name="20% - Accent1 11 6" xfId="523" xr:uid="{00000000-0005-0000-0000-000045010000}"/>
    <cellStyle name="20% - Accent1 11 6 2" xfId="524" xr:uid="{00000000-0005-0000-0000-000046010000}"/>
    <cellStyle name="20% - Accent1 11 6 2 2" xfId="525" xr:uid="{00000000-0005-0000-0000-000047010000}"/>
    <cellStyle name="20% - Accent1 11 6 2 2 2" xfId="526" xr:uid="{00000000-0005-0000-0000-000048010000}"/>
    <cellStyle name="20% - Accent1 11 6 2 3" xfId="527" xr:uid="{00000000-0005-0000-0000-000049010000}"/>
    <cellStyle name="20% - Accent1 11 6 3" xfId="528" xr:uid="{00000000-0005-0000-0000-00004A010000}"/>
    <cellStyle name="20% - Accent1 11 6 3 2" xfId="529" xr:uid="{00000000-0005-0000-0000-00004B010000}"/>
    <cellStyle name="20% - Accent1 11 6 4" xfId="530" xr:uid="{00000000-0005-0000-0000-00004C010000}"/>
    <cellStyle name="20% - Accent1 11 7" xfId="531" xr:uid="{00000000-0005-0000-0000-00004D010000}"/>
    <cellStyle name="20% - Accent1 11 7 2" xfId="532" xr:uid="{00000000-0005-0000-0000-00004E010000}"/>
    <cellStyle name="20% - Accent1 11 7 2 2" xfId="533" xr:uid="{00000000-0005-0000-0000-00004F010000}"/>
    <cellStyle name="20% - Accent1 11 7 3" xfId="534" xr:uid="{00000000-0005-0000-0000-000050010000}"/>
    <cellStyle name="20% - Accent1 11 8" xfId="535" xr:uid="{00000000-0005-0000-0000-000051010000}"/>
    <cellStyle name="20% - Accent1 11 8 2" xfId="536" xr:uid="{00000000-0005-0000-0000-000052010000}"/>
    <cellStyle name="20% - Accent1 11 8 2 2" xfId="537" xr:uid="{00000000-0005-0000-0000-000053010000}"/>
    <cellStyle name="20% - Accent1 11 8 3" xfId="538" xr:uid="{00000000-0005-0000-0000-000054010000}"/>
    <cellStyle name="20% - Accent1 11 9" xfId="539" xr:uid="{00000000-0005-0000-0000-000055010000}"/>
    <cellStyle name="20% - Accent1 11 9 2" xfId="540" xr:uid="{00000000-0005-0000-0000-000056010000}"/>
    <cellStyle name="20% - Accent1 12" xfId="541" xr:uid="{00000000-0005-0000-0000-000057010000}"/>
    <cellStyle name="20% - Accent1 12 10" xfId="542" xr:uid="{00000000-0005-0000-0000-000058010000}"/>
    <cellStyle name="20% - Accent1 12 10 2" xfId="543" xr:uid="{00000000-0005-0000-0000-000059010000}"/>
    <cellStyle name="20% - Accent1 12 11" xfId="544" xr:uid="{00000000-0005-0000-0000-00005A010000}"/>
    <cellStyle name="20% - Accent1 12 2" xfId="545" xr:uid="{00000000-0005-0000-0000-00005B010000}"/>
    <cellStyle name="20% - Accent1 12 2 2" xfId="546" xr:uid="{00000000-0005-0000-0000-00005C010000}"/>
    <cellStyle name="20% - Accent1 12 2 2 2" xfId="547" xr:uid="{00000000-0005-0000-0000-00005D010000}"/>
    <cellStyle name="20% - Accent1 12 2 2 2 2" xfId="548" xr:uid="{00000000-0005-0000-0000-00005E010000}"/>
    <cellStyle name="20% - Accent1 12 2 2 2 2 2" xfId="549" xr:uid="{00000000-0005-0000-0000-00005F010000}"/>
    <cellStyle name="20% - Accent1 12 2 2 2 3" xfId="550" xr:uid="{00000000-0005-0000-0000-000060010000}"/>
    <cellStyle name="20% - Accent1 12 2 2 3" xfId="551" xr:uid="{00000000-0005-0000-0000-000061010000}"/>
    <cellStyle name="20% - Accent1 12 2 2 3 2" xfId="552" xr:uid="{00000000-0005-0000-0000-000062010000}"/>
    <cellStyle name="20% - Accent1 12 2 2 4" xfId="553" xr:uid="{00000000-0005-0000-0000-000063010000}"/>
    <cellStyle name="20% - Accent1 12 2 3" xfId="554" xr:uid="{00000000-0005-0000-0000-000064010000}"/>
    <cellStyle name="20% - Accent1 12 2 3 2" xfId="555" xr:uid="{00000000-0005-0000-0000-000065010000}"/>
    <cellStyle name="20% - Accent1 12 2 3 2 2" xfId="556" xr:uid="{00000000-0005-0000-0000-000066010000}"/>
    <cellStyle name="20% - Accent1 12 2 3 2 2 2" xfId="557" xr:uid="{00000000-0005-0000-0000-000067010000}"/>
    <cellStyle name="20% - Accent1 12 2 3 2 3" xfId="558" xr:uid="{00000000-0005-0000-0000-000068010000}"/>
    <cellStyle name="20% - Accent1 12 2 3 3" xfId="559" xr:uid="{00000000-0005-0000-0000-000069010000}"/>
    <cellStyle name="20% - Accent1 12 2 3 3 2" xfId="560" xr:uid="{00000000-0005-0000-0000-00006A010000}"/>
    <cellStyle name="20% - Accent1 12 2 3 4" xfId="561" xr:uid="{00000000-0005-0000-0000-00006B010000}"/>
    <cellStyle name="20% - Accent1 12 2 4" xfId="562" xr:uid="{00000000-0005-0000-0000-00006C010000}"/>
    <cellStyle name="20% - Accent1 12 2 4 2" xfId="563" xr:uid="{00000000-0005-0000-0000-00006D010000}"/>
    <cellStyle name="20% - Accent1 12 2 4 2 2" xfId="564" xr:uid="{00000000-0005-0000-0000-00006E010000}"/>
    <cellStyle name="20% - Accent1 12 2 4 2 2 2" xfId="565" xr:uid="{00000000-0005-0000-0000-00006F010000}"/>
    <cellStyle name="20% - Accent1 12 2 4 2 3" xfId="566" xr:uid="{00000000-0005-0000-0000-000070010000}"/>
    <cellStyle name="20% - Accent1 12 2 4 3" xfId="567" xr:uid="{00000000-0005-0000-0000-000071010000}"/>
    <cellStyle name="20% - Accent1 12 2 4 3 2" xfId="568" xr:uid="{00000000-0005-0000-0000-000072010000}"/>
    <cellStyle name="20% - Accent1 12 2 4 4" xfId="569" xr:uid="{00000000-0005-0000-0000-000073010000}"/>
    <cellStyle name="20% - Accent1 12 2 5" xfId="570" xr:uid="{00000000-0005-0000-0000-000074010000}"/>
    <cellStyle name="20% - Accent1 12 2 5 2" xfId="571" xr:uid="{00000000-0005-0000-0000-000075010000}"/>
    <cellStyle name="20% - Accent1 12 2 5 2 2" xfId="572" xr:uid="{00000000-0005-0000-0000-000076010000}"/>
    <cellStyle name="20% - Accent1 12 2 5 3" xfId="573" xr:uid="{00000000-0005-0000-0000-000077010000}"/>
    <cellStyle name="20% - Accent1 12 2 6" xfId="574" xr:uid="{00000000-0005-0000-0000-000078010000}"/>
    <cellStyle name="20% - Accent1 12 2 6 2" xfId="575" xr:uid="{00000000-0005-0000-0000-000079010000}"/>
    <cellStyle name="20% - Accent1 12 2 6 2 2" xfId="576" xr:uid="{00000000-0005-0000-0000-00007A010000}"/>
    <cellStyle name="20% - Accent1 12 2 6 3" xfId="577" xr:uid="{00000000-0005-0000-0000-00007B010000}"/>
    <cellStyle name="20% - Accent1 12 2 7" xfId="578" xr:uid="{00000000-0005-0000-0000-00007C010000}"/>
    <cellStyle name="20% - Accent1 12 2 7 2" xfId="579" xr:uid="{00000000-0005-0000-0000-00007D010000}"/>
    <cellStyle name="20% - Accent1 12 2 8" xfId="580" xr:uid="{00000000-0005-0000-0000-00007E010000}"/>
    <cellStyle name="20% - Accent1 12 2 8 2" xfId="581" xr:uid="{00000000-0005-0000-0000-00007F010000}"/>
    <cellStyle name="20% - Accent1 12 2 9" xfId="582" xr:uid="{00000000-0005-0000-0000-000080010000}"/>
    <cellStyle name="20% - Accent1 12 3" xfId="583" xr:uid="{00000000-0005-0000-0000-000081010000}"/>
    <cellStyle name="20% - Accent1 12 3 2" xfId="584" xr:uid="{00000000-0005-0000-0000-000082010000}"/>
    <cellStyle name="20% - Accent1 12 3 2 2" xfId="585" xr:uid="{00000000-0005-0000-0000-000083010000}"/>
    <cellStyle name="20% - Accent1 12 3 2 2 2" xfId="586" xr:uid="{00000000-0005-0000-0000-000084010000}"/>
    <cellStyle name="20% - Accent1 12 3 2 2 2 2" xfId="587" xr:uid="{00000000-0005-0000-0000-000085010000}"/>
    <cellStyle name="20% - Accent1 12 3 2 2 3" xfId="588" xr:uid="{00000000-0005-0000-0000-000086010000}"/>
    <cellStyle name="20% - Accent1 12 3 2 3" xfId="589" xr:uid="{00000000-0005-0000-0000-000087010000}"/>
    <cellStyle name="20% - Accent1 12 3 2 3 2" xfId="590" xr:uid="{00000000-0005-0000-0000-000088010000}"/>
    <cellStyle name="20% - Accent1 12 3 2 4" xfId="591" xr:uid="{00000000-0005-0000-0000-000089010000}"/>
    <cellStyle name="20% - Accent1 12 3 3" xfId="592" xr:uid="{00000000-0005-0000-0000-00008A010000}"/>
    <cellStyle name="20% - Accent1 12 3 3 2" xfId="593" xr:uid="{00000000-0005-0000-0000-00008B010000}"/>
    <cellStyle name="20% - Accent1 12 3 3 2 2" xfId="594" xr:uid="{00000000-0005-0000-0000-00008C010000}"/>
    <cellStyle name="20% - Accent1 12 3 3 2 2 2" xfId="595" xr:uid="{00000000-0005-0000-0000-00008D010000}"/>
    <cellStyle name="20% - Accent1 12 3 3 2 3" xfId="596" xr:uid="{00000000-0005-0000-0000-00008E010000}"/>
    <cellStyle name="20% - Accent1 12 3 3 3" xfId="597" xr:uid="{00000000-0005-0000-0000-00008F010000}"/>
    <cellStyle name="20% - Accent1 12 3 3 3 2" xfId="598" xr:uid="{00000000-0005-0000-0000-000090010000}"/>
    <cellStyle name="20% - Accent1 12 3 3 4" xfId="599" xr:uid="{00000000-0005-0000-0000-000091010000}"/>
    <cellStyle name="20% - Accent1 12 3 4" xfId="600" xr:uid="{00000000-0005-0000-0000-000092010000}"/>
    <cellStyle name="20% - Accent1 12 3 4 2" xfId="601" xr:uid="{00000000-0005-0000-0000-000093010000}"/>
    <cellStyle name="20% - Accent1 12 3 4 2 2" xfId="602" xr:uid="{00000000-0005-0000-0000-000094010000}"/>
    <cellStyle name="20% - Accent1 12 3 4 2 2 2" xfId="603" xr:uid="{00000000-0005-0000-0000-000095010000}"/>
    <cellStyle name="20% - Accent1 12 3 4 2 3" xfId="604" xr:uid="{00000000-0005-0000-0000-000096010000}"/>
    <cellStyle name="20% - Accent1 12 3 4 3" xfId="605" xr:uid="{00000000-0005-0000-0000-000097010000}"/>
    <cellStyle name="20% - Accent1 12 3 4 3 2" xfId="606" xr:uid="{00000000-0005-0000-0000-000098010000}"/>
    <cellStyle name="20% - Accent1 12 3 4 4" xfId="607" xr:uid="{00000000-0005-0000-0000-000099010000}"/>
    <cellStyle name="20% - Accent1 12 3 5" xfId="608" xr:uid="{00000000-0005-0000-0000-00009A010000}"/>
    <cellStyle name="20% - Accent1 12 3 5 2" xfId="609" xr:uid="{00000000-0005-0000-0000-00009B010000}"/>
    <cellStyle name="20% - Accent1 12 3 5 2 2" xfId="610" xr:uid="{00000000-0005-0000-0000-00009C010000}"/>
    <cellStyle name="20% - Accent1 12 3 5 3" xfId="611" xr:uid="{00000000-0005-0000-0000-00009D010000}"/>
    <cellStyle name="20% - Accent1 12 3 6" xfId="612" xr:uid="{00000000-0005-0000-0000-00009E010000}"/>
    <cellStyle name="20% - Accent1 12 3 6 2" xfId="613" xr:uid="{00000000-0005-0000-0000-00009F010000}"/>
    <cellStyle name="20% - Accent1 12 3 6 2 2" xfId="614" xr:uid="{00000000-0005-0000-0000-0000A0010000}"/>
    <cellStyle name="20% - Accent1 12 3 6 3" xfId="615" xr:uid="{00000000-0005-0000-0000-0000A1010000}"/>
    <cellStyle name="20% - Accent1 12 3 7" xfId="616" xr:uid="{00000000-0005-0000-0000-0000A2010000}"/>
    <cellStyle name="20% - Accent1 12 3 7 2" xfId="617" xr:uid="{00000000-0005-0000-0000-0000A3010000}"/>
    <cellStyle name="20% - Accent1 12 3 8" xfId="618" xr:uid="{00000000-0005-0000-0000-0000A4010000}"/>
    <cellStyle name="20% - Accent1 12 3 8 2" xfId="619" xr:uid="{00000000-0005-0000-0000-0000A5010000}"/>
    <cellStyle name="20% - Accent1 12 3 9" xfId="620" xr:uid="{00000000-0005-0000-0000-0000A6010000}"/>
    <cellStyle name="20% - Accent1 12 4" xfId="621" xr:uid="{00000000-0005-0000-0000-0000A7010000}"/>
    <cellStyle name="20% - Accent1 12 4 2" xfId="622" xr:uid="{00000000-0005-0000-0000-0000A8010000}"/>
    <cellStyle name="20% - Accent1 12 4 2 2" xfId="623" xr:uid="{00000000-0005-0000-0000-0000A9010000}"/>
    <cellStyle name="20% - Accent1 12 4 2 2 2" xfId="624" xr:uid="{00000000-0005-0000-0000-0000AA010000}"/>
    <cellStyle name="20% - Accent1 12 4 2 3" xfId="625" xr:uid="{00000000-0005-0000-0000-0000AB010000}"/>
    <cellStyle name="20% - Accent1 12 4 3" xfId="626" xr:uid="{00000000-0005-0000-0000-0000AC010000}"/>
    <cellStyle name="20% - Accent1 12 4 3 2" xfId="627" xr:uid="{00000000-0005-0000-0000-0000AD010000}"/>
    <cellStyle name="20% - Accent1 12 4 4" xfId="628" xr:uid="{00000000-0005-0000-0000-0000AE010000}"/>
    <cellStyle name="20% - Accent1 12 5" xfId="629" xr:uid="{00000000-0005-0000-0000-0000AF010000}"/>
    <cellStyle name="20% - Accent1 12 5 2" xfId="630" xr:uid="{00000000-0005-0000-0000-0000B0010000}"/>
    <cellStyle name="20% - Accent1 12 5 2 2" xfId="631" xr:uid="{00000000-0005-0000-0000-0000B1010000}"/>
    <cellStyle name="20% - Accent1 12 5 2 2 2" xfId="632" xr:uid="{00000000-0005-0000-0000-0000B2010000}"/>
    <cellStyle name="20% - Accent1 12 5 2 3" xfId="633" xr:uid="{00000000-0005-0000-0000-0000B3010000}"/>
    <cellStyle name="20% - Accent1 12 5 3" xfId="634" xr:uid="{00000000-0005-0000-0000-0000B4010000}"/>
    <cellStyle name="20% - Accent1 12 5 3 2" xfId="635" xr:uid="{00000000-0005-0000-0000-0000B5010000}"/>
    <cellStyle name="20% - Accent1 12 5 4" xfId="636" xr:uid="{00000000-0005-0000-0000-0000B6010000}"/>
    <cellStyle name="20% - Accent1 12 6" xfId="637" xr:uid="{00000000-0005-0000-0000-0000B7010000}"/>
    <cellStyle name="20% - Accent1 12 6 2" xfId="638" xr:uid="{00000000-0005-0000-0000-0000B8010000}"/>
    <cellStyle name="20% - Accent1 12 6 2 2" xfId="639" xr:uid="{00000000-0005-0000-0000-0000B9010000}"/>
    <cellStyle name="20% - Accent1 12 6 2 2 2" xfId="640" xr:uid="{00000000-0005-0000-0000-0000BA010000}"/>
    <cellStyle name="20% - Accent1 12 6 2 3" xfId="641" xr:uid="{00000000-0005-0000-0000-0000BB010000}"/>
    <cellStyle name="20% - Accent1 12 6 3" xfId="642" xr:uid="{00000000-0005-0000-0000-0000BC010000}"/>
    <cellStyle name="20% - Accent1 12 6 3 2" xfId="643" xr:uid="{00000000-0005-0000-0000-0000BD010000}"/>
    <cellStyle name="20% - Accent1 12 6 4" xfId="644" xr:uid="{00000000-0005-0000-0000-0000BE010000}"/>
    <cellStyle name="20% - Accent1 12 7" xfId="645" xr:uid="{00000000-0005-0000-0000-0000BF010000}"/>
    <cellStyle name="20% - Accent1 12 7 2" xfId="646" xr:uid="{00000000-0005-0000-0000-0000C0010000}"/>
    <cellStyle name="20% - Accent1 12 7 2 2" xfId="647" xr:uid="{00000000-0005-0000-0000-0000C1010000}"/>
    <cellStyle name="20% - Accent1 12 7 3" xfId="648" xr:uid="{00000000-0005-0000-0000-0000C2010000}"/>
    <cellStyle name="20% - Accent1 12 8" xfId="649" xr:uid="{00000000-0005-0000-0000-0000C3010000}"/>
    <cellStyle name="20% - Accent1 12 8 2" xfId="650" xr:uid="{00000000-0005-0000-0000-0000C4010000}"/>
    <cellStyle name="20% - Accent1 12 8 2 2" xfId="651" xr:uid="{00000000-0005-0000-0000-0000C5010000}"/>
    <cellStyle name="20% - Accent1 12 8 3" xfId="652" xr:uid="{00000000-0005-0000-0000-0000C6010000}"/>
    <cellStyle name="20% - Accent1 12 9" xfId="653" xr:uid="{00000000-0005-0000-0000-0000C7010000}"/>
    <cellStyle name="20% - Accent1 12 9 2" xfId="654" xr:uid="{00000000-0005-0000-0000-0000C8010000}"/>
    <cellStyle name="20% - Accent1 13" xfId="655" xr:uid="{00000000-0005-0000-0000-0000C9010000}"/>
    <cellStyle name="20% - Accent1 13 10" xfId="656" xr:uid="{00000000-0005-0000-0000-0000CA010000}"/>
    <cellStyle name="20% - Accent1 13 10 2" xfId="657" xr:uid="{00000000-0005-0000-0000-0000CB010000}"/>
    <cellStyle name="20% - Accent1 13 11" xfId="658" xr:uid="{00000000-0005-0000-0000-0000CC010000}"/>
    <cellStyle name="20% - Accent1 13 2" xfId="659" xr:uid="{00000000-0005-0000-0000-0000CD010000}"/>
    <cellStyle name="20% - Accent1 13 2 2" xfId="660" xr:uid="{00000000-0005-0000-0000-0000CE010000}"/>
    <cellStyle name="20% - Accent1 13 2 2 2" xfId="661" xr:uid="{00000000-0005-0000-0000-0000CF010000}"/>
    <cellStyle name="20% - Accent1 13 2 2 2 2" xfId="662" xr:uid="{00000000-0005-0000-0000-0000D0010000}"/>
    <cellStyle name="20% - Accent1 13 2 2 2 2 2" xfId="663" xr:uid="{00000000-0005-0000-0000-0000D1010000}"/>
    <cellStyle name="20% - Accent1 13 2 2 2 3" xfId="664" xr:uid="{00000000-0005-0000-0000-0000D2010000}"/>
    <cellStyle name="20% - Accent1 13 2 2 3" xfId="665" xr:uid="{00000000-0005-0000-0000-0000D3010000}"/>
    <cellStyle name="20% - Accent1 13 2 2 3 2" xfId="666" xr:uid="{00000000-0005-0000-0000-0000D4010000}"/>
    <cellStyle name="20% - Accent1 13 2 2 4" xfId="667" xr:uid="{00000000-0005-0000-0000-0000D5010000}"/>
    <cellStyle name="20% - Accent1 13 2 3" xfId="668" xr:uid="{00000000-0005-0000-0000-0000D6010000}"/>
    <cellStyle name="20% - Accent1 13 2 3 2" xfId="669" xr:uid="{00000000-0005-0000-0000-0000D7010000}"/>
    <cellStyle name="20% - Accent1 13 2 3 2 2" xfId="670" xr:uid="{00000000-0005-0000-0000-0000D8010000}"/>
    <cellStyle name="20% - Accent1 13 2 3 2 2 2" xfId="671" xr:uid="{00000000-0005-0000-0000-0000D9010000}"/>
    <cellStyle name="20% - Accent1 13 2 3 2 3" xfId="672" xr:uid="{00000000-0005-0000-0000-0000DA010000}"/>
    <cellStyle name="20% - Accent1 13 2 3 3" xfId="673" xr:uid="{00000000-0005-0000-0000-0000DB010000}"/>
    <cellStyle name="20% - Accent1 13 2 3 3 2" xfId="674" xr:uid="{00000000-0005-0000-0000-0000DC010000}"/>
    <cellStyle name="20% - Accent1 13 2 3 4" xfId="675" xr:uid="{00000000-0005-0000-0000-0000DD010000}"/>
    <cellStyle name="20% - Accent1 13 2 4" xfId="676" xr:uid="{00000000-0005-0000-0000-0000DE010000}"/>
    <cellStyle name="20% - Accent1 13 2 4 2" xfId="677" xr:uid="{00000000-0005-0000-0000-0000DF010000}"/>
    <cellStyle name="20% - Accent1 13 2 4 2 2" xfId="678" xr:uid="{00000000-0005-0000-0000-0000E0010000}"/>
    <cellStyle name="20% - Accent1 13 2 4 2 2 2" xfId="679" xr:uid="{00000000-0005-0000-0000-0000E1010000}"/>
    <cellStyle name="20% - Accent1 13 2 4 2 3" xfId="680" xr:uid="{00000000-0005-0000-0000-0000E2010000}"/>
    <cellStyle name="20% - Accent1 13 2 4 3" xfId="681" xr:uid="{00000000-0005-0000-0000-0000E3010000}"/>
    <cellStyle name="20% - Accent1 13 2 4 3 2" xfId="682" xr:uid="{00000000-0005-0000-0000-0000E4010000}"/>
    <cellStyle name="20% - Accent1 13 2 4 4" xfId="683" xr:uid="{00000000-0005-0000-0000-0000E5010000}"/>
    <cellStyle name="20% - Accent1 13 2 5" xfId="684" xr:uid="{00000000-0005-0000-0000-0000E6010000}"/>
    <cellStyle name="20% - Accent1 13 2 5 2" xfId="685" xr:uid="{00000000-0005-0000-0000-0000E7010000}"/>
    <cellStyle name="20% - Accent1 13 2 5 2 2" xfId="686" xr:uid="{00000000-0005-0000-0000-0000E8010000}"/>
    <cellStyle name="20% - Accent1 13 2 5 3" xfId="687" xr:uid="{00000000-0005-0000-0000-0000E9010000}"/>
    <cellStyle name="20% - Accent1 13 2 6" xfId="688" xr:uid="{00000000-0005-0000-0000-0000EA010000}"/>
    <cellStyle name="20% - Accent1 13 2 6 2" xfId="689" xr:uid="{00000000-0005-0000-0000-0000EB010000}"/>
    <cellStyle name="20% - Accent1 13 2 6 2 2" xfId="690" xr:uid="{00000000-0005-0000-0000-0000EC010000}"/>
    <cellStyle name="20% - Accent1 13 2 6 3" xfId="691" xr:uid="{00000000-0005-0000-0000-0000ED010000}"/>
    <cellStyle name="20% - Accent1 13 2 7" xfId="692" xr:uid="{00000000-0005-0000-0000-0000EE010000}"/>
    <cellStyle name="20% - Accent1 13 2 7 2" xfId="693" xr:uid="{00000000-0005-0000-0000-0000EF010000}"/>
    <cellStyle name="20% - Accent1 13 2 8" xfId="694" xr:uid="{00000000-0005-0000-0000-0000F0010000}"/>
    <cellStyle name="20% - Accent1 13 2 8 2" xfId="695" xr:uid="{00000000-0005-0000-0000-0000F1010000}"/>
    <cellStyle name="20% - Accent1 13 2 9" xfId="696" xr:uid="{00000000-0005-0000-0000-0000F2010000}"/>
    <cellStyle name="20% - Accent1 13 3" xfId="697" xr:uid="{00000000-0005-0000-0000-0000F3010000}"/>
    <cellStyle name="20% - Accent1 13 3 2" xfId="698" xr:uid="{00000000-0005-0000-0000-0000F4010000}"/>
    <cellStyle name="20% - Accent1 13 3 2 2" xfId="699" xr:uid="{00000000-0005-0000-0000-0000F5010000}"/>
    <cellStyle name="20% - Accent1 13 3 2 2 2" xfId="700" xr:uid="{00000000-0005-0000-0000-0000F6010000}"/>
    <cellStyle name="20% - Accent1 13 3 2 2 2 2" xfId="701" xr:uid="{00000000-0005-0000-0000-0000F7010000}"/>
    <cellStyle name="20% - Accent1 13 3 2 2 3" xfId="702" xr:uid="{00000000-0005-0000-0000-0000F8010000}"/>
    <cellStyle name="20% - Accent1 13 3 2 3" xfId="703" xr:uid="{00000000-0005-0000-0000-0000F9010000}"/>
    <cellStyle name="20% - Accent1 13 3 2 3 2" xfId="704" xr:uid="{00000000-0005-0000-0000-0000FA010000}"/>
    <cellStyle name="20% - Accent1 13 3 2 4" xfId="705" xr:uid="{00000000-0005-0000-0000-0000FB010000}"/>
    <cellStyle name="20% - Accent1 13 3 3" xfId="706" xr:uid="{00000000-0005-0000-0000-0000FC010000}"/>
    <cellStyle name="20% - Accent1 13 3 3 2" xfId="707" xr:uid="{00000000-0005-0000-0000-0000FD010000}"/>
    <cellStyle name="20% - Accent1 13 3 3 2 2" xfId="708" xr:uid="{00000000-0005-0000-0000-0000FE010000}"/>
    <cellStyle name="20% - Accent1 13 3 3 2 2 2" xfId="709" xr:uid="{00000000-0005-0000-0000-0000FF010000}"/>
    <cellStyle name="20% - Accent1 13 3 3 2 3" xfId="710" xr:uid="{00000000-0005-0000-0000-000000020000}"/>
    <cellStyle name="20% - Accent1 13 3 3 3" xfId="711" xr:uid="{00000000-0005-0000-0000-000001020000}"/>
    <cellStyle name="20% - Accent1 13 3 3 3 2" xfId="712" xr:uid="{00000000-0005-0000-0000-000002020000}"/>
    <cellStyle name="20% - Accent1 13 3 3 4" xfId="713" xr:uid="{00000000-0005-0000-0000-000003020000}"/>
    <cellStyle name="20% - Accent1 13 3 4" xfId="714" xr:uid="{00000000-0005-0000-0000-000004020000}"/>
    <cellStyle name="20% - Accent1 13 3 4 2" xfId="715" xr:uid="{00000000-0005-0000-0000-000005020000}"/>
    <cellStyle name="20% - Accent1 13 3 4 2 2" xfId="716" xr:uid="{00000000-0005-0000-0000-000006020000}"/>
    <cellStyle name="20% - Accent1 13 3 4 2 2 2" xfId="717" xr:uid="{00000000-0005-0000-0000-000007020000}"/>
    <cellStyle name="20% - Accent1 13 3 4 2 3" xfId="718" xr:uid="{00000000-0005-0000-0000-000008020000}"/>
    <cellStyle name="20% - Accent1 13 3 4 3" xfId="719" xr:uid="{00000000-0005-0000-0000-000009020000}"/>
    <cellStyle name="20% - Accent1 13 3 4 3 2" xfId="720" xr:uid="{00000000-0005-0000-0000-00000A020000}"/>
    <cellStyle name="20% - Accent1 13 3 4 4" xfId="721" xr:uid="{00000000-0005-0000-0000-00000B020000}"/>
    <cellStyle name="20% - Accent1 13 3 5" xfId="722" xr:uid="{00000000-0005-0000-0000-00000C020000}"/>
    <cellStyle name="20% - Accent1 13 3 5 2" xfId="723" xr:uid="{00000000-0005-0000-0000-00000D020000}"/>
    <cellStyle name="20% - Accent1 13 3 5 2 2" xfId="724" xr:uid="{00000000-0005-0000-0000-00000E020000}"/>
    <cellStyle name="20% - Accent1 13 3 5 3" xfId="725" xr:uid="{00000000-0005-0000-0000-00000F020000}"/>
    <cellStyle name="20% - Accent1 13 3 6" xfId="726" xr:uid="{00000000-0005-0000-0000-000010020000}"/>
    <cellStyle name="20% - Accent1 13 3 6 2" xfId="727" xr:uid="{00000000-0005-0000-0000-000011020000}"/>
    <cellStyle name="20% - Accent1 13 3 6 2 2" xfId="728" xr:uid="{00000000-0005-0000-0000-000012020000}"/>
    <cellStyle name="20% - Accent1 13 3 6 3" xfId="729" xr:uid="{00000000-0005-0000-0000-000013020000}"/>
    <cellStyle name="20% - Accent1 13 3 7" xfId="730" xr:uid="{00000000-0005-0000-0000-000014020000}"/>
    <cellStyle name="20% - Accent1 13 3 7 2" xfId="731" xr:uid="{00000000-0005-0000-0000-000015020000}"/>
    <cellStyle name="20% - Accent1 13 3 8" xfId="732" xr:uid="{00000000-0005-0000-0000-000016020000}"/>
    <cellStyle name="20% - Accent1 13 3 8 2" xfId="733" xr:uid="{00000000-0005-0000-0000-000017020000}"/>
    <cellStyle name="20% - Accent1 13 3 9" xfId="734" xr:uid="{00000000-0005-0000-0000-000018020000}"/>
    <cellStyle name="20% - Accent1 13 4" xfId="735" xr:uid="{00000000-0005-0000-0000-000019020000}"/>
    <cellStyle name="20% - Accent1 13 4 2" xfId="736" xr:uid="{00000000-0005-0000-0000-00001A020000}"/>
    <cellStyle name="20% - Accent1 13 4 2 2" xfId="737" xr:uid="{00000000-0005-0000-0000-00001B020000}"/>
    <cellStyle name="20% - Accent1 13 4 2 2 2" xfId="738" xr:uid="{00000000-0005-0000-0000-00001C020000}"/>
    <cellStyle name="20% - Accent1 13 4 2 3" xfId="739" xr:uid="{00000000-0005-0000-0000-00001D020000}"/>
    <cellStyle name="20% - Accent1 13 4 3" xfId="740" xr:uid="{00000000-0005-0000-0000-00001E020000}"/>
    <cellStyle name="20% - Accent1 13 4 3 2" xfId="741" xr:uid="{00000000-0005-0000-0000-00001F020000}"/>
    <cellStyle name="20% - Accent1 13 4 4" xfId="742" xr:uid="{00000000-0005-0000-0000-000020020000}"/>
    <cellStyle name="20% - Accent1 13 5" xfId="743" xr:uid="{00000000-0005-0000-0000-000021020000}"/>
    <cellStyle name="20% - Accent1 13 5 2" xfId="744" xr:uid="{00000000-0005-0000-0000-000022020000}"/>
    <cellStyle name="20% - Accent1 13 5 2 2" xfId="745" xr:uid="{00000000-0005-0000-0000-000023020000}"/>
    <cellStyle name="20% - Accent1 13 5 2 2 2" xfId="746" xr:uid="{00000000-0005-0000-0000-000024020000}"/>
    <cellStyle name="20% - Accent1 13 5 2 3" xfId="747" xr:uid="{00000000-0005-0000-0000-000025020000}"/>
    <cellStyle name="20% - Accent1 13 5 3" xfId="748" xr:uid="{00000000-0005-0000-0000-000026020000}"/>
    <cellStyle name="20% - Accent1 13 5 3 2" xfId="749" xr:uid="{00000000-0005-0000-0000-000027020000}"/>
    <cellStyle name="20% - Accent1 13 5 4" xfId="750" xr:uid="{00000000-0005-0000-0000-000028020000}"/>
    <cellStyle name="20% - Accent1 13 6" xfId="751" xr:uid="{00000000-0005-0000-0000-000029020000}"/>
    <cellStyle name="20% - Accent1 13 6 2" xfId="752" xr:uid="{00000000-0005-0000-0000-00002A020000}"/>
    <cellStyle name="20% - Accent1 13 6 2 2" xfId="753" xr:uid="{00000000-0005-0000-0000-00002B020000}"/>
    <cellStyle name="20% - Accent1 13 6 2 2 2" xfId="754" xr:uid="{00000000-0005-0000-0000-00002C020000}"/>
    <cellStyle name="20% - Accent1 13 6 2 3" xfId="755" xr:uid="{00000000-0005-0000-0000-00002D020000}"/>
    <cellStyle name="20% - Accent1 13 6 3" xfId="756" xr:uid="{00000000-0005-0000-0000-00002E020000}"/>
    <cellStyle name="20% - Accent1 13 6 3 2" xfId="757" xr:uid="{00000000-0005-0000-0000-00002F020000}"/>
    <cellStyle name="20% - Accent1 13 6 4" xfId="758" xr:uid="{00000000-0005-0000-0000-000030020000}"/>
    <cellStyle name="20% - Accent1 13 7" xfId="759" xr:uid="{00000000-0005-0000-0000-000031020000}"/>
    <cellStyle name="20% - Accent1 13 7 2" xfId="760" xr:uid="{00000000-0005-0000-0000-000032020000}"/>
    <cellStyle name="20% - Accent1 13 7 2 2" xfId="761" xr:uid="{00000000-0005-0000-0000-000033020000}"/>
    <cellStyle name="20% - Accent1 13 7 3" xfId="762" xr:uid="{00000000-0005-0000-0000-000034020000}"/>
    <cellStyle name="20% - Accent1 13 8" xfId="763" xr:uid="{00000000-0005-0000-0000-000035020000}"/>
    <cellStyle name="20% - Accent1 13 8 2" xfId="764" xr:uid="{00000000-0005-0000-0000-000036020000}"/>
    <cellStyle name="20% - Accent1 13 8 2 2" xfId="765" xr:uid="{00000000-0005-0000-0000-000037020000}"/>
    <cellStyle name="20% - Accent1 13 8 3" xfId="766" xr:uid="{00000000-0005-0000-0000-000038020000}"/>
    <cellStyle name="20% - Accent1 13 9" xfId="767" xr:uid="{00000000-0005-0000-0000-000039020000}"/>
    <cellStyle name="20% - Accent1 13 9 2" xfId="768" xr:uid="{00000000-0005-0000-0000-00003A020000}"/>
    <cellStyle name="20% - Accent1 14" xfId="769" xr:uid="{00000000-0005-0000-0000-00003B020000}"/>
    <cellStyle name="20% - Accent1 14 2" xfId="770" xr:uid="{00000000-0005-0000-0000-00003C020000}"/>
    <cellStyle name="20% - Accent1 14 2 2" xfId="771" xr:uid="{00000000-0005-0000-0000-00003D020000}"/>
    <cellStyle name="20% - Accent1 14 2 2 2" xfId="772" xr:uid="{00000000-0005-0000-0000-00003E020000}"/>
    <cellStyle name="20% - Accent1 14 2 2 2 2" xfId="773" xr:uid="{00000000-0005-0000-0000-00003F020000}"/>
    <cellStyle name="20% - Accent1 14 2 2 3" xfId="774" xr:uid="{00000000-0005-0000-0000-000040020000}"/>
    <cellStyle name="20% - Accent1 14 2 3" xfId="775" xr:uid="{00000000-0005-0000-0000-000041020000}"/>
    <cellStyle name="20% - Accent1 14 2 3 2" xfId="776" xr:uid="{00000000-0005-0000-0000-000042020000}"/>
    <cellStyle name="20% - Accent1 14 2 4" xfId="777" xr:uid="{00000000-0005-0000-0000-000043020000}"/>
    <cellStyle name="20% - Accent1 14 3" xfId="778" xr:uid="{00000000-0005-0000-0000-000044020000}"/>
    <cellStyle name="20% - Accent1 14 3 2" xfId="779" xr:uid="{00000000-0005-0000-0000-000045020000}"/>
    <cellStyle name="20% - Accent1 14 3 2 2" xfId="780" xr:uid="{00000000-0005-0000-0000-000046020000}"/>
    <cellStyle name="20% - Accent1 14 3 2 2 2" xfId="781" xr:uid="{00000000-0005-0000-0000-000047020000}"/>
    <cellStyle name="20% - Accent1 14 3 2 3" xfId="782" xr:uid="{00000000-0005-0000-0000-000048020000}"/>
    <cellStyle name="20% - Accent1 14 3 3" xfId="783" xr:uid="{00000000-0005-0000-0000-000049020000}"/>
    <cellStyle name="20% - Accent1 14 3 3 2" xfId="784" xr:uid="{00000000-0005-0000-0000-00004A020000}"/>
    <cellStyle name="20% - Accent1 14 3 4" xfId="785" xr:uid="{00000000-0005-0000-0000-00004B020000}"/>
    <cellStyle name="20% - Accent1 14 4" xfId="786" xr:uid="{00000000-0005-0000-0000-00004C020000}"/>
    <cellStyle name="20% - Accent1 14 4 2" xfId="787" xr:uid="{00000000-0005-0000-0000-00004D020000}"/>
    <cellStyle name="20% - Accent1 14 4 2 2" xfId="788" xr:uid="{00000000-0005-0000-0000-00004E020000}"/>
    <cellStyle name="20% - Accent1 14 4 2 2 2" xfId="789" xr:uid="{00000000-0005-0000-0000-00004F020000}"/>
    <cellStyle name="20% - Accent1 14 4 2 3" xfId="790" xr:uid="{00000000-0005-0000-0000-000050020000}"/>
    <cellStyle name="20% - Accent1 14 4 3" xfId="791" xr:uid="{00000000-0005-0000-0000-000051020000}"/>
    <cellStyle name="20% - Accent1 14 4 3 2" xfId="792" xr:uid="{00000000-0005-0000-0000-000052020000}"/>
    <cellStyle name="20% - Accent1 14 4 4" xfId="793" xr:uid="{00000000-0005-0000-0000-000053020000}"/>
    <cellStyle name="20% - Accent1 14 5" xfId="794" xr:uid="{00000000-0005-0000-0000-000054020000}"/>
    <cellStyle name="20% - Accent1 14 5 2" xfId="795" xr:uid="{00000000-0005-0000-0000-000055020000}"/>
    <cellStyle name="20% - Accent1 14 5 2 2" xfId="796" xr:uid="{00000000-0005-0000-0000-000056020000}"/>
    <cellStyle name="20% - Accent1 14 5 3" xfId="797" xr:uid="{00000000-0005-0000-0000-000057020000}"/>
    <cellStyle name="20% - Accent1 14 6" xfId="798" xr:uid="{00000000-0005-0000-0000-000058020000}"/>
    <cellStyle name="20% - Accent1 14 6 2" xfId="799" xr:uid="{00000000-0005-0000-0000-000059020000}"/>
    <cellStyle name="20% - Accent1 14 6 2 2" xfId="800" xr:uid="{00000000-0005-0000-0000-00005A020000}"/>
    <cellStyle name="20% - Accent1 14 6 3" xfId="801" xr:uid="{00000000-0005-0000-0000-00005B020000}"/>
    <cellStyle name="20% - Accent1 14 7" xfId="802" xr:uid="{00000000-0005-0000-0000-00005C020000}"/>
    <cellStyle name="20% - Accent1 14 7 2" xfId="803" xr:uid="{00000000-0005-0000-0000-00005D020000}"/>
    <cellStyle name="20% - Accent1 14 8" xfId="804" xr:uid="{00000000-0005-0000-0000-00005E020000}"/>
    <cellStyle name="20% - Accent1 14 8 2" xfId="805" xr:uid="{00000000-0005-0000-0000-00005F020000}"/>
    <cellStyle name="20% - Accent1 14 9" xfId="806" xr:uid="{00000000-0005-0000-0000-000060020000}"/>
    <cellStyle name="20% - Accent1 15" xfId="807" xr:uid="{00000000-0005-0000-0000-000061020000}"/>
    <cellStyle name="20% - Accent1 15 2" xfId="808" xr:uid="{00000000-0005-0000-0000-000062020000}"/>
    <cellStyle name="20% - Accent1 15 2 2" xfId="809" xr:uid="{00000000-0005-0000-0000-000063020000}"/>
    <cellStyle name="20% - Accent1 15 2 2 2" xfId="810" xr:uid="{00000000-0005-0000-0000-000064020000}"/>
    <cellStyle name="20% - Accent1 15 2 2 2 2" xfId="811" xr:uid="{00000000-0005-0000-0000-000065020000}"/>
    <cellStyle name="20% - Accent1 15 2 2 3" xfId="812" xr:uid="{00000000-0005-0000-0000-000066020000}"/>
    <cellStyle name="20% - Accent1 15 2 3" xfId="813" xr:uid="{00000000-0005-0000-0000-000067020000}"/>
    <cellStyle name="20% - Accent1 15 2 3 2" xfId="814" xr:uid="{00000000-0005-0000-0000-000068020000}"/>
    <cellStyle name="20% - Accent1 15 2 4" xfId="815" xr:uid="{00000000-0005-0000-0000-000069020000}"/>
    <cellStyle name="20% - Accent1 15 3" xfId="816" xr:uid="{00000000-0005-0000-0000-00006A020000}"/>
    <cellStyle name="20% - Accent1 15 3 2" xfId="817" xr:uid="{00000000-0005-0000-0000-00006B020000}"/>
    <cellStyle name="20% - Accent1 15 3 2 2" xfId="818" xr:uid="{00000000-0005-0000-0000-00006C020000}"/>
    <cellStyle name="20% - Accent1 15 3 2 2 2" xfId="819" xr:uid="{00000000-0005-0000-0000-00006D020000}"/>
    <cellStyle name="20% - Accent1 15 3 2 3" xfId="820" xr:uid="{00000000-0005-0000-0000-00006E020000}"/>
    <cellStyle name="20% - Accent1 15 3 3" xfId="821" xr:uid="{00000000-0005-0000-0000-00006F020000}"/>
    <cellStyle name="20% - Accent1 15 3 3 2" xfId="822" xr:uid="{00000000-0005-0000-0000-000070020000}"/>
    <cellStyle name="20% - Accent1 15 3 4" xfId="823" xr:uid="{00000000-0005-0000-0000-000071020000}"/>
    <cellStyle name="20% - Accent1 15 4" xfId="824" xr:uid="{00000000-0005-0000-0000-000072020000}"/>
    <cellStyle name="20% - Accent1 15 4 2" xfId="825" xr:uid="{00000000-0005-0000-0000-000073020000}"/>
    <cellStyle name="20% - Accent1 15 4 2 2" xfId="826" xr:uid="{00000000-0005-0000-0000-000074020000}"/>
    <cellStyle name="20% - Accent1 15 4 2 2 2" xfId="827" xr:uid="{00000000-0005-0000-0000-000075020000}"/>
    <cellStyle name="20% - Accent1 15 4 2 3" xfId="828" xr:uid="{00000000-0005-0000-0000-000076020000}"/>
    <cellStyle name="20% - Accent1 15 4 3" xfId="829" xr:uid="{00000000-0005-0000-0000-000077020000}"/>
    <cellStyle name="20% - Accent1 15 4 3 2" xfId="830" xr:uid="{00000000-0005-0000-0000-000078020000}"/>
    <cellStyle name="20% - Accent1 15 4 4" xfId="831" xr:uid="{00000000-0005-0000-0000-000079020000}"/>
    <cellStyle name="20% - Accent1 15 5" xfId="832" xr:uid="{00000000-0005-0000-0000-00007A020000}"/>
    <cellStyle name="20% - Accent1 15 5 2" xfId="833" xr:uid="{00000000-0005-0000-0000-00007B020000}"/>
    <cellStyle name="20% - Accent1 15 5 2 2" xfId="834" xr:uid="{00000000-0005-0000-0000-00007C020000}"/>
    <cellStyle name="20% - Accent1 15 5 3" xfId="835" xr:uid="{00000000-0005-0000-0000-00007D020000}"/>
    <cellStyle name="20% - Accent1 15 6" xfId="836" xr:uid="{00000000-0005-0000-0000-00007E020000}"/>
    <cellStyle name="20% - Accent1 15 6 2" xfId="837" xr:uid="{00000000-0005-0000-0000-00007F020000}"/>
    <cellStyle name="20% - Accent1 15 6 2 2" xfId="838" xr:uid="{00000000-0005-0000-0000-000080020000}"/>
    <cellStyle name="20% - Accent1 15 6 3" xfId="839" xr:uid="{00000000-0005-0000-0000-000081020000}"/>
    <cellStyle name="20% - Accent1 15 7" xfId="840" xr:uid="{00000000-0005-0000-0000-000082020000}"/>
    <cellStyle name="20% - Accent1 15 7 2" xfId="841" xr:uid="{00000000-0005-0000-0000-000083020000}"/>
    <cellStyle name="20% - Accent1 15 8" xfId="842" xr:uid="{00000000-0005-0000-0000-000084020000}"/>
    <cellStyle name="20% - Accent1 15 8 2" xfId="843" xr:uid="{00000000-0005-0000-0000-000085020000}"/>
    <cellStyle name="20% - Accent1 15 9" xfId="844" xr:uid="{00000000-0005-0000-0000-000086020000}"/>
    <cellStyle name="20% - Accent1 16" xfId="845" xr:uid="{00000000-0005-0000-0000-000087020000}"/>
    <cellStyle name="20% - Accent1 16 2" xfId="846" xr:uid="{00000000-0005-0000-0000-000088020000}"/>
    <cellStyle name="20% - Accent1 16 2 2" xfId="847" xr:uid="{00000000-0005-0000-0000-000089020000}"/>
    <cellStyle name="20% - Accent1 16 2 2 2" xfId="848" xr:uid="{00000000-0005-0000-0000-00008A020000}"/>
    <cellStyle name="20% - Accent1 16 2 3" xfId="849" xr:uid="{00000000-0005-0000-0000-00008B020000}"/>
    <cellStyle name="20% - Accent1 16 3" xfId="850" xr:uid="{00000000-0005-0000-0000-00008C020000}"/>
    <cellStyle name="20% - Accent1 16 3 2" xfId="851" xr:uid="{00000000-0005-0000-0000-00008D020000}"/>
    <cellStyle name="20% - Accent1 16 4" xfId="852" xr:uid="{00000000-0005-0000-0000-00008E020000}"/>
    <cellStyle name="20% - Accent1 17" xfId="853" xr:uid="{00000000-0005-0000-0000-00008F020000}"/>
    <cellStyle name="20% - Accent1 17 2" xfId="854" xr:uid="{00000000-0005-0000-0000-000090020000}"/>
    <cellStyle name="20% - Accent1 17 2 2" xfId="855" xr:uid="{00000000-0005-0000-0000-000091020000}"/>
    <cellStyle name="20% - Accent1 17 2 2 2" xfId="856" xr:uid="{00000000-0005-0000-0000-000092020000}"/>
    <cellStyle name="20% - Accent1 17 2 3" xfId="857" xr:uid="{00000000-0005-0000-0000-000093020000}"/>
    <cellStyle name="20% - Accent1 17 3" xfId="858" xr:uid="{00000000-0005-0000-0000-000094020000}"/>
    <cellStyle name="20% - Accent1 17 3 2" xfId="859" xr:uid="{00000000-0005-0000-0000-000095020000}"/>
    <cellStyle name="20% - Accent1 17 4" xfId="860" xr:uid="{00000000-0005-0000-0000-000096020000}"/>
    <cellStyle name="20% - Accent1 18" xfId="861" xr:uid="{00000000-0005-0000-0000-000097020000}"/>
    <cellStyle name="20% - Accent1 18 2" xfId="862" xr:uid="{00000000-0005-0000-0000-000098020000}"/>
    <cellStyle name="20% - Accent1 18 2 2" xfId="863" xr:uid="{00000000-0005-0000-0000-000099020000}"/>
    <cellStyle name="20% - Accent1 18 2 2 2" xfId="864" xr:uid="{00000000-0005-0000-0000-00009A020000}"/>
    <cellStyle name="20% - Accent1 18 2 3" xfId="865" xr:uid="{00000000-0005-0000-0000-00009B020000}"/>
    <cellStyle name="20% - Accent1 18 3" xfId="866" xr:uid="{00000000-0005-0000-0000-00009C020000}"/>
    <cellStyle name="20% - Accent1 18 3 2" xfId="867" xr:uid="{00000000-0005-0000-0000-00009D020000}"/>
    <cellStyle name="20% - Accent1 18 4" xfId="868" xr:uid="{00000000-0005-0000-0000-00009E020000}"/>
    <cellStyle name="20% - Accent1 19" xfId="869" xr:uid="{00000000-0005-0000-0000-00009F020000}"/>
    <cellStyle name="20% - Accent1 19 2" xfId="870" xr:uid="{00000000-0005-0000-0000-0000A0020000}"/>
    <cellStyle name="20% - Accent1 19 2 2" xfId="871" xr:uid="{00000000-0005-0000-0000-0000A1020000}"/>
    <cellStyle name="20% - Accent1 19 3" xfId="872" xr:uid="{00000000-0005-0000-0000-0000A2020000}"/>
    <cellStyle name="20% - Accent1 2" xfId="106" xr:uid="{00000000-0005-0000-0000-0000A3020000}"/>
    <cellStyle name="20% - Accent1 2 10" xfId="873" xr:uid="{00000000-0005-0000-0000-0000A4020000}"/>
    <cellStyle name="20% - Accent1 2 10 10" xfId="874" xr:uid="{00000000-0005-0000-0000-0000A5020000}"/>
    <cellStyle name="20% - Accent1 2 10 10 2" xfId="875" xr:uid="{00000000-0005-0000-0000-0000A6020000}"/>
    <cellStyle name="20% - Accent1 2 10 11" xfId="876" xr:uid="{00000000-0005-0000-0000-0000A7020000}"/>
    <cellStyle name="20% - Accent1 2 10 2" xfId="877" xr:uid="{00000000-0005-0000-0000-0000A8020000}"/>
    <cellStyle name="20% - Accent1 2 10 2 2" xfId="878" xr:uid="{00000000-0005-0000-0000-0000A9020000}"/>
    <cellStyle name="20% - Accent1 2 10 2 2 2" xfId="879" xr:uid="{00000000-0005-0000-0000-0000AA020000}"/>
    <cellStyle name="20% - Accent1 2 10 2 2 2 2" xfId="880" xr:uid="{00000000-0005-0000-0000-0000AB020000}"/>
    <cellStyle name="20% - Accent1 2 10 2 2 2 2 2" xfId="881" xr:uid="{00000000-0005-0000-0000-0000AC020000}"/>
    <cellStyle name="20% - Accent1 2 10 2 2 2 3" xfId="882" xr:uid="{00000000-0005-0000-0000-0000AD020000}"/>
    <cellStyle name="20% - Accent1 2 10 2 2 3" xfId="883" xr:uid="{00000000-0005-0000-0000-0000AE020000}"/>
    <cellStyle name="20% - Accent1 2 10 2 2 3 2" xfId="884" xr:uid="{00000000-0005-0000-0000-0000AF020000}"/>
    <cellStyle name="20% - Accent1 2 10 2 2 4" xfId="885" xr:uid="{00000000-0005-0000-0000-0000B0020000}"/>
    <cellStyle name="20% - Accent1 2 10 2 3" xfId="886" xr:uid="{00000000-0005-0000-0000-0000B1020000}"/>
    <cellStyle name="20% - Accent1 2 10 2 3 2" xfId="887" xr:uid="{00000000-0005-0000-0000-0000B2020000}"/>
    <cellStyle name="20% - Accent1 2 10 2 3 2 2" xfId="888" xr:uid="{00000000-0005-0000-0000-0000B3020000}"/>
    <cellStyle name="20% - Accent1 2 10 2 3 2 2 2" xfId="889" xr:uid="{00000000-0005-0000-0000-0000B4020000}"/>
    <cellStyle name="20% - Accent1 2 10 2 3 2 3" xfId="890" xr:uid="{00000000-0005-0000-0000-0000B5020000}"/>
    <cellStyle name="20% - Accent1 2 10 2 3 3" xfId="891" xr:uid="{00000000-0005-0000-0000-0000B6020000}"/>
    <cellStyle name="20% - Accent1 2 10 2 3 3 2" xfId="892" xr:uid="{00000000-0005-0000-0000-0000B7020000}"/>
    <cellStyle name="20% - Accent1 2 10 2 3 4" xfId="893" xr:uid="{00000000-0005-0000-0000-0000B8020000}"/>
    <cellStyle name="20% - Accent1 2 10 2 4" xfId="894" xr:uid="{00000000-0005-0000-0000-0000B9020000}"/>
    <cellStyle name="20% - Accent1 2 10 2 4 2" xfId="895" xr:uid="{00000000-0005-0000-0000-0000BA020000}"/>
    <cellStyle name="20% - Accent1 2 10 2 4 2 2" xfId="896" xr:uid="{00000000-0005-0000-0000-0000BB020000}"/>
    <cellStyle name="20% - Accent1 2 10 2 4 2 2 2" xfId="897" xr:uid="{00000000-0005-0000-0000-0000BC020000}"/>
    <cellStyle name="20% - Accent1 2 10 2 4 2 3" xfId="898" xr:uid="{00000000-0005-0000-0000-0000BD020000}"/>
    <cellStyle name="20% - Accent1 2 10 2 4 3" xfId="899" xr:uid="{00000000-0005-0000-0000-0000BE020000}"/>
    <cellStyle name="20% - Accent1 2 10 2 4 3 2" xfId="900" xr:uid="{00000000-0005-0000-0000-0000BF020000}"/>
    <cellStyle name="20% - Accent1 2 10 2 4 4" xfId="901" xr:uid="{00000000-0005-0000-0000-0000C0020000}"/>
    <cellStyle name="20% - Accent1 2 10 2 5" xfId="902" xr:uid="{00000000-0005-0000-0000-0000C1020000}"/>
    <cellStyle name="20% - Accent1 2 10 2 5 2" xfId="903" xr:uid="{00000000-0005-0000-0000-0000C2020000}"/>
    <cellStyle name="20% - Accent1 2 10 2 5 2 2" xfId="904" xr:uid="{00000000-0005-0000-0000-0000C3020000}"/>
    <cellStyle name="20% - Accent1 2 10 2 5 3" xfId="905" xr:uid="{00000000-0005-0000-0000-0000C4020000}"/>
    <cellStyle name="20% - Accent1 2 10 2 6" xfId="107" xr:uid="{00000000-0005-0000-0000-0000C5020000}"/>
    <cellStyle name="20% - Accent1 2 10 2 6 2" xfId="108" xr:uid="{00000000-0005-0000-0000-0000C6020000}"/>
    <cellStyle name="20% - Accent1 2 10 2 6 2 2" xfId="906" xr:uid="{00000000-0005-0000-0000-0000C7020000}"/>
    <cellStyle name="20% - Accent1 2 10 2 6 3" xfId="109" xr:uid="{00000000-0005-0000-0000-0000C8020000}"/>
    <cellStyle name="20% - Accent1 2 10 2 6 4" xfId="907" xr:uid="{00000000-0005-0000-0000-0000C9020000}"/>
    <cellStyle name="20% - Accent1 2 10 2 7" xfId="110" xr:uid="{00000000-0005-0000-0000-0000CA020000}"/>
    <cellStyle name="20% - Accent1 2 10 2 7 2" xfId="111" xr:uid="{00000000-0005-0000-0000-0000CB020000}"/>
    <cellStyle name="20% - Accent1 2 10 2 7 3" xfId="112" xr:uid="{00000000-0005-0000-0000-0000CC020000}"/>
    <cellStyle name="20% - Accent1 2 10 2 8" xfId="908" xr:uid="{00000000-0005-0000-0000-0000CD020000}"/>
    <cellStyle name="20% - Accent1 2 10 2 8 2" xfId="909" xr:uid="{00000000-0005-0000-0000-0000CE020000}"/>
    <cellStyle name="20% - Accent1 2 10 2 9" xfId="910" xr:uid="{00000000-0005-0000-0000-0000CF020000}"/>
    <cellStyle name="20% - Accent1 2 10 3" xfId="911" xr:uid="{00000000-0005-0000-0000-0000D0020000}"/>
    <cellStyle name="20% - Accent1 2 10 3 2" xfId="912" xr:uid="{00000000-0005-0000-0000-0000D1020000}"/>
    <cellStyle name="20% - Accent1 2 10 3 2 2" xfId="913" xr:uid="{00000000-0005-0000-0000-0000D2020000}"/>
    <cellStyle name="20% - Accent1 2 10 3 2 2 2" xfId="914" xr:uid="{00000000-0005-0000-0000-0000D3020000}"/>
    <cellStyle name="20% - Accent1 2 10 3 2 2 2 2" xfId="915" xr:uid="{00000000-0005-0000-0000-0000D4020000}"/>
    <cellStyle name="20% - Accent1 2 10 3 2 2 3" xfId="916" xr:uid="{00000000-0005-0000-0000-0000D5020000}"/>
    <cellStyle name="20% - Accent1 2 10 3 2 3" xfId="917" xr:uid="{00000000-0005-0000-0000-0000D6020000}"/>
    <cellStyle name="20% - Accent1 2 10 3 2 3 2" xfId="918" xr:uid="{00000000-0005-0000-0000-0000D7020000}"/>
    <cellStyle name="20% - Accent1 2 10 3 2 4" xfId="919" xr:uid="{00000000-0005-0000-0000-0000D8020000}"/>
    <cellStyle name="20% - Accent1 2 10 3 3" xfId="920" xr:uid="{00000000-0005-0000-0000-0000D9020000}"/>
    <cellStyle name="20% - Accent1 2 10 3 3 2" xfId="921" xr:uid="{00000000-0005-0000-0000-0000DA020000}"/>
    <cellStyle name="20% - Accent1 2 10 3 3 2 2" xfId="922" xr:uid="{00000000-0005-0000-0000-0000DB020000}"/>
    <cellStyle name="20% - Accent1 2 10 3 3 2 2 2" xfId="923" xr:uid="{00000000-0005-0000-0000-0000DC020000}"/>
    <cellStyle name="20% - Accent1 2 10 3 3 2 3" xfId="924" xr:uid="{00000000-0005-0000-0000-0000DD020000}"/>
    <cellStyle name="20% - Accent1 2 10 3 3 3" xfId="925" xr:uid="{00000000-0005-0000-0000-0000DE020000}"/>
    <cellStyle name="20% - Accent1 2 10 3 3 3 2" xfId="926" xr:uid="{00000000-0005-0000-0000-0000DF020000}"/>
    <cellStyle name="20% - Accent1 2 10 3 3 4" xfId="927" xr:uid="{00000000-0005-0000-0000-0000E0020000}"/>
    <cellStyle name="20% - Accent1 2 10 3 4" xfId="928" xr:uid="{00000000-0005-0000-0000-0000E1020000}"/>
    <cellStyle name="20% - Accent1 2 10 3 4 2" xfId="929" xr:uid="{00000000-0005-0000-0000-0000E2020000}"/>
    <cellStyle name="20% - Accent1 2 10 3 4 2 2" xfId="930" xr:uid="{00000000-0005-0000-0000-0000E3020000}"/>
    <cellStyle name="20% - Accent1 2 10 3 4 2 2 2" xfId="931" xr:uid="{00000000-0005-0000-0000-0000E4020000}"/>
    <cellStyle name="20% - Accent1 2 10 3 4 2 3" xfId="932" xr:uid="{00000000-0005-0000-0000-0000E5020000}"/>
    <cellStyle name="20% - Accent1 2 10 3 4 3" xfId="933" xr:uid="{00000000-0005-0000-0000-0000E6020000}"/>
    <cellStyle name="20% - Accent1 2 10 3 4 3 2" xfId="934" xr:uid="{00000000-0005-0000-0000-0000E7020000}"/>
    <cellStyle name="20% - Accent1 2 10 3 4 4" xfId="935" xr:uid="{00000000-0005-0000-0000-0000E8020000}"/>
    <cellStyle name="20% - Accent1 2 10 3 5" xfId="936" xr:uid="{00000000-0005-0000-0000-0000E9020000}"/>
    <cellStyle name="20% - Accent1 2 10 3 5 2" xfId="937" xr:uid="{00000000-0005-0000-0000-0000EA020000}"/>
    <cellStyle name="20% - Accent1 2 10 3 5 2 2" xfId="938" xr:uid="{00000000-0005-0000-0000-0000EB020000}"/>
    <cellStyle name="20% - Accent1 2 10 3 5 3" xfId="939" xr:uid="{00000000-0005-0000-0000-0000EC020000}"/>
    <cellStyle name="20% - Accent1 2 10 3 6" xfId="940" xr:uid="{00000000-0005-0000-0000-0000ED020000}"/>
    <cellStyle name="20% - Accent1 2 10 3 6 2" xfId="941" xr:uid="{00000000-0005-0000-0000-0000EE020000}"/>
    <cellStyle name="20% - Accent1 2 10 3 6 2 2" xfId="942" xr:uid="{00000000-0005-0000-0000-0000EF020000}"/>
    <cellStyle name="20% - Accent1 2 10 3 6 3" xfId="943" xr:uid="{00000000-0005-0000-0000-0000F0020000}"/>
    <cellStyle name="20% - Accent1 2 10 3 7" xfId="944" xr:uid="{00000000-0005-0000-0000-0000F1020000}"/>
    <cellStyle name="20% - Accent1 2 10 3 7 2" xfId="945" xr:uid="{00000000-0005-0000-0000-0000F2020000}"/>
    <cellStyle name="20% - Accent1 2 10 3 8" xfId="946" xr:uid="{00000000-0005-0000-0000-0000F3020000}"/>
    <cellStyle name="20% - Accent1 2 10 3 8 2" xfId="947" xr:uid="{00000000-0005-0000-0000-0000F4020000}"/>
    <cellStyle name="20% - Accent1 2 10 3 9" xfId="948" xr:uid="{00000000-0005-0000-0000-0000F5020000}"/>
    <cellStyle name="20% - Accent1 2 10 4" xfId="949" xr:uid="{00000000-0005-0000-0000-0000F6020000}"/>
    <cellStyle name="20% - Accent1 2 10 4 2" xfId="950" xr:uid="{00000000-0005-0000-0000-0000F7020000}"/>
    <cellStyle name="20% - Accent1 2 10 4 2 2" xfId="951" xr:uid="{00000000-0005-0000-0000-0000F8020000}"/>
    <cellStyle name="20% - Accent1 2 10 4 2 2 2" xfId="952" xr:uid="{00000000-0005-0000-0000-0000F9020000}"/>
    <cellStyle name="20% - Accent1 2 10 4 2 3" xfId="953" xr:uid="{00000000-0005-0000-0000-0000FA020000}"/>
    <cellStyle name="20% - Accent1 2 10 4 3" xfId="954" xr:uid="{00000000-0005-0000-0000-0000FB020000}"/>
    <cellStyle name="20% - Accent1 2 10 4 3 2" xfId="955" xr:uid="{00000000-0005-0000-0000-0000FC020000}"/>
    <cellStyle name="20% - Accent1 2 10 4 4" xfId="956" xr:uid="{00000000-0005-0000-0000-0000FD020000}"/>
    <cellStyle name="20% - Accent1 2 10 5" xfId="957" xr:uid="{00000000-0005-0000-0000-0000FE020000}"/>
    <cellStyle name="20% - Accent1 2 10 5 2" xfId="958" xr:uid="{00000000-0005-0000-0000-0000FF020000}"/>
    <cellStyle name="20% - Accent1 2 10 5 2 2" xfId="959" xr:uid="{00000000-0005-0000-0000-000000030000}"/>
    <cellStyle name="20% - Accent1 2 10 5 2 2 2" xfId="960" xr:uid="{00000000-0005-0000-0000-000001030000}"/>
    <cellStyle name="20% - Accent1 2 10 5 2 3" xfId="961" xr:uid="{00000000-0005-0000-0000-000002030000}"/>
    <cellStyle name="20% - Accent1 2 10 5 3" xfId="962" xr:uid="{00000000-0005-0000-0000-000003030000}"/>
    <cellStyle name="20% - Accent1 2 10 5 3 2" xfId="963" xr:uid="{00000000-0005-0000-0000-000004030000}"/>
    <cellStyle name="20% - Accent1 2 10 5 4" xfId="964" xr:uid="{00000000-0005-0000-0000-000005030000}"/>
    <cellStyle name="20% - Accent1 2 10 6" xfId="965" xr:uid="{00000000-0005-0000-0000-000006030000}"/>
    <cellStyle name="20% - Accent1 2 10 6 2" xfId="966" xr:uid="{00000000-0005-0000-0000-000007030000}"/>
    <cellStyle name="20% - Accent1 2 10 6 2 2" xfId="967" xr:uid="{00000000-0005-0000-0000-000008030000}"/>
    <cellStyle name="20% - Accent1 2 10 6 2 2 2" xfId="968" xr:uid="{00000000-0005-0000-0000-000009030000}"/>
    <cellStyle name="20% - Accent1 2 10 6 2 3" xfId="969" xr:uid="{00000000-0005-0000-0000-00000A030000}"/>
    <cellStyle name="20% - Accent1 2 10 6 3" xfId="970" xr:uid="{00000000-0005-0000-0000-00000B030000}"/>
    <cellStyle name="20% - Accent1 2 10 6 3 2" xfId="971" xr:uid="{00000000-0005-0000-0000-00000C030000}"/>
    <cellStyle name="20% - Accent1 2 10 6 4" xfId="972" xr:uid="{00000000-0005-0000-0000-00000D030000}"/>
    <cellStyle name="20% - Accent1 2 10 7" xfId="973" xr:uid="{00000000-0005-0000-0000-00000E030000}"/>
    <cellStyle name="20% - Accent1 2 10 7 2" xfId="974" xr:uid="{00000000-0005-0000-0000-00000F030000}"/>
    <cellStyle name="20% - Accent1 2 10 7 2 2" xfId="975" xr:uid="{00000000-0005-0000-0000-000010030000}"/>
    <cellStyle name="20% - Accent1 2 10 7 3" xfId="976" xr:uid="{00000000-0005-0000-0000-000011030000}"/>
    <cellStyle name="20% - Accent1 2 10 8" xfId="977" xr:uid="{00000000-0005-0000-0000-000012030000}"/>
    <cellStyle name="20% - Accent1 2 10 8 2" xfId="978" xr:uid="{00000000-0005-0000-0000-000013030000}"/>
    <cellStyle name="20% - Accent1 2 10 8 2 2" xfId="979" xr:uid="{00000000-0005-0000-0000-000014030000}"/>
    <cellStyle name="20% - Accent1 2 10 8 3" xfId="980" xr:uid="{00000000-0005-0000-0000-000015030000}"/>
    <cellStyle name="20% - Accent1 2 10 9" xfId="981" xr:uid="{00000000-0005-0000-0000-000016030000}"/>
    <cellStyle name="20% - Accent1 2 10 9 2" xfId="982" xr:uid="{00000000-0005-0000-0000-000017030000}"/>
    <cellStyle name="20% - Accent1 2 11" xfId="983" xr:uid="{00000000-0005-0000-0000-000018030000}"/>
    <cellStyle name="20% - Accent1 2 11 10" xfId="984" xr:uid="{00000000-0005-0000-0000-000019030000}"/>
    <cellStyle name="20% - Accent1 2 11 10 2" xfId="985" xr:uid="{00000000-0005-0000-0000-00001A030000}"/>
    <cellStyle name="20% - Accent1 2 11 11" xfId="986" xr:uid="{00000000-0005-0000-0000-00001B030000}"/>
    <cellStyle name="20% - Accent1 2 11 2" xfId="987" xr:uid="{00000000-0005-0000-0000-00001C030000}"/>
    <cellStyle name="20% - Accent1 2 11 2 2" xfId="988" xr:uid="{00000000-0005-0000-0000-00001D030000}"/>
    <cellStyle name="20% - Accent1 2 11 2 2 2" xfId="989" xr:uid="{00000000-0005-0000-0000-00001E030000}"/>
    <cellStyle name="20% - Accent1 2 11 2 2 2 2" xfId="990" xr:uid="{00000000-0005-0000-0000-00001F030000}"/>
    <cellStyle name="20% - Accent1 2 11 2 2 2 2 2" xfId="991" xr:uid="{00000000-0005-0000-0000-000020030000}"/>
    <cellStyle name="20% - Accent1 2 11 2 2 2 3" xfId="992" xr:uid="{00000000-0005-0000-0000-000021030000}"/>
    <cellStyle name="20% - Accent1 2 11 2 2 3" xfId="993" xr:uid="{00000000-0005-0000-0000-000022030000}"/>
    <cellStyle name="20% - Accent1 2 11 2 2 3 2" xfId="994" xr:uid="{00000000-0005-0000-0000-000023030000}"/>
    <cellStyle name="20% - Accent1 2 11 2 2 4" xfId="995" xr:uid="{00000000-0005-0000-0000-000024030000}"/>
    <cellStyle name="20% - Accent1 2 11 2 3" xfId="996" xr:uid="{00000000-0005-0000-0000-000025030000}"/>
    <cellStyle name="20% - Accent1 2 11 2 3 2" xfId="997" xr:uid="{00000000-0005-0000-0000-000026030000}"/>
    <cellStyle name="20% - Accent1 2 11 2 3 2 2" xfId="998" xr:uid="{00000000-0005-0000-0000-000027030000}"/>
    <cellStyle name="20% - Accent1 2 11 2 3 2 2 2" xfId="999" xr:uid="{00000000-0005-0000-0000-000028030000}"/>
    <cellStyle name="20% - Accent1 2 11 2 3 2 3" xfId="1000" xr:uid="{00000000-0005-0000-0000-000029030000}"/>
    <cellStyle name="20% - Accent1 2 11 2 3 3" xfId="1001" xr:uid="{00000000-0005-0000-0000-00002A030000}"/>
    <cellStyle name="20% - Accent1 2 11 2 3 3 2" xfId="1002" xr:uid="{00000000-0005-0000-0000-00002B030000}"/>
    <cellStyle name="20% - Accent1 2 11 2 3 4" xfId="1003" xr:uid="{00000000-0005-0000-0000-00002C030000}"/>
    <cellStyle name="20% - Accent1 2 11 2 4" xfId="1004" xr:uid="{00000000-0005-0000-0000-00002D030000}"/>
    <cellStyle name="20% - Accent1 2 11 2 4 2" xfId="1005" xr:uid="{00000000-0005-0000-0000-00002E030000}"/>
    <cellStyle name="20% - Accent1 2 11 2 4 2 2" xfId="1006" xr:uid="{00000000-0005-0000-0000-00002F030000}"/>
    <cellStyle name="20% - Accent1 2 11 2 4 2 2 2" xfId="1007" xr:uid="{00000000-0005-0000-0000-000030030000}"/>
    <cellStyle name="20% - Accent1 2 11 2 4 2 3" xfId="1008" xr:uid="{00000000-0005-0000-0000-000031030000}"/>
    <cellStyle name="20% - Accent1 2 11 2 4 3" xfId="1009" xr:uid="{00000000-0005-0000-0000-000032030000}"/>
    <cellStyle name="20% - Accent1 2 11 2 4 3 2" xfId="1010" xr:uid="{00000000-0005-0000-0000-000033030000}"/>
    <cellStyle name="20% - Accent1 2 11 2 4 4" xfId="1011" xr:uid="{00000000-0005-0000-0000-000034030000}"/>
    <cellStyle name="20% - Accent1 2 11 2 5" xfId="1012" xr:uid="{00000000-0005-0000-0000-000035030000}"/>
    <cellStyle name="20% - Accent1 2 11 2 5 2" xfId="1013" xr:uid="{00000000-0005-0000-0000-000036030000}"/>
    <cellStyle name="20% - Accent1 2 11 2 5 2 2" xfId="1014" xr:uid="{00000000-0005-0000-0000-000037030000}"/>
    <cellStyle name="20% - Accent1 2 11 2 5 3" xfId="1015" xr:uid="{00000000-0005-0000-0000-000038030000}"/>
    <cellStyle name="20% - Accent1 2 11 2 6" xfId="1016" xr:uid="{00000000-0005-0000-0000-000039030000}"/>
    <cellStyle name="20% - Accent1 2 11 2 6 2" xfId="1017" xr:uid="{00000000-0005-0000-0000-00003A030000}"/>
    <cellStyle name="20% - Accent1 2 11 2 6 2 2" xfId="1018" xr:uid="{00000000-0005-0000-0000-00003B030000}"/>
    <cellStyle name="20% - Accent1 2 11 2 6 3" xfId="1019" xr:uid="{00000000-0005-0000-0000-00003C030000}"/>
    <cellStyle name="20% - Accent1 2 11 2 7" xfId="1020" xr:uid="{00000000-0005-0000-0000-00003D030000}"/>
    <cellStyle name="20% - Accent1 2 11 2 7 2" xfId="1021" xr:uid="{00000000-0005-0000-0000-00003E030000}"/>
    <cellStyle name="20% - Accent1 2 11 2 8" xfId="1022" xr:uid="{00000000-0005-0000-0000-00003F030000}"/>
    <cellStyle name="20% - Accent1 2 11 2 8 2" xfId="1023" xr:uid="{00000000-0005-0000-0000-000040030000}"/>
    <cellStyle name="20% - Accent1 2 11 2 9" xfId="1024" xr:uid="{00000000-0005-0000-0000-000041030000}"/>
    <cellStyle name="20% - Accent1 2 11 3" xfId="1025" xr:uid="{00000000-0005-0000-0000-000042030000}"/>
    <cellStyle name="20% - Accent1 2 11 3 2" xfId="1026" xr:uid="{00000000-0005-0000-0000-000043030000}"/>
    <cellStyle name="20% - Accent1 2 11 3 2 2" xfId="1027" xr:uid="{00000000-0005-0000-0000-000044030000}"/>
    <cellStyle name="20% - Accent1 2 11 3 2 2 2" xfId="1028" xr:uid="{00000000-0005-0000-0000-000045030000}"/>
    <cellStyle name="20% - Accent1 2 11 3 2 2 2 2" xfId="1029" xr:uid="{00000000-0005-0000-0000-000046030000}"/>
    <cellStyle name="20% - Accent1 2 11 3 2 2 3" xfId="1030" xr:uid="{00000000-0005-0000-0000-000047030000}"/>
    <cellStyle name="20% - Accent1 2 11 3 2 3" xfId="1031" xr:uid="{00000000-0005-0000-0000-000048030000}"/>
    <cellStyle name="20% - Accent1 2 11 3 2 3 2" xfId="1032" xr:uid="{00000000-0005-0000-0000-000049030000}"/>
    <cellStyle name="20% - Accent1 2 11 3 2 4" xfId="1033" xr:uid="{00000000-0005-0000-0000-00004A030000}"/>
    <cellStyle name="20% - Accent1 2 11 3 3" xfId="1034" xr:uid="{00000000-0005-0000-0000-00004B030000}"/>
    <cellStyle name="20% - Accent1 2 11 3 3 2" xfId="1035" xr:uid="{00000000-0005-0000-0000-00004C030000}"/>
    <cellStyle name="20% - Accent1 2 11 3 3 2 2" xfId="1036" xr:uid="{00000000-0005-0000-0000-00004D030000}"/>
    <cellStyle name="20% - Accent1 2 11 3 3 2 2 2" xfId="1037" xr:uid="{00000000-0005-0000-0000-00004E030000}"/>
    <cellStyle name="20% - Accent1 2 11 3 3 2 3" xfId="1038" xr:uid="{00000000-0005-0000-0000-00004F030000}"/>
    <cellStyle name="20% - Accent1 2 11 3 3 3" xfId="1039" xr:uid="{00000000-0005-0000-0000-000050030000}"/>
    <cellStyle name="20% - Accent1 2 11 3 3 3 2" xfId="1040" xr:uid="{00000000-0005-0000-0000-000051030000}"/>
    <cellStyle name="20% - Accent1 2 11 3 3 4" xfId="1041" xr:uid="{00000000-0005-0000-0000-000052030000}"/>
    <cellStyle name="20% - Accent1 2 11 3 4" xfId="1042" xr:uid="{00000000-0005-0000-0000-000053030000}"/>
    <cellStyle name="20% - Accent1 2 11 3 4 2" xfId="1043" xr:uid="{00000000-0005-0000-0000-000054030000}"/>
    <cellStyle name="20% - Accent1 2 11 3 4 2 2" xfId="1044" xr:uid="{00000000-0005-0000-0000-000055030000}"/>
    <cellStyle name="20% - Accent1 2 11 3 4 2 2 2" xfId="1045" xr:uid="{00000000-0005-0000-0000-000056030000}"/>
    <cellStyle name="20% - Accent1 2 11 3 4 2 3" xfId="1046" xr:uid="{00000000-0005-0000-0000-000057030000}"/>
    <cellStyle name="20% - Accent1 2 11 3 4 3" xfId="1047" xr:uid="{00000000-0005-0000-0000-000058030000}"/>
    <cellStyle name="20% - Accent1 2 11 3 4 3 2" xfId="1048" xr:uid="{00000000-0005-0000-0000-000059030000}"/>
    <cellStyle name="20% - Accent1 2 11 3 4 4" xfId="1049" xr:uid="{00000000-0005-0000-0000-00005A030000}"/>
    <cellStyle name="20% - Accent1 2 11 3 5" xfId="1050" xr:uid="{00000000-0005-0000-0000-00005B030000}"/>
    <cellStyle name="20% - Accent1 2 11 3 5 2" xfId="1051" xr:uid="{00000000-0005-0000-0000-00005C030000}"/>
    <cellStyle name="20% - Accent1 2 11 3 5 2 2" xfId="1052" xr:uid="{00000000-0005-0000-0000-00005D030000}"/>
    <cellStyle name="20% - Accent1 2 11 3 5 3" xfId="1053" xr:uid="{00000000-0005-0000-0000-00005E030000}"/>
    <cellStyle name="20% - Accent1 2 11 3 6" xfId="1054" xr:uid="{00000000-0005-0000-0000-00005F030000}"/>
    <cellStyle name="20% - Accent1 2 11 3 6 2" xfId="1055" xr:uid="{00000000-0005-0000-0000-000060030000}"/>
    <cellStyle name="20% - Accent1 2 11 3 6 2 2" xfId="1056" xr:uid="{00000000-0005-0000-0000-000061030000}"/>
    <cellStyle name="20% - Accent1 2 11 3 6 3" xfId="1057" xr:uid="{00000000-0005-0000-0000-000062030000}"/>
    <cellStyle name="20% - Accent1 2 11 3 7" xfId="1058" xr:uid="{00000000-0005-0000-0000-000063030000}"/>
    <cellStyle name="20% - Accent1 2 11 3 7 2" xfId="1059" xr:uid="{00000000-0005-0000-0000-000064030000}"/>
    <cellStyle name="20% - Accent1 2 11 3 8" xfId="1060" xr:uid="{00000000-0005-0000-0000-000065030000}"/>
    <cellStyle name="20% - Accent1 2 11 3 8 2" xfId="1061" xr:uid="{00000000-0005-0000-0000-000066030000}"/>
    <cellStyle name="20% - Accent1 2 11 3 9" xfId="1062" xr:uid="{00000000-0005-0000-0000-000067030000}"/>
    <cellStyle name="20% - Accent1 2 11 4" xfId="1063" xr:uid="{00000000-0005-0000-0000-000068030000}"/>
    <cellStyle name="20% - Accent1 2 11 4 2" xfId="1064" xr:uid="{00000000-0005-0000-0000-000069030000}"/>
    <cellStyle name="20% - Accent1 2 11 4 2 2" xfId="1065" xr:uid="{00000000-0005-0000-0000-00006A030000}"/>
    <cellStyle name="20% - Accent1 2 11 4 2 2 2" xfId="1066" xr:uid="{00000000-0005-0000-0000-00006B030000}"/>
    <cellStyle name="20% - Accent1 2 11 4 2 3" xfId="1067" xr:uid="{00000000-0005-0000-0000-00006C030000}"/>
    <cellStyle name="20% - Accent1 2 11 4 3" xfId="1068" xr:uid="{00000000-0005-0000-0000-00006D030000}"/>
    <cellStyle name="20% - Accent1 2 11 4 3 2" xfId="1069" xr:uid="{00000000-0005-0000-0000-00006E030000}"/>
    <cellStyle name="20% - Accent1 2 11 4 4" xfId="1070" xr:uid="{00000000-0005-0000-0000-00006F030000}"/>
    <cellStyle name="20% - Accent1 2 11 5" xfId="1071" xr:uid="{00000000-0005-0000-0000-000070030000}"/>
    <cellStyle name="20% - Accent1 2 11 5 2" xfId="1072" xr:uid="{00000000-0005-0000-0000-000071030000}"/>
    <cellStyle name="20% - Accent1 2 11 5 2 2" xfId="1073" xr:uid="{00000000-0005-0000-0000-000072030000}"/>
    <cellStyle name="20% - Accent1 2 11 5 2 2 2" xfId="1074" xr:uid="{00000000-0005-0000-0000-000073030000}"/>
    <cellStyle name="20% - Accent1 2 11 5 2 3" xfId="1075" xr:uid="{00000000-0005-0000-0000-000074030000}"/>
    <cellStyle name="20% - Accent1 2 11 5 3" xfId="1076" xr:uid="{00000000-0005-0000-0000-000075030000}"/>
    <cellStyle name="20% - Accent1 2 11 5 3 2" xfId="1077" xr:uid="{00000000-0005-0000-0000-000076030000}"/>
    <cellStyle name="20% - Accent1 2 11 5 4" xfId="1078" xr:uid="{00000000-0005-0000-0000-000077030000}"/>
    <cellStyle name="20% - Accent1 2 11 6" xfId="1079" xr:uid="{00000000-0005-0000-0000-000078030000}"/>
    <cellStyle name="20% - Accent1 2 11 6 2" xfId="1080" xr:uid="{00000000-0005-0000-0000-000079030000}"/>
    <cellStyle name="20% - Accent1 2 11 6 2 2" xfId="1081" xr:uid="{00000000-0005-0000-0000-00007A030000}"/>
    <cellStyle name="20% - Accent1 2 11 6 2 2 2" xfId="1082" xr:uid="{00000000-0005-0000-0000-00007B030000}"/>
    <cellStyle name="20% - Accent1 2 11 6 2 3" xfId="1083" xr:uid="{00000000-0005-0000-0000-00007C030000}"/>
    <cellStyle name="20% - Accent1 2 11 6 3" xfId="1084" xr:uid="{00000000-0005-0000-0000-00007D030000}"/>
    <cellStyle name="20% - Accent1 2 11 6 3 2" xfId="1085" xr:uid="{00000000-0005-0000-0000-00007E030000}"/>
    <cellStyle name="20% - Accent1 2 11 6 4" xfId="1086" xr:uid="{00000000-0005-0000-0000-00007F030000}"/>
    <cellStyle name="20% - Accent1 2 11 7" xfId="1087" xr:uid="{00000000-0005-0000-0000-000080030000}"/>
    <cellStyle name="20% - Accent1 2 11 7 2" xfId="1088" xr:uid="{00000000-0005-0000-0000-000081030000}"/>
    <cellStyle name="20% - Accent1 2 11 7 2 2" xfId="1089" xr:uid="{00000000-0005-0000-0000-000082030000}"/>
    <cellStyle name="20% - Accent1 2 11 7 3" xfId="1090" xr:uid="{00000000-0005-0000-0000-000083030000}"/>
    <cellStyle name="20% - Accent1 2 11 8" xfId="1091" xr:uid="{00000000-0005-0000-0000-000084030000}"/>
    <cellStyle name="20% - Accent1 2 11 8 2" xfId="1092" xr:uid="{00000000-0005-0000-0000-000085030000}"/>
    <cellStyle name="20% - Accent1 2 11 8 2 2" xfId="1093" xr:uid="{00000000-0005-0000-0000-000086030000}"/>
    <cellStyle name="20% - Accent1 2 11 8 3" xfId="1094" xr:uid="{00000000-0005-0000-0000-000087030000}"/>
    <cellStyle name="20% - Accent1 2 11 9" xfId="1095" xr:uid="{00000000-0005-0000-0000-000088030000}"/>
    <cellStyle name="20% - Accent1 2 11 9 2" xfId="1096" xr:uid="{00000000-0005-0000-0000-000089030000}"/>
    <cellStyle name="20% - Accent1 2 12" xfId="1097" xr:uid="{00000000-0005-0000-0000-00008A030000}"/>
    <cellStyle name="20% - Accent1 2 12 2" xfId="1098" xr:uid="{00000000-0005-0000-0000-00008B030000}"/>
    <cellStyle name="20% - Accent1 2 12 2 2" xfId="1099" xr:uid="{00000000-0005-0000-0000-00008C030000}"/>
    <cellStyle name="20% - Accent1 2 12 2 2 2" xfId="1100" xr:uid="{00000000-0005-0000-0000-00008D030000}"/>
    <cellStyle name="20% - Accent1 2 12 2 2 2 2" xfId="1101" xr:uid="{00000000-0005-0000-0000-00008E030000}"/>
    <cellStyle name="20% - Accent1 2 12 2 2 3" xfId="1102" xr:uid="{00000000-0005-0000-0000-00008F030000}"/>
    <cellStyle name="20% - Accent1 2 12 2 3" xfId="1103" xr:uid="{00000000-0005-0000-0000-000090030000}"/>
    <cellStyle name="20% - Accent1 2 12 2 3 2" xfId="1104" xr:uid="{00000000-0005-0000-0000-000091030000}"/>
    <cellStyle name="20% - Accent1 2 12 2 4" xfId="1105" xr:uid="{00000000-0005-0000-0000-000092030000}"/>
    <cellStyle name="20% - Accent1 2 12 3" xfId="1106" xr:uid="{00000000-0005-0000-0000-000093030000}"/>
    <cellStyle name="20% - Accent1 2 12 3 2" xfId="1107" xr:uid="{00000000-0005-0000-0000-000094030000}"/>
    <cellStyle name="20% - Accent1 2 12 3 2 2" xfId="1108" xr:uid="{00000000-0005-0000-0000-000095030000}"/>
    <cellStyle name="20% - Accent1 2 12 3 2 2 2" xfId="1109" xr:uid="{00000000-0005-0000-0000-000096030000}"/>
    <cellStyle name="20% - Accent1 2 12 3 2 3" xfId="1110" xr:uid="{00000000-0005-0000-0000-000097030000}"/>
    <cellStyle name="20% - Accent1 2 12 3 3" xfId="1111" xr:uid="{00000000-0005-0000-0000-000098030000}"/>
    <cellStyle name="20% - Accent1 2 12 3 3 2" xfId="1112" xr:uid="{00000000-0005-0000-0000-000099030000}"/>
    <cellStyle name="20% - Accent1 2 12 3 4" xfId="1113" xr:uid="{00000000-0005-0000-0000-00009A030000}"/>
    <cellStyle name="20% - Accent1 2 12 4" xfId="1114" xr:uid="{00000000-0005-0000-0000-00009B030000}"/>
    <cellStyle name="20% - Accent1 2 12 4 2" xfId="1115" xr:uid="{00000000-0005-0000-0000-00009C030000}"/>
    <cellStyle name="20% - Accent1 2 12 4 2 2" xfId="1116" xr:uid="{00000000-0005-0000-0000-00009D030000}"/>
    <cellStyle name="20% - Accent1 2 12 4 2 2 2" xfId="1117" xr:uid="{00000000-0005-0000-0000-00009E030000}"/>
    <cellStyle name="20% - Accent1 2 12 4 2 3" xfId="1118" xr:uid="{00000000-0005-0000-0000-00009F030000}"/>
    <cellStyle name="20% - Accent1 2 12 4 3" xfId="1119" xr:uid="{00000000-0005-0000-0000-0000A0030000}"/>
    <cellStyle name="20% - Accent1 2 12 4 3 2" xfId="1120" xr:uid="{00000000-0005-0000-0000-0000A1030000}"/>
    <cellStyle name="20% - Accent1 2 12 4 4" xfId="1121" xr:uid="{00000000-0005-0000-0000-0000A2030000}"/>
    <cellStyle name="20% - Accent1 2 12 5" xfId="1122" xr:uid="{00000000-0005-0000-0000-0000A3030000}"/>
    <cellStyle name="20% - Accent1 2 12 5 2" xfId="1123" xr:uid="{00000000-0005-0000-0000-0000A4030000}"/>
    <cellStyle name="20% - Accent1 2 12 5 2 2" xfId="1124" xr:uid="{00000000-0005-0000-0000-0000A5030000}"/>
    <cellStyle name="20% - Accent1 2 12 5 3" xfId="1125" xr:uid="{00000000-0005-0000-0000-0000A6030000}"/>
    <cellStyle name="20% - Accent1 2 12 6" xfId="1126" xr:uid="{00000000-0005-0000-0000-0000A7030000}"/>
    <cellStyle name="20% - Accent1 2 12 6 2" xfId="1127" xr:uid="{00000000-0005-0000-0000-0000A8030000}"/>
    <cellStyle name="20% - Accent1 2 12 6 2 2" xfId="1128" xr:uid="{00000000-0005-0000-0000-0000A9030000}"/>
    <cellStyle name="20% - Accent1 2 12 6 3" xfId="1129" xr:uid="{00000000-0005-0000-0000-0000AA030000}"/>
    <cellStyle name="20% - Accent1 2 12 7" xfId="1130" xr:uid="{00000000-0005-0000-0000-0000AB030000}"/>
    <cellStyle name="20% - Accent1 2 12 7 2" xfId="1131" xr:uid="{00000000-0005-0000-0000-0000AC030000}"/>
    <cellStyle name="20% - Accent1 2 12 8" xfId="1132" xr:uid="{00000000-0005-0000-0000-0000AD030000}"/>
    <cellStyle name="20% - Accent1 2 12 8 2" xfId="1133" xr:uid="{00000000-0005-0000-0000-0000AE030000}"/>
    <cellStyle name="20% - Accent1 2 12 9" xfId="1134" xr:uid="{00000000-0005-0000-0000-0000AF030000}"/>
    <cellStyle name="20% - Accent1 2 13" xfId="1135" xr:uid="{00000000-0005-0000-0000-0000B0030000}"/>
    <cellStyle name="20% - Accent1 2 13 2" xfId="1136" xr:uid="{00000000-0005-0000-0000-0000B1030000}"/>
    <cellStyle name="20% - Accent1 2 13 2 2" xfId="1137" xr:uid="{00000000-0005-0000-0000-0000B2030000}"/>
    <cellStyle name="20% - Accent1 2 13 2 2 2" xfId="1138" xr:uid="{00000000-0005-0000-0000-0000B3030000}"/>
    <cellStyle name="20% - Accent1 2 13 2 2 2 2" xfId="1139" xr:uid="{00000000-0005-0000-0000-0000B4030000}"/>
    <cellStyle name="20% - Accent1 2 13 2 2 3" xfId="1140" xr:uid="{00000000-0005-0000-0000-0000B5030000}"/>
    <cellStyle name="20% - Accent1 2 13 2 3" xfId="1141" xr:uid="{00000000-0005-0000-0000-0000B6030000}"/>
    <cellStyle name="20% - Accent1 2 13 2 3 2" xfId="1142" xr:uid="{00000000-0005-0000-0000-0000B7030000}"/>
    <cellStyle name="20% - Accent1 2 13 2 4" xfId="1143" xr:uid="{00000000-0005-0000-0000-0000B8030000}"/>
    <cellStyle name="20% - Accent1 2 13 3" xfId="1144" xr:uid="{00000000-0005-0000-0000-0000B9030000}"/>
    <cellStyle name="20% - Accent1 2 13 3 2" xfId="1145" xr:uid="{00000000-0005-0000-0000-0000BA030000}"/>
    <cellStyle name="20% - Accent1 2 13 3 2 2" xfId="1146" xr:uid="{00000000-0005-0000-0000-0000BB030000}"/>
    <cellStyle name="20% - Accent1 2 13 3 2 2 2" xfId="1147" xr:uid="{00000000-0005-0000-0000-0000BC030000}"/>
    <cellStyle name="20% - Accent1 2 13 3 2 3" xfId="1148" xr:uid="{00000000-0005-0000-0000-0000BD030000}"/>
    <cellStyle name="20% - Accent1 2 13 3 3" xfId="1149" xr:uid="{00000000-0005-0000-0000-0000BE030000}"/>
    <cellStyle name="20% - Accent1 2 13 3 3 2" xfId="1150" xr:uid="{00000000-0005-0000-0000-0000BF030000}"/>
    <cellStyle name="20% - Accent1 2 13 3 4" xfId="1151" xr:uid="{00000000-0005-0000-0000-0000C0030000}"/>
    <cellStyle name="20% - Accent1 2 13 4" xfId="1152" xr:uid="{00000000-0005-0000-0000-0000C1030000}"/>
    <cellStyle name="20% - Accent1 2 13 4 2" xfId="1153" xr:uid="{00000000-0005-0000-0000-0000C2030000}"/>
    <cellStyle name="20% - Accent1 2 13 4 2 2" xfId="1154" xr:uid="{00000000-0005-0000-0000-0000C3030000}"/>
    <cellStyle name="20% - Accent1 2 13 4 2 2 2" xfId="1155" xr:uid="{00000000-0005-0000-0000-0000C4030000}"/>
    <cellStyle name="20% - Accent1 2 13 4 2 3" xfId="1156" xr:uid="{00000000-0005-0000-0000-0000C5030000}"/>
    <cellStyle name="20% - Accent1 2 13 4 3" xfId="1157" xr:uid="{00000000-0005-0000-0000-0000C6030000}"/>
    <cellStyle name="20% - Accent1 2 13 4 3 2" xfId="1158" xr:uid="{00000000-0005-0000-0000-0000C7030000}"/>
    <cellStyle name="20% - Accent1 2 13 4 4" xfId="1159" xr:uid="{00000000-0005-0000-0000-0000C8030000}"/>
    <cellStyle name="20% - Accent1 2 13 5" xfId="1160" xr:uid="{00000000-0005-0000-0000-0000C9030000}"/>
    <cellStyle name="20% - Accent1 2 13 5 2" xfId="1161" xr:uid="{00000000-0005-0000-0000-0000CA030000}"/>
    <cellStyle name="20% - Accent1 2 13 5 2 2" xfId="1162" xr:uid="{00000000-0005-0000-0000-0000CB030000}"/>
    <cellStyle name="20% - Accent1 2 13 5 3" xfId="1163" xr:uid="{00000000-0005-0000-0000-0000CC030000}"/>
    <cellStyle name="20% - Accent1 2 13 6" xfId="1164" xr:uid="{00000000-0005-0000-0000-0000CD030000}"/>
    <cellStyle name="20% - Accent1 2 13 6 2" xfId="1165" xr:uid="{00000000-0005-0000-0000-0000CE030000}"/>
    <cellStyle name="20% - Accent1 2 13 6 2 2" xfId="1166" xr:uid="{00000000-0005-0000-0000-0000CF030000}"/>
    <cellStyle name="20% - Accent1 2 13 6 3" xfId="1167" xr:uid="{00000000-0005-0000-0000-0000D0030000}"/>
    <cellStyle name="20% - Accent1 2 13 7" xfId="1168" xr:uid="{00000000-0005-0000-0000-0000D1030000}"/>
    <cellStyle name="20% - Accent1 2 13 7 2" xfId="1169" xr:uid="{00000000-0005-0000-0000-0000D2030000}"/>
    <cellStyle name="20% - Accent1 2 13 8" xfId="1170" xr:uid="{00000000-0005-0000-0000-0000D3030000}"/>
    <cellStyle name="20% - Accent1 2 13 8 2" xfId="1171" xr:uid="{00000000-0005-0000-0000-0000D4030000}"/>
    <cellStyle name="20% - Accent1 2 13 9" xfId="1172" xr:uid="{00000000-0005-0000-0000-0000D5030000}"/>
    <cellStyle name="20% - Accent1 2 14" xfId="1173" xr:uid="{00000000-0005-0000-0000-0000D6030000}"/>
    <cellStyle name="20% - Accent1 2 14 2" xfId="1174" xr:uid="{00000000-0005-0000-0000-0000D7030000}"/>
    <cellStyle name="20% - Accent1 2 14 2 2" xfId="1175" xr:uid="{00000000-0005-0000-0000-0000D8030000}"/>
    <cellStyle name="20% - Accent1 2 14 2 2 2" xfId="1176" xr:uid="{00000000-0005-0000-0000-0000D9030000}"/>
    <cellStyle name="20% - Accent1 2 14 2 3" xfId="1177" xr:uid="{00000000-0005-0000-0000-0000DA030000}"/>
    <cellStyle name="20% - Accent1 2 14 3" xfId="1178" xr:uid="{00000000-0005-0000-0000-0000DB030000}"/>
    <cellStyle name="20% - Accent1 2 14 3 2" xfId="1179" xr:uid="{00000000-0005-0000-0000-0000DC030000}"/>
    <cellStyle name="20% - Accent1 2 14 4" xfId="1180" xr:uid="{00000000-0005-0000-0000-0000DD030000}"/>
    <cellStyle name="20% - Accent1 2 15" xfId="1181" xr:uid="{00000000-0005-0000-0000-0000DE030000}"/>
    <cellStyle name="20% - Accent1 2 15 2" xfId="1182" xr:uid="{00000000-0005-0000-0000-0000DF030000}"/>
    <cellStyle name="20% - Accent1 2 15 2 2" xfId="1183" xr:uid="{00000000-0005-0000-0000-0000E0030000}"/>
    <cellStyle name="20% - Accent1 2 15 2 2 2" xfId="1184" xr:uid="{00000000-0005-0000-0000-0000E1030000}"/>
    <cellStyle name="20% - Accent1 2 15 2 3" xfId="1185" xr:uid="{00000000-0005-0000-0000-0000E2030000}"/>
    <cellStyle name="20% - Accent1 2 15 3" xfId="1186" xr:uid="{00000000-0005-0000-0000-0000E3030000}"/>
    <cellStyle name="20% - Accent1 2 15 3 2" xfId="1187" xr:uid="{00000000-0005-0000-0000-0000E4030000}"/>
    <cellStyle name="20% - Accent1 2 15 4" xfId="1188" xr:uid="{00000000-0005-0000-0000-0000E5030000}"/>
    <cellStyle name="20% - Accent1 2 16" xfId="1189" xr:uid="{00000000-0005-0000-0000-0000E6030000}"/>
    <cellStyle name="20% - Accent1 2 16 2" xfId="1190" xr:uid="{00000000-0005-0000-0000-0000E7030000}"/>
    <cellStyle name="20% - Accent1 2 16 2 2" xfId="1191" xr:uid="{00000000-0005-0000-0000-0000E8030000}"/>
    <cellStyle name="20% - Accent1 2 16 2 2 2" xfId="1192" xr:uid="{00000000-0005-0000-0000-0000E9030000}"/>
    <cellStyle name="20% - Accent1 2 16 2 3" xfId="1193" xr:uid="{00000000-0005-0000-0000-0000EA030000}"/>
    <cellStyle name="20% - Accent1 2 16 3" xfId="1194" xr:uid="{00000000-0005-0000-0000-0000EB030000}"/>
    <cellStyle name="20% - Accent1 2 16 3 2" xfId="1195" xr:uid="{00000000-0005-0000-0000-0000EC030000}"/>
    <cellStyle name="20% - Accent1 2 16 4" xfId="1196" xr:uid="{00000000-0005-0000-0000-0000ED030000}"/>
    <cellStyle name="20% - Accent1 2 17" xfId="1197" xr:uid="{00000000-0005-0000-0000-0000EE030000}"/>
    <cellStyle name="20% - Accent1 2 17 2" xfId="1198" xr:uid="{00000000-0005-0000-0000-0000EF030000}"/>
    <cellStyle name="20% - Accent1 2 17 2 2" xfId="1199" xr:uid="{00000000-0005-0000-0000-0000F0030000}"/>
    <cellStyle name="20% - Accent1 2 17 3" xfId="1200" xr:uid="{00000000-0005-0000-0000-0000F1030000}"/>
    <cellStyle name="20% - Accent1 2 18" xfId="113" xr:uid="{00000000-0005-0000-0000-0000F2030000}"/>
    <cellStyle name="20% - Accent1 2 18 2" xfId="114" xr:uid="{00000000-0005-0000-0000-0000F3030000}"/>
    <cellStyle name="20% - Accent1 2 18 2 2" xfId="1201" xr:uid="{00000000-0005-0000-0000-0000F4030000}"/>
    <cellStyle name="20% - Accent1 2 18 3" xfId="115" xr:uid="{00000000-0005-0000-0000-0000F5030000}"/>
    <cellStyle name="20% - Accent1 2 18 4" xfId="1202" xr:uid="{00000000-0005-0000-0000-0000F6030000}"/>
    <cellStyle name="20% - Accent1 2 19" xfId="1203" xr:uid="{00000000-0005-0000-0000-0000F7030000}"/>
    <cellStyle name="20% - Accent1 2 19 2" xfId="1204" xr:uid="{00000000-0005-0000-0000-0000F8030000}"/>
    <cellStyle name="20% - Accent1 2 2" xfId="1205" xr:uid="{00000000-0005-0000-0000-0000F9030000}"/>
    <cellStyle name="20% - Accent1 2 2 10" xfId="1206" xr:uid="{00000000-0005-0000-0000-0000FA030000}"/>
    <cellStyle name="20% - Accent1 2 2 10 10" xfId="1207" xr:uid="{00000000-0005-0000-0000-0000FB030000}"/>
    <cellStyle name="20% - Accent1 2 2 10 10 2" xfId="1208" xr:uid="{00000000-0005-0000-0000-0000FC030000}"/>
    <cellStyle name="20% - Accent1 2 2 10 11" xfId="1209" xr:uid="{00000000-0005-0000-0000-0000FD030000}"/>
    <cellStyle name="20% - Accent1 2 2 10 2" xfId="1210" xr:uid="{00000000-0005-0000-0000-0000FE030000}"/>
    <cellStyle name="20% - Accent1 2 2 10 2 2" xfId="1211" xr:uid="{00000000-0005-0000-0000-0000FF030000}"/>
    <cellStyle name="20% - Accent1 2 2 10 2 2 2" xfId="1212" xr:uid="{00000000-0005-0000-0000-000000040000}"/>
    <cellStyle name="20% - Accent1 2 2 10 2 2 2 2" xfId="1213" xr:uid="{00000000-0005-0000-0000-000001040000}"/>
    <cellStyle name="20% - Accent1 2 2 10 2 2 2 2 2" xfId="1214" xr:uid="{00000000-0005-0000-0000-000002040000}"/>
    <cellStyle name="20% - Accent1 2 2 10 2 2 2 3" xfId="1215" xr:uid="{00000000-0005-0000-0000-000003040000}"/>
    <cellStyle name="20% - Accent1 2 2 10 2 2 3" xfId="1216" xr:uid="{00000000-0005-0000-0000-000004040000}"/>
    <cellStyle name="20% - Accent1 2 2 10 2 2 3 2" xfId="1217" xr:uid="{00000000-0005-0000-0000-000005040000}"/>
    <cellStyle name="20% - Accent1 2 2 10 2 2 4" xfId="1218" xr:uid="{00000000-0005-0000-0000-000006040000}"/>
    <cellStyle name="20% - Accent1 2 2 10 2 3" xfId="1219" xr:uid="{00000000-0005-0000-0000-000007040000}"/>
    <cellStyle name="20% - Accent1 2 2 10 2 3 2" xfId="1220" xr:uid="{00000000-0005-0000-0000-000008040000}"/>
    <cellStyle name="20% - Accent1 2 2 10 2 3 2 2" xfId="1221" xr:uid="{00000000-0005-0000-0000-000009040000}"/>
    <cellStyle name="20% - Accent1 2 2 10 2 3 2 2 2" xfId="1222" xr:uid="{00000000-0005-0000-0000-00000A040000}"/>
    <cellStyle name="20% - Accent1 2 2 10 2 3 2 3" xfId="1223" xr:uid="{00000000-0005-0000-0000-00000B040000}"/>
    <cellStyle name="20% - Accent1 2 2 10 2 3 3" xfId="1224" xr:uid="{00000000-0005-0000-0000-00000C040000}"/>
    <cellStyle name="20% - Accent1 2 2 10 2 3 3 2" xfId="1225" xr:uid="{00000000-0005-0000-0000-00000D040000}"/>
    <cellStyle name="20% - Accent1 2 2 10 2 3 4" xfId="1226" xr:uid="{00000000-0005-0000-0000-00000E040000}"/>
    <cellStyle name="20% - Accent1 2 2 10 2 4" xfId="1227" xr:uid="{00000000-0005-0000-0000-00000F040000}"/>
    <cellStyle name="20% - Accent1 2 2 10 2 4 2" xfId="1228" xr:uid="{00000000-0005-0000-0000-000010040000}"/>
    <cellStyle name="20% - Accent1 2 2 10 2 4 2 2" xfId="1229" xr:uid="{00000000-0005-0000-0000-000011040000}"/>
    <cellStyle name="20% - Accent1 2 2 10 2 4 2 2 2" xfId="1230" xr:uid="{00000000-0005-0000-0000-000012040000}"/>
    <cellStyle name="20% - Accent1 2 2 10 2 4 2 3" xfId="1231" xr:uid="{00000000-0005-0000-0000-000013040000}"/>
    <cellStyle name="20% - Accent1 2 2 10 2 4 3" xfId="1232" xr:uid="{00000000-0005-0000-0000-000014040000}"/>
    <cellStyle name="20% - Accent1 2 2 10 2 4 3 2" xfId="1233" xr:uid="{00000000-0005-0000-0000-000015040000}"/>
    <cellStyle name="20% - Accent1 2 2 10 2 4 4" xfId="1234" xr:uid="{00000000-0005-0000-0000-000016040000}"/>
    <cellStyle name="20% - Accent1 2 2 10 2 5" xfId="1235" xr:uid="{00000000-0005-0000-0000-000017040000}"/>
    <cellStyle name="20% - Accent1 2 2 10 2 5 2" xfId="1236" xr:uid="{00000000-0005-0000-0000-000018040000}"/>
    <cellStyle name="20% - Accent1 2 2 10 2 5 2 2" xfId="1237" xr:uid="{00000000-0005-0000-0000-000019040000}"/>
    <cellStyle name="20% - Accent1 2 2 10 2 5 3" xfId="1238" xr:uid="{00000000-0005-0000-0000-00001A040000}"/>
    <cellStyle name="20% - Accent1 2 2 10 2 6" xfId="1239" xr:uid="{00000000-0005-0000-0000-00001B040000}"/>
    <cellStyle name="20% - Accent1 2 2 10 2 6 2" xfId="1240" xr:uid="{00000000-0005-0000-0000-00001C040000}"/>
    <cellStyle name="20% - Accent1 2 2 10 2 6 2 2" xfId="1241" xr:uid="{00000000-0005-0000-0000-00001D040000}"/>
    <cellStyle name="20% - Accent1 2 2 10 2 6 3" xfId="1242" xr:uid="{00000000-0005-0000-0000-00001E040000}"/>
    <cellStyle name="20% - Accent1 2 2 10 2 7" xfId="1243" xr:uid="{00000000-0005-0000-0000-00001F040000}"/>
    <cellStyle name="20% - Accent1 2 2 10 2 7 2" xfId="1244" xr:uid="{00000000-0005-0000-0000-000020040000}"/>
    <cellStyle name="20% - Accent1 2 2 10 2 8" xfId="1245" xr:uid="{00000000-0005-0000-0000-000021040000}"/>
    <cellStyle name="20% - Accent1 2 2 10 2 8 2" xfId="1246" xr:uid="{00000000-0005-0000-0000-000022040000}"/>
    <cellStyle name="20% - Accent1 2 2 10 2 9" xfId="1247" xr:uid="{00000000-0005-0000-0000-000023040000}"/>
    <cellStyle name="20% - Accent1 2 2 10 3" xfId="1248" xr:uid="{00000000-0005-0000-0000-000024040000}"/>
    <cellStyle name="20% - Accent1 2 2 10 3 2" xfId="1249" xr:uid="{00000000-0005-0000-0000-000025040000}"/>
    <cellStyle name="20% - Accent1 2 2 10 3 2 2" xfId="1250" xr:uid="{00000000-0005-0000-0000-000026040000}"/>
    <cellStyle name="20% - Accent1 2 2 10 3 2 2 2" xfId="1251" xr:uid="{00000000-0005-0000-0000-000027040000}"/>
    <cellStyle name="20% - Accent1 2 2 10 3 2 2 2 2" xfId="1252" xr:uid="{00000000-0005-0000-0000-000028040000}"/>
    <cellStyle name="20% - Accent1 2 2 10 3 2 2 3" xfId="1253" xr:uid="{00000000-0005-0000-0000-000029040000}"/>
    <cellStyle name="20% - Accent1 2 2 10 3 2 3" xfId="1254" xr:uid="{00000000-0005-0000-0000-00002A040000}"/>
    <cellStyle name="20% - Accent1 2 2 10 3 2 3 2" xfId="1255" xr:uid="{00000000-0005-0000-0000-00002B040000}"/>
    <cellStyle name="20% - Accent1 2 2 10 3 2 4" xfId="1256" xr:uid="{00000000-0005-0000-0000-00002C040000}"/>
    <cellStyle name="20% - Accent1 2 2 10 3 3" xfId="1257" xr:uid="{00000000-0005-0000-0000-00002D040000}"/>
    <cellStyle name="20% - Accent1 2 2 10 3 3 2" xfId="1258" xr:uid="{00000000-0005-0000-0000-00002E040000}"/>
    <cellStyle name="20% - Accent1 2 2 10 3 3 2 2" xfId="1259" xr:uid="{00000000-0005-0000-0000-00002F040000}"/>
    <cellStyle name="20% - Accent1 2 2 10 3 3 2 2 2" xfId="1260" xr:uid="{00000000-0005-0000-0000-000030040000}"/>
    <cellStyle name="20% - Accent1 2 2 10 3 3 2 3" xfId="1261" xr:uid="{00000000-0005-0000-0000-000031040000}"/>
    <cellStyle name="20% - Accent1 2 2 10 3 3 3" xfId="1262" xr:uid="{00000000-0005-0000-0000-000032040000}"/>
    <cellStyle name="20% - Accent1 2 2 10 3 3 3 2" xfId="1263" xr:uid="{00000000-0005-0000-0000-000033040000}"/>
    <cellStyle name="20% - Accent1 2 2 10 3 3 4" xfId="1264" xr:uid="{00000000-0005-0000-0000-000034040000}"/>
    <cellStyle name="20% - Accent1 2 2 10 3 4" xfId="1265" xr:uid="{00000000-0005-0000-0000-000035040000}"/>
    <cellStyle name="20% - Accent1 2 2 10 3 4 2" xfId="1266" xr:uid="{00000000-0005-0000-0000-000036040000}"/>
    <cellStyle name="20% - Accent1 2 2 10 3 4 2 2" xfId="1267" xr:uid="{00000000-0005-0000-0000-000037040000}"/>
    <cellStyle name="20% - Accent1 2 2 10 3 4 2 2 2" xfId="1268" xr:uid="{00000000-0005-0000-0000-000038040000}"/>
    <cellStyle name="20% - Accent1 2 2 10 3 4 2 3" xfId="1269" xr:uid="{00000000-0005-0000-0000-000039040000}"/>
    <cellStyle name="20% - Accent1 2 2 10 3 4 3" xfId="1270" xr:uid="{00000000-0005-0000-0000-00003A040000}"/>
    <cellStyle name="20% - Accent1 2 2 10 3 4 3 2" xfId="1271" xr:uid="{00000000-0005-0000-0000-00003B040000}"/>
    <cellStyle name="20% - Accent1 2 2 10 3 4 4" xfId="1272" xr:uid="{00000000-0005-0000-0000-00003C040000}"/>
    <cellStyle name="20% - Accent1 2 2 10 3 5" xfId="1273" xr:uid="{00000000-0005-0000-0000-00003D040000}"/>
    <cellStyle name="20% - Accent1 2 2 10 3 5 2" xfId="1274" xr:uid="{00000000-0005-0000-0000-00003E040000}"/>
    <cellStyle name="20% - Accent1 2 2 10 3 5 2 2" xfId="1275" xr:uid="{00000000-0005-0000-0000-00003F040000}"/>
    <cellStyle name="20% - Accent1 2 2 10 3 5 3" xfId="1276" xr:uid="{00000000-0005-0000-0000-000040040000}"/>
    <cellStyle name="20% - Accent1 2 2 10 3 6" xfId="1277" xr:uid="{00000000-0005-0000-0000-000041040000}"/>
    <cellStyle name="20% - Accent1 2 2 10 3 6 2" xfId="1278" xr:uid="{00000000-0005-0000-0000-000042040000}"/>
    <cellStyle name="20% - Accent1 2 2 10 3 6 2 2" xfId="1279" xr:uid="{00000000-0005-0000-0000-000043040000}"/>
    <cellStyle name="20% - Accent1 2 2 10 3 6 3" xfId="1280" xr:uid="{00000000-0005-0000-0000-000044040000}"/>
    <cellStyle name="20% - Accent1 2 2 10 3 7" xfId="1281" xr:uid="{00000000-0005-0000-0000-000045040000}"/>
    <cellStyle name="20% - Accent1 2 2 10 3 7 2" xfId="1282" xr:uid="{00000000-0005-0000-0000-000046040000}"/>
    <cellStyle name="20% - Accent1 2 2 10 3 8" xfId="1283" xr:uid="{00000000-0005-0000-0000-000047040000}"/>
    <cellStyle name="20% - Accent1 2 2 10 3 8 2" xfId="1284" xr:uid="{00000000-0005-0000-0000-000048040000}"/>
    <cellStyle name="20% - Accent1 2 2 10 3 9" xfId="1285" xr:uid="{00000000-0005-0000-0000-000049040000}"/>
    <cellStyle name="20% - Accent1 2 2 10 4" xfId="1286" xr:uid="{00000000-0005-0000-0000-00004A040000}"/>
    <cellStyle name="20% - Accent1 2 2 10 4 2" xfId="1287" xr:uid="{00000000-0005-0000-0000-00004B040000}"/>
    <cellStyle name="20% - Accent1 2 2 10 4 2 2" xfId="1288" xr:uid="{00000000-0005-0000-0000-00004C040000}"/>
    <cellStyle name="20% - Accent1 2 2 10 4 2 2 2" xfId="1289" xr:uid="{00000000-0005-0000-0000-00004D040000}"/>
    <cellStyle name="20% - Accent1 2 2 10 4 2 3" xfId="1290" xr:uid="{00000000-0005-0000-0000-00004E040000}"/>
    <cellStyle name="20% - Accent1 2 2 10 4 3" xfId="1291" xr:uid="{00000000-0005-0000-0000-00004F040000}"/>
    <cellStyle name="20% - Accent1 2 2 10 4 3 2" xfId="1292" xr:uid="{00000000-0005-0000-0000-000050040000}"/>
    <cellStyle name="20% - Accent1 2 2 10 4 4" xfId="1293" xr:uid="{00000000-0005-0000-0000-000051040000}"/>
    <cellStyle name="20% - Accent1 2 2 10 5" xfId="1294" xr:uid="{00000000-0005-0000-0000-000052040000}"/>
    <cellStyle name="20% - Accent1 2 2 10 5 2" xfId="1295" xr:uid="{00000000-0005-0000-0000-000053040000}"/>
    <cellStyle name="20% - Accent1 2 2 10 5 2 2" xfId="1296" xr:uid="{00000000-0005-0000-0000-000054040000}"/>
    <cellStyle name="20% - Accent1 2 2 10 5 2 2 2" xfId="1297" xr:uid="{00000000-0005-0000-0000-000055040000}"/>
    <cellStyle name="20% - Accent1 2 2 10 5 2 3" xfId="1298" xr:uid="{00000000-0005-0000-0000-000056040000}"/>
    <cellStyle name="20% - Accent1 2 2 10 5 3" xfId="1299" xr:uid="{00000000-0005-0000-0000-000057040000}"/>
    <cellStyle name="20% - Accent1 2 2 10 5 3 2" xfId="1300" xr:uid="{00000000-0005-0000-0000-000058040000}"/>
    <cellStyle name="20% - Accent1 2 2 10 5 4" xfId="1301" xr:uid="{00000000-0005-0000-0000-000059040000}"/>
    <cellStyle name="20% - Accent1 2 2 10 6" xfId="1302" xr:uid="{00000000-0005-0000-0000-00005A040000}"/>
    <cellStyle name="20% - Accent1 2 2 10 6 2" xfId="1303" xr:uid="{00000000-0005-0000-0000-00005B040000}"/>
    <cellStyle name="20% - Accent1 2 2 10 6 2 2" xfId="1304" xr:uid="{00000000-0005-0000-0000-00005C040000}"/>
    <cellStyle name="20% - Accent1 2 2 10 6 2 2 2" xfId="1305" xr:uid="{00000000-0005-0000-0000-00005D040000}"/>
    <cellStyle name="20% - Accent1 2 2 10 6 2 3" xfId="1306" xr:uid="{00000000-0005-0000-0000-00005E040000}"/>
    <cellStyle name="20% - Accent1 2 2 10 6 3" xfId="1307" xr:uid="{00000000-0005-0000-0000-00005F040000}"/>
    <cellStyle name="20% - Accent1 2 2 10 6 3 2" xfId="1308" xr:uid="{00000000-0005-0000-0000-000060040000}"/>
    <cellStyle name="20% - Accent1 2 2 10 6 4" xfId="1309" xr:uid="{00000000-0005-0000-0000-000061040000}"/>
    <cellStyle name="20% - Accent1 2 2 10 7" xfId="1310" xr:uid="{00000000-0005-0000-0000-000062040000}"/>
    <cellStyle name="20% - Accent1 2 2 10 7 2" xfId="1311" xr:uid="{00000000-0005-0000-0000-000063040000}"/>
    <cellStyle name="20% - Accent1 2 2 10 7 2 2" xfId="1312" xr:uid="{00000000-0005-0000-0000-000064040000}"/>
    <cellStyle name="20% - Accent1 2 2 10 7 3" xfId="1313" xr:uid="{00000000-0005-0000-0000-000065040000}"/>
    <cellStyle name="20% - Accent1 2 2 10 8" xfId="1314" xr:uid="{00000000-0005-0000-0000-000066040000}"/>
    <cellStyle name="20% - Accent1 2 2 10 8 2" xfId="1315" xr:uid="{00000000-0005-0000-0000-000067040000}"/>
    <cellStyle name="20% - Accent1 2 2 10 8 2 2" xfId="1316" xr:uid="{00000000-0005-0000-0000-000068040000}"/>
    <cellStyle name="20% - Accent1 2 2 10 8 3" xfId="1317" xr:uid="{00000000-0005-0000-0000-000069040000}"/>
    <cellStyle name="20% - Accent1 2 2 10 9" xfId="1318" xr:uid="{00000000-0005-0000-0000-00006A040000}"/>
    <cellStyle name="20% - Accent1 2 2 10 9 2" xfId="1319" xr:uid="{00000000-0005-0000-0000-00006B040000}"/>
    <cellStyle name="20% - Accent1 2 2 11" xfId="1320" xr:uid="{00000000-0005-0000-0000-00006C040000}"/>
    <cellStyle name="20% - Accent1 2 2 11 2" xfId="1321" xr:uid="{00000000-0005-0000-0000-00006D040000}"/>
    <cellStyle name="20% - Accent1 2 2 11 2 2" xfId="1322" xr:uid="{00000000-0005-0000-0000-00006E040000}"/>
    <cellStyle name="20% - Accent1 2 2 11 2 2 2" xfId="1323" xr:uid="{00000000-0005-0000-0000-00006F040000}"/>
    <cellStyle name="20% - Accent1 2 2 11 2 2 2 2" xfId="1324" xr:uid="{00000000-0005-0000-0000-000070040000}"/>
    <cellStyle name="20% - Accent1 2 2 11 2 2 3" xfId="1325" xr:uid="{00000000-0005-0000-0000-000071040000}"/>
    <cellStyle name="20% - Accent1 2 2 11 2 3" xfId="1326" xr:uid="{00000000-0005-0000-0000-000072040000}"/>
    <cellStyle name="20% - Accent1 2 2 11 2 3 2" xfId="1327" xr:uid="{00000000-0005-0000-0000-000073040000}"/>
    <cellStyle name="20% - Accent1 2 2 11 2 4" xfId="1328" xr:uid="{00000000-0005-0000-0000-000074040000}"/>
    <cellStyle name="20% - Accent1 2 2 11 3" xfId="1329" xr:uid="{00000000-0005-0000-0000-000075040000}"/>
    <cellStyle name="20% - Accent1 2 2 11 3 2" xfId="1330" xr:uid="{00000000-0005-0000-0000-000076040000}"/>
    <cellStyle name="20% - Accent1 2 2 11 3 2 2" xfId="1331" xr:uid="{00000000-0005-0000-0000-000077040000}"/>
    <cellStyle name="20% - Accent1 2 2 11 3 2 2 2" xfId="1332" xr:uid="{00000000-0005-0000-0000-000078040000}"/>
    <cellStyle name="20% - Accent1 2 2 11 3 2 3" xfId="1333" xr:uid="{00000000-0005-0000-0000-000079040000}"/>
    <cellStyle name="20% - Accent1 2 2 11 3 3" xfId="1334" xr:uid="{00000000-0005-0000-0000-00007A040000}"/>
    <cellStyle name="20% - Accent1 2 2 11 3 3 2" xfId="1335" xr:uid="{00000000-0005-0000-0000-00007B040000}"/>
    <cellStyle name="20% - Accent1 2 2 11 3 4" xfId="1336" xr:uid="{00000000-0005-0000-0000-00007C040000}"/>
    <cellStyle name="20% - Accent1 2 2 11 4" xfId="1337" xr:uid="{00000000-0005-0000-0000-00007D040000}"/>
    <cellStyle name="20% - Accent1 2 2 11 4 2" xfId="1338" xr:uid="{00000000-0005-0000-0000-00007E040000}"/>
    <cellStyle name="20% - Accent1 2 2 11 4 2 2" xfId="1339" xr:uid="{00000000-0005-0000-0000-00007F040000}"/>
    <cellStyle name="20% - Accent1 2 2 11 4 2 2 2" xfId="1340" xr:uid="{00000000-0005-0000-0000-000080040000}"/>
    <cellStyle name="20% - Accent1 2 2 11 4 2 3" xfId="1341" xr:uid="{00000000-0005-0000-0000-000081040000}"/>
    <cellStyle name="20% - Accent1 2 2 11 4 3" xfId="1342" xr:uid="{00000000-0005-0000-0000-000082040000}"/>
    <cellStyle name="20% - Accent1 2 2 11 4 3 2" xfId="1343" xr:uid="{00000000-0005-0000-0000-000083040000}"/>
    <cellStyle name="20% - Accent1 2 2 11 4 4" xfId="1344" xr:uid="{00000000-0005-0000-0000-000084040000}"/>
    <cellStyle name="20% - Accent1 2 2 11 5" xfId="1345" xr:uid="{00000000-0005-0000-0000-000085040000}"/>
    <cellStyle name="20% - Accent1 2 2 11 5 2" xfId="1346" xr:uid="{00000000-0005-0000-0000-000086040000}"/>
    <cellStyle name="20% - Accent1 2 2 11 5 2 2" xfId="1347" xr:uid="{00000000-0005-0000-0000-000087040000}"/>
    <cellStyle name="20% - Accent1 2 2 11 5 3" xfId="1348" xr:uid="{00000000-0005-0000-0000-000088040000}"/>
    <cellStyle name="20% - Accent1 2 2 11 6" xfId="1349" xr:uid="{00000000-0005-0000-0000-000089040000}"/>
    <cellStyle name="20% - Accent1 2 2 11 6 2" xfId="1350" xr:uid="{00000000-0005-0000-0000-00008A040000}"/>
    <cellStyle name="20% - Accent1 2 2 11 6 2 2" xfId="1351" xr:uid="{00000000-0005-0000-0000-00008B040000}"/>
    <cellStyle name="20% - Accent1 2 2 11 6 3" xfId="1352" xr:uid="{00000000-0005-0000-0000-00008C040000}"/>
    <cellStyle name="20% - Accent1 2 2 11 7" xfId="1353" xr:uid="{00000000-0005-0000-0000-00008D040000}"/>
    <cellStyle name="20% - Accent1 2 2 11 7 2" xfId="1354" xr:uid="{00000000-0005-0000-0000-00008E040000}"/>
    <cellStyle name="20% - Accent1 2 2 11 8" xfId="1355" xr:uid="{00000000-0005-0000-0000-00008F040000}"/>
    <cellStyle name="20% - Accent1 2 2 11 8 2" xfId="1356" xr:uid="{00000000-0005-0000-0000-000090040000}"/>
    <cellStyle name="20% - Accent1 2 2 11 9" xfId="1357" xr:uid="{00000000-0005-0000-0000-000091040000}"/>
    <cellStyle name="20% - Accent1 2 2 12" xfId="1358" xr:uid="{00000000-0005-0000-0000-000092040000}"/>
    <cellStyle name="20% - Accent1 2 2 12 2" xfId="1359" xr:uid="{00000000-0005-0000-0000-000093040000}"/>
    <cellStyle name="20% - Accent1 2 2 12 2 2" xfId="1360" xr:uid="{00000000-0005-0000-0000-000094040000}"/>
    <cellStyle name="20% - Accent1 2 2 12 2 2 2" xfId="1361" xr:uid="{00000000-0005-0000-0000-000095040000}"/>
    <cellStyle name="20% - Accent1 2 2 12 2 2 2 2" xfId="1362" xr:uid="{00000000-0005-0000-0000-000096040000}"/>
    <cellStyle name="20% - Accent1 2 2 12 2 2 3" xfId="1363" xr:uid="{00000000-0005-0000-0000-000097040000}"/>
    <cellStyle name="20% - Accent1 2 2 12 2 3" xfId="1364" xr:uid="{00000000-0005-0000-0000-000098040000}"/>
    <cellStyle name="20% - Accent1 2 2 12 2 3 2" xfId="1365" xr:uid="{00000000-0005-0000-0000-000099040000}"/>
    <cellStyle name="20% - Accent1 2 2 12 2 4" xfId="1366" xr:uid="{00000000-0005-0000-0000-00009A040000}"/>
    <cellStyle name="20% - Accent1 2 2 12 3" xfId="1367" xr:uid="{00000000-0005-0000-0000-00009B040000}"/>
    <cellStyle name="20% - Accent1 2 2 12 3 2" xfId="1368" xr:uid="{00000000-0005-0000-0000-00009C040000}"/>
    <cellStyle name="20% - Accent1 2 2 12 3 2 2" xfId="1369" xr:uid="{00000000-0005-0000-0000-00009D040000}"/>
    <cellStyle name="20% - Accent1 2 2 12 3 2 2 2" xfId="1370" xr:uid="{00000000-0005-0000-0000-00009E040000}"/>
    <cellStyle name="20% - Accent1 2 2 12 3 2 3" xfId="1371" xr:uid="{00000000-0005-0000-0000-00009F040000}"/>
    <cellStyle name="20% - Accent1 2 2 12 3 3" xfId="1372" xr:uid="{00000000-0005-0000-0000-0000A0040000}"/>
    <cellStyle name="20% - Accent1 2 2 12 3 3 2" xfId="1373" xr:uid="{00000000-0005-0000-0000-0000A1040000}"/>
    <cellStyle name="20% - Accent1 2 2 12 3 4" xfId="1374" xr:uid="{00000000-0005-0000-0000-0000A2040000}"/>
    <cellStyle name="20% - Accent1 2 2 12 4" xfId="1375" xr:uid="{00000000-0005-0000-0000-0000A3040000}"/>
    <cellStyle name="20% - Accent1 2 2 12 4 2" xfId="1376" xr:uid="{00000000-0005-0000-0000-0000A4040000}"/>
    <cellStyle name="20% - Accent1 2 2 12 4 2 2" xfId="1377" xr:uid="{00000000-0005-0000-0000-0000A5040000}"/>
    <cellStyle name="20% - Accent1 2 2 12 4 2 2 2" xfId="1378" xr:uid="{00000000-0005-0000-0000-0000A6040000}"/>
    <cellStyle name="20% - Accent1 2 2 12 4 2 3" xfId="1379" xr:uid="{00000000-0005-0000-0000-0000A7040000}"/>
    <cellStyle name="20% - Accent1 2 2 12 4 3" xfId="1380" xr:uid="{00000000-0005-0000-0000-0000A8040000}"/>
    <cellStyle name="20% - Accent1 2 2 12 4 3 2" xfId="1381" xr:uid="{00000000-0005-0000-0000-0000A9040000}"/>
    <cellStyle name="20% - Accent1 2 2 12 4 4" xfId="1382" xr:uid="{00000000-0005-0000-0000-0000AA040000}"/>
    <cellStyle name="20% - Accent1 2 2 12 5" xfId="1383" xr:uid="{00000000-0005-0000-0000-0000AB040000}"/>
    <cellStyle name="20% - Accent1 2 2 12 5 2" xfId="1384" xr:uid="{00000000-0005-0000-0000-0000AC040000}"/>
    <cellStyle name="20% - Accent1 2 2 12 5 2 2" xfId="1385" xr:uid="{00000000-0005-0000-0000-0000AD040000}"/>
    <cellStyle name="20% - Accent1 2 2 12 5 3" xfId="1386" xr:uid="{00000000-0005-0000-0000-0000AE040000}"/>
    <cellStyle name="20% - Accent1 2 2 12 6" xfId="1387" xr:uid="{00000000-0005-0000-0000-0000AF040000}"/>
    <cellStyle name="20% - Accent1 2 2 12 6 2" xfId="1388" xr:uid="{00000000-0005-0000-0000-0000B0040000}"/>
    <cellStyle name="20% - Accent1 2 2 12 6 2 2" xfId="1389" xr:uid="{00000000-0005-0000-0000-0000B1040000}"/>
    <cellStyle name="20% - Accent1 2 2 12 6 3" xfId="1390" xr:uid="{00000000-0005-0000-0000-0000B2040000}"/>
    <cellStyle name="20% - Accent1 2 2 12 7" xfId="1391" xr:uid="{00000000-0005-0000-0000-0000B3040000}"/>
    <cellStyle name="20% - Accent1 2 2 12 7 2" xfId="1392" xr:uid="{00000000-0005-0000-0000-0000B4040000}"/>
    <cellStyle name="20% - Accent1 2 2 12 8" xfId="1393" xr:uid="{00000000-0005-0000-0000-0000B5040000}"/>
    <cellStyle name="20% - Accent1 2 2 12 8 2" xfId="1394" xr:uid="{00000000-0005-0000-0000-0000B6040000}"/>
    <cellStyle name="20% - Accent1 2 2 12 9" xfId="1395" xr:uid="{00000000-0005-0000-0000-0000B7040000}"/>
    <cellStyle name="20% - Accent1 2 2 13" xfId="1396" xr:uid="{00000000-0005-0000-0000-0000B8040000}"/>
    <cellStyle name="20% - Accent1 2 2 13 2" xfId="1397" xr:uid="{00000000-0005-0000-0000-0000B9040000}"/>
    <cellStyle name="20% - Accent1 2 2 13 2 2" xfId="1398" xr:uid="{00000000-0005-0000-0000-0000BA040000}"/>
    <cellStyle name="20% - Accent1 2 2 13 2 2 2" xfId="1399" xr:uid="{00000000-0005-0000-0000-0000BB040000}"/>
    <cellStyle name="20% - Accent1 2 2 13 2 3" xfId="1400" xr:uid="{00000000-0005-0000-0000-0000BC040000}"/>
    <cellStyle name="20% - Accent1 2 2 13 3" xfId="1401" xr:uid="{00000000-0005-0000-0000-0000BD040000}"/>
    <cellStyle name="20% - Accent1 2 2 13 3 2" xfId="1402" xr:uid="{00000000-0005-0000-0000-0000BE040000}"/>
    <cellStyle name="20% - Accent1 2 2 13 4" xfId="1403" xr:uid="{00000000-0005-0000-0000-0000BF040000}"/>
    <cellStyle name="20% - Accent1 2 2 14" xfId="1404" xr:uid="{00000000-0005-0000-0000-0000C0040000}"/>
    <cellStyle name="20% - Accent1 2 2 14 2" xfId="1405" xr:uid="{00000000-0005-0000-0000-0000C1040000}"/>
    <cellStyle name="20% - Accent1 2 2 14 2 2" xfId="1406" xr:uid="{00000000-0005-0000-0000-0000C2040000}"/>
    <cellStyle name="20% - Accent1 2 2 14 2 2 2" xfId="1407" xr:uid="{00000000-0005-0000-0000-0000C3040000}"/>
    <cellStyle name="20% - Accent1 2 2 14 2 3" xfId="1408" xr:uid="{00000000-0005-0000-0000-0000C4040000}"/>
    <cellStyle name="20% - Accent1 2 2 14 3" xfId="1409" xr:uid="{00000000-0005-0000-0000-0000C5040000}"/>
    <cellStyle name="20% - Accent1 2 2 14 3 2" xfId="1410" xr:uid="{00000000-0005-0000-0000-0000C6040000}"/>
    <cellStyle name="20% - Accent1 2 2 14 4" xfId="1411" xr:uid="{00000000-0005-0000-0000-0000C7040000}"/>
    <cellStyle name="20% - Accent1 2 2 15" xfId="1412" xr:uid="{00000000-0005-0000-0000-0000C8040000}"/>
    <cellStyle name="20% - Accent1 2 2 15 2" xfId="1413" xr:uid="{00000000-0005-0000-0000-0000C9040000}"/>
    <cellStyle name="20% - Accent1 2 2 15 2 2" xfId="1414" xr:uid="{00000000-0005-0000-0000-0000CA040000}"/>
    <cellStyle name="20% - Accent1 2 2 15 2 2 2" xfId="1415" xr:uid="{00000000-0005-0000-0000-0000CB040000}"/>
    <cellStyle name="20% - Accent1 2 2 15 2 3" xfId="1416" xr:uid="{00000000-0005-0000-0000-0000CC040000}"/>
    <cellStyle name="20% - Accent1 2 2 15 3" xfId="1417" xr:uid="{00000000-0005-0000-0000-0000CD040000}"/>
    <cellStyle name="20% - Accent1 2 2 15 3 2" xfId="1418" xr:uid="{00000000-0005-0000-0000-0000CE040000}"/>
    <cellStyle name="20% - Accent1 2 2 15 4" xfId="1419" xr:uid="{00000000-0005-0000-0000-0000CF040000}"/>
    <cellStyle name="20% - Accent1 2 2 16" xfId="1420" xr:uid="{00000000-0005-0000-0000-0000D0040000}"/>
    <cellStyle name="20% - Accent1 2 2 16 2" xfId="1421" xr:uid="{00000000-0005-0000-0000-0000D1040000}"/>
    <cellStyle name="20% - Accent1 2 2 16 2 2" xfId="1422" xr:uid="{00000000-0005-0000-0000-0000D2040000}"/>
    <cellStyle name="20% - Accent1 2 2 16 3" xfId="1423" xr:uid="{00000000-0005-0000-0000-0000D3040000}"/>
    <cellStyle name="20% - Accent1 2 2 17" xfId="1424" xr:uid="{00000000-0005-0000-0000-0000D4040000}"/>
    <cellStyle name="20% - Accent1 2 2 17 2" xfId="1425" xr:uid="{00000000-0005-0000-0000-0000D5040000}"/>
    <cellStyle name="20% - Accent1 2 2 17 2 2" xfId="1426" xr:uid="{00000000-0005-0000-0000-0000D6040000}"/>
    <cellStyle name="20% - Accent1 2 2 17 3" xfId="1427" xr:uid="{00000000-0005-0000-0000-0000D7040000}"/>
    <cellStyle name="20% - Accent1 2 2 18" xfId="1428" xr:uid="{00000000-0005-0000-0000-0000D8040000}"/>
    <cellStyle name="20% - Accent1 2 2 18 2" xfId="1429" xr:uid="{00000000-0005-0000-0000-0000D9040000}"/>
    <cellStyle name="20% - Accent1 2 2 19" xfId="1430" xr:uid="{00000000-0005-0000-0000-0000DA040000}"/>
    <cellStyle name="20% - Accent1 2 2 19 2" xfId="1431" xr:uid="{00000000-0005-0000-0000-0000DB040000}"/>
    <cellStyle name="20% - Accent1 2 2 2" xfId="1432" xr:uid="{00000000-0005-0000-0000-0000DC040000}"/>
    <cellStyle name="20% - Accent1 2 2 2 10" xfId="1433" xr:uid="{00000000-0005-0000-0000-0000DD040000}"/>
    <cellStyle name="20% - Accent1 2 2 2 10 2" xfId="1434" xr:uid="{00000000-0005-0000-0000-0000DE040000}"/>
    <cellStyle name="20% - Accent1 2 2 2 10 2 2" xfId="1435" xr:uid="{00000000-0005-0000-0000-0000DF040000}"/>
    <cellStyle name="20% - Accent1 2 2 2 10 2 2 2" xfId="1436" xr:uid="{00000000-0005-0000-0000-0000E0040000}"/>
    <cellStyle name="20% - Accent1 2 2 2 10 2 3" xfId="1437" xr:uid="{00000000-0005-0000-0000-0000E1040000}"/>
    <cellStyle name="20% - Accent1 2 2 2 10 3" xfId="1438" xr:uid="{00000000-0005-0000-0000-0000E2040000}"/>
    <cellStyle name="20% - Accent1 2 2 2 10 3 2" xfId="1439" xr:uid="{00000000-0005-0000-0000-0000E3040000}"/>
    <cellStyle name="20% - Accent1 2 2 2 10 4" xfId="1440" xr:uid="{00000000-0005-0000-0000-0000E4040000}"/>
    <cellStyle name="20% - Accent1 2 2 2 11" xfId="1441" xr:uid="{00000000-0005-0000-0000-0000E5040000}"/>
    <cellStyle name="20% - Accent1 2 2 2 11 2" xfId="1442" xr:uid="{00000000-0005-0000-0000-0000E6040000}"/>
    <cellStyle name="20% - Accent1 2 2 2 11 2 2" xfId="1443" xr:uid="{00000000-0005-0000-0000-0000E7040000}"/>
    <cellStyle name="20% - Accent1 2 2 2 11 2 2 2" xfId="1444" xr:uid="{00000000-0005-0000-0000-0000E8040000}"/>
    <cellStyle name="20% - Accent1 2 2 2 11 2 3" xfId="1445" xr:uid="{00000000-0005-0000-0000-0000E9040000}"/>
    <cellStyle name="20% - Accent1 2 2 2 11 3" xfId="1446" xr:uid="{00000000-0005-0000-0000-0000EA040000}"/>
    <cellStyle name="20% - Accent1 2 2 2 11 3 2" xfId="1447" xr:uid="{00000000-0005-0000-0000-0000EB040000}"/>
    <cellStyle name="20% - Accent1 2 2 2 11 4" xfId="1448" xr:uid="{00000000-0005-0000-0000-0000EC040000}"/>
    <cellStyle name="20% - Accent1 2 2 2 12" xfId="1449" xr:uid="{00000000-0005-0000-0000-0000ED040000}"/>
    <cellStyle name="20% - Accent1 2 2 2 12 2" xfId="1450" xr:uid="{00000000-0005-0000-0000-0000EE040000}"/>
    <cellStyle name="20% - Accent1 2 2 2 12 2 2" xfId="1451" xr:uid="{00000000-0005-0000-0000-0000EF040000}"/>
    <cellStyle name="20% - Accent1 2 2 2 12 3" xfId="1452" xr:uid="{00000000-0005-0000-0000-0000F0040000}"/>
    <cellStyle name="20% - Accent1 2 2 2 13" xfId="1453" xr:uid="{00000000-0005-0000-0000-0000F1040000}"/>
    <cellStyle name="20% - Accent1 2 2 2 13 2" xfId="1454" xr:uid="{00000000-0005-0000-0000-0000F2040000}"/>
    <cellStyle name="20% - Accent1 2 2 2 13 2 2" xfId="1455" xr:uid="{00000000-0005-0000-0000-0000F3040000}"/>
    <cellStyle name="20% - Accent1 2 2 2 13 3" xfId="1456" xr:uid="{00000000-0005-0000-0000-0000F4040000}"/>
    <cellStyle name="20% - Accent1 2 2 2 14" xfId="1457" xr:uid="{00000000-0005-0000-0000-0000F5040000}"/>
    <cellStyle name="20% - Accent1 2 2 2 14 2" xfId="1458" xr:uid="{00000000-0005-0000-0000-0000F6040000}"/>
    <cellStyle name="20% - Accent1 2 2 2 15" xfId="1459" xr:uid="{00000000-0005-0000-0000-0000F7040000}"/>
    <cellStyle name="20% - Accent1 2 2 2 15 2" xfId="1460" xr:uid="{00000000-0005-0000-0000-0000F8040000}"/>
    <cellStyle name="20% - Accent1 2 2 2 16" xfId="1461" xr:uid="{00000000-0005-0000-0000-0000F9040000}"/>
    <cellStyle name="20% - Accent1 2 2 2 2" xfId="1462" xr:uid="{00000000-0005-0000-0000-0000FA040000}"/>
    <cellStyle name="20% - Accent1 2 2 2 2 10" xfId="1463" xr:uid="{00000000-0005-0000-0000-0000FB040000}"/>
    <cellStyle name="20% - Accent1 2 2 2 2 10 2" xfId="1464" xr:uid="{00000000-0005-0000-0000-0000FC040000}"/>
    <cellStyle name="20% - Accent1 2 2 2 2 10 2 2" xfId="1465" xr:uid="{00000000-0005-0000-0000-0000FD040000}"/>
    <cellStyle name="20% - Accent1 2 2 2 2 10 2 2 2" xfId="1466" xr:uid="{00000000-0005-0000-0000-0000FE040000}"/>
    <cellStyle name="20% - Accent1 2 2 2 2 10 2 3" xfId="1467" xr:uid="{00000000-0005-0000-0000-0000FF040000}"/>
    <cellStyle name="20% - Accent1 2 2 2 2 10 3" xfId="1468" xr:uid="{00000000-0005-0000-0000-000000050000}"/>
    <cellStyle name="20% - Accent1 2 2 2 2 10 3 2" xfId="1469" xr:uid="{00000000-0005-0000-0000-000001050000}"/>
    <cellStyle name="20% - Accent1 2 2 2 2 10 4" xfId="1470" xr:uid="{00000000-0005-0000-0000-000002050000}"/>
    <cellStyle name="20% - Accent1 2 2 2 2 11" xfId="1471" xr:uid="{00000000-0005-0000-0000-000003050000}"/>
    <cellStyle name="20% - Accent1 2 2 2 2 11 2" xfId="1472" xr:uid="{00000000-0005-0000-0000-000004050000}"/>
    <cellStyle name="20% - Accent1 2 2 2 2 11 2 2" xfId="1473" xr:uid="{00000000-0005-0000-0000-000005050000}"/>
    <cellStyle name="20% - Accent1 2 2 2 2 11 3" xfId="1474" xr:uid="{00000000-0005-0000-0000-000006050000}"/>
    <cellStyle name="20% - Accent1 2 2 2 2 12" xfId="1475" xr:uid="{00000000-0005-0000-0000-000007050000}"/>
    <cellStyle name="20% - Accent1 2 2 2 2 12 2" xfId="1476" xr:uid="{00000000-0005-0000-0000-000008050000}"/>
    <cellStyle name="20% - Accent1 2 2 2 2 12 2 2" xfId="1477" xr:uid="{00000000-0005-0000-0000-000009050000}"/>
    <cellStyle name="20% - Accent1 2 2 2 2 12 3" xfId="1478" xr:uid="{00000000-0005-0000-0000-00000A050000}"/>
    <cellStyle name="20% - Accent1 2 2 2 2 13" xfId="1479" xr:uid="{00000000-0005-0000-0000-00000B050000}"/>
    <cellStyle name="20% - Accent1 2 2 2 2 13 2" xfId="1480" xr:uid="{00000000-0005-0000-0000-00000C050000}"/>
    <cellStyle name="20% - Accent1 2 2 2 2 14" xfId="1481" xr:uid="{00000000-0005-0000-0000-00000D050000}"/>
    <cellStyle name="20% - Accent1 2 2 2 2 14 2" xfId="1482" xr:uid="{00000000-0005-0000-0000-00000E050000}"/>
    <cellStyle name="20% - Accent1 2 2 2 2 15" xfId="1483" xr:uid="{00000000-0005-0000-0000-00000F050000}"/>
    <cellStyle name="20% - Accent1 2 2 2 2 2" xfId="1484" xr:uid="{00000000-0005-0000-0000-000010050000}"/>
    <cellStyle name="20% - Accent1 2 2 2 2 2 10" xfId="1485" xr:uid="{00000000-0005-0000-0000-000011050000}"/>
    <cellStyle name="20% - Accent1 2 2 2 2 2 10 2" xfId="1486" xr:uid="{00000000-0005-0000-0000-000012050000}"/>
    <cellStyle name="20% - Accent1 2 2 2 2 2 10 2 2" xfId="1487" xr:uid="{00000000-0005-0000-0000-000013050000}"/>
    <cellStyle name="20% - Accent1 2 2 2 2 2 10 3" xfId="1488" xr:uid="{00000000-0005-0000-0000-000014050000}"/>
    <cellStyle name="20% - Accent1 2 2 2 2 2 11" xfId="1489" xr:uid="{00000000-0005-0000-0000-000015050000}"/>
    <cellStyle name="20% - Accent1 2 2 2 2 2 11 2" xfId="1490" xr:uid="{00000000-0005-0000-0000-000016050000}"/>
    <cellStyle name="20% - Accent1 2 2 2 2 2 11 2 2" xfId="1491" xr:uid="{00000000-0005-0000-0000-000017050000}"/>
    <cellStyle name="20% - Accent1 2 2 2 2 2 11 3" xfId="1492" xr:uid="{00000000-0005-0000-0000-000018050000}"/>
    <cellStyle name="20% - Accent1 2 2 2 2 2 12" xfId="1493" xr:uid="{00000000-0005-0000-0000-000019050000}"/>
    <cellStyle name="20% - Accent1 2 2 2 2 2 12 2" xfId="1494" xr:uid="{00000000-0005-0000-0000-00001A050000}"/>
    <cellStyle name="20% - Accent1 2 2 2 2 2 13" xfId="1495" xr:uid="{00000000-0005-0000-0000-00001B050000}"/>
    <cellStyle name="20% - Accent1 2 2 2 2 2 13 2" xfId="1496" xr:uid="{00000000-0005-0000-0000-00001C050000}"/>
    <cellStyle name="20% - Accent1 2 2 2 2 2 14" xfId="1497" xr:uid="{00000000-0005-0000-0000-00001D050000}"/>
    <cellStyle name="20% - Accent1 2 2 2 2 2 2" xfId="1498" xr:uid="{00000000-0005-0000-0000-00001E050000}"/>
    <cellStyle name="20% - Accent1 2 2 2 2 2 2 10" xfId="1499" xr:uid="{00000000-0005-0000-0000-00001F050000}"/>
    <cellStyle name="20% - Accent1 2 2 2 2 2 2 10 2" xfId="1500" xr:uid="{00000000-0005-0000-0000-000020050000}"/>
    <cellStyle name="20% - Accent1 2 2 2 2 2 2 11" xfId="1501" xr:uid="{00000000-0005-0000-0000-000021050000}"/>
    <cellStyle name="20% - Accent1 2 2 2 2 2 2 2" xfId="1502" xr:uid="{00000000-0005-0000-0000-000022050000}"/>
    <cellStyle name="20% - Accent1 2 2 2 2 2 2 2 2" xfId="1503" xr:uid="{00000000-0005-0000-0000-000023050000}"/>
    <cellStyle name="20% - Accent1 2 2 2 2 2 2 2 2 2" xfId="1504" xr:uid="{00000000-0005-0000-0000-000024050000}"/>
    <cellStyle name="20% - Accent1 2 2 2 2 2 2 2 2 2 2" xfId="1505" xr:uid="{00000000-0005-0000-0000-000025050000}"/>
    <cellStyle name="20% - Accent1 2 2 2 2 2 2 2 2 2 2 2" xfId="1506" xr:uid="{00000000-0005-0000-0000-000026050000}"/>
    <cellStyle name="20% - Accent1 2 2 2 2 2 2 2 2 2 3" xfId="1507" xr:uid="{00000000-0005-0000-0000-000027050000}"/>
    <cellStyle name="20% - Accent1 2 2 2 2 2 2 2 2 3" xfId="1508" xr:uid="{00000000-0005-0000-0000-000028050000}"/>
    <cellStyle name="20% - Accent1 2 2 2 2 2 2 2 2 3 2" xfId="1509" xr:uid="{00000000-0005-0000-0000-000029050000}"/>
    <cellStyle name="20% - Accent1 2 2 2 2 2 2 2 2 4" xfId="1510" xr:uid="{00000000-0005-0000-0000-00002A050000}"/>
    <cellStyle name="20% - Accent1 2 2 2 2 2 2 2 3" xfId="1511" xr:uid="{00000000-0005-0000-0000-00002B050000}"/>
    <cellStyle name="20% - Accent1 2 2 2 2 2 2 2 3 2" xfId="1512" xr:uid="{00000000-0005-0000-0000-00002C050000}"/>
    <cellStyle name="20% - Accent1 2 2 2 2 2 2 2 3 2 2" xfId="1513" xr:uid="{00000000-0005-0000-0000-00002D050000}"/>
    <cellStyle name="20% - Accent1 2 2 2 2 2 2 2 3 2 2 2" xfId="1514" xr:uid="{00000000-0005-0000-0000-00002E050000}"/>
    <cellStyle name="20% - Accent1 2 2 2 2 2 2 2 3 2 3" xfId="1515" xr:uid="{00000000-0005-0000-0000-00002F050000}"/>
    <cellStyle name="20% - Accent1 2 2 2 2 2 2 2 3 3" xfId="1516" xr:uid="{00000000-0005-0000-0000-000030050000}"/>
    <cellStyle name="20% - Accent1 2 2 2 2 2 2 2 3 3 2" xfId="1517" xr:uid="{00000000-0005-0000-0000-000031050000}"/>
    <cellStyle name="20% - Accent1 2 2 2 2 2 2 2 3 4" xfId="1518" xr:uid="{00000000-0005-0000-0000-000032050000}"/>
    <cellStyle name="20% - Accent1 2 2 2 2 2 2 2 4" xfId="1519" xr:uid="{00000000-0005-0000-0000-000033050000}"/>
    <cellStyle name="20% - Accent1 2 2 2 2 2 2 2 4 2" xfId="1520" xr:uid="{00000000-0005-0000-0000-000034050000}"/>
    <cellStyle name="20% - Accent1 2 2 2 2 2 2 2 4 2 2" xfId="1521" xr:uid="{00000000-0005-0000-0000-000035050000}"/>
    <cellStyle name="20% - Accent1 2 2 2 2 2 2 2 4 2 2 2" xfId="1522" xr:uid="{00000000-0005-0000-0000-000036050000}"/>
    <cellStyle name="20% - Accent1 2 2 2 2 2 2 2 4 2 3" xfId="1523" xr:uid="{00000000-0005-0000-0000-000037050000}"/>
    <cellStyle name="20% - Accent1 2 2 2 2 2 2 2 4 3" xfId="1524" xr:uid="{00000000-0005-0000-0000-000038050000}"/>
    <cellStyle name="20% - Accent1 2 2 2 2 2 2 2 4 3 2" xfId="1525" xr:uid="{00000000-0005-0000-0000-000039050000}"/>
    <cellStyle name="20% - Accent1 2 2 2 2 2 2 2 4 4" xfId="1526" xr:uid="{00000000-0005-0000-0000-00003A050000}"/>
    <cellStyle name="20% - Accent1 2 2 2 2 2 2 2 5" xfId="1527" xr:uid="{00000000-0005-0000-0000-00003B050000}"/>
    <cellStyle name="20% - Accent1 2 2 2 2 2 2 2 5 2" xfId="1528" xr:uid="{00000000-0005-0000-0000-00003C050000}"/>
    <cellStyle name="20% - Accent1 2 2 2 2 2 2 2 5 2 2" xfId="1529" xr:uid="{00000000-0005-0000-0000-00003D050000}"/>
    <cellStyle name="20% - Accent1 2 2 2 2 2 2 2 5 3" xfId="1530" xr:uid="{00000000-0005-0000-0000-00003E050000}"/>
    <cellStyle name="20% - Accent1 2 2 2 2 2 2 2 6" xfId="1531" xr:uid="{00000000-0005-0000-0000-00003F050000}"/>
    <cellStyle name="20% - Accent1 2 2 2 2 2 2 2 6 2" xfId="1532" xr:uid="{00000000-0005-0000-0000-000040050000}"/>
    <cellStyle name="20% - Accent1 2 2 2 2 2 2 2 6 2 2" xfId="1533" xr:uid="{00000000-0005-0000-0000-000041050000}"/>
    <cellStyle name="20% - Accent1 2 2 2 2 2 2 2 6 3" xfId="1534" xr:uid="{00000000-0005-0000-0000-000042050000}"/>
    <cellStyle name="20% - Accent1 2 2 2 2 2 2 2 7" xfId="1535" xr:uid="{00000000-0005-0000-0000-000043050000}"/>
    <cellStyle name="20% - Accent1 2 2 2 2 2 2 2 7 2" xfId="1536" xr:uid="{00000000-0005-0000-0000-000044050000}"/>
    <cellStyle name="20% - Accent1 2 2 2 2 2 2 2 8" xfId="1537" xr:uid="{00000000-0005-0000-0000-000045050000}"/>
    <cellStyle name="20% - Accent1 2 2 2 2 2 2 2 8 2" xfId="1538" xr:uid="{00000000-0005-0000-0000-000046050000}"/>
    <cellStyle name="20% - Accent1 2 2 2 2 2 2 2 9" xfId="1539" xr:uid="{00000000-0005-0000-0000-000047050000}"/>
    <cellStyle name="20% - Accent1 2 2 2 2 2 2 3" xfId="1540" xr:uid="{00000000-0005-0000-0000-000048050000}"/>
    <cellStyle name="20% - Accent1 2 2 2 2 2 2 3 2" xfId="1541" xr:uid="{00000000-0005-0000-0000-000049050000}"/>
    <cellStyle name="20% - Accent1 2 2 2 2 2 2 3 2 2" xfId="1542" xr:uid="{00000000-0005-0000-0000-00004A050000}"/>
    <cellStyle name="20% - Accent1 2 2 2 2 2 2 3 2 2 2" xfId="1543" xr:uid="{00000000-0005-0000-0000-00004B050000}"/>
    <cellStyle name="20% - Accent1 2 2 2 2 2 2 3 2 2 2 2" xfId="1544" xr:uid="{00000000-0005-0000-0000-00004C050000}"/>
    <cellStyle name="20% - Accent1 2 2 2 2 2 2 3 2 2 3" xfId="1545" xr:uid="{00000000-0005-0000-0000-00004D050000}"/>
    <cellStyle name="20% - Accent1 2 2 2 2 2 2 3 2 3" xfId="1546" xr:uid="{00000000-0005-0000-0000-00004E050000}"/>
    <cellStyle name="20% - Accent1 2 2 2 2 2 2 3 2 3 2" xfId="1547" xr:uid="{00000000-0005-0000-0000-00004F050000}"/>
    <cellStyle name="20% - Accent1 2 2 2 2 2 2 3 2 4" xfId="1548" xr:uid="{00000000-0005-0000-0000-000050050000}"/>
    <cellStyle name="20% - Accent1 2 2 2 2 2 2 3 3" xfId="1549" xr:uid="{00000000-0005-0000-0000-000051050000}"/>
    <cellStyle name="20% - Accent1 2 2 2 2 2 2 3 3 2" xfId="1550" xr:uid="{00000000-0005-0000-0000-000052050000}"/>
    <cellStyle name="20% - Accent1 2 2 2 2 2 2 3 3 2 2" xfId="1551" xr:uid="{00000000-0005-0000-0000-000053050000}"/>
    <cellStyle name="20% - Accent1 2 2 2 2 2 2 3 3 2 2 2" xfId="1552" xr:uid="{00000000-0005-0000-0000-000054050000}"/>
    <cellStyle name="20% - Accent1 2 2 2 2 2 2 3 3 2 3" xfId="1553" xr:uid="{00000000-0005-0000-0000-000055050000}"/>
    <cellStyle name="20% - Accent1 2 2 2 2 2 2 3 3 3" xfId="1554" xr:uid="{00000000-0005-0000-0000-000056050000}"/>
    <cellStyle name="20% - Accent1 2 2 2 2 2 2 3 3 3 2" xfId="1555" xr:uid="{00000000-0005-0000-0000-000057050000}"/>
    <cellStyle name="20% - Accent1 2 2 2 2 2 2 3 3 4" xfId="1556" xr:uid="{00000000-0005-0000-0000-000058050000}"/>
    <cellStyle name="20% - Accent1 2 2 2 2 2 2 3 4" xfId="1557" xr:uid="{00000000-0005-0000-0000-000059050000}"/>
    <cellStyle name="20% - Accent1 2 2 2 2 2 2 3 4 2" xfId="1558" xr:uid="{00000000-0005-0000-0000-00005A050000}"/>
    <cellStyle name="20% - Accent1 2 2 2 2 2 2 3 4 2 2" xfId="1559" xr:uid="{00000000-0005-0000-0000-00005B050000}"/>
    <cellStyle name="20% - Accent1 2 2 2 2 2 2 3 4 2 2 2" xfId="1560" xr:uid="{00000000-0005-0000-0000-00005C050000}"/>
    <cellStyle name="20% - Accent1 2 2 2 2 2 2 3 4 2 3" xfId="1561" xr:uid="{00000000-0005-0000-0000-00005D050000}"/>
    <cellStyle name="20% - Accent1 2 2 2 2 2 2 3 4 3" xfId="1562" xr:uid="{00000000-0005-0000-0000-00005E050000}"/>
    <cellStyle name="20% - Accent1 2 2 2 2 2 2 3 4 3 2" xfId="1563" xr:uid="{00000000-0005-0000-0000-00005F050000}"/>
    <cellStyle name="20% - Accent1 2 2 2 2 2 2 3 4 4" xfId="1564" xr:uid="{00000000-0005-0000-0000-000060050000}"/>
    <cellStyle name="20% - Accent1 2 2 2 2 2 2 3 5" xfId="1565" xr:uid="{00000000-0005-0000-0000-000061050000}"/>
    <cellStyle name="20% - Accent1 2 2 2 2 2 2 3 5 2" xfId="1566" xr:uid="{00000000-0005-0000-0000-000062050000}"/>
    <cellStyle name="20% - Accent1 2 2 2 2 2 2 3 5 2 2" xfId="1567" xr:uid="{00000000-0005-0000-0000-000063050000}"/>
    <cellStyle name="20% - Accent1 2 2 2 2 2 2 3 5 3" xfId="1568" xr:uid="{00000000-0005-0000-0000-000064050000}"/>
    <cellStyle name="20% - Accent1 2 2 2 2 2 2 3 6" xfId="1569" xr:uid="{00000000-0005-0000-0000-000065050000}"/>
    <cellStyle name="20% - Accent1 2 2 2 2 2 2 3 6 2" xfId="1570" xr:uid="{00000000-0005-0000-0000-000066050000}"/>
    <cellStyle name="20% - Accent1 2 2 2 2 2 2 3 6 2 2" xfId="1571" xr:uid="{00000000-0005-0000-0000-000067050000}"/>
    <cellStyle name="20% - Accent1 2 2 2 2 2 2 3 6 3" xfId="1572" xr:uid="{00000000-0005-0000-0000-000068050000}"/>
    <cellStyle name="20% - Accent1 2 2 2 2 2 2 3 7" xfId="1573" xr:uid="{00000000-0005-0000-0000-000069050000}"/>
    <cellStyle name="20% - Accent1 2 2 2 2 2 2 3 7 2" xfId="1574" xr:uid="{00000000-0005-0000-0000-00006A050000}"/>
    <cellStyle name="20% - Accent1 2 2 2 2 2 2 3 8" xfId="1575" xr:uid="{00000000-0005-0000-0000-00006B050000}"/>
    <cellStyle name="20% - Accent1 2 2 2 2 2 2 3 8 2" xfId="1576" xr:uid="{00000000-0005-0000-0000-00006C050000}"/>
    <cellStyle name="20% - Accent1 2 2 2 2 2 2 3 9" xfId="1577" xr:uid="{00000000-0005-0000-0000-00006D050000}"/>
    <cellStyle name="20% - Accent1 2 2 2 2 2 2 4" xfId="1578" xr:uid="{00000000-0005-0000-0000-00006E050000}"/>
    <cellStyle name="20% - Accent1 2 2 2 2 2 2 4 2" xfId="1579" xr:uid="{00000000-0005-0000-0000-00006F050000}"/>
    <cellStyle name="20% - Accent1 2 2 2 2 2 2 4 2 2" xfId="1580" xr:uid="{00000000-0005-0000-0000-000070050000}"/>
    <cellStyle name="20% - Accent1 2 2 2 2 2 2 4 2 2 2" xfId="1581" xr:uid="{00000000-0005-0000-0000-000071050000}"/>
    <cellStyle name="20% - Accent1 2 2 2 2 2 2 4 2 3" xfId="1582" xr:uid="{00000000-0005-0000-0000-000072050000}"/>
    <cellStyle name="20% - Accent1 2 2 2 2 2 2 4 3" xfId="1583" xr:uid="{00000000-0005-0000-0000-000073050000}"/>
    <cellStyle name="20% - Accent1 2 2 2 2 2 2 4 3 2" xfId="1584" xr:uid="{00000000-0005-0000-0000-000074050000}"/>
    <cellStyle name="20% - Accent1 2 2 2 2 2 2 4 4" xfId="1585" xr:uid="{00000000-0005-0000-0000-000075050000}"/>
    <cellStyle name="20% - Accent1 2 2 2 2 2 2 5" xfId="1586" xr:uid="{00000000-0005-0000-0000-000076050000}"/>
    <cellStyle name="20% - Accent1 2 2 2 2 2 2 5 2" xfId="1587" xr:uid="{00000000-0005-0000-0000-000077050000}"/>
    <cellStyle name="20% - Accent1 2 2 2 2 2 2 5 2 2" xfId="1588" xr:uid="{00000000-0005-0000-0000-000078050000}"/>
    <cellStyle name="20% - Accent1 2 2 2 2 2 2 5 2 2 2" xfId="1589" xr:uid="{00000000-0005-0000-0000-000079050000}"/>
    <cellStyle name="20% - Accent1 2 2 2 2 2 2 5 2 3" xfId="1590" xr:uid="{00000000-0005-0000-0000-00007A050000}"/>
    <cellStyle name="20% - Accent1 2 2 2 2 2 2 5 3" xfId="1591" xr:uid="{00000000-0005-0000-0000-00007B050000}"/>
    <cellStyle name="20% - Accent1 2 2 2 2 2 2 5 3 2" xfId="1592" xr:uid="{00000000-0005-0000-0000-00007C050000}"/>
    <cellStyle name="20% - Accent1 2 2 2 2 2 2 5 4" xfId="1593" xr:uid="{00000000-0005-0000-0000-00007D050000}"/>
    <cellStyle name="20% - Accent1 2 2 2 2 2 2 6" xfId="1594" xr:uid="{00000000-0005-0000-0000-00007E050000}"/>
    <cellStyle name="20% - Accent1 2 2 2 2 2 2 6 2" xfId="1595" xr:uid="{00000000-0005-0000-0000-00007F050000}"/>
    <cellStyle name="20% - Accent1 2 2 2 2 2 2 6 2 2" xfId="1596" xr:uid="{00000000-0005-0000-0000-000080050000}"/>
    <cellStyle name="20% - Accent1 2 2 2 2 2 2 6 2 2 2" xfId="1597" xr:uid="{00000000-0005-0000-0000-000081050000}"/>
    <cellStyle name="20% - Accent1 2 2 2 2 2 2 6 2 3" xfId="1598" xr:uid="{00000000-0005-0000-0000-000082050000}"/>
    <cellStyle name="20% - Accent1 2 2 2 2 2 2 6 3" xfId="1599" xr:uid="{00000000-0005-0000-0000-000083050000}"/>
    <cellStyle name="20% - Accent1 2 2 2 2 2 2 6 3 2" xfId="1600" xr:uid="{00000000-0005-0000-0000-000084050000}"/>
    <cellStyle name="20% - Accent1 2 2 2 2 2 2 6 4" xfId="1601" xr:uid="{00000000-0005-0000-0000-000085050000}"/>
    <cellStyle name="20% - Accent1 2 2 2 2 2 2 7" xfId="1602" xr:uid="{00000000-0005-0000-0000-000086050000}"/>
    <cellStyle name="20% - Accent1 2 2 2 2 2 2 7 2" xfId="1603" xr:uid="{00000000-0005-0000-0000-000087050000}"/>
    <cellStyle name="20% - Accent1 2 2 2 2 2 2 7 2 2" xfId="1604" xr:uid="{00000000-0005-0000-0000-000088050000}"/>
    <cellStyle name="20% - Accent1 2 2 2 2 2 2 7 3" xfId="1605" xr:uid="{00000000-0005-0000-0000-000089050000}"/>
    <cellStyle name="20% - Accent1 2 2 2 2 2 2 8" xfId="1606" xr:uid="{00000000-0005-0000-0000-00008A050000}"/>
    <cellStyle name="20% - Accent1 2 2 2 2 2 2 8 2" xfId="1607" xr:uid="{00000000-0005-0000-0000-00008B050000}"/>
    <cellStyle name="20% - Accent1 2 2 2 2 2 2 8 2 2" xfId="1608" xr:uid="{00000000-0005-0000-0000-00008C050000}"/>
    <cellStyle name="20% - Accent1 2 2 2 2 2 2 8 3" xfId="1609" xr:uid="{00000000-0005-0000-0000-00008D050000}"/>
    <cellStyle name="20% - Accent1 2 2 2 2 2 2 9" xfId="1610" xr:uid="{00000000-0005-0000-0000-00008E050000}"/>
    <cellStyle name="20% - Accent1 2 2 2 2 2 2 9 2" xfId="1611" xr:uid="{00000000-0005-0000-0000-00008F050000}"/>
    <cellStyle name="20% - Accent1 2 2 2 2 2 3" xfId="1612" xr:uid="{00000000-0005-0000-0000-000090050000}"/>
    <cellStyle name="20% - Accent1 2 2 2 2 2 3 10" xfId="1613" xr:uid="{00000000-0005-0000-0000-000091050000}"/>
    <cellStyle name="20% - Accent1 2 2 2 2 2 3 10 2" xfId="1614" xr:uid="{00000000-0005-0000-0000-000092050000}"/>
    <cellStyle name="20% - Accent1 2 2 2 2 2 3 11" xfId="1615" xr:uid="{00000000-0005-0000-0000-000093050000}"/>
    <cellStyle name="20% - Accent1 2 2 2 2 2 3 2" xfId="1616" xr:uid="{00000000-0005-0000-0000-000094050000}"/>
    <cellStyle name="20% - Accent1 2 2 2 2 2 3 2 2" xfId="1617" xr:uid="{00000000-0005-0000-0000-000095050000}"/>
    <cellStyle name="20% - Accent1 2 2 2 2 2 3 2 2 2" xfId="1618" xr:uid="{00000000-0005-0000-0000-000096050000}"/>
    <cellStyle name="20% - Accent1 2 2 2 2 2 3 2 2 2 2" xfId="1619" xr:uid="{00000000-0005-0000-0000-000097050000}"/>
    <cellStyle name="20% - Accent1 2 2 2 2 2 3 2 2 2 2 2" xfId="1620" xr:uid="{00000000-0005-0000-0000-000098050000}"/>
    <cellStyle name="20% - Accent1 2 2 2 2 2 3 2 2 2 3" xfId="1621" xr:uid="{00000000-0005-0000-0000-000099050000}"/>
    <cellStyle name="20% - Accent1 2 2 2 2 2 3 2 2 3" xfId="1622" xr:uid="{00000000-0005-0000-0000-00009A050000}"/>
    <cellStyle name="20% - Accent1 2 2 2 2 2 3 2 2 3 2" xfId="1623" xr:uid="{00000000-0005-0000-0000-00009B050000}"/>
    <cellStyle name="20% - Accent1 2 2 2 2 2 3 2 2 4" xfId="1624" xr:uid="{00000000-0005-0000-0000-00009C050000}"/>
    <cellStyle name="20% - Accent1 2 2 2 2 2 3 2 3" xfId="1625" xr:uid="{00000000-0005-0000-0000-00009D050000}"/>
    <cellStyle name="20% - Accent1 2 2 2 2 2 3 2 3 2" xfId="1626" xr:uid="{00000000-0005-0000-0000-00009E050000}"/>
    <cellStyle name="20% - Accent1 2 2 2 2 2 3 2 3 2 2" xfId="1627" xr:uid="{00000000-0005-0000-0000-00009F050000}"/>
    <cellStyle name="20% - Accent1 2 2 2 2 2 3 2 3 2 2 2" xfId="1628" xr:uid="{00000000-0005-0000-0000-0000A0050000}"/>
    <cellStyle name="20% - Accent1 2 2 2 2 2 3 2 3 2 3" xfId="1629" xr:uid="{00000000-0005-0000-0000-0000A1050000}"/>
    <cellStyle name="20% - Accent1 2 2 2 2 2 3 2 3 3" xfId="1630" xr:uid="{00000000-0005-0000-0000-0000A2050000}"/>
    <cellStyle name="20% - Accent1 2 2 2 2 2 3 2 3 3 2" xfId="1631" xr:uid="{00000000-0005-0000-0000-0000A3050000}"/>
    <cellStyle name="20% - Accent1 2 2 2 2 2 3 2 3 4" xfId="1632" xr:uid="{00000000-0005-0000-0000-0000A4050000}"/>
    <cellStyle name="20% - Accent1 2 2 2 2 2 3 2 4" xfId="1633" xr:uid="{00000000-0005-0000-0000-0000A5050000}"/>
    <cellStyle name="20% - Accent1 2 2 2 2 2 3 2 4 2" xfId="1634" xr:uid="{00000000-0005-0000-0000-0000A6050000}"/>
    <cellStyle name="20% - Accent1 2 2 2 2 2 3 2 4 2 2" xfId="1635" xr:uid="{00000000-0005-0000-0000-0000A7050000}"/>
    <cellStyle name="20% - Accent1 2 2 2 2 2 3 2 4 2 2 2" xfId="1636" xr:uid="{00000000-0005-0000-0000-0000A8050000}"/>
    <cellStyle name="20% - Accent1 2 2 2 2 2 3 2 4 2 3" xfId="1637" xr:uid="{00000000-0005-0000-0000-0000A9050000}"/>
    <cellStyle name="20% - Accent1 2 2 2 2 2 3 2 4 3" xfId="1638" xr:uid="{00000000-0005-0000-0000-0000AA050000}"/>
    <cellStyle name="20% - Accent1 2 2 2 2 2 3 2 4 3 2" xfId="1639" xr:uid="{00000000-0005-0000-0000-0000AB050000}"/>
    <cellStyle name="20% - Accent1 2 2 2 2 2 3 2 4 4" xfId="1640" xr:uid="{00000000-0005-0000-0000-0000AC050000}"/>
    <cellStyle name="20% - Accent1 2 2 2 2 2 3 2 5" xfId="1641" xr:uid="{00000000-0005-0000-0000-0000AD050000}"/>
    <cellStyle name="20% - Accent1 2 2 2 2 2 3 2 5 2" xfId="1642" xr:uid="{00000000-0005-0000-0000-0000AE050000}"/>
    <cellStyle name="20% - Accent1 2 2 2 2 2 3 2 5 2 2" xfId="1643" xr:uid="{00000000-0005-0000-0000-0000AF050000}"/>
    <cellStyle name="20% - Accent1 2 2 2 2 2 3 2 5 3" xfId="1644" xr:uid="{00000000-0005-0000-0000-0000B0050000}"/>
    <cellStyle name="20% - Accent1 2 2 2 2 2 3 2 6" xfId="1645" xr:uid="{00000000-0005-0000-0000-0000B1050000}"/>
    <cellStyle name="20% - Accent1 2 2 2 2 2 3 2 6 2" xfId="1646" xr:uid="{00000000-0005-0000-0000-0000B2050000}"/>
    <cellStyle name="20% - Accent1 2 2 2 2 2 3 2 6 2 2" xfId="1647" xr:uid="{00000000-0005-0000-0000-0000B3050000}"/>
    <cellStyle name="20% - Accent1 2 2 2 2 2 3 2 6 3" xfId="1648" xr:uid="{00000000-0005-0000-0000-0000B4050000}"/>
    <cellStyle name="20% - Accent1 2 2 2 2 2 3 2 7" xfId="1649" xr:uid="{00000000-0005-0000-0000-0000B5050000}"/>
    <cellStyle name="20% - Accent1 2 2 2 2 2 3 2 7 2" xfId="1650" xr:uid="{00000000-0005-0000-0000-0000B6050000}"/>
    <cellStyle name="20% - Accent1 2 2 2 2 2 3 2 8" xfId="1651" xr:uid="{00000000-0005-0000-0000-0000B7050000}"/>
    <cellStyle name="20% - Accent1 2 2 2 2 2 3 2 8 2" xfId="1652" xr:uid="{00000000-0005-0000-0000-0000B8050000}"/>
    <cellStyle name="20% - Accent1 2 2 2 2 2 3 2 9" xfId="1653" xr:uid="{00000000-0005-0000-0000-0000B9050000}"/>
    <cellStyle name="20% - Accent1 2 2 2 2 2 3 3" xfId="1654" xr:uid="{00000000-0005-0000-0000-0000BA050000}"/>
    <cellStyle name="20% - Accent1 2 2 2 2 2 3 3 2" xfId="1655" xr:uid="{00000000-0005-0000-0000-0000BB050000}"/>
    <cellStyle name="20% - Accent1 2 2 2 2 2 3 3 2 2" xfId="1656" xr:uid="{00000000-0005-0000-0000-0000BC050000}"/>
    <cellStyle name="20% - Accent1 2 2 2 2 2 3 3 2 2 2" xfId="1657" xr:uid="{00000000-0005-0000-0000-0000BD050000}"/>
    <cellStyle name="20% - Accent1 2 2 2 2 2 3 3 2 2 2 2" xfId="1658" xr:uid="{00000000-0005-0000-0000-0000BE050000}"/>
    <cellStyle name="20% - Accent1 2 2 2 2 2 3 3 2 2 3" xfId="1659" xr:uid="{00000000-0005-0000-0000-0000BF050000}"/>
    <cellStyle name="20% - Accent1 2 2 2 2 2 3 3 2 3" xfId="1660" xr:uid="{00000000-0005-0000-0000-0000C0050000}"/>
    <cellStyle name="20% - Accent1 2 2 2 2 2 3 3 2 3 2" xfId="1661" xr:uid="{00000000-0005-0000-0000-0000C1050000}"/>
    <cellStyle name="20% - Accent1 2 2 2 2 2 3 3 2 4" xfId="1662" xr:uid="{00000000-0005-0000-0000-0000C2050000}"/>
    <cellStyle name="20% - Accent1 2 2 2 2 2 3 3 3" xfId="1663" xr:uid="{00000000-0005-0000-0000-0000C3050000}"/>
    <cellStyle name="20% - Accent1 2 2 2 2 2 3 3 3 2" xfId="1664" xr:uid="{00000000-0005-0000-0000-0000C4050000}"/>
    <cellStyle name="20% - Accent1 2 2 2 2 2 3 3 3 2 2" xfId="1665" xr:uid="{00000000-0005-0000-0000-0000C5050000}"/>
    <cellStyle name="20% - Accent1 2 2 2 2 2 3 3 3 2 2 2" xfId="1666" xr:uid="{00000000-0005-0000-0000-0000C6050000}"/>
    <cellStyle name="20% - Accent1 2 2 2 2 2 3 3 3 2 3" xfId="1667" xr:uid="{00000000-0005-0000-0000-0000C7050000}"/>
    <cellStyle name="20% - Accent1 2 2 2 2 2 3 3 3 3" xfId="1668" xr:uid="{00000000-0005-0000-0000-0000C8050000}"/>
    <cellStyle name="20% - Accent1 2 2 2 2 2 3 3 3 3 2" xfId="1669" xr:uid="{00000000-0005-0000-0000-0000C9050000}"/>
    <cellStyle name="20% - Accent1 2 2 2 2 2 3 3 3 4" xfId="1670" xr:uid="{00000000-0005-0000-0000-0000CA050000}"/>
    <cellStyle name="20% - Accent1 2 2 2 2 2 3 3 4" xfId="1671" xr:uid="{00000000-0005-0000-0000-0000CB050000}"/>
    <cellStyle name="20% - Accent1 2 2 2 2 2 3 3 4 2" xfId="1672" xr:uid="{00000000-0005-0000-0000-0000CC050000}"/>
    <cellStyle name="20% - Accent1 2 2 2 2 2 3 3 4 2 2" xfId="1673" xr:uid="{00000000-0005-0000-0000-0000CD050000}"/>
    <cellStyle name="20% - Accent1 2 2 2 2 2 3 3 4 2 2 2" xfId="1674" xr:uid="{00000000-0005-0000-0000-0000CE050000}"/>
    <cellStyle name="20% - Accent1 2 2 2 2 2 3 3 4 2 3" xfId="1675" xr:uid="{00000000-0005-0000-0000-0000CF050000}"/>
    <cellStyle name="20% - Accent1 2 2 2 2 2 3 3 4 3" xfId="1676" xr:uid="{00000000-0005-0000-0000-0000D0050000}"/>
    <cellStyle name="20% - Accent1 2 2 2 2 2 3 3 4 3 2" xfId="1677" xr:uid="{00000000-0005-0000-0000-0000D1050000}"/>
    <cellStyle name="20% - Accent1 2 2 2 2 2 3 3 4 4" xfId="1678" xr:uid="{00000000-0005-0000-0000-0000D2050000}"/>
    <cellStyle name="20% - Accent1 2 2 2 2 2 3 3 5" xfId="1679" xr:uid="{00000000-0005-0000-0000-0000D3050000}"/>
    <cellStyle name="20% - Accent1 2 2 2 2 2 3 3 5 2" xfId="1680" xr:uid="{00000000-0005-0000-0000-0000D4050000}"/>
    <cellStyle name="20% - Accent1 2 2 2 2 2 3 3 5 2 2" xfId="1681" xr:uid="{00000000-0005-0000-0000-0000D5050000}"/>
    <cellStyle name="20% - Accent1 2 2 2 2 2 3 3 5 3" xfId="1682" xr:uid="{00000000-0005-0000-0000-0000D6050000}"/>
    <cellStyle name="20% - Accent1 2 2 2 2 2 3 3 6" xfId="1683" xr:uid="{00000000-0005-0000-0000-0000D7050000}"/>
    <cellStyle name="20% - Accent1 2 2 2 2 2 3 3 6 2" xfId="1684" xr:uid="{00000000-0005-0000-0000-0000D8050000}"/>
    <cellStyle name="20% - Accent1 2 2 2 2 2 3 3 6 2 2" xfId="1685" xr:uid="{00000000-0005-0000-0000-0000D9050000}"/>
    <cellStyle name="20% - Accent1 2 2 2 2 2 3 3 6 3" xfId="1686" xr:uid="{00000000-0005-0000-0000-0000DA050000}"/>
    <cellStyle name="20% - Accent1 2 2 2 2 2 3 3 7" xfId="1687" xr:uid="{00000000-0005-0000-0000-0000DB050000}"/>
    <cellStyle name="20% - Accent1 2 2 2 2 2 3 3 7 2" xfId="1688" xr:uid="{00000000-0005-0000-0000-0000DC050000}"/>
    <cellStyle name="20% - Accent1 2 2 2 2 2 3 3 8" xfId="1689" xr:uid="{00000000-0005-0000-0000-0000DD050000}"/>
    <cellStyle name="20% - Accent1 2 2 2 2 2 3 3 8 2" xfId="1690" xr:uid="{00000000-0005-0000-0000-0000DE050000}"/>
    <cellStyle name="20% - Accent1 2 2 2 2 2 3 3 9" xfId="1691" xr:uid="{00000000-0005-0000-0000-0000DF050000}"/>
    <cellStyle name="20% - Accent1 2 2 2 2 2 3 4" xfId="1692" xr:uid="{00000000-0005-0000-0000-0000E0050000}"/>
    <cellStyle name="20% - Accent1 2 2 2 2 2 3 4 2" xfId="1693" xr:uid="{00000000-0005-0000-0000-0000E1050000}"/>
    <cellStyle name="20% - Accent1 2 2 2 2 2 3 4 2 2" xfId="1694" xr:uid="{00000000-0005-0000-0000-0000E2050000}"/>
    <cellStyle name="20% - Accent1 2 2 2 2 2 3 4 2 2 2" xfId="1695" xr:uid="{00000000-0005-0000-0000-0000E3050000}"/>
    <cellStyle name="20% - Accent1 2 2 2 2 2 3 4 2 3" xfId="1696" xr:uid="{00000000-0005-0000-0000-0000E4050000}"/>
    <cellStyle name="20% - Accent1 2 2 2 2 2 3 4 3" xfId="1697" xr:uid="{00000000-0005-0000-0000-0000E5050000}"/>
    <cellStyle name="20% - Accent1 2 2 2 2 2 3 4 3 2" xfId="1698" xr:uid="{00000000-0005-0000-0000-0000E6050000}"/>
    <cellStyle name="20% - Accent1 2 2 2 2 2 3 4 4" xfId="1699" xr:uid="{00000000-0005-0000-0000-0000E7050000}"/>
    <cellStyle name="20% - Accent1 2 2 2 2 2 3 5" xfId="1700" xr:uid="{00000000-0005-0000-0000-0000E8050000}"/>
    <cellStyle name="20% - Accent1 2 2 2 2 2 3 5 2" xfId="1701" xr:uid="{00000000-0005-0000-0000-0000E9050000}"/>
    <cellStyle name="20% - Accent1 2 2 2 2 2 3 5 2 2" xfId="1702" xr:uid="{00000000-0005-0000-0000-0000EA050000}"/>
    <cellStyle name="20% - Accent1 2 2 2 2 2 3 5 2 2 2" xfId="1703" xr:uid="{00000000-0005-0000-0000-0000EB050000}"/>
    <cellStyle name="20% - Accent1 2 2 2 2 2 3 5 2 3" xfId="1704" xr:uid="{00000000-0005-0000-0000-0000EC050000}"/>
    <cellStyle name="20% - Accent1 2 2 2 2 2 3 5 3" xfId="1705" xr:uid="{00000000-0005-0000-0000-0000ED050000}"/>
    <cellStyle name="20% - Accent1 2 2 2 2 2 3 5 3 2" xfId="1706" xr:uid="{00000000-0005-0000-0000-0000EE050000}"/>
    <cellStyle name="20% - Accent1 2 2 2 2 2 3 5 4" xfId="1707" xr:uid="{00000000-0005-0000-0000-0000EF050000}"/>
    <cellStyle name="20% - Accent1 2 2 2 2 2 3 6" xfId="1708" xr:uid="{00000000-0005-0000-0000-0000F0050000}"/>
    <cellStyle name="20% - Accent1 2 2 2 2 2 3 6 2" xfId="1709" xr:uid="{00000000-0005-0000-0000-0000F1050000}"/>
    <cellStyle name="20% - Accent1 2 2 2 2 2 3 6 2 2" xfId="1710" xr:uid="{00000000-0005-0000-0000-0000F2050000}"/>
    <cellStyle name="20% - Accent1 2 2 2 2 2 3 6 2 2 2" xfId="1711" xr:uid="{00000000-0005-0000-0000-0000F3050000}"/>
    <cellStyle name="20% - Accent1 2 2 2 2 2 3 6 2 3" xfId="1712" xr:uid="{00000000-0005-0000-0000-0000F4050000}"/>
    <cellStyle name="20% - Accent1 2 2 2 2 2 3 6 3" xfId="1713" xr:uid="{00000000-0005-0000-0000-0000F5050000}"/>
    <cellStyle name="20% - Accent1 2 2 2 2 2 3 6 3 2" xfId="1714" xr:uid="{00000000-0005-0000-0000-0000F6050000}"/>
    <cellStyle name="20% - Accent1 2 2 2 2 2 3 6 4" xfId="1715" xr:uid="{00000000-0005-0000-0000-0000F7050000}"/>
    <cellStyle name="20% - Accent1 2 2 2 2 2 3 7" xfId="1716" xr:uid="{00000000-0005-0000-0000-0000F8050000}"/>
    <cellStyle name="20% - Accent1 2 2 2 2 2 3 7 2" xfId="1717" xr:uid="{00000000-0005-0000-0000-0000F9050000}"/>
    <cellStyle name="20% - Accent1 2 2 2 2 2 3 7 2 2" xfId="1718" xr:uid="{00000000-0005-0000-0000-0000FA050000}"/>
    <cellStyle name="20% - Accent1 2 2 2 2 2 3 7 3" xfId="1719" xr:uid="{00000000-0005-0000-0000-0000FB050000}"/>
    <cellStyle name="20% - Accent1 2 2 2 2 2 3 8" xfId="1720" xr:uid="{00000000-0005-0000-0000-0000FC050000}"/>
    <cellStyle name="20% - Accent1 2 2 2 2 2 3 8 2" xfId="1721" xr:uid="{00000000-0005-0000-0000-0000FD050000}"/>
    <cellStyle name="20% - Accent1 2 2 2 2 2 3 8 2 2" xfId="1722" xr:uid="{00000000-0005-0000-0000-0000FE050000}"/>
    <cellStyle name="20% - Accent1 2 2 2 2 2 3 8 3" xfId="1723" xr:uid="{00000000-0005-0000-0000-0000FF050000}"/>
    <cellStyle name="20% - Accent1 2 2 2 2 2 3 9" xfId="1724" xr:uid="{00000000-0005-0000-0000-000000060000}"/>
    <cellStyle name="20% - Accent1 2 2 2 2 2 3 9 2" xfId="1725" xr:uid="{00000000-0005-0000-0000-000001060000}"/>
    <cellStyle name="20% - Accent1 2 2 2 2 2 4" xfId="1726" xr:uid="{00000000-0005-0000-0000-000002060000}"/>
    <cellStyle name="20% - Accent1 2 2 2 2 2 4 10" xfId="1727" xr:uid="{00000000-0005-0000-0000-000003060000}"/>
    <cellStyle name="20% - Accent1 2 2 2 2 2 4 10 2" xfId="1728" xr:uid="{00000000-0005-0000-0000-000004060000}"/>
    <cellStyle name="20% - Accent1 2 2 2 2 2 4 11" xfId="1729" xr:uid="{00000000-0005-0000-0000-000005060000}"/>
    <cellStyle name="20% - Accent1 2 2 2 2 2 4 2" xfId="1730" xr:uid="{00000000-0005-0000-0000-000006060000}"/>
    <cellStyle name="20% - Accent1 2 2 2 2 2 4 2 2" xfId="1731" xr:uid="{00000000-0005-0000-0000-000007060000}"/>
    <cellStyle name="20% - Accent1 2 2 2 2 2 4 2 2 2" xfId="1732" xr:uid="{00000000-0005-0000-0000-000008060000}"/>
    <cellStyle name="20% - Accent1 2 2 2 2 2 4 2 2 2 2" xfId="1733" xr:uid="{00000000-0005-0000-0000-000009060000}"/>
    <cellStyle name="20% - Accent1 2 2 2 2 2 4 2 2 2 2 2" xfId="1734" xr:uid="{00000000-0005-0000-0000-00000A060000}"/>
    <cellStyle name="20% - Accent1 2 2 2 2 2 4 2 2 2 3" xfId="1735" xr:uid="{00000000-0005-0000-0000-00000B060000}"/>
    <cellStyle name="20% - Accent1 2 2 2 2 2 4 2 2 3" xfId="1736" xr:uid="{00000000-0005-0000-0000-00000C060000}"/>
    <cellStyle name="20% - Accent1 2 2 2 2 2 4 2 2 3 2" xfId="1737" xr:uid="{00000000-0005-0000-0000-00000D060000}"/>
    <cellStyle name="20% - Accent1 2 2 2 2 2 4 2 2 4" xfId="1738" xr:uid="{00000000-0005-0000-0000-00000E060000}"/>
    <cellStyle name="20% - Accent1 2 2 2 2 2 4 2 3" xfId="1739" xr:uid="{00000000-0005-0000-0000-00000F060000}"/>
    <cellStyle name="20% - Accent1 2 2 2 2 2 4 2 3 2" xfId="1740" xr:uid="{00000000-0005-0000-0000-000010060000}"/>
    <cellStyle name="20% - Accent1 2 2 2 2 2 4 2 3 2 2" xfId="1741" xr:uid="{00000000-0005-0000-0000-000011060000}"/>
    <cellStyle name="20% - Accent1 2 2 2 2 2 4 2 3 2 2 2" xfId="1742" xr:uid="{00000000-0005-0000-0000-000012060000}"/>
    <cellStyle name="20% - Accent1 2 2 2 2 2 4 2 3 2 3" xfId="1743" xr:uid="{00000000-0005-0000-0000-000013060000}"/>
    <cellStyle name="20% - Accent1 2 2 2 2 2 4 2 3 3" xfId="1744" xr:uid="{00000000-0005-0000-0000-000014060000}"/>
    <cellStyle name="20% - Accent1 2 2 2 2 2 4 2 3 3 2" xfId="1745" xr:uid="{00000000-0005-0000-0000-000015060000}"/>
    <cellStyle name="20% - Accent1 2 2 2 2 2 4 2 3 4" xfId="1746" xr:uid="{00000000-0005-0000-0000-000016060000}"/>
    <cellStyle name="20% - Accent1 2 2 2 2 2 4 2 4" xfId="1747" xr:uid="{00000000-0005-0000-0000-000017060000}"/>
    <cellStyle name="20% - Accent1 2 2 2 2 2 4 2 4 2" xfId="1748" xr:uid="{00000000-0005-0000-0000-000018060000}"/>
    <cellStyle name="20% - Accent1 2 2 2 2 2 4 2 4 2 2" xfId="1749" xr:uid="{00000000-0005-0000-0000-000019060000}"/>
    <cellStyle name="20% - Accent1 2 2 2 2 2 4 2 4 2 2 2" xfId="1750" xr:uid="{00000000-0005-0000-0000-00001A060000}"/>
    <cellStyle name="20% - Accent1 2 2 2 2 2 4 2 4 2 3" xfId="1751" xr:uid="{00000000-0005-0000-0000-00001B060000}"/>
    <cellStyle name="20% - Accent1 2 2 2 2 2 4 2 4 3" xfId="1752" xr:uid="{00000000-0005-0000-0000-00001C060000}"/>
    <cellStyle name="20% - Accent1 2 2 2 2 2 4 2 4 3 2" xfId="1753" xr:uid="{00000000-0005-0000-0000-00001D060000}"/>
    <cellStyle name="20% - Accent1 2 2 2 2 2 4 2 4 4" xfId="1754" xr:uid="{00000000-0005-0000-0000-00001E060000}"/>
    <cellStyle name="20% - Accent1 2 2 2 2 2 4 2 5" xfId="1755" xr:uid="{00000000-0005-0000-0000-00001F060000}"/>
    <cellStyle name="20% - Accent1 2 2 2 2 2 4 2 5 2" xfId="1756" xr:uid="{00000000-0005-0000-0000-000020060000}"/>
    <cellStyle name="20% - Accent1 2 2 2 2 2 4 2 5 2 2" xfId="1757" xr:uid="{00000000-0005-0000-0000-000021060000}"/>
    <cellStyle name="20% - Accent1 2 2 2 2 2 4 2 5 3" xfId="1758" xr:uid="{00000000-0005-0000-0000-000022060000}"/>
    <cellStyle name="20% - Accent1 2 2 2 2 2 4 2 6" xfId="1759" xr:uid="{00000000-0005-0000-0000-000023060000}"/>
    <cellStyle name="20% - Accent1 2 2 2 2 2 4 2 6 2" xfId="1760" xr:uid="{00000000-0005-0000-0000-000024060000}"/>
    <cellStyle name="20% - Accent1 2 2 2 2 2 4 2 6 2 2" xfId="1761" xr:uid="{00000000-0005-0000-0000-000025060000}"/>
    <cellStyle name="20% - Accent1 2 2 2 2 2 4 2 6 3" xfId="1762" xr:uid="{00000000-0005-0000-0000-000026060000}"/>
    <cellStyle name="20% - Accent1 2 2 2 2 2 4 2 7" xfId="1763" xr:uid="{00000000-0005-0000-0000-000027060000}"/>
    <cellStyle name="20% - Accent1 2 2 2 2 2 4 2 7 2" xfId="1764" xr:uid="{00000000-0005-0000-0000-000028060000}"/>
    <cellStyle name="20% - Accent1 2 2 2 2 2 4 2 8" xfId="1765" xr:uid="{00000000-0005-0000-0000-000029060000}"/>
    <cellStyle name="20% - Accent1 2 2 2 2 2 4 2 8 2" xfId="1766" xr:uid="{00000000-0005-0000-0000-00002A060000}"/>
    <cellStyle name="20% - Accent1 2 2 2 2 2 4 2 9" xfId="1767" xr:uid="{00000000-0005-0000-0000-00002B060000}"/>
    <cellStyle name="20% - Accent1 2 2 2 2 2 4 3" xfId="1768" xr:uid="{00000000-0005-0000-0000-00002C060000}"/>
    <cellStyle name="20% - Accent1 2 2 2 2 2 4 3 2" xfId="1769" xr:uid="{00000000-0005-0000-0000-00002D060000}"/>
    <cellStyle name="20% - Accent1 2 2 2 2 2 4 3 2 2" xfId="1770" xr:uid="{00000000-0005-0000-0000-00002E060000}"/>
    <cellStyle name="20% - Accent1 2 2 2 2 2 4 3 2 2 2" xfId="1771" xr:uid="{00000000-0005-0000-0000-00002F060000}"/>
    <cellStyle name="20% - Accent1 2 2 2 2 2 4 3 2 2 2 2" xfId="1772" xr:uid="{00000000-0005-0000-0000-000030060000}"/>
    <cellStyle name="20% - Accent1 2 2 2 2 2 4 3 2 2 3" xfId="1773" xr:uid="{00000000-0005-0000-0000-000031060000}"/>
    <cellStyle name="20% - Accent1 2 2 2 2 2 4 3 2 3" xfId="1774" xr:uid="{00000000-0005-0000-0000-000032060000}"/>
    <cellStyle name="20% - Accent1 2 2 2 2 2 4 3 2 3 2" xfId="1775" xr:uid="{00000000-0005-0000-0000-000033060000}"/>
    <cellStyle name="20% - Accent1 2 2 2 2 2 4 3 2 4" xfId="1776" xr:uid="{00000000-0005-0000-0000-000034060000}"/>
    <cellStyle name="20% - Accent1 2 2 2 2 2 4 3 3" xfId="1777" xr:uid="{00000000-0005-0000-0000-000035060000}"/>
    <cellStyle name="20% - Accent1 2 2 2 2 2 4 3 3 2" xfId="1778" xr:uid="{00000000-0005-0000-0000-000036060000}"/>
    <cellStyle name="20% - Accent1 2 2 2 2 2 4 3 3 2 2" xfId="1779" xr:uid="{00000000-0005-0000-0000-000037060000}"/>
    <cellStyle name="20% - Accent1 2 2 2 2 2 4 3 3 2 2 2" xfId="1780" xr:uid="{00000000-0005-0000-0000-000038060000}"/>
    <cellStyle name="20% - Accent1 2 2 2 2 2 4 3 3 2 3" xfId="1781" xr:uid="{00000000-0005-0000-0000-000039060000}"/>
    <cellStyle name="20% - Accent1 2 2 2 2 2 4 3 3 3" xfId="1782" xr:uid="{00000000-0005-0000-0000-00003A060000}"/>
    <cellStyle name="20% - Accent1 2 2 2 2 2 4 3 3 3 2" xfId="1783" xr:uid="{00000000-0005-0000-0000-00003B060000}"/>
    <cellStyle name="20% - Accent1 2 2 2 2 2 4 3 3 4" xfId="1784" xr:uid="{00000000-0005-0000-0000-00003C060000}"/>
    <cellStyle name="20% - Accent1 2 2 2 2 2 4 3 4" xfId="1785" xr:uid="{00000000-0005-0000-0000-00003D060000}"/>
    <cellStyle name="20% - Accent1 2 2 2 2 2 4 3 4 2" xfId="1786" xr:uid="{00000000-0005-0000-0000-00003E060000}"/>
    <cellStyle name="20% - Accent1 2 2 2 2 2 4 3 4 2 2" xfId="1787" xr:uid="{00000000-0005-0000-0000-00003F060000}"/>
    <cellStyle name="20% - Accent1 2 2 2 2 2 4 3 4 2 2 2" xfId="1788" xr:uid="{00000000-0005-0000-0000-000040060000}"/>
    <cellStyle name="20% - Accent1 2 2 2 2 2 4 3 4 2 3" xfId="1789" xr:uid="{00000000-0005-0000-0000-000041060000}"/>
    <cellStyle name="20% - Accent1 2 2 2 2 2 4 3 4 3" xfId="1790" xr:uid="{00000000-0005-0000-0000-000042060000}"/>
    <cellStyle name="20% - Accent1 2 2 2 2 2 4 3 4 3 2" xfId="1791" xr:uid="{00000000-0005-0000-0000-000043060000}"/>
    <cellStyle name="20% - Accent1 2 2 2 2 2 4 3 4 4" xfId="1792" xr:uid="{00000000-0005-0000-0000-000044060000}"/>
    <cellStyle name="20% - Accent1 2 2 2 2 2 4 3 5" xfId="1793" xr:uid="{00000000-0005-0000-0000-000045060000}"/>
    <cellStyle name="20% - Accent1 2 2 2 2 2 4 3 5 2" xfId="1794" xr:uid="{00000000-0005-0000-0000-000046060000}"/>
    <cellStyle name="20% - Accent1 2 2 2 2 2 4 3 5 2 2" xfId="1795" xr:uid="{00000000-0005-0000-0000-000047060000}"/>
    <cellStyle name="20% - Accent1 2 2 2 2 2 4 3 5 3" xfId="1796" xr:uid="{00000000-0005-0000-0000-000048060000}"/>
    <cellStyle name="20% - Accent1 2 2 2 2 2 4 3 6" xfId="1797" xr:uid="{00000000-0005-0000-0000-000049060000}"/>
    <cellStyle name="20% - Accent1 2 2 2 2 2 4 3 6 2" xfId="1798" xr:uid="{00000000-0005-0000-0000-00004A060000}"/>
    <cellStyle name="20% - Accent1 2 2 2 2 2 4 3 6 2 2" xfId="1799" xr:uid="{00000000-0005-0000-0000-00004B060000}"/>
    <cellStyle name="20% - Accent1 2 2 2 2 2 4 3 6 3" xfId="1800" xr:uid="{00000000-0005-0000-0000-00004C060000}"/>
    <cellStyle name="20% - Accent1 2 2 2 2 2 4 3 7" xfId="1801" xr:uid="{00000000-0005-0000-0000-00004D060000}"/>
    <cellStyle name="20% - Accent1 2 2 2 2 2 4 3 7 2" xfId="1802" xr:uid="{00000000-0005-0000-0000-00004E060000}"/>
    <cellStyle name="20% - Accent1 2 2 2 2 2 4 3 8" xfId="1803" xr:uid="{00000000-0005-0000-0000-00004F060000}"/>
    <cellStyle name="20% - Accent1 2 2 2 2 2 4 3 8 2" xfId="1804" xr:uid="{00000000-0005-0000-0000-000050060000}"/>
    <cellStyle name="20% - Accent1 2 2 2 2 2 4 3 9" xfId="1805" xr:uid="{00000000-0005-0000-0000-000051060000}"/>
    <cellStyle name="20% - Accent1 2 2 2 2 2 4 4" xfId="1806" xr:uid="{00000000-0005-0000-0000-000052060000}"/>
    <cellStyle name="20% - Accent1 2 2 2 2 2 4 4 2" xfId="1807" xr:uid="{00000000-0005-0000-0000-000053060000}"/>
    <cellStyle name="20% - Accent1 2 2 2 2 2 4 4 2 2" xfId="1808" xr:uid="{00000000-0005-0000-0000-000054060000}"/>
    <cellStyle name="20% - Accent1 2 2 2 2 2 4 4 2 2 2" xfId="1809" xr:uid="{00000000-0005-0000-0000-000055060000}"/>
    <cellStyle name="20% - Accent1 2 2 2 2 2 4 4 2 3" xfId="1810" xr:uid="{00000000-0005-0000-0000-000056060000}"/>
    <cellStyle name="20% - Accent1 2 2 2 2 2 4 4 3" xfId="1811" xr:uid="{00000000-0005-0000-0000-000057060000}"/>
    <cellStyle name="20% - Accent1 2 2 2 2 2 4 4 3 2" xfId="1812" xr:uid="{00000000-0005-0000-0000-000058060000}"/>
    <cellStyle name="20% - Accent1 2 2 2 2 2 4 4 4" xfId="1813" xr:uid="{00000000-0005-0000-0000-000059060000}"/>
    <cellStyle name="20% - Accent1 2 2 2 2 2 4 5" xfId="1814" xr:uid="{00000000-0005-0000-0000-00005A060000}"/>
    <cellStyle name="20% - Accent1 2 2 2 2 2 4 5 2" xfId="1815" xr:uid="{00000000-0005-0000-0000-00005B060000}"/>
    <cellStyle name="20% - Accent1 2 2 2 2 2 4 5 2 2" xfId="1816" xr:uid="{00000000-0005-0000-0000-00005C060000}"/>
    <cellStyle name="20% - Accent1 2 2 2 2 2 4 5 2 2 2" xfId="1817" xr:uid="{00000000-0005-0000-0000-00005D060000}"/>
    <cellStyle name="20% - Accent1 2 2 2 2 2 4 5 2 3" xfId="1818" xr:uid="{00000000-0005-0000-0000-00005E060000}"/>
    <cellStyle name="20% - Accent1 2 2 2 2 2 4 5 3" xfId="1819" xr:uid="{00000000-0005-0000-0000-00005F060000}"/>
    <cellStyle name="20% - Accent1 2 2 2 2 2 4 5 3 2" xfId="1820" xr:uid="{00000000-0005-0000-0000-000060060000}"/>
    <cellStyle name="20% - Accent1 2 2 2 2 2 4 5 4" xfId="1821" xr:uid="{00000000-0005-0000-0000-000061060000}"/>
    <cellStyle name="20% - Accent1 2 2 2 2 2 4 6" xfId="1822" xr:uid="{00000000-0005-0000-0000-000062060000}"/>
    <cellStyle name="20% - Accent1 2 2 2 2 2 4 6 2" xfId="1823" xr:uid="{00000000-0005-0000-0000-000063060000}"/>
    <cellStyle name="20% - Accent1 2 2 2 2 2 4 6 2 2" xfId="1824" xr:uid="{00000000-0005-0000-0000-000064060000}"/>
    <cellStyle name="20% - Accent1 2 2 2 2 2 4 6 2 2 2" xfId="1825" xr:uid="{00000000-0005-0000-0000-000065060000}"/>
    <cellStyle name="20% - Accent1 2 2 2 2 2 4 6 2 3" xfId="1826" xr:uid="{00000000-0005-0000-0000-000066060000}"/>
    <cellStyle name="20% - Accent1 2 2 2 2 2 4 6 3" xfId="1827" xr:uid="{00000000-0005-0000-0000-000067060000}"/>
    <cellStyle name="20% - Accent1 2 2 2 2 2 4 6 3 2" xfId="1828" xr:uid="{00000000-0005-0000-0000-000068060000}"/>
    <cellStyle name="20% - Accent1 2 2 2 2 2 4 6 4" xfId="1829" xr:uid="{00000000-0005-0000-0000-000069060000}"/>
    <cellStyle name="20% - Accent1 2 2 2 2 2 4 7" xfId="1830" xr:uid="{00000000-0005-0000-0000-00006A060000}"/>
    <cellStyle name="20% - Accent1 2 2 2 2 2 4 7 2" xfId="1831" xr:uid="{00000000-0005-0000-0000-00006B060000}"/>
    <cellStyle name="20% - Accent1 2 2 2 2 2 4 7 2 2" xfId="1832" xr:uid="{00000000-0005-0000-0000-00006C060000}"/>
    <cellStyle name="20% - Accent1 2 2 2 2 2 4 7 3" xfId="1833" xr:uid="{00000000-0005-0000-0000-00006D060000}"/>
    <cellStyle name="20% - Accent1 2 2 2 2 2 4 8" xfId="1834" xr:uid="{00000000-0005-0000-0000-00006E060000}"/>
    <cellStyle name="20% - Accent1 2 2 2 2 2 4 8 2" xfId="1835" xr:uid="{00000000-0005-0000-0000-00006F060000}"/>
    <cellStyle name="20% - Accent1 2 2 2 2 2 4 8 2 2" xfId="1836" xr:uid="{00000000-0005-0000-0000-000070060000}"/>
    <cellStyle name="20% - Accent1 2 2 2 2 2 4 8 3" xfId="1837" xr:uid="{00000000-0005-0000-0000-000071060000}"/>
    <cellStyle name="20% - Accent1 2 2 2 2 2 4 9" xfId="1838" xr:uid="{00000000-0005-0000-0000-000072060000}"/>
    <cellStyle name="20% - Accent1 2 2 2 2 2 4 9 2" xfId="1839" xr:uid="{00000000-0005-0000-0000-000073060000}"/>
    <cellStyle name="20% - Accent1 2 2 2 2 2 5" xfId="1840" xr:uid="{00000000-0005-0000-0000-000074060000}"/>
    <cellStyle name="20% - Accent1 2 2 2 2 2 5 2" xfId="1841" xr:uid="{00000000-0005-0000-0000-000075060000}"/>
    <cellStyle name="20% - Accent1 2 2 2 2 2 5 2 2" xfId="1842" xr:uid="{00000000-0005-0000-0000-000076060000}"/>
    <cellStyle name="20% - Accent1 2 2 2 2 2 5 2 2 2" xfId="1843" xr:uid="{00000000-0005-0000-0000-000077060000}"/>
    <cellStyle name="20% - Accent1 2 2 2 2 2 5 2 2 2 2" xfId="1844" xr:uid="{00000000-0005-0000-0000-000078060000}"/>
    <cellStyle name="20% - Accent1 2 2 2 2 2 5 2 2 3" xfId="1845" xr:uid="{00000000-0005-0000-0000-000079060000}"/>
    <cellStyle name="20% - Accent1 2 2 2 2 2 5 2 3" xfId="1846" xr:uid="{00000000-0005-0000-0000-00007A060000}"/>
    <cellStyle name="20% - Accent1 2 2 2 2 2 5 2 3 2" xfId="1847" xr:uid="{00000000-0005-0000-0000-00007B060000}"/>
    <cellStyle name="20% - Accent1 2 2 2 2 2 5 2 4" xfId="1848" xr:uid="{00000000-0005-0000-0000-00007C060000}"/>
    <cellStyle name="20% - Accent1 2 2 2 2 2 5 3" xfId="1849" xr:uid="{00000000-0005-0000-0000-00007D060000}"/>
    <cellStyle name="20% - Accent1 2 2 2 2 2 5 3 2" xfId="1850" xr:uid="{00000000-0005-0000-0000-00007E060000}"/>
    <cellStyle name="20% - Accent1 2 2 2 2 2 5 3 2 2" xfId="1851" xr:uid="{00000000-0005-0000-0000-00007F060000}"/>
    <cellStyle name="20% - Accent1 2 2 2 2 2 5 3 2 2 2" xfId="1852" xr:uid="{00000000-0005-0000-0000-000080060000}"/>
    <cellStyle name="20% - Accent1 2 2 2 2 2 5 3 2 3" xfId="1853" xr:uid="{00000000-0005-0000-0000-000081060000}"/>
    <cellStyle name="20% - Accent1 2 2 2 2 2 5 3 3" xfId="1854" xr:uid="{00000000-0005-0000-0000-000082060000}"/>
    <cellStyle name="20% - Accent1 2 2 2 2 2 5 3 3 2" xfId="1855" xr:uid="{00000000-0005-0000-0000-000083060000}"/>
    <cellStyle name="20% - Accent1 2 2 2 2 2 5 3 4" xfId="1856" xr:uid="{00000000-0005-0000-0000-000084060000}"/>
    <cellStyle name="20% - Accent1 2 2 2 2 2 5 4" xfId="1857" xr:uid="{00000000-0005-0000-0000-000085060000}"/>
    <cellStyle name="20% - Accent1 2 2 2 2 2 5 4 2" xfId="1858" xr:uid="{00000000-0005-0000-0000-000086060000}"/>
    <cellStyle name="20% - Accent1 2 2 2 2 2 5 4 2 2" xfId="1859" xr:uid="{00000000-0005-0000-0000-000087060000}"/>
    <cellStyle name="20% - Accent1 2 2 2 2 2 5 4 2 2 2" xfId="1860" xr:uid="{00000000-0005-0000-0000-000088060000}"/>
    <cellStyle name="20% - Accent1 2 2 2 2 2 5 4 2 3" xfId="1861" xr:uid="{00000000-0005-0000-0000-000089060000}"/>
    <cellStyle name="20% - Accent1 2 2 2 2 2 5 4 3" xfId="1862" xr:uid="{00000000-0005-0000-0000-00008A060000}"/>
    <cellStyle name="20% - Accent1 2 2 2 2 2 5 4 3 2" xfId="1863" xr:uid="{00000000-0005-0000-0000-00008B060000}"/>
    <cellStyle name="20% - Accent1 2 2 2 2 2 5 4 4" xfId="1864" xr:uid="{00000000-0005-0000-0000-00008C060000}"/>
    <cellStyle name="20% - Accent1 2 2 2 2 2 5 5" xfId="1865" xr:uid="{00000000-0005-0000-0000-00008D060000}"/>
    <cellStyle name="20% - Accent1 2 2 2 2 2 5 5 2" xfId="1866" xr:uid="{00000000-0005-0000-0000-00008E060000}"/>
    <cellStyle name="20% - Accent1 2 2 2 2 2 5 5 2 2" xfId="1867" xr:uid="{00000000-0005-0000-0000-00008F060000}"/>
    <cellStyle name="20% - Accent1 2 2 2 2 2 5 5 3" xfId="1868" xr:uid="{00000000-0005-0000-0000-000090060000}"/>
    <cellStyle name="20% - Accent1 2 2 2 2 2 5 6" xfId="1869" xr:uid="{00000000-0005-0000-0000-000091060000}"/>
    <cellStyle name="20% - Accent1 2 2 2 2 2 5 6 2" xfId="1870" xr:uid="{00000000-0005-0000-0000-000092060000}"/>
    <cellStyle name="20% - Accent1 2 2 2 2 2 5 6 2 2" xfId="1871" xr:uid="{00000000-0005-0000-0000-000093060000}"/>
    <cellStyle name="20% - Accent1 2 2 2 2 2 5 6 3" xfId="1872" xr:uid="{00000000-0005-0000-0000-000094060000}"/>
    <cellStyle name="20% - Accent1 2 2 2 2 2 5 7" xfId="1873" xr:uid="{00000000-0005-0000-0000-000095060000}"/>
    <cellStyle name="20% - Accent1 2 2 2 2 2 5 7 2" xfId="1874" xr:uid="{00000000-0005-0000-0000-000096060000}"/>
    <cellStyle name="20% - Accent1 2 2 2 2 2 5 8" xfId="1875" xr:uid="{00000000-0005-0000-0000-000097060000}"/>
    <cellStyle name="20% - Accent1 2 2 2 2 2 5 8 2" xfId="1876" xr:uid="{00000000-0005-0000-0000-000098060000}"/>
    <cellStyle name="20% - Accent1 2 2 2 2 2 5 9" xfId="1877" xr:uid="{00000000-0005-0000-0000-000099060000}"/>
    <cellStyle name="20% - Accent1 2 2 2 2 2 6" xfId="1878" xr:uid="{00000000-0005-0000-0000-00009A060000}"/>
    <cellStyle name="20% - Accent1 2 2 2 2 2 6 2" xfId="1879" xr:uid="{00000000-0005-0000-0000-00009B060000}"/>
    <cellStyle name="20% - Accent1 2 2 2 2 2 6 2 2" xfId="1880" xr:uid="{00000000-0005-0000-0000-00009C060000}"/>
    <cellStyle name="20% - Accent1 2 2 2 2 2 6 2 2 2" xfId="1881" xr:uid="{00000000-0005-0000-0000-00009D060000}"/>
    <cellStyle name="20% - Accent1 2 2 2 2 2 6 2 2 2 2" xfId="1882" xr:uid="{00000000-0005-0000-0000-00009E060000}"/>
    <cellStyle name="20% - Accent1 2 2 2 2 2 6 2 2 3" xfId="1883" xr:uid="{00000000-0005-0000-0000-00009F060000}"/>
    <cellStyle name="20% - Accent1 2 2 2 2 2 6 2 3" xfId="1884" xr:uid="{00000000-0005-0000-0000-0000A0060000}"/>
    <cellStyle name="20% - Accent1 2 2 2 2 2 6 2 3 2" xfId="1885" xr:uid="{00000000-0005-0000-0000-0000A1060000}"/>
    <cellStyle name="20% - Accent1 2 2 2 2 2 6 2 4" xfId="1886" xr:uid="{00000000-0005-0000-0000-0000A2060000}"/>
    <cellStyle name="20% - Accent1 2 2 2 2 2 6 3" xfId="1887" xr:uid="{00000000-0005-0000-0000-0000A3060000}"/>
    <cellStyle name="20% - Accent1 2 2 2 2 2 6 3 2" xfId="1888" xr:uid="{00000000-0005-0000-0000-0000A4060000}"/>
    <cellStyle name="20% - Accent1 2 2 2 2 2 6 3 2 2" xfId="1889" xr:uid="{00000000-0005-0000-0000-0000A5060000}"/>
    <cellStyle name="20% - Accent1 2 2 2 2 2 6 3 2 2 2" xfId="1890" xr:uid="{00000000-0005-0000-0000-0000A6060000}"/>
    <cellStyle name="20% - Accent1 2 2 2 2 2 6 3 2 3" xfId="1891" xr:uid="{00000000-0005-0000-0000-0000A7060000}"/>
    <cellStyle name="20% - Accent1 2 2 2 2 2 6 3 3" xfId="1892" xr:uid="{00000000-0005-0000-0000-0000A8060000}"/>
    <cellStyle name="20% - Accent1 2 2 2 2 2 6 3 3 2" xfId="1893" xr:uid="{00000000-0005-0000-0000-0000A9060000}"/>
    <cellStyle name="20% - Accent1 2 2 2 2 2 6 3 4" xfId="1894" xr:uid="{00000000-0005-0000-0000-0000AA060000}"/>
    <cellStyle name="20% - Accent1 2 2 2 2 2 6 4" xfId="1895" xr:uid="{00000000-0005-0000-0000-0000AB060000}"/>
    <cellStyle name="20% - Accent1 2 2 2 2 2 6 4 2" xfId="1896" xr:uid="{00000000-0005-0000-0000-0000AC060000}"/>
    <cellStyle name="20% - Accent1 2 2 2 2 2 6 4 2 2" xfId="1897" xr:uid="{00000000-0005-0000-0000-0000AD060000}"/>
    <cellStyle name="20% - Accent1 2 2 2 2 2 6 4 2 2 2" xfId="1898" xr:uid="{00000000-0005-0000-0000-0000AE060000}"/>
    <cellStyle name="20% - Accent1 2 2 2 2 2 6 4 2 3" xfId="1899" xr:uid="{00000000-0005-0000-0000-0000AF060000}"/>
    <cellStyle name="20% - Accent1 2 2 2 2 2 6 4 3" xfId="1900" xr:uid="{00000000-0005-0000-0000-0000B0060000}"/>
    <cellStyle name="20% - Accent1 2 2 2 2 2 6 4 3 2" xfId="1901" xr:uid="{00000000-0005-0000-0000-0000B1060000}"/>
    <cellStyle name="20% - Accent1 2 2 2 2 2 6 4 4" xfId="1902" xr:uid="{00000000-0005-0000-0000-0000B2060000}"/>
    <cellStyle name="20% - Accent1 2 2 2 2 2 6 5" xfId="1903" xr:uid="{00000000-0005-0000-0000-0000B3060000}"/>
    <cellStyle name="20% - Accent1 2 2 2 2 2 6 5 2" xfId="1904" xr:uid="{00000000-0005-0000-0000-0000B4060000}"/>
    <cellStyle name="20% - Accent1 2 2 2 2 2 6 5 2 2" xfId="1905" xr:uid="{00000000-0005-0000-0000-0000B5060000}"/>
    <cellStyle name="20% - Accent1 2 2 2 2 2 6 5 3" xfId="1906" xr:uid="{00000000-0005-0000-0000-0000B6060000}"/>
    <cellStyle name="20% - Accent1 2 2 2 2 2 6 6" xfId="1907" xr:uid="{00000000-0005-0000-0000-0000B7060000}"/>
    <cellStyle name="20% - Accent1 2 2 2 2 2 6 6 2" xfId="1908" xr:uid="{00000000-0005-0000-0000-0000B8060000}"/>
    <cellStyle name="20% - Accent1 2 2 2 2 2 6 6 2 2" xfId="1909" xr:uid="{00000000-0005-0000-0000-0000B9060000}"/>
    <cellStyle name="20% - Accent1 2 2 2 2 2 6 6 3" xfId="1910" xr:uid="{00000000-0005-0000-0000-0000BA060000}"/>
    <cellStyle name="20% - Accent1 2 2 2 2 2 6 7" xfId="1911" xr:uid="{00000000-0005-0000-0000-0000BB060000}"/>
    <cellStyle name="20% - Accent1 2 2 2 2 2 6 7 2" xfId="1912" xr:uid="{00000000-0005-0000-0000-0000BC060000}"/>
    <cellStyle name="20% - Accent1 2 2 2 2 2 6 8" xfId="1913" xr:uid="{00000000-0005-0000-0000-0000BD060000}"/>
    <cellStyle name="20% - Accent1 2 2 2 2 2 6 8 2" xfId="1914" xr:uid="{00000000-0005-0000-0000-0000BE060000}"/>
    <cellStyle name="20% - Accent1 2 2 2 2 2 6 9" xfId="1915" xr:uid="{00000000-0005-0000-0000-0000BF060000}"/>
    <cellStyle name="20% - Accent1 2 2 2 2 2 7" xfId="1916" xr:uid="{00000000-0005-0000-0000-0000C0060000}"/>
    <cellStyle name="20% - Accent1 2 2 2 2 2 7 2" xfId="1917" xr:uid="{00000000-0005-0000-0000-0000C1060000}"/>
    <cellStyle name="20% - Accent1 2 2 2 2 2 7 2 2" xfId="1918" xr:uid="{00000000-0005-0000-0000-0000C2060000}"/>
    <cellStyle name="20% - Accent1 2 2 2 2 2 7 2 2 2" xfId="1919" xr:uid="{00000000-0005-0000-0000-0000C3060000}"/>
    <cellStyle name="20% - Accent1 2 2 2 2 2 7 2 3" xfId="1920" xr:uid="{00000000-0005-0000-0000-0000C4060000}"/>
    <cellStyle name="20% - Accent1 2 2 2 2 2 7 3" xfId="1921" xr:uid="{00000000-0005-0000-0000-0000C5060000}"/>
    <cellStyle name="20% - Accent1 2 2 2 2 2 7 3 2" xfId="1922" xr:uid="{00000000-0005-0000-0000-0000C6060000}"/>
    <cellStyle name="20% - Accent1 2 2 2 2 2 7 4" xfId="1923" xr:uid="{00000000-0005-0000-0000-0000C7060000}"/>
    <cellStyle name="20% - Accent1 2 2 2 2 2 8" xfId="1924" xr:uid="{00000000-0005-0000-0000-0000C8060000}"/>
    <cellStyle name="20% - Accent1 2 2 2 2 2 8 2" xfId="1925" xr:uid="{00000000-0005-0000-0000-0000C9060000}"/>
    <cellStyle name="20% - Accent1 2 2 2 2 2 8 2 2" xfId="1926" xr:uid="{00000000-0005-0000-0000-0000CA060000}"/>
    <cellStyle name="20% - Accent1 2 2 2 2 2 8 2 2 2" xfId="1927" xr:uid="{00000000-0005-0000-0000-0000CB060000}"/>
    <cellStyle name="20% - Accent1 2 2 2 2 2 8 2 3" xfId="1928" xr:uid="{00000000-0005-0000-0000-0000CC060000}"/>
    <cellStyle name="20% - Accent1 2 2 2 2 2 8 3" xfId="1929" xr:uid="{00000000-0005-0000-0000-0000CD060000}"/>
    <cellStyle name="20% - Accent1 2 2 2 2 2 8 3 2" xfId="1930" xr:uid="{00000000-0005-0000-0000-0000CE060000}"/>
    <cellStyle name="20% - Accent1 2 2 2 2 2 8 4" xfId="1931" xr:uid="{00000000-0005-0000-0000-0000CF060000}"/>
    <cellStyle name="20% - Accent1 2 2 2 2 2 9" xfId="1932" xr:uid="{00000000-0005-0000-0000-0000D0060000}"/>
    <cellStyle name="20% - Accent1 2 2 2 2 2 9 2" xfId="1933" xr:uid="{00000000-0005-0000-0000-0000D1060000}"/>
    <cellStyle name="20% - Accent1 2 2 2 2 2 9 2 2" xfId="1934" xr:uid="{00000000-0005-0000-0000-0000D2060000}"/>
    <cellStyle name="20% - Accent1 2 2 2 2 2 9 2 2 2" xfId="1935" xr:uid="{00000000-0005-0000-0000-0000D3060000}"/>
    <cellStyle name="20% - Accent1 2 2 2 2 2 9 2 3" xfId="1936" xr:uid="{00000000-0005-0000-0000-0000D4060000}"/>
    <cellStyle name="20% - Accent1 2 2 2 2 2 9 3" xfId="1937" xr:uid="{00000000-0005-0000-0000-0000D5060000}"/>
    <cellStyle name="20% - Accent1 2 2 2 2 2 9 3 2" xfId="1938" xr:uid="{00000000-0005-0000-0000-0000D6060000}"/>
    <cellStyle name="20% - Accent1 2 2 2 2 2 9 4" xfId="1939" xr:uid="{00000000-0005-0000-0000-0000D7060000}"/>
    <cellStyle name="20% - Accent1 2 2 2 2 3" xfId="1940" xr:uid="{00000000-0005-0000-0000-0000D8060000}"/>
    <cellStyle name="20% - Accent1 2 2 2 2 3 10" xfId="1941" xr:uid="{00000000-0005-0000-0000-0000D9060000}"/>
    <cellStyle name="20% - Accent1 2 2 2 2 3 10 2" xfId="1942" xr:uid="{00000000-0005-0000-0000-0000DA060000}"/>
    <cellStyle name="20% - Accent1 2 2 2 2 3 11" xfId="1943" xr:uid="{00000000-0005-0000-0000-0000DB060000}"/>
    <cellStyle name="20% - Accent1 2 2 2 2 3 2" xfId="1944" xr:uid="{00000000-0005-0000-0000-0000DC060000}"/>
    <cellStyle name="20% - Accent1 2 2 2 2 3 2 2" xfId="1945" xr:uid="{00000000-0005-0000-0000-0000DD060000}"/>
    <cellStyle name="20% - Accent1 2 2 2 2 3 2 2 2" xfId="1946" xr:uid="{00000000-0005-0000-0000-0000DE060000}"/>
    <cellStyle name="20% - Accent1 2 2 2 2 3 2 2 2 2" xfId="1947" xr:uid="{00000000-0005-0000-0000-0000DF060000}"/>
    <cellStyle name="20% - Accent1 2 2 2 2 3 2 2 2 2 2" xfId="1948" xr:uid="{00000000-0005-0000-0000-0000E0060000}"/>
    <cellStyle name="20% - Accent1 2 2 2 2 3 2 2 2 3" xfId="1949" xr:uid="{00000000-0005-0000-0000-0000E1060000}"/>
    <cellStyle name="20% - Accent1 2 2 2 2 3 2 2 3" xfId="1950" xr:uid="{00000000-0005-0000-0000-0000E2060000}"/>
    <cellStyle name="20% - Accent1 2 2 2 2 3 2 2 3 2" xfId="1951" xr:uid="{00000000-0005-0000-0000-0000E3060000}"/>
    <cellStyle name="20% - Accent1 2 2 2 2 3 2 2 4" xfId="1952" xr:uid="{00000000-0005-0000-0000-0000E4060000}"/>
    <cellStyle name="20% - Accent1 2 2 2 2 3 2 3" xfId="1953" xr:uid="{00000000-0005-0000-0000-0000E5060000}"/>
    <cellStyle name="20% - Accent1 2 2 2 2 3 2 3 2" xfId="1954" xr:uid="{00000000-0005-0000-0000-0000E6060000}"/>
    <cellStyle name="20% - Accent1 2 2 2 2 3 2 3 2 2" xfId="1955" xr:uid="{00000000-0005-0000-0000-0000E7060000}"/>
    <cellStyle name="20% - Accent1 2 2 2 2 3 2 3 2 2 2" xfId="1956" xr:uid="{00000000-0005-0000-0000-0000E8060000}"/>
    <cellStyle name="20% - Accent1 2 2 2 2 3 2 3 2 3" xfId="1957" xr:uid="{00000000-0005-0000-0000-0000E9060000}"/>
    <cellStyle name="20% - Accent1 2 2 2 2 3 2 3 3" xfId="1958" xr:uid="{00000000-0005-0000-0000-0000EA060000}"/>
    <cellStyle name="20% - Accent1 2 2 2 2 3 2 3 3 2" xfId="1959" xr:uid="{00000000-0005-0000-0000-0000EB060000}"/>
    <cellStyle name="20% - Accent1 2 2 2 2 3 2 3 4" xfId="1960" xr:uid="{00000000-0005-0000-0000-0000EC060000}"/>
    <cellStyle name="20% - Accent1 2 2 2 2 3 2 4" xfId="1961" xr:uid="{00000000-0005-0000-0000-0000ED060000}"/>
    <cellStyle name="20% - Accent1 2 2 2 2 3 2 4 2" xfId="1962" xr:uid="{00000000-0005-0000-0000-0000EE060000}"/>
    <cellStyle name="20% - Accent1 2 2 2 2 3 2 4 2 2" xfId="1963" xr:uid="{00000000-0005-0000-0000-0000EF060000}"/>
    <cellStyle name="20% - Accent1 2 2 2 2 3 2 4 2 2 2" xfId="1964" xr:uid="{00000000-0005-0000-0000-0000F0060000}"/>
    <cellStyle name="20% - Accent1 2 2 2 2 3 2 4 2 3" xfId="1965" xr:uid="{00000000-0005-0000-0000-0000F1060000}"/>
    <cellStyle name="20% - Accent1 2 2 2 2 3 2 4 3" xfId="1966" xr:uid="{00000000-0005-0000-0000-0000F2060000}"/>
    <cellStyle name="20% - Accent1 2 2 2 2 3 2 4 3 2" xfId="1967" xr:uid="{00000000-0005-0000-0000-0000F3060000}"/>
    <cellStyle name="20% - Accent1 2 2 2 2 3 2 4 4" xfId="1968" xr:uid="{00000000-0005-0000-0000-0000F4060000}"/>
    <cellStyle name="20% - Accent1 2 2 2 2 3 2 5" xfId="1969" xr:uid="{00000000-0005-0000-0000-0000F5060000}"/>
    <cellStyle name="20% - Accent1 2 2 2 2 3 2 5 2" xfId="1970" xr:uid="{00000000-0005-0000-0000-0000F6060000}"/>
    <cellStyle name="20% - Accent1 2 2 2 2 3 2 5 2 2" xfId="1971" xr:uid="{00000000-0005-0000-0000-0000F7060000}"/>
    <cellStyle name="20% - Accent1 2 2 2 2 3 2 5 3" xfId="1972" xr:uid="{00000000-0005-0000-0000-0000F8060000}"/>
    <cellStyle name="20% - Accent1 2 2 2 2 3 2 6" xfId="1973" xr:uid="{00000000-0005-0000-0000-0000F9060000}"/>
    <cellStyle name="20% - Accent1 2 2 2 2 3 2 6 2" xfId="1974" xr:uid="{00000000-0005-0000-0000-0000FA060000}"/>
    <cellStyle name="20% - Accent1 2 2 2 2 3 2 6 2 2" xfId="1975" xr:uid="{00000000-0005-0000-0000-0000FB060000}"/>
    <cellStyle name="20% - Accent1 2 2 2 2 3 2 6 3" xfId="1976" xr:uid="{00000000-0005-0000-0000-0000FC060000}"/>
    <cellStyle name="20% - Accent1 2 2 2 2 3 2 7" xfId="1977" xr:uid="{00000000-0005-0000-0000-0000FD060000}"/>
    <cellStyle name="20% - Accent1 2 2 2 2 3 2 7 2" xfId="1978" xr:uid="{00000000-0005-0000-0000-0000FE060000}"/>
    <cellStyle name="20% - Accent1 2 2 2 2 3 2 8" xfId="1979" xr:uid="{00000000-0005-0000-0000-0000FF060000}"/>
    <cellStyle name="20% - Accent1 2 2 2 2 3 2 8 2" xfId="1980" xr:uid="{00000000-0005-0000-0000-000000070000}"/>
    <cellStyle name="20% - Accent1 2 2 2 2 3 2 9" xfId="1981" xr:uid="{00000000-0005-0000-0000-000001070000}"/>
    <cellStyle name="20% - Accent1 2 2 2 2 3 3" xfId="1982" xr:uid="{00000000-0005-0000-0000-000002070000}"/>
    <cellStyle name="20% - Accent1 2 2 2 2 3 3 2" xfId="1983" xr:uid="{00000000-0005-0000-0000-000003070000}"/>
    <cellStyle name="20% - Accent1 2 2 2 2 3 3 2 2" xfId="1984" xr:uid="{00000000-0005-0000-0000-000004070000}"/>
    <cellStyle name="20% - Accent1 2 2 2 2 3 3 2 2 2" xfId="1985" xr:uid="{00000000-0005-0000-0000-000005070000}"/>
    <cellStyle name="20% - Accent1 2 2 2 2 3 3 2 2 2 2" xfId="1986" xr:uid="{00000000-0005-0000-0000-000006070000}"/>
    <cellStyle name="20% - Accent1 2 2 2 2 3 3 2 2 3" xfId="1987" xr:uid="{00000000-0005-0000-0000-000007070000}"/>
    <cellStyle name="20% - Accent1 2 2 2 2 3 3 2 3" xfId="1988" xr:uid="{00000000-0005-0000-0000-000008070000}"/>
    <cellStyle name="20% - Accent1 2 2 2 2 3 3 2 3 2" xfId="1989" xr:uid="{00000000-0005-0000-0000-000009070000}"/>
    <cellStyle name="20% - Accent1 2 2 2 2 3 3 2 4" xfId="1990" xr:uid="{00000000-0005-0000-0000-00000A070000}"/>
    <cellStyle name="20% - Accent1 2 2 2 2 3 3 3" xfId="1991" xr:uid="{00000000-0005-0000-0000-00000B070000}"/>
    <cellStyle name="20% - Accent1 2 2 2 2 3 3 3 2" xfId="1992" xr:uid="{00000000-0005-0000-0000-00000C070000}"/>
    <cellStyle name="20% - Accent1 2 2 2 2 3 3 3 2 2" xfId="1993" xr:uid="{00000000-0005-0000-0000-00000D070000}"/>
    <cellStyle name="20% - Accent1 2 2 2 2 3 3 3 2 2 2" xfId="1994" xr:uid="{00000000-0005-0000-0000-00000E070000}"/>
    <cellStyle name="20% - Accent1 2 2 2 2 3 3 3 2 3" xfId="1995" xr:uid="{00000000-0005-0000-0000-00000F070000}"/>
    <cellStyle name="20% - Accent1 2 2 2 2 3 3 3 3" xfId="1996" xr:uid="{00000000-0005-0000-0000-000010070000}"/>
    <cellStyle name="20% - Accent1 2 2 2 2 3 3 3 3 2" xfId="1997" xr:uid="{00000000-0005-0000-0000-000011070000}"/>
    <cellStyle name="20% - Accent1 2 2 2 2 3 3 3 4" xfId="1998" xr:uid="{00000000-0005-0000-0000-000012070000}"/>
    <cellStyle name="20% - Accent1 2 2 2 2 3 3 4" xfId="1999" xr:uid="{00000000-0005-0000-0000-000013070000}"/>
    <cellStyle name="20% - Accent1 2 2 2 2 3 3 4 2" xfId="2000" xr:uid="{00000000-0005-0000-0000-000014070000}"/>
    <cellStyle name="20% - Accent1 2 2 2 2 3 3 4 2 2" xfId="2001" xr:uid="{00000000-0005-0000-0000-000015070000}"/>
    <cellStyle name="20% - Accent1 2 2 2 2 3 3 4 2 2 2" xfId="2002" xr:uid="{00000000-0005-0000-0000-000016070000}"/>
    <cellStyle name="20% - Accent1 2 2 2 2 3 3 4 2 3" xfId="2003" xr:uid="{00000000-0005-0000-0000-000017070000}"/>
    <cellStyle name="20% - Accent1 2 2 2 2 3 3 4 3" xfId="2004" xr:uid="{00000000-0005-0000-0000-000018070000}"/>
    <cellStyle name="20% - Accent1 2 2 2 2 3 3 4 3 2" xfId="2005" xr:uid="{00000000-0005-0000-0000-000019070000}"/>
    <cellStyle name="20% - Accent1 2 2 2 2 3 3 4 4" xfId="2006" xr:uid="{00000000-0005-0000-0000-00001A070000}"/>
    <cellStyle name="20% - Accent1 2 2 2 2 3 3 5" xfId="2007" xr:uid="{00000000-0005-0000-0000-00001B070000}"/>
    <cellStyle name="20% - Accent1 2 2 2 2 3 3 5 2" xfId="2008" xr:uid="{00000000-0005-0000-0000-00001C070000}"/>
    <cellStyle name="20% - Accent1 2 2 2 2 3 3 5 2 2" xfId="2009" xr:uid="{00000000-0005-0000-0000-00001D070000}"/>
    <cellStyle name="20% - Accent1 2 2 2 2 3 3 5 3" xfId="2010" xr:uid="{00000000-0005-0000-0000-00001E070000}"/>
    <cellStyle name="20% - Accent1 2 2 2 2 3 3 6" xfId="2011" xr:uid="{00000000-0005-0000-0000-00001F070000}"/>
    <cellStyle name="20% - Accent1 2 2 2 2 3 3 6 2" xfId="2012" xr:uid="{00000000-0005-0000-0000-000020070000}"/>
    <cellStyle name="20% - Accent1 2 2 2 2 3 3 6 2 2" xfId="2013" xr:uid="{00000000-0005-0000-0000-000021070000}"/>
    <cellStyle name="20% - Accent1 2 2 2 2 3 3 6 3" xfId="2014" xr:uid="{00000000-0005-0000-0000-000022070000}"/>
    <cellStyle name="20% - Accent1 2 2 2 2 3 3 7" xfId="2015" xr:uid="{00000000-0005-0000-0000-000023070000}"/>
    <cellStyle name="20% - Accent1 2 2 2 2 3 3 7 2" xfId="2016" xr:uid="{00000000-0005-0000-0000-000024070000}"/>
    <cellStyle name="20% - Accent1 2 2 2 2 3 3 8" xfId="2017" xr:uid="{00000000-0005-0000-0000-000025070000}"/>
    <cellStyle name="20% - Accent1 2 2 2 2 3 3 8 2" xfId="2018" xr:uid="{00000000-0005-0000-0000-000026070000}"/>
    <cellStyle name="20% - Accent1 2 2 2 2 3 3 9" xfId="2019" xr:uid="{00000000-0005-0000-0000-000027070000}"/>
    <cellStyle name="20% - Accent1 2 2 2 2 3 4" xfId="2020" xr:uid="{00000000-0005-0000-0000-000028070000}"/>
    <cellStyle name="20% - Accent1 2 2 2 2 3 4 2" xfId="2021" xr:uid="{00000000-0005-0000-0000-000029070000}"/>
    <cellStyle name="20% - Accent1 2 2 2 2 3 4 2 2" xfId="2022" xr:uid="{00000000-0005-0000-0000-00002A070000}"/>
    <cellStyle name="20% - Accent1 2 2 2 2 3 4 2 2 2" xfId="2023" xr:uid="{00000000-0005-0000-0000-00002B070000}"/>
    <cellStyle name="20% - Accent1 2 2 2 2 3 4 2 3" xfId="2024" xr:uid="{00000000-0005-0000-0000-00002C070000}"/>
    <cellStyle name="20% - Accent1 2 2 2 2 3 4 3" xfId="2025" xr:uid="{00000000-0005-0000-0000-00002D070000}"/>
    <cellStyle name="20% - Accent1 2 2 2 2 3 4 3 2" xfId="2026" xr:uid="{00000000-0005-0000-0000-00002E070000}"/>
    <cellStyle name="20% - Accent1 2 2 2 2 3 4 4" xfId="2027" xr:uid="{00000000-0005-0000-0000-00002F070000}"/>
    <cellStyle name="20% - Accent1 2 2 2 2 3 5" xfId="2028" xr:uid="{00000000-0005-0000-0000-000030070000}"/>
    <cellStyle name="20% - Accent1 2 2 2 2 3 5 2" xfId="2029" xr:uid="{00000000-0005-0000-0000-000031070000}"/>
    <cellStyle name="20% - Accent1 2 2 2 2 3 5 2 2" xfId="2030" xr:uid="{00000000-0005-0000-0000-000032070000}"/>
    <cellStyle name="20% - Accent1 2 2 2 2 3 5 2 2 2" xfId="2031" xr:uid="{00000000-0005-0000-0000-000033070000}"/>
    <cellStyle name="20% - Accent1 2 2 2 2 3 5 2 3" xfId="2032" xr:uid="{00000000-0005-0000-0000-000034070000}"/>
    <cellStyle name="20% - Accent1 2 2 2 2 3 5 3" xfId="2033" xr:uid="{00000000-0005-0000-0000-000035070000}"/>
    <cellStyle name="20% - Accent1 2 2 2 2 3 5 3 2" xfId="2034" xr:uid="{00000000-0005-0000-0000-000036070000}"/>
    <cellStyle name="20% - Accent1 2 2 2 2 3 5 4" xfId="2035" xr:uid="{00000000-0005-0000-0000-000037070000}"/>
    <cellStyle name="20% - Accent1 2 2 2 2 3 6" xfId="2036" xr:uid="{00000000-0005-0000-0000-000038070000}"/>
    <cellStyle name="20% - Accent1 2 2 2 2 3 6 2" xfId="2037" xr:uid="{00000000-0005-0000-0000-000039070000}"/>
    <cellStyle name="20% - Accent1 2 2 2 2 3 6 2 2" xfId="2038" xr:uid="{00000000-0005-0000-0000-00003A070000}"/>
    <cellStyle name="20% - Accent1 2 2 2 2 3 6 2 2 2" xfId="2039" xr:uid="{00000000-0005-0000-0000-00003B070000}"/>
    <cellStyle name="20% - Accent1 2 2 2 2 3 6 2 3" xfId="2040" xr:uid="{00000000-0005-0000-0000-00003C070000}"/>
    <cellStyle name="20% - Accent1 2 2 2 2 3 6 3" xfId="2041" xr:uid="{00000000-0005-0000-0000-00003D070000}"/>
    <cellStyle name="20% - Accent1 2 2 2 2 3 6 3 2" xfId="2042" xr:uid="{00000000-0005-0000-0000-00003E070000}"/>
    <cellStyle name="20% - Accent1 2 2 2 2 3 6 4" xfId="2043" xr:uid="{00000000-0005-0000-0000-00003F070000}"/>
    <cellStyle name="20% - Accent1 2 2 2 2 3 7" xfId="2044" xr:uid="{00000000-0005-0000-0000-000040070000}"/>
    <cellStyle name="20% - Accent1 2 2 2 2 3 7 2" xfId="2045" xr:uid="{00000000-0005-0000-0000-000041070000}"/>
    <cellStyle name="20% - Accent1 2 2 2 2 3 7 2 2" xfId="2046" xr:uid="{00000000-0005-0000-0000-000042070000}"/>
    <cellStyle name="20% - Accent1 2 2 2 2 3 7 3" xfId="2047" xr:uid="{00000000-0005-0000-0000-000043070000}"/>
    <cellStyle name="20% - Accent1 2 2 2 2 3 8" xfId="2048" xr:uid="{00000000-0005-0000-0000-000044070000}"/>
    <cellStyle name="20% - Accent1 2 2 2 2 3 8 2" xfId="2049" xr:uid="{00000000-0005-0000-0000-000045070000}"/>
    <cellStyle name="20% - Accent1 2 2 2 2 3 8 2 2" xfId="2050" xr:uid="{00000000-0005-0000-0000-000046070000}"/>
    <cellStyle name="20% - Accent1 2 2 2 2 3 8 3" xfId="2051" xr:uid="{00000000-0005-0000-0000-000047070000}"/>
    <cellStyle name="20% - Accent1 2 2 2 2 3 9" xfId="2052" xr:uid="{00000000-0005-0000-0000-000048070000}"/>
    <cellStyle name="20% - Accent1 2 2 2 2 3 9 2" xfId="2053" xr:uid="{00000000-0005-0000-0000-000049070000}"/>
    <cellStyle name="20% - Accent1 2 2 2 2 4" xfId="2054" xr:uid="{00000000-0005-0000-0000-00004A070000}"/>
    <cellStyle name="20% - Accent1 2 2 2 2 4 10" xfId="2055" xr:uid="{00000000-0005-0000-0000-00004B070000}"/>
    <cellStyle name="20% - Accent1 2 2 2 2 4 10 2" xfId="2056" xr:uid="{00000000-0005-0000-0000-00004C070000}"/>
    <cellStyle name="20% - Accent1 2 2 2 2 4 11" xfId="2057" xr:uid="{00000000-0005-0000-0000-00004D070000}"/>
    <cellStyle name="20% - Accent1 2 2 2 2 4 2" xfId="2058" xr:uid="{00000000-0005-0000-0000-00004E070000}"/>
    <cellStyle name="20% - Accent1 2 2 2 2 4 2 2" xfId="2059" xr:uid="{00000000-0005-0000-0000-00004F070000}"/>
    <cellStyle name="20% - Accent1 2 2 2 2 4 2 2 2" xfId="2060" xr:uid="{00000000-0005-0000-0000-000050070000}"/>
    <cellStyle name="20% - Accent1 2 2 2 2 4 2 2 2 2" xfId="2061" xr:uid="{00000000-0005-0000-0000-000051070000}"/>
    <cellStyle name="20% - Accent1 2 2 2 2 4 2 2 2 2 2" xfId="2062" xr:uid="{00000000-0005-0000-0000-000052070000}"/>
    <cellStyle name="20% - Accent1 2 2 2 2 4 2 2 2 3" xfId="2063" xr:uid="{00000000-0005-0000-0000-000053070000}"/>
    <cellStyle name="20% - Accent1 2 2 2 2 4 2 2 3" xfId="2064" xr:uid="{00000000-0005-0000-0000-000054070000}"/>
    <cellStyle name="20% - Accent1 2 2 2 2 4 2 2 3 2" xfId="2065" xr:uid="{00000000-0005-0000-0000-000055070000}"/>
    <cellStyle name="20% - Accent1 2 2 2 2 4 2 2 4" xfId="2066" xr:uid="{00000000-0005-0000-0000-000056070000}"/>
    <cellStyle name="20% - Accent1 2 2 2 2 4 2 3" xfId="2067" xr:uid="{00000000-0005-0000-0000-000057070000}"/>
    <cellStyle name="20% - Accent1 2 2 2 2 4 2 3 2" xfId="2068" xr:uid="{00000000-0005-0000-0000-000058070000}"/>
    <cellStyle name="20% - Accent1 2 2 2 2 4 2 3 2 2" xfId="2069" xr:uid="{00000000-0005-0000-0000-000059070000}"/>
    <cellStyle name="20% - Accent1 2 2 2 2 4 2 3 2 2 2" xfId="2070" xr:uid="{00000000-0005-0000-0000-00005A070000}"/>
    <cellStyle name="20% - Accent1 2 2 2 2 4 2 3 2 3" xfId="2071" xr:uid="{00000000-0005-0000-0000-00005B070000}"/>
    <cellStyle name="20% - Accent1 2 2 2 2 4 2 3 3" xfId="2072" xr:uid="{00000000-0005-0000-0000-00005C070000}"/>
    <cellStyle name="20% - Accent1 2 2 2 2 4 2 3 3 2" xfId="2073" xr:uid="{00000000-0005-0000-0000-00005D070000}"/>
    <cellStyle name="20% - Accent1 2 2 2 2 4 2 3 4" xfId="2074" xr:uid="{00000000-0005-0000-0000-00005E070000}"/>
    <cellStyle name="20% - Accent1 2 2 2 2 4 2 4" xfId="2075" xr:uid="{00000000-0005-0000-0000-00005F070000}"/>
    <cellStyle name="20% - Accent1 2 2 2 2 4 2 4 2" xfId="2076" xr:uid="{00000000-0005-0000-0000-000060070000}"/>
    <cellStyle name="20% - Accent1 2 2 2 2 4 2 4 2 2" xfId="2077" xr:uid="{00000000-0005-0000-0000-000061070000}"/>
    <cellStyle name="20% - Accent1 2 2 2 2 4 2 4 2 2 2" xfId="2078" xr:uid="{00000000-0005-0000-0000-000062070000}"/>
    <cellStyle name="20% - Accent1 2 2 2 2 4 2 4 2 3" xfId="2079" xr:uid="{00000000-0005-0000-0000-000063070000}"/>
    <cellStyle name="20% - Accent1 2 2 2 2 4 2 4 3" xfId="2080" xr:uid="{00000000-0005-0000-0000-000064070000}"/>
    <cellStyle name="20% - Accent1 2 2 2 2 4 2 4 3 2" xfId="2081" xr:uid="{00000000-0005-0000-0000-000065070000}"/>
    <cellStyle name="20% - Accent1 2 2 2 2 4 2 4 4" xfId="2082" xr:uid="{00000000-0005-0000-0000-000066070000}"/>
    <cellStyle name="20% - Accent1 2 2 2 2 4 2 5" xfId="2083" xr:uid="{00000000-0005-0000-0000-000067070000}"/>
    <cellStyle name="20% - Accent1 2 2 2 2 4 2 5 2" xfId="2084" xr:uid="{00000000-0005-0000-0000-000068070000}"/>
    <cellStyle name="20% - Accent1 2 2 2 2 4 2 5 2 2" xfId="2085" xr:uid="{00000000-0005-0000-0000-000069070000}"/>
    <cellStyle name="20% - Accent1 2 2 2 2 4 2 5 3" xfId="2086" xr:uid="{00000000-0005-0000-0000-00006A070000}"/>
    <cellStyle name="20% - Accent1 2 2 2 2 4 2 6" xfId="2087" xr:uid="{00000000-0005-0000-0000-00006B070000}"/>
    <cellStyle name="20% - Accent1 2 2 2 2 4 2 6 2" xfId="2088" xr:uid="{00000000-0005-0000-0000-00006C070000}"/>
    <cellStyle name="20% - Accent1 2 2 2 2 4 2 6 2 2" xfId="2089" xr:uid="{00000000-0005-0000-0000-00006D070000}"/>
    <cellStyle name="20% - Accent1 2 2 2 2 4 2 6 3" xfId="2090" xr:uid="{00000000-0005-0000-0000-00006E070000}"/>
    <cellStyle name="20% - Accent1 2 2 2 2 4 2 7" xfId="2091" xr:uid="{00000000-0005-0000-0000-00006F070000}"/>
    <cellStyle name="20% - Accent1 2 2 2 2 4 2 7 2" xfId="2092" xr:uid="{00000000-0005-0000-0000-000070070000}"/>
    <cellStyle name="20% - Accent1 2 2 2 2 4 2 8" xfId="2093" xr:uid="{00000000-0005-0000-0000-000071070000}"/>
    <cellStyle name="20% - Accent1 2 2 2 2 4 2 8 2" xfId="2094" xr:uid="{00000000-0005-0000-0000-000072070000}"/>
    <cellStyle name="20% - Accent1 2 2 2 2 4 2 9" xfId="2095" xr:uid="{00000000-0005-0000-0000-000073070000}"/>
    <cellStyle name="20% - Accent1 2 2 2 2 4 3" xfId="2096" xr:uid="{00000000-0005-0000-0000-000074070000}"/>
    <cellStyle name="20% - Accent1 2 2 2 2 4 3 2" xfId="2097" xr:uid="{00000000-0005-0000-0000-000075070000}"/>
    <cellStyle name="20% - Accent1 2 2 2 2 4 3 2 2" xfId="2098" xr:uid="{00000000-0005-0000-0000-000076070000}"/>
    <cellStyle name="20% - Accent1 2 2 2 2 4 3 2 2 2" xfId="2099" xr:uid="{00000000-0005-0000-0000-000077070000}"/>
    <cellStyle name="20% - Accent1 2 2 2 2 4 3 2 2 2 2" xfId="2100" xr:uid="{00000000-0005-0000-0000-000078070000}"/>
    <cellStyle name="20% - Accent1 2 2 2 2 4 3 2 2 3" xfId="2101" xr:uid="{00000000-0005-0000-0000-000079070000}"/>
    <cellStyle name="20% - Accent1 2 2 2 2 4 3 2 3" xfId="2102" xr:uid="{00000000-0005-0000-0000-00007A070000}"/>
    <cellStyle name="20% - Accent1 2 2 2 2 4 3 2 3 2" xfId="2103" xr:uid="{00000000-0005-0000-0000-00007B070000}"/>
    <cellStyle name="20% - Accent1 2 2 2 2 4 3 2 4" xfId="2104" xr:uid="{00000000-0005-0000-0000-00007C070000}"/>
    <cellStyle name="20% - Accent1 2 2 2 2 4 3 3" xfId="2105" xr:uid="{00000000-0005-0000-0000-00007D070000}"/>
    <cellStyle name="20% - Accent1 2 2 2 2 4 3 3 2" xfId="2106" xr:uid="{00000000-0005-0000-0000-00007E070000}"/>
    <cellStyle name="20% - Accent1 2 2 2 2 4 3 3 2 2" xfId="2107" xr:uid="{00000000-0005-0000-0000-00007F070000}"/>
    <cellStyle name="20% - Accent1 2 2 2 2 4 3 3 2 2 2" xfId="2108" xr:uid="{00000000-0005-0000-0000-000080070000}"/>
    <cellStyle name="20% - Accent1 2 2 2 2 4 3 3 2 3" xfId="2109" xr:uid="{00000000-0005-0000-0000-000081070000}"/>
    <cellStyle name="20% - Accent1 2 2 2 2 4 3 3 3" xfId="2110" xr:uid="{00000000-0005-0000-0000-000082070000}"/>
    <cellStyle name="20% - Accent1 2 2 2 2 4 3 3 3 2" xfId="2111" xr:uid="{00000000-0005-0000-0000-000083070000}"/>
    <cellStyle name="20% - Accent1 2 2 2 2 4 3 3 4" xfId="2112" xr:uid="{00000000-0005-0000-0000-000084070000}"/>
    <cellStyle name="20% - Accent1 2 2 2 2 4 3 4" xfId="2113" xr:uid="{00000000-0005-0000-0000-000085070000}"/>
    <cellStyle name="20% - Accent1 2 2 2 2 4 3 4 2" xfId="2114" xr:uid="{00000000-0005-0000-0000-000086070000}"/>
    <cellStyle name="20% - Accent1 2 2 2 2 4 3 4 2 2" xfId="2115" xr:uid="{00000000-0005-0000-0000-000087070000}"/>
    <cellStyle name="20% - Accent1 2 2 2 2 4 3 4 2 2 2" xfId="2116" xr:uid="{00000000-0005-0000-0000-000088070000}"/>
    <cellStyle name="20% - Accent1 2 2 2 2 4 3 4 2 3" xfId="2117" xr:uid="{00000000-0005-0000-0000-000089070000}"/>
    <cellStyle name="20% - Accent1 2 2 2 2 4 3 4 3" xfId="2118" xr:uid="{00000000-0005-0000-0000-00008A070000}"/>
    <cellStyle name="20% - Accent1 2 2 2 2 4 3 4 3 2" xfId="2119" xr:uid="{00000000-0005-0000-0000-00008B070000}"/>
    <cellStyle name="20% - Accent1 2 2 2 2 4 3 4 4" xfId="2120" xr:uid="{00000000-0005-0000-0000-00008C070000}"/>
    <cellStyle name="20% - Accent1 2 2 2 2 4 3 5" xfId="2121" xr:uid="{00000000-0005-0000-0000-00008D070000}"/>
    <cellStyle name="20% - Accent1 2 2 2 2 4 3 5 2" xfId="2122" xr:uid="{00000000-0005-0000-0000-00008E070000}"/>
    <cellStyle name="20% - Accent1 2 2 2 2 4 3 5 2 2" xfId="2123" xr:uid="{00000000-0005-0000-0000-00008F070000}"/>
    <cellStyle name="20% - Accent1 2 2 2 2 4 3 5 3" xfId="2124" xr:uid="{00000000-0005-0000-0000-000090070000}"/>
    <cellStyle name="20% - Accent1 2 2 2 2 4 3 6" xfId="2125" xr:uid="{00000000-0005-0000-0000-000091070000}"/>
    <cellStyle name="20% - Accent1 2 2 2 2 4 3 6 2" xfId="2126" xr:uid="{00000000-0005-0000-0000-000092070000}"/>
    <cellStyle name="20% - Accent1 2 2 2 2 4 3 6 2 2" xfId="2127" xr:uid="{00000000-0005-0000-0000-000093070000}"/>
    <cellStyle name="20% - Accent1 2 2 2 2 4 3 6 3" xfId="2128" xr:uid="{00000000-0005-0000-0000-000094070000}"/>
    <cellStyle name="20% - Accent1 2 2 2 2 4 3 7" xfId="2129" xr:uid="{00000000-0005-0000-0000-000095070000}"/>
    <cellStyle name="20% - Accent1 2 2 2 2 4 3 7 2" xfId="2130" xr:uid="{00000000-0005-0000-0000-000096070000}"/>
    <cellStyle name="20% - Accent1 2 2 2 2 4 3 8" xfId="2131" xr:uid="{00000000-0005-0000-0000-000097070000}"/>
    <cellStyle name="20% - Accent1 2 2 2 2 4 3 8 2" xfId="2132" xr:uid="{00000000-0005-0000-0000-000098070000}"/>
    <cellStyle name="20% - Accent1 2 2 2 2 4 3 9" xfId="2133" xr:uid="{00000000-0005-0000-0000-000099070000}"/>
    <cellStyle name="20% - Accent1 2 2 2 2 4 4" xfId="2134" xr:uid="{00000000-0005-0000-0000-00009A070000}"/>
    <cellStyle name="20% - Accent1 2 2 2 2 4 4 2" xfId="2135" xr:uid="{00000000-0005-0000-0000-00009B070000}"/>
    <cellStyle name="20% - Accent1 2 2 2 2 4 4 2 2" xfId="2136" xr:uid="{00000000-0005-0000-0000-00009C070000}"/>
    <cellStyle name="20% - Accent1 2 2 2 2 4 4 2 2 2" xfId="2137" xr:uid="{00000000-0005-0000-0000-00009D070000}"/>
    <cellStyle name="20% - Accent1 2 2 2 2 4 4 2 3" xfId="2138" xr:uid="{00000000-0005-0000-0000-00009E070000}"/>
    <cellStyle name="20% - Accent1 2 2 2 2 4 4 3" xfId="2139" xr:uid="{00000000-0005-0000-0000-00009F070000}"/>
    <cellStyle name="20% - Accent1 2 2 2 2 4 4 3 2" xfId="2140" xr:uid="{00000000-0005-0000-0000-0000A0070000}"/>
    <cellStyle name="20% - Accent1 2 2 2 2 4 4 4" xfId="2141" xr:uid="{00000000-0005-0000-0000-0000A1070000}"/>
    <cellStyle name="20% - Accent1 2 2 2 2 4 5" xfId="2142" xr:uid="{00000000-0005-0000-0000-0000A2070000}"/>
    <cellStyle name="20% - Accent1 2 2 2 2 4 5 2" xfId="2143" xr:uid="{00000000-0005-0000-0000-0000A3070000}"/>
    <cellStyle name="20% - Accent1 2 2 2 2 4 5 2 2" xfId="2144" xr:uid="{00000000-0005-0000-0000-0000A4070000}"/>
    <cellStyle name="20% - Accent1 2 2 2 2 4 5 2 2 2" xfId="2145" xr:uid="{00000000-0005-0000-0000-0000A5070000}"/>
    <cellStyle name="20% - Accent1 2 2 2 2 4 5 2 3" xfId="2146" xr:uid="{00000000-0005-0000-0000-0000A6070000}"/>
    <cellStyle name="20% - Accent1 2 2 2 2 4 5 3" xfId="2147" xr:uid="{00000000-0005-0000-0000-0000A7070000}"/>
    <cellStyle name="20% - Accent1 2 2 2 2 4 5 3 2" xfId="2148" xr:uid="{00000000-0005-0000-0000-0000A8070000}"/>
    <cellStyle name="20% - Accent1 2 2 2 2 4 5 4" xfId="2149" xr:uid="{00000000-0005-0000-0000-0000A9070000}"/>
    <cellStyle name="20% - Accent1 2 2 2 2 4 6" xfId="2150" xr:uid="{00000000-0005-0000-0000-0000AA070000}"/>
    <cellStyle name="20% - Accent1 2 2 2 2 4 6 2" xfId="2151" xr:uid="{00000000-0005-0000-0000-0000AB070000}"/>
    <cellStyle name="20% - Accent1 2 2 2 2 4 6 2 2" xfId="2152" xr:uid="{00000000-0005-0000-0000-0000AC070000}"/>
    <cellStyle name="20% - Accent1 2 2 2 2 4 6 2 2 2" xfId="2153" xr:uid="{00000000-0005-0000-0000-0000AD070000}"/>
    <cellStyle name="20% - Accent1 2 2 2 2 4 6 2 3" xfId="2154" xr:uid="{00000000-0005-0000-0000-0000AE070000}"/>
    <cellStyle name="20% - Accent1 2 2 2 2 4 6 3" xfId="2155" xr:uid="{00000000-0005-0000-0000-0000AF070000}"/>
    <cellStyle name="20% - Accent1 2 2 2 2 4 6 3 2" xfId="2156" xr:uid="{00000000-0005-0000-0000-0000B0070000}"/>
    <cellStyle name="20% - Accent1 2 2 2 2 4 6 4" xfId="2157" xr:uid="{00000000-0005-0000-0000-0000B1070000}"/>
    <cellStyle name="20% - Accent1 2 2 2 2 4 7" xfId="2158" xr:uid="{00000000-0005-0000-0000-0000B2070000}"/>
    <cellStyle name="20% - Accent1 2 2 2 2 4 7 2" xfId="2159" xr:uid="{00000000-0005-0000-0000-0000B3070000}"/>
    <cellStyle name="20% - Accent1 2 2 2 2 4 7 2 2" xfId="2160" xr:uid="{00000000-0005-0000-0000-0000B4070000}"/>
    <cellStyle name="20% - Accent1 2 2 2 2 4 7 3" xfId="2161" xr:uid="{00000000-0005-0000-0000-0000B5070000}"/>
    <cellStyle name="20% - Accent1 2 2 2 2 4 8" xfId="2162" xr:uid="{00000000-0005-0000-0000-0000B6070000}"/>
    <cellStyle name="20% - Accent1 2 2 2 2 4 8 2" xfId="2163" xr:uid="{00000000-0005-0000-0000-0000B7070000}"/>
    <cellStyle name="20% - Accent1 2 2 2 2 4 8 2 2" xfId="2164" xr:uid="{00000000-0005-0000-0000-0000B8070000}"/>
    <cellStyle name="20% - Accent1 2 2 2 2 4 8 3" xfId="2165" xr:uid="{00000000-0005-0000-0000-0000B9070000}"/>
    <cellStyle name="20% - Accent1 2 2 2 2 4 9" xfId="2166" xr:uid="{00000000-0005-0000-0000-0000BA070000}"/>
    <cellStyle name="20% - Accent1 2 2 2 2 4 9 2" xfId="2167" xr:uid="{00000000-0005-0000-0000-0000BB070000}"/>
    <cellStyle name="20% - Accent1 2 2 2 2 5" xfId="2168" xr:uid="{00000000-0005-0000-0000-0000BC070000}"/>
    <cellStyle name="20% - Accent1 2 2 2 2 5 10" xfId="2169" xr:uid="{00000000-0005-0000-0000-0000BD070000}"/>
    <cellStyle name="20% - Accent1 2 2 2 2 5 10 2" xfId="2170" xr:uid="{00000000-0005-0000-0000-0000BE070000}"/>
    <cellStyle name="20% - Accent1 2 2 2 2 5 11" xfId="2171" xr:uid="{00000000-0005-0000-0000-0000BF070000}"/>
    <cellStyle name="20% - Accent1 2 2 2 2 5 2" xfId="2172" xr:uid="{00000000-0005-0000-0000-0000C0070000}"/>
    <cellStyle name="20% - Accent1 2 2 2 2 5 2 2" xfId="2173" xr:uid="{00000000-0005-0000-0000-0000C1070000}"/>
    <cellStyle name="20% - Accent1 2 2 2 2 5 2 2 2" xfId="2174" xr:uid="{00000000-0005-0000-0000-0000C2070000}"/>
    <cellStyle name="20% - Accent1 2 2 2 2 5 2 2 2 2" xfId="2175" xr:uid="{00000000-0005-0000-0000-0000C3070000}"/>
    <cellStyle name="20% - Accent1 2 2 2 2 5 2 2 2 2 2" xfId="2176" xr:uid="{00000000-0005-0000-0000-0000C4070000}"/>
    <cellStyle name="20% - Accent1 2 2 2 2 5 2 2 2 3" xfId="2177" xr:uid="{00000000-0005-0000-0000-0000C5070000}"/>
    <cellStyle name="20% - Accent1 2 2 2 2 5 2 2 3" xfId="2178" xr:uid="{00000000-0005-0000-0000-0000C6070000}"/>
    <cellStyle name="20% - Accent1 2 2 2 2 5 2 2 3 2" xfId="2179" xr:uid="{00000000-0005-0000-0000-0000C7070000}"/>
    <cellStyle name="20% - Accent1 2 2 2 2 5 2 2 4" xfId="2180" xr:uid="{00000000-0005-0000-0000-0000C8070000}"/>
    <cellStyle name="20% - Accent1 2 2 2 2 5 2 3" xfId="2181" xr:uid="{00000000-0005-0000-0000-0000C9070000}"/>
    <cellStyle name="20% - Accent1 2 2 2 2 5 2 3 2" xfId="2182" xr:uid="{00000000-0005-0000-0000-0000CA070000}"/>
    <cellStyle name="20% - Accent1 2 2 2 2 5 2 3 2 2" xfId="2183" xr:uid="{00000000-0005-0000-0000-0000CB070000}"/>
    <cellStyle name="20% - Accent1 2 2 2 2 5 2 3 2 2 2" xfId="2184" xr:uid="{00000000-0005-0000-0000-0000CC070000}"/>
    <cellStyle name="20% - Accent1 2 2 2 2 5 2 3 2 3" xfId="2185" xr:uid="{00000000-0005-0000-0000-0000CD070000}"/>
    <cellStyle name="20% - Accent1 2 2 2 2 5 2 3 3" xfId="2186" xr:uid="{00000000-0005-0000-0000-0000CE070000}"/>
    <cellStyle name="20% - Accent1 2 2 2 2 5 2 3 3 2" xfId="2187" xr:uid="{00000000-0005-0000-0000-0000CF070000}"/>
    <cellStyle name="20% - Accent1 2 2 2 2 5 2 3 4" xfId="2188" xr:uid="{00000000-0005-0000-0000-0000D0070000}"/>
    <cellStyle name="20% - Accent1 2 2 2 2 5 2 4" xfId="2189" xr:uid="{00000000-0005-0000-0000-0000D1070000}"/>
    <cellStyle name="20% - Accent1 2 2 2 2 5 2 4 2" xfId="2190" xr:uid="{00000000-0005-0000-0000-0000D2070000}"/>
    <cellStyle name="20% - Accent1 2 2 2 2 5 2 4 2 2" xfId="2191" xr:uid="{00000000-0005-0000-0000-0000D3070000}"/>
    <cellStyle name="20% - Accent1 2 2 2 2 5 2 4 2 2 2" xfId="2192" xr:uid="{00000000-0005-0000-0000-0000D4070000}"/>
    <cellStyle name="20% - Accent1 2 2 2 2 5 2 4 2 3" xfId="2193" xr:uid="{00000000-0005-0000-0000-0000D5070000}"/>
    <cellStyle name="20% - Accent1 2 2 2 2 5 2 4 3" xfId="2194" xr:uid="{00000000-0005-0000-0000-0000D6070000}"/>
    <cellStyle name="20% - Accent1 2 2 2 2 5 2 4 3 2" xfId="2195" xr:uid="{00000000-0005-0000-0000-0000D7070000}"/>
    <cellStyle name="20% - Accent1 2 2 2 2 5 2 4 4" xfId="2196" xr:uid="{00000000-0005-0000-0000-0000D8070000}"/>
    <cellStyle name="20% - Accent1 2 2 2 2 5 2 5" xfId="2197" xr:uid="{00000000-0005-0000-0000-0000D9070000}"/>
    <cellStyle name="20% - Accent1 2 2 2 2 5 2 5 2" xfId="2198" xr:uid="{00000000-0005-0000-0000-0000DA070000}"/>
    <cellStyle name="20% - Accent1 2 2 2 2 5 2 5 2 2" xfId="2199" xr:uid="{00000000-0005-0000-0000-0000DB070000}"/>
    <cellStyle name="20% - Accent1 2 2 2 2 5 2 5 3" xfId="2200" xr:uid="{00000000-0005-0000-0000-0000DC070000}"/>
    <cellStyle name="20% - Accent1 2 2 2 2 5 2 6" xfId="2201" xr:uid="{00000000-0005-0000-0000-0000DD070000}"/>
    <cellStyle name="20% - Accent1 2 2 2 2 5 2 6 2" xfId="2202" xr:uid="{00000000-0005-0000-0000-0000DE070000}"/>
    <cellStyle name="20% - Accent1 2 2 2 2 5 2 6 2 2" xfId="2203" xr:uid="{00000000-0005-0000-0000-0000DF070000}"/>
    <cellStyle name="20% - Accent1 2 2 2 2 5 2 6 3" xfId="2204" xr:uid="{00000000-0005-0000-0000-0000E0070000}"/>
    <cellStyle name="20% - Accent1 2 2 2 2 5 2 7" xfId="2205" xr:uid="{00000000-0005-0000-0000-0000E1070000}"/>
    <cellStyle name="20% - Accent1 2 2 2 2 5 2 7 2" xfId="2206" xr:uid="{00000000-0005-0000-0000-0000E2070000}"/>
    <cellStyle name="20% - Accent1 2 2 2 2 5 2 8" xfId="2207" xr:uid="{00000000-0005-0000-0000-0000E3070000}"/>
    <cellStyle name="20% - Accent1 2 2 2 2 5 2 8 2" xfId="2208" xr:uid="{00000000-0005-0000-0000-0000E4070000}"/>
    <cellStyle name="20% - Accent1 2 2 2 2 5 2 9" xfId="2209" xr:uid="{00000000-0005-0000-0000-0000E5070000}"/>
    <cellStyle name="20% - Accent1 2 2 2 2 5 3" xfId="2210" xr:uid="{00000000-0005-0000-0000-0000E6070000}"/>
    <cellStyle name="20% - Accent1 2 2 2 2 5 3 2" xfId="2211" xr:uid="{00000000-0005-0000-0000-0000E7070000}"/>
    <cellStyle name="20% - Accent1 2 2 2 2 5 3 2 2" xfId="2212" xr:uid="{00000000-0005-0000-0000-0000E8070000}"/>
    <cellStyle name="20% - Accent1 2 2 2 2 5 3 2 2 2" xfId="2213" xr:uid="{00000000-0005-0000-0000-0000E9070000}"/>
    <cellStyle name="20% - Accent1 2 2 2 2 5 3 2 2 2 2" xfId="2214" xr:uid="{00000000-0005-0000-0000-0000EA070000}"/>
    <cellStyle name="20% - Accent1 2 2 2 2 5 3 2 2 3" xfId="2215" xr:uid="{00000000-0005-0000-0000-0000EB070000}"/>
    <cellStyle name="20% - Accent1 2 2 2 2 5 3 2 3" xfId="2216" xr:uid="{00000000-0005-0000-0000-0000EC070000}"/>
    <cellStyle name="20% - Accent1 2 2 2 2 5 3 2 3 2" xfId="2217" xr:uid="{00000000-0005-0000-0000-0000ED070000}"/>
    <cellStyle name="20% - Accent1 2 2 2 2 5 3 2 4" xfId="2218" xr:uid="{00000000-0005-0000-0000-0000EE070000}"/>
    <cellStyle name="20% - Accent1 2 2 2 2 5 3 3" xfId="2219" xr:uid="{00000000-0005-0000-0000-0000EF070000}"/>
    <cellStyle name="20% - Accent1 2 2 2 2 5 3 3 2" xfId="2220" xr:uid="{00000000-0005-0000-0000-0000F0070000}"/>
    <cellStyle name="20% - Accent1 2 2 2 2 5 3 3 2 2" xfId="2221" xr:uid="{00000000-0005-0000-0000-0000F1070000}"/>
    <cellStyle name="20% - Accent1 2 2 2 2 5 3 3 2 2 2" xfId="2222" xr:uid="{00000000-0005-0000-0000-0000F2070000}"/>
    <cellStyle name="20% - Accent1 2 2 2 2 5 3 3 2 3" xfId="2223" xr:uid="{00000000-0005-0000-0000-0000F3070000}"/>
    <cellStyle name="20% - Accent1 2 2 2 2 5 3 3 3" xfId="2224" xr:uid="{00000000-0005-0000-0000-0000F4070000}"/>
    <cellStyle name="20% - Accent1 2 2 2 2 5 3 3 3 2" xfId="2225" xr:uid="{00000000-0005-0000-0000-0000F5070000}"/>
    <cellStyle name="20% - Accent1 2 2 2 2 5 3 3 4" xfId="2226" xr:uid="{00000000-0005-0000-0000-0000F6070000}"/>
    <cellStyle name="20% - Accent1 2 2 2 2 5 3 4" xfId="2227" xr:uid="{00000000-0005-0000-0000-0000F7070000}"/>
    <cellStyle name="20% - Accent1 2 2 2 2 5 3 4 2" xfId="2228" xr:uid="{00000000-0005-0000-0000-0000F8070000}"/>
    <cellStyle name="20% - Accent1 2 2 2 2 5 3 4 2 2" xfId="2229" xr:uid="{00000000-0005-0000-0000-0000F9070000}"/>
    <cellStyle name="20% - Accent1 2 2 2 2 5 3 4 2 2 2" xfId="2230" xr:uid="{00000000-0005-0000-0000-0000FA070000}"/>
    <cellStyle name="20% - Accent1 2 2 2 2 5 3 4 2 3" xfId="2231" xr:uid="{00000000-0005-0000-0000-0000FB070000}"/>
    <cellStyle name="20% - Accent1 2 2 2 2 5 3 4 3" xfId="2232" xr:uid="{00000000-0005-0000-0000-0000FC070000}"/>
    <cellStyle name="20% - Accent1 2 2 2 2 5 3 4 3 2" xfId="2233" xr:uid="{00000000-0005-0000-0000-0000FD070000}"/>
    <cellStyle name="20% - Accent1 2 2 2 2 5 3 4 4" xfId="2234" xr:uid="{00000000-0005-0000-0000-0000FE070000}"/>
    <cellStyle name="20% - Accent1 2 2 2 2 5 3 5" xfId="2235" xr:uid="{00000000-0005-0000-0000-0000FF070000}"/>
    <cellStyle name="20% - Accent1 2 2 2 2 5 3 5 2" xfId="2236" xr:uid="{00000000-0005-0000-0000-000000080000}"/>
    <cellStyle name="20% - Accent1 2 2 2 2 5 3 5 2 2" xfId="2237" xr:uid="{00000000-0005-0000-0000-000001080000}"/>
    <cellStyle name="20% - Accent1 2 2 2 2 5 3 5 3" xfId="2238" xr:uid="{00000000-0005-0000-0000-000002080000}"/>
    <cellStyle name="20% - Accent1 2 2 2 2 5 3 6" xfId="2239" xr:uid="{00000000-0005-0000-0000-000003080000}"/>
    <cellStyle name="20% - Accent1 2 2 2 2 5 3 6 2" xfId="2240" xr:uid="{00000000-0005-0000-0000-000004080000}"/>
    <cellStyle name="20% - Accent1 2 2 2 2 5 3 6 2 2" xfId="2241" xr:uid="{00000000-0005-0000-0000-000005080000}"/>
    <cellStyle name="20% - Accent1 2 2 2 2 5 3 6 3" xfId="2242" xr:uid="{00000000-0005-0000-0000-000006080000}"/>
    <cellStyle name="20% - Accent1 2 2 2 2 5 3 7" xfId="2243" xr:uid="{00000000-0005-0000-0000-000007080000}"/>
    <cellStyle name="20% - Accent1 2 2 2 2 5 3 7 2" xfId="2244" xr:uid="{00000000-0005-0000-0000-000008080000}"/>
    <cellStyle name="20% - Accent1 2 2 2 2 5 3 8" xfId="2245" xr:uid="{00000000-0005-0000-0000-000009080000}"/>
    <cellStyle name="20% - Accent1 2 2 2 2 5 3 8 2" xfId="2246" xr:uid="{00000000-0005-0000-0000-00000A080000}"/>
    <cellStyle name="20% - Accent1 2 2 2 2 5 3 9" xfId="2247" xr:uid="{00000000-0005-0000-0000-00000B080000}"/>
    <cellStyle name="20% - Accent1 2 2 2 2 5 4" xfId="2248" xr:uid="{00000000-0005-0000-0000-00000C080000}"/>
    <cellStyle name="20% - Accent1 2 2 2 2 5 4 2" xfId="2249" xr:uid="{00000000-0005-0000-0000-00000D080000}"/>
    <cellStyle name="20% - Accent1 2 2 2 2 5 4 2 2" xfId="2250" xr:uid="{00000000-0005-0000-0000-00000E080000}"/>
    <cellStyle name="20% - Accent1 2 2 2 2 5 4 2 2 2" xfId="2251" xr:uid="{00000000-0005-0000-0000-00000F080000}"/>
    <cellStyle name="20% - Accent1 2 2 2 2 5 4 2 3" xfId="2252" xr:uid="{00000000-0005-0000-0000-000010080000}"/>
    <cellStyle name="20% - Accent1 2 2 2 2 5 4 3" xfId="2253" xr:uid="{00000000-0005-0000-0000-000011080000}"/>
    <cellStyle name="20% - Accent1 2 2 2 2 5 4 3 2" xfId="2254" xr:uid="{00000000-0005-0000-0000-000012080000}"/>
    <cellStyle name="20% - Accent1 2 2 2 2 5 4 4" xfId="2255" xr:uid="{00000000-0005-0000-0000-000013080000}"/>
    <cellStyle name="20% - Accent1 2 2 2 2 5 5" xfId="2256" xr:uid="{00000000-0005-0000-0000-000014080000}"/>
    <cellStyle name="20% - Accent1 2 2 2 2 5 5 2" xfId="2257" xr:uid="{00000000-0005-0000-0000-000015080000}"/>
    <cellStyle name="20% - Accent1 2 2 2 2 5 5 2 2" xfId="2258" xr:uid="{00000000-0005-0000-0000-000016080000}"/>
    <cellStyle name="20% - Accent1 2 2 2 2 5 5 2 2 2" xfId="2259" xr:uid="{00000000-0005-0000-0000-000017080000}"/>
    <cellStyle name="20% - Accent1 2 2 2 2 5 5 2 3" xfId="2260" xr:uid="{00000000-0005-0000-0000-000018080000}"/>
    <cellStyle name="20% - Accent1 2 2 2 2 5 5 3" xfId="2261" xr:uid="{00000000-0005-0000-0000-000019080000}"/>
    <cellStyle name="20% - Accent1 2 2 2 2 5 5 3 2" xfId="2262" xr:uid="{00000000-0005-0000-0000-00001A080000}"/>
    <cellStyle name="20% - Accent1 2 2 2 2 5 5 4" xfId="2263" xr:uid="{00000000-0005-0000-0000-00001B080000}"/>
    <cellStyle name="20% - Accent1 2 2 2 2 5 6" xfId="2264" xr:uid="{00000000-0005-0000-0000-00001C080000}"/>
    <cellStyle name="20% - Accent1 2 2 2 2 5 6 2" xfId="2265" xr:uid="{00000000-0005-0000-0000-00001D080000}"/>
    <cellStyle name="20% - Accent1 2 2 2 2 5 6 2 2" xfId="2266" xr:uid="{00000000-0005-0000-0000-00001E080000}"/>
    <cellStyle name="20% - Accent1 2 2 2 2 5 6 2 2 2" xfId="2267" xr:uid="{00000000-0005-0000-0000-00001F080000}"/>
    <cellStyle name="20% - Accent1 2 2 2 2 5 6 2 3" xfId="2268" xr:uid="{00000000-0005-0000-0000-000020080000}"/>
    <cellStyle name="20% - Accent1 2 2 2 2 5 6 3" xfId="2269" xr:uid="{00000000-0005-0000-0000-000021080000}"/>
    <cellStyle name="20% - Accent1 2 2 2 2 5 6 3 2" xfId="2270" xr:uid="{00000000-0005-0000-0000-000022080000}"/>
    <cellStyle name="20% - Accent1 2 2 2 2 5 6 4" xfId="2271" xr:uid="{00000000-0005-0000-0000-000023080000}"/>
    <cellStyle name="20% - Accent1 2 2 2 2 5 7" xfId="2272" xr:uid="{00000000-0005-0000-0000-000024080000}"/>
    <cellStyle name="20% - Accent1 2 2 2 2 5 7 2" xfId="2273" xr:uid="{00000000-0005-0000-0000-000025080000}"/>
    <cellStyle name="20% - Accent1 2 2 2 2 5 7 2 2" xfId="2274" xr:uid="{00000000-0005-0000-0000-000026080000}"/>
    <cellStyle name="20% - Accent1 2 2 2 2 5 7 3" xfId="2275" xr:uid="{00000000-0005-0000-0000-000027080000}"/>
    <cellStyle name="20% - Accent1 2 2 2 2 5 8" xfId="2276" xr:uid="{00000000-0005-0000-0000-000028080000}"/>
    <cellStyle name="20% - Accent1 2 2 2 2 5 8 2" xfId="2277" xr:uid="{00000000-0005-0000-0000-000029080000}"/>
    <cellStyle name="20% - Accent1 2 2 2 2 5 8 2 2" xfId="2278" xr:uid="{00000000-0005-0000-0000-00002A080000}"/>
    <cellStyle name="20% - Accent1 2 2 2 2 5 8 3" xfId="2279" xr:uid="{00000000-0005-0000-0000-00002B080000}"/>
    <cellStyle name="20% - Accent1 2 2 2 2 5 9" xfId="2280" xr:uid="{00000000-0005-0000-0000-00002C080000}"/>
    <cellStyle name="20% - Accent1 2 2 2 2 5 9 2" xfId="2281" xr:uid="{00000000-0005-0000-0000-00002D080000}"/>
    <cellStyle name="20% - Accent1 2 2 2 2 6" xfId="2282" xr:uid="{00000000-0005-0000-0000-00002E080000}"/>
    <cellStyle name="20% - Accent1 2 2 2 2 6 2" xfId="2283" xr:uid="{00000000-0005-0000-0000-00002F080000}"/>
    <cellStyle name="20% - Accent1 2 2 2 2 6 2 2" xfId="2284" xr:uid="{00000000-0005-0000-0000-000030080000}"/>
    <cellStyle name="20% - Accent1 2 2 2 2 6 2 2 2" xfId="2285" xr:uid="{00000000-0005-0000-0000-000031080000}"/>
    <cellStyle name="20% - Accent1 2 2 2 2 6 2 2 2 2" xfId="2286" xr:uid="{00000000-0005-0000-0000-000032080000}"/>
    <cellStyle name="20% - Accent1 2 2 2 2 6 2 2 3" xfId="2287" xr:uid="{00000000-0005-0000-0000-000033080000}"/>
    <cellStyle name="20% - Accent1 2 2 2 2 6 2 3" xfId="2288" xr:uid="{00000000-0005-0000-0000-000034080000}"/>
    <cellStyle name="20% - Accent1 2 2 2 2 6 2 3 2" xfId="2289" xr:uid="{00000000-0005-0000-0000-000035080000}"/>
    <cellStyle name="20% - Accent1 2 2 2 2 6 2 4" xfId="2290" xr:uid="{00000000-0005-0000-0000-000036080000}"/>
    <cellStyle name="20% - Accent1 2 2 2 2 6 3" xfId="2291" xr:uid="{00000000-0005-0000-0000-000037080000}"/>
    <cellStyle name="20% - Accent1 2 2 2 2 6 3 2" xfId="2292" xr:uid="{00000000-0005-0000-0000-000038080000}"/>
    <cellStyle name="20% - Accent1 2 2 2 2 6 3 2 2" xfId="2293" xr:uid="{00000000-0005-0000-0000-000039080000}"/>
    <cellStyle name="20% - Accent1 2 2 2 2 6 3 2 2 2" xfId="2294" xr:uid="{00000000-0005-0000-0000-00003A080000}"/>
    <cellStyle name="20% - Accent1 2 2 2 2 6 3 2 3" xfId="2295" xr:uid="{00000000-0005-0000-0000-00003B080000}"/>
    <cellStyle name="20% - Accent1 2 2 2 2 6 3 3" xfId="2296" xr:uid="{00000000-0005-0000-0000-00003C080000}"/>
    <cellStyle name="20% - Accent1 2 2 2 2 6 3 3 2" xfId="2297" xr:uid="{00000000-0005-0000-0000-00003D080000}"/>
    <cellStyle name="20% - Accent1 2 2 2 2 6 3 4" xfId="2298" xr:uid="{00000000-0005-0000-0000-00003E080000}"/>
    <cellStyle name="20% - Accent1 2 2 2 2 6 4" xfId="2299" xr:uid="{00000000-0005-0000-0000-00003F080000}"/>
    <cellStyle name="20% - Accent1 2 2 2 2 6 4 2" xfId="2300" xr:uid="{00000000-0005-0000-0000-000040080000}"/>
    <cellStyle name="20% - Accent1 2 2 2 2 6 4 2 2" xfId="2301" xr:uid="{00000000-0005-0000-0000-000041080000}"/>
    <cellStyle name="20% - Accent1 2 2 2 2 6 4 2 2 2" xfId="2302" xr:uid="{00000000-0005-0000-0000-000042080000}"/>
    <cellStyle name="20% - Accent1 2 2 2 2 6 4 2 3" xfId="2303" xr:uid="{00000000-0005-0000-0000-000043080000}"/>
    <cellStyle name="20% - Accent1 2 2 2 2 6 4 3" xfId="2304" xr:uid="{00000000-0005-0000-0000-000044080000}"/>
    <cellStyle name="20% - Accent1 2 2 2 2 6 4 3 2" xfId="2305" xr:uid="{00000000-0005-0000-0000-000045080000}"/>
    <cellStyle name="20% - Accent1 2 2 2 2 6 4 4" xfId="2306" xr:uid="{00000000-0005-0000-0000-000046080000}"/>
    <cellStyle name="20% - Accent1 2 2 2 2 6 5" xfId="2307" xr:uid="{00000000-0005-0000-0000-000047080000}"/>
    <cellStyle name="20% - Accent1 2 2 2 2 6 5 2" xfId="2308" xr:uid="{00000000-0005-0000-0000-000048080000}"/>
    <cellStyle name="20% - Accent1 2 2 2 2 6 5 2 2" xfId="2309" xr:uid="{00000000-0005-0000-0000-000049080000}"/>
    <cellStyle name="20% - Accent1 2 2 2 2 6 5 3" xfId="2310" xr:uid="{00000000-0005-0000-0000-00004A080000}"/>
    <cellStyle name="20% - Accent1 2 2 2 2 6 6" xfId="2311" xr:uid="{00000000-0005-0000-0000-00004B080000}"/>
    <cellStyle name="20% - Accent1 2 2 2 2 6 6 2" xfId="2312" xr:uid="{00000000-0005-0000-0000-00004C080000}"/>
    <cellStyle name="20% - Accent1 2 2 2 2 6 6 2 2" xfId="2313" xr:uid="{00000000-0005-0000-0000-00004D080000}"/>
    <cellStyle name="20% - Accent1 2 2 2 2 6 6 3" xfId="2314" xr:uid="{00000000-0005-0000-0000-00004E080000}"/>
    <cellStyle name="20% - Accent1 2 2 2 2 6 7" xfId="2315" xr:uid="{00000000-0005-0000-0000-00004F080000}"/>
    <cellStyle name="20% - Accent1 2 2 2 2 6 7 2" xfId="2316" xr:uid="{00000000-0005-0000-0000-000050080000}"/>
    <cellStyle name="20% - Accent1 2 2 2 2 6 8" xfId="2317" xr:uid="{00000000-0005-0000-0000-000051080000}"/>
    <cellStyle name="20% - Accent1 2 2 2 2 6 8 2" xfId="2318" xr:uid="{00000000-0005-0000-0000-000052080000}"/>
    <cellStyle name="20% - Accent1 2 2 2 2 6 9" xfId="2319" xr:uid="{00000000-0005-0000-0000-000053080000}"/>
    <cellStyle name="20% - Accent1 2 2 2 2 7" xfId="2320" xr:uid="{00000000-0005-0000-0000-000054080000}"/>
    <cellStyle name="20% - Accent1 2 2 2 2 7 2" xfId="2321" xr:uid="{00000000-0005-0000-0000-000055080000}"/>
    <cellStyle name="20% - Accent1 2 2 2 2 7 2 2" xfId="2322" xr:uid="{00000000-0005-0000-0000-000056080000}"/>
    <cellStyle name="20% - Accent1 2 2 2 2 7 2 2 2" xfId="2323" xr:uid="{00000000-0005-0000-0000-000057080000}"/>
    <cellStyle name="20% - Accent1 2 2 2 2 7 2 2 2 2" xfId="2324" xr:uid="{00000000-0005-0000-0000-000058080000}"/>
    <cellStyle name="20% - Accent1 2 2 2 2 7 2 2 3" xfId="2325" xr:uid="{00000000-0005-0000-0000-000059080000}"/>
    <cellStyle name="20% - Accent1 2 2 2 2 7 2 3" xfId="2326" xr:uid="{00000000-0005-0000-0000-00005A080000}"/>
    <cellStyle name="20% - Accent1 2 2 2 2 7 2 3 2" xfId="2327" xr:uid="{00000000-0005-0000-0000-00005B080000}"/>
    <cellStyle name="20% - Accent1 2 2 2 2 7 2 4" xfId="2328" xr:uid="{00000000-0005-0000-0000-00005C080000}"/>
    <cellStyle name="20% - Accent1 2 2 2 2 7 3" xfId="2329" xr:uid="{00000000-0005-0000-0000-00005D080000}"/>
    <cellStyle name="20% - Accent1 2 2 2 2 7 3 2" xfId="2330" xr:uid="{00000000-0005-0000-0000-00005E080000}"/>
    <cellStyle name="20% - Accent1 2 2 2 2 7 3 2 2" xfId="2331" xr:uid="{00000000-0005-0000-0000-00005F080000}"/>
    <cellStyle name="20% - Accent1 2 2 2 2 7 3 2 2 2" xfId="2332" xr:uid="{00000000-0005-0000-0000-000060080000}"/>
    <cellStyle name="20% - Accent1 2 2 2 2 7 3 2 3" xfId="2333" xr:uid="{00000000-0005-0000-0000-000061080000}"/>
    <cellStyle name="20% - Accent1 2 2 2 2 7 3 3" xfId="2334" xr:uid="{00000000-0005-0000-0000-000062080000}"/>
    <cellStyle name="20% - Accent1 2 2 2 2 7 3 3 2" xfId="2335" xr:uid="{00000000-0005-0000-0000-000063080000}"/>
    <cellStyle name="20% - Accent1 2 2 2 2 7 3 4" xfId="2336" xr:uid="{00000000-0005-0000-0000-000064080000}"/>
    <cellStyle name="20% - Accent1 2 2 2 2 7 4" xfId="2337" xr:uid="{00000000-0005-0000-0000-000065080000}"/>
    <cellStyle name="20% - Accent1 2 2 2 2 7 4 2" xfId="2338" xr:uid="{00000000-0005-0000-0000-000066080000}"/>
    <cellStyle name="20% - Accent1 2 2 2 2 7 4 2 2" xfId="2339" xr:uid="{00000000-0005-0000-0000-000067080000}"/>
    <cellStyle name="20% - Accent1 2 2 2 2 7 4 2 2 2" xfId="2340" xr:uid="{00000000-0005-0000-0000-000068080000}"/>
    <cellStyle name="20% - Accent1 2 2 2 2 7 4 2 3" xfId="2341" xr:uid="{00000000-0005-0000-0000-000069080000}"/>
    <cellStyle name="20% - Accent1 2 2 2 2 7 4 3" xfId="2342" xr:uid="{00000000-0005-0000-0000-00006A080000}"/>
    <cellStyle name="20% - Accent1 2 2 2 2 7 4 3 2" xfId="2343" xr:uid="{00000000-0005-0000-0000-00006B080000}"/>
    <cellStyle name="20% - Accent1 2 2 2 2 7 4 4" xfId="2344" xr:uid="{00000000-0005-0000-0000-00006C080000}"/>
    <cellStyle name="20% - Accent1 2 2 2 2 7 5" xfId="2345" xr:uid="{00000000-0005-0000-0000-00006D080000}"/>
    <cellStyle name="20% - Accent1 2 2 2 2 7 5 2" xfId="2346" xr:uid="{00000000-0005-0000-0000-00006E080000}"/>
    <cellStyle name="20% - Accent1 2 2 2 2 7 5 2 2" xfId="2347" xr:uid="{00000000-0005-0000-0000-00006F080000}"/>
    <cellStyle name="20% - Accent1 2 2 2 2 7 5 3" xfId="2348" xr:uid="{00000000-0005-0000-0000-000070080000}"/>
    <cellStyle name="20% - Accent1 2 2 2 2 7 6" xfId="2349" xr:uid="{00000000-0005-0000-0000-000071080000}"/>
    <cellStyle name="20% - Accent1 2 2 2 2 7 6 2" xfId="2350" xr:uid="{00000000-0005-0000-0000-000072080000}"/>
    <cellStyle name="20% - Accent1 2 2 2 2 7 6 2 2" xfId="2351" xr:uid="{00000000-0005-0000-0000-000073080000}"/>
    <cellStyle name="20% - Accent1 2 2 2 2 7 6 3" xfId="2352" xr:uid="{00000000-0005-0000-0000-000074080000}"/>
    <cellStyle name="20% - Accent1 2 2 2 2 7 7" xfId="2353" xr:uid="{00000000-0005-0000-0000-000075080000}"/>
    <cellStyle name="20% - Accent1 2 2 2 2 7 7 2" xfId="2354" xr:uid="{00000000-0005-0000-0000-000076080000}"/>
    <cellStyle name="20% - Accent1 2 2 2 2 7 8" xfId="2355" xr:uid="{00000000-0005-0000-0000-000077080000}"/>
    <cellStyle name="20% - Accent1 2 2 2 2 7 8 2" xfId="2356" xr:uid="{00000000-0005-0000-0000-000078080000}"/>
    <cellStyle name="20% - Accent1 2 2 2 2 7 9" xfId="2357" xr:uid="{00000000-0005-0000-0000-000079080000}"/>
    <cellStyle name="20% - Accent1 2 2 2 2 8" xfId="2358" xr:uid="{00000000-0005-0000-0000-00007A080000}"/>
    <cellStyle name="20% - Accent1 2 2 2 2 8 2" xfId="2359" xr:uid="{00000000-0005-0000-0000-00007B080000}"/>
    <cellStyle name="20% - Accent1 2 2 2 2 8 2 2" xfId="2360" xr:uid="{00000000-0005-0000-0000-00007C080000}"/>
    <cellStyle name="20% - Accent1 2 2 2 2 8 2 2 2" xfId="2361" xr:uid="{00000000-0005-0000-0000-00007D080000}"/>
    <cellStyle name="20% - Accent1 2 2 2 2 8 2 3" xfId="2362" xr:uid="{00000000-0005-0000-0000-00007E080000}"/>
    <cellStyle name="20% - Accent1 2 2 2 2 8 3" xfId="2363" xr:uid="{00000000-0005-0000-0000-00007F080000}"/>
    <cellStyle name="20% - Accent1 2 2 2 2 8 3 2" xfId="2364" xr:uid="{00000000-0005-0000-0000-000080080000}"/>
    <cellStyle name="20% - Accent1 2 2 2 2 8 4" xfId="2365" xr:uid="{00000000-0005-0000-0000-000081080000}"/>
    <cellStyle name="20% - Accent1 2 2 2 2 9" xfId="2366" xr:uid="{00000000-0005-0000-0000-000082080000}"/>
    <cellStyle name="20% - Accent1 2 2 2 2 9 2" xfId="2367" xr:uid="{00000000-0005-0000-0000-000083080000}"/>
    <cellStyle name="20% - Accent1 2 2 2 2 9 2 2" xfId="2368" xr:uid="{00000000-0005-0000-0000-000084080000}"/>
    <cellStyle name="20% - Accent1 2 2 2 2 9 2 2 2" xfId="2369" xr:uid="{00000000-0005-0000-0000-000085080000}"/>
    <cellStyle name="20% - Accent1 2 2 2 2 9 2 3" xfId="2370" xr:uid="{00000000-0005-0000-0000-000086080000}"/>
    <cellStyle name="20% - Accent1 2 2 2 2 9 3" xfId="2371" xr:uid="{00000000-0005-0000-0000-000087080000}"/>
    <cellStyle name="20% - Accent1 2 2 2 2 9 3 2" xfId="2372" xr:uid="{00000000-0005-0000-0000-000088080000}"/>
    <cellStyle name="20% - Accent1 2 2 2 2 9 4" xfId="2373" xr:uid="{00000000-0005-0000-0000-000089080000}"/>
    <cellStyle name="20% - Accent1 2 2 2 3" xfId="2374" xr:uid="{00000000-0005-0000-0000-00008A080000}"/>
    <cellStyle name="20% - Accent1 2 2 2 3 10" xfId="2375" xr:uid="{00000000-0005-0000-0000-00008B080000}"/>
    <cellStyle name="20% - Accent1 2 2 2 3 10 2" xfId="2376" xr:uid="{00000000-0005-0000-0000-00008C080000}"/>
    <cellStyle name="20% - Accent1 2 2 2 3 10 2 2" xfId="2377" xr:uid="{00000000-0005-0000-0000-00008D080000}"/>
    <cellStyle name="20% - Accent1 2 2 2 3 10 3" xfId="2378" xr:uid="{00000000-0005-0000-0000-00008E080000}"/>
    <cellStyle name="20% - Accent1 2 2 2 3 11" xfId="2379" xr:uid="{00000000-0005-0000-0000-00008F080000}"/>
    <cellStyle name="20% - Accent1 2 2 2 3 11 2" xfId="2380" xr:uid="{00000000-0005-0000-0000-000090080000}"/>
    <cellStyle name="20% - Accent1 2 2 2 3 11 2 2" xfId="2381" xr:uid="{00000000-0005-0000-0000-000091080000}"/>
    <cellStyle name="20% - Accent1 2 2 2 3 11 3" xfId="2382" xr:uid="{00000000-0005-0000-0000-000092080000}"/>
    <cellStyle name="20% - Accent1 2 2 2 3 12" xfId="2383" xr:uid="{00000000-0005-0000-0000-000093080000}"/>
    <cellStyle name="20% - Accent1 2 2 2 3 12 2" xfId="2384" xr:uid="{00000000-0005-0000-0000-000094080000}"/>
    <cellStyle name="20% - Accent1 2 2 2 3 13" xfId="2385" xr:uid="{00000000-0005-0000-0000-000095080000}"/>
    <cellStyle name="20% - Accent1 2 2 2 3 13 2" xfId="2386" xr:uid="{00000000-0005-0000-0000-000096080000}"/>
    <cellStyle name="20% - Accent1 2 2 2 3 14" xfId="2387" xr:uid="{00000000-0005-0000-0000-000097080000}"/>
    <cellStyle name="20% - Accent1 2 2 2 3 2" xfId="2388" xr:uid="{00000000-0005-0000-0000-000098080000}"/>
    <cellStyle name="20% - Accent1 2 2 2 3 2 10" xfId="2389" xr:uid="{00000000-0005-0000-0000-000099080000}"/>
    <cellStyle name="20% - Accent1 2 2 2 3 2 10 2" xfId="2390" xr:uid="{00000000-0005-0000-0000-00009A080000}"/>
    <cellStyle name="20% - Accent1 2 2 2 3 2 11" xfId="2391" xr:uid="{00000000-0005-0000-0000-00009B080000}"/>
    <cellStyle name="20% - Accent1 2 2 2 3 2 2" xfId="2392" xr:uid="{00000000-0005-0000-0000-00009C080000}"/>
    <cellStyle name="20% - Accent1 2 2 2 3 2 2 2" xfId="2393" xr:uid="{00000000-0005-0000-0000-00009D080000}"/>
    <cellStyle name="20% - Accent1 2 2 2 3 2 2 2 2" xfId="2394" xr:uid="{00000000-0005-0000-0000-00009E080000}"/>
    <cellStyle name="20% - Accent1 2 2 2 3 2 2 2 2 2" xfId="2395" xr:uid="{00000000-0005-0000-0000-00009F080000}"/>
    <cellStyle name="20% - Accent1 2 2 2 3 2 2 2 2 2 2" xfId="2396" xr:uid="{00000000-0005-0000-0000-0000A0080000}"/>
    <cellStyle name="20% - Accent1 2 2 2 3 2 2 2 2 3" xfId="2397" xr:uid="{00000000-0005-0000-0000-0000A1080000}"/>
    <cellStyle name="20% - Accent1 2 2 2 3 2 2 2 3" xfId="2398" xr:uid="{00000000-0005-0000-0000-0000A2080000}"/>
    <cellStyle name="20% - Accent1 2 2 2 3 2 2 2 3 2" xfId="2399" xr:uid="{00000000-0005-0000-0000-0000A3080000}"/>
    <cellStyle name="20% - Accent1 2 2 2 3 2 2 2 4" xfId="2400" xr:uid="{00000000-0005-0000-0000-0000A4080000}"/>
    <cellStyle name="20% - Accent1 2 2 2 3 2 2 3" xfId="2401" xr:uid="{00000000-0005-0000-0000-0000A5080000}"/>
    <cellStyle name="20% - Accent1 2 2 2 3 2 2 3 2" xfId="2402" xr:uid="{00000000-0005-0000-0000-0000A6080000}"/>
    <cellStyle name="20% - Accent1 2 2 2 3 2 2 3 2 2" xfId="2403" xr:uid="{00000000-0005-0000-0000-0000A7080000}"/>
    <cellStyle name="20% - Accent1 2 2 2 3 2 2 3 2 2 2" xfId="2404" xr:uid="{00000000-0005-0000-0000-0000A8080000}"/>
    <cellStyle name="20% - Accent1 2 2 2 3 2 2 3 2 3" xfId="2405" xr:uid="{00000000-0005-0000-0000-0000A9080000}"/>
    <cellStyle name="20% - Accent1 2 2 2 3 2 2 3 3" xfId="2406" xr:uid="{00000000-0005-0000-0000-0000AA080000}"/>
    <cellStyle name="20% - Accent1 2 2 2 3 2 2 3 3 2" xfId="2407" xr:uid="{00000000-0005-0000-0000-0000AB080000}"/>
    <cellStyle name="20% - Accent1 2 2 2 3 2 2 3 4" xfId="2408" xr:uid="{00000000-0005-0000-0000-0000AC080000}"/>
    <cellStyle name="20% - Accent1 2 2 2 3 2 2 4" xfId="2409" xr:uid="{00000000-0005-0000-0000-0000AD080000}"/>
    <cellStyle name="20% - Accent1 2 2 2 3 2 2 4 2" xfId="2410" xr:uid="{00000000-0005-0000-0000-0000AE080000}"/>
    <cellStyle name="20% - Accent1 2 2 2 3 2 2 4 2 2" xfId="2411" xr:uid="{00000000-0005-0000-0000-0000AF080000}"/>
    <cellStyle name="20% - Accent1 2 2 2 3 2 2 4 2 2 2" xfId="2412" xr:uid="{00000000-0005-0000-0000-0000B0080000}"/>
    <cellStyle name="20% - Accent1 2 2 2 3 2 2 4 2 3" xfId="2413" xr:uid="{00000000-0005-0000-0000-0000B1080000}"/>
    <cellStyle name="20% - Accent1 2 2 2 3 2 2 4 3" xfId="2414" xr:uid="{00000000-0005-0000-0000-0000B2080000}"/>
    <cellStyle name="20% - Accent1 2 2 2 3 2 2 4 3 2" xfId="2415" xr:uid="{00000000-0005-0000-0000-0000B3080000}"/>
    <cellStyle name="20% - Accent1 2 2 2 3 2 2 4 4" xfId="2416" xr:uid="{00000000-0005-0000-0000-0000B4080000}"/>
    <cellStyle name="20% - Accent1 2 2 2 3 2 2 5" xfId="2417" xr:uid="{00000000-0005-0000-0000-0000B5080000}"/>
    <cellStyle name="20% - Accent1 2 2 2 3 2 2 5 2" xfId="2418" xr:uid="{00000000-0005-0000-0000-0000B6080000}"/>
    <cellStyle name="20% - Accent1 2 2 2 3 2 2 5 2 2" xfId="2419" xr:uid="{00000000-0005-0000-0000-0000B7080000}"/>
    <cellStyle name="20% - Accent1 2 2 2 3 2 2 5 3" xfId="2420" xr:uid="{00000000-0005-0000-0000-0000B8080000}"/>
    <cellStyle name="20% - Accent1 2 2 2 3 2 2 6" xfId="2421" xr:uid="{00000000-0005-0000-0000-0000B9080000}"/>
    <cellStyle name="20% - Accent1 2 2 2 3 2 2 6 2" xfId="2422" xr:uid="{00000000-0005-0000-0000-0000BA080000}"/>
    <cellStyle name="20% - Accent1 2 2 2 3 2 2 6 2 2" xfId="2423" xr:uid="{00000000-0005-0000-0000-0000BB080000}"/>
    <cellStyle name="20% - Accent1 2 2 2 3 2 2 6 3" xfId="2424" xr:uid="{00000000-0005-0000-0000-0000BC080000}"/>
    <cellStyle name="20% - Accent1 2 2 2 3 2 2 7" xfId="2425" xr:uid="{00000000-0005-0000-0000-0000BD080000}"/>
    <cellStyle name="20% - Accent1 2 2 2 3 2 2 7 2" xfId="2426" xr:uid="{00000000-0005-0000-0000-0000BE080000}"/>
    <cellStyle name="20% - Accent1 2 2 2 3 2 2 8" xfId="2427" xr:uid="{00000000-0005-0000-0000-0000BF080000}"/>
    <cellStyle name="20% - Accent1 2 2 2 3 2 2 8 2" xfId="2428" xr:uid="{00000000-0005-0000-0000-0000C0080000}"/>
    <cellStyle name="20% - Accent1 2 2 2 3 2 2 9" xfId="2429" xr:uid="{00000000-0005-0000-0000-0000C1080000}"/>
    <cellStyle name="20% - Accent1 2 2 2 3 2 3" xfId="2430" xr:uid="{00000000-0005-0000-0000-0000C2080000}"/>
    <cellStyle name="20% - Accent1 2 2 2 3 2 3 2" xfId="2431" xr:uid="{00000000-0005-0000-0000-0000C3080000}"/>
    <cellStyle name="20% - Accent1 2 2 2 3 2 3 2 2" xfId="2432" xr:uid="{00000000-0005-0000-0000-0000C4080000}"/>
    <cellStyle name="20% - Accent1 2 2 2 3 2 3 2 2 2" xfId="2433" xr:uid="{00000000-0005-0000-0000-0000C5080000}"/>
    <cellStyle name="20% - Accent1 2 2 2 3 2 3 2 2 2 2" xfId="2434" xr:uid="{00000000-0005-0000-0000-0000C6080000}"/>
    <cellStyle name="20% - Accent1 2 2 2 3 2 3 2 2 3" xfId="2435" xr:uid="{00000000-0005-0000-0000-0000C7080000}"/>
    <cellStyle name="20% - Accent1 2 2 2 3 2 3 2 3" xfId="2436" xr:uid="{00000000-0005-0000-0000-0000C8080000}"/>
    <cellStyle name="20% - Accent1 2 2 2 3 2 3 2 3 2" xfId="2437" xr:uid="{00000000-0005-0000-0000-0000C9080000}"/>
    <cellStyle name="20% - Accent1 2 2 2 3 2 3 2 4" xfId="2438" xr:uid="{00000000-0005-0000-0000-0000CA080000}"/>
    <cellStyle name="20% - Accent1 2 2 2 3 2 3 3" xfId="2439" xr:uid="{00000000-0005-0000-0000-0000CB080000}"/>
    <cellStyle name="20% - Accent1 2 2 2 3 2 3 3 2" xfId="2440" xr:uid="{00000000-0005-0000-0000-0000CC080000}"/>
    <cellStyle name="20% - Accent1 2 2 2 3 2 3 3 2 2" xfId="2441" xr:uid="{00000000-0005-0000-0000-0000CD080000}"/>
    <cellStyle name="20% - Accent1 2 2 2 3 2 3 3 2 2 2" xfId="2442" xr:uid="{00000000-0005-0000-0000-0000CE080000}"/>
    <cellStyle name="20% - Accent1 2 2 2 3 2 3 3 2 3" xfId="2443" xr:uid="{00000000-0005-0000-0000-0000CF080000}"/>
    <cellStyle name="20% - Accent1 2 2 2 3 2 3 3 3" xfId="2444" xr:uid="{00000000-0005-0000-0000-0000D0080000}"/>
    <cellStyle name="20% - Accent1 2 2 2 3 2 3 3 3 2" xfId="2445" xr:uid="{00000000-0005-0000-0000-0000D1080000}"/>
    <cellStyle name="20% - Accent1 2 2 2 3 2 3 3 4" xfId="2446" xr:uid="{00000000-0005-0000-0000-0000D2080000}"/>
    <cellStyle name="20% - Accent1 2 2 2 3 2 3 4" xfId="2447" xr:uid="{00000000-0005-0000-0000-0000D3080000}"/>
    <cellStyle name="20% - Accent1 2 2 2 3 2 3 4 2" xfId="2448" xr:uid="{00000000-0005-0000-0000-0000D4080000}"/>
    <cellStyle name="20% - Accent1 2 2 2 3 2 3 4 2 2" xfId="2449" xr:uid="{00000000-0005-0000-0000-0000D5080000}"/>
    <cellStyle name="20% - Accent1 2 2 2 3 2 3 4 2 2 2" xfId="2450" xr:uid="{00000000-0005-0000-0000-0000D6080000}"/>
    <cellStyle name="20% - Accent1 2 2 2 3 2 3 4 2 3" xfId="2451" xr:uid="{00000000-0005-0000-0000-0000D7080000}"/>
    <cellStyle name="20% - Accent1 2 2 2 3 2 3 4 3" xfId="2452" xr:uid="{00000000-0005-0000-0000-0000D8080000}"/>
    <cellStyle name="20% - Accent1 2 2 2 3 2 3 4 3 2" xfId="2453" xr:uid="{00000000-0005-0000-0000-0000D9080000}"/>
    <cellStyle name="20% - Accent1 2 2 2 3 2 3 4 4" xfId="2454" xr:uid="{00000000-0005-0000-0000-0000DA080000}"/>
    <cellStyle name="20% - Accent1 2 2 2 3 2 3 5" xfId="2455" xr:uid="{00000000-0005-0000-0000-0000DB080000}"/>
    <cellStyle name="20% - Accent1 2 2 2 3 2 3 5 2" xfId="2456" xr:uid="{00000000-0005-0000-0000-0000DC080000}"/>
    <cellStyle name="20% - Accent1 2 2 2 3 2 3 5 2 2" xfId="2457" xr:uid="{00000000-0005-0000-0000-0000DD080000}"/>
    <cellStyle name="20% - Accent1 2 2 2 3 2 3 5 3" xfId="2458" xr:uid="{00000000-0005-0000-0000-0000DE080000}"/>
    <cellStyle name="20% - Accent1 2 2 2 3 2 3 6" xfId="2459" xr:uid="{00000000-0005-0000-0000-0000DF080000}"/>
    <cellStyle name="20% - Accent1 2 2 2 3 2 3 6 2" xfId="2460" xr:uid="{00000000-0005-0000-0000-0000E0080000}"/>
    <cellStyle name="20% - Accent1 2 2 2 3 2 3 6 2 2" xfId="2461" xr:uid="{00000000-0005-0000-0000-0000E1080000}"/>
    <cellStyle name="20% - Accent1 2 2 2 3 2 3 6 3" xfId="2462" xr:uid="{00000000-0005-0000-0000-0000E2080000}"/>
    <cellStyle name="20% - Accent1 2 2 2 3 2 3 7" xfId="2463" xr:uid="{00000000-0005-0000-0000-0000E3080000}"/>
    <cellStyle name="20% - Accent1 2 2 2 3 2 3 7 2" xfId="2464" xr:uid="{00000000-0005-0000-0000-0000E4080000}"/>
    <cellStyle name="20% - Accent1 2 2 2 3 2 3 8" xfId="2465" xr:uid="{00000000-0005-0000-0000-0000E5080000}"/>
    <cellStyle name="20% - Accent1 2 2 2 3 2 3 8 2" xfId="2466" xr:uid="{00000000-0005-0000-0000-0000E6080000}"/>
    <cellStyle name="20% - Accent1 2 2 2 3 2 3 9" xfId="2467" xr:uid="{00000000-0005-0000-0000-0000E7080000}"/>
    <cellStyle name="20% - Accent1 2 2 2 3 2 4" xfId="2468" xr:uid="{00000000-0005-0000-0000-0000E8080000}"/>
    <cellStyle name="20% - Accent1 2 2 2 3 2 4 2" xfId="2469" xr:uid="{00000000-0005-0000-0000-0000E9080000}"/>
    <cellStyle name="20% - Accent1 2 2 2 3 2 4 2 2" xfId="2470" xr:uid="{00000000-0005-0000-0000-0000EA080000}"/>
    <cellStyle name="20% - Accent1 2 2 2 3 2 4 2 2 2" xfId="2471" xr:uid="{00000000-0005-0000-0000-0000EB080000}"/>
    <cellStyle name="20% - Accent1 2 2 2 3 2 4 2 3" xfId="2472" xr:uid="{00000000-0005-0000-0000-0000EC080000}"/>
    <cellStyle name="20% - Accent1 2 2 2 3 2 4 3" xfId="2473" xr:uid="{00000000-0005-0000-0000-0000ED080000}"/>
    <cellStyle name="20% - Accent1 2 2 2 3 2 4 3 2" xfId="2474" xr:uid="{00000000-0005-0000-0000-0000EE080000}"/>
    <cellStyle name="20% - Accent1 2 2 2 3 2 4 4" xfId="2475" xr:uid="{00000000-0005-0000-0000-0000EF080000}"/>
    <cellStyle name="20% - Accent1 2 2 2 3 2 5" xfId="2476" xr:uid="{00000000-0005-0000-0000-0000F0080000}"/>
    <cellStyle name="20% - Accent1 2 2 2 3 2 5 2" xfId="2477" xr:uid="{00000000-0005-0000-0000-0000F1080000}"/>
    <cellStyle name="20% - Accent1 2 2 2 3 2 5 2 2" xfId="2478" xr:uid="{00000000-0005-0000-0000-0000F2080000}"/>
    <cellStyle name="20% - Accent1 2 2 2 3 2 5 2 2 2" xfId="2479" xr:uid="{00000000-0005-0000-0000-0000F3080000}"/>
    <cellStyle name="20% - Accent1 2 2 2 3 2 5 2 3" xfId="2480" xr:uid="{00000000-0005-0000-0000-0000F4080000}"/>
    <cellStyle name="20% - Accent1 2 2 2 3 2 5 3" xfId="2481" xr:uid="{00000000-0005-0000-0000-0000F5080000}"/>
    <cellStyle name="20% - Accent1 2 2 2 3 2 5 3 2" xfId="2482" xr:uid="{00000000-0005-0000-0000-0000F6080000}"/>
    <cellStyle name="20% - Accent1 2 2 2 3 2 5 4" xfId="2483" xr:uid="{00000000-0005-0000-0000-0000F7080000}"/>
    <cellStyle name="20% - Accent1 2 2 2 3 2 6" xfId="2484" xr:uid="{00000000-0005-0000-0000-0000F8080000}"/>
    <cellStyle name="20% - Accent1 2 2 2 3 2 6 2" xfId="2485" xr:uid="{00000000-0005-0000-0000-0000F9080000}"/>
    <cellStyle name="20% - Accent1 2 2 2 3 2 6 2 2" xfId="2486" xr:uid="{00000000-0005-0000-0000-0000FA080000}"/>
    <cellStyle name="20% - Accent1 2 2 2 3 2 6 2 2 2" xfId="2487" xr:uid="{00000000-0005-0000-0000-0000FB080000}"/>
    <cellStyle name="20% - Accent1 2 2 2 3 2 6 2 3" xfId="2488" xr:uid="{00000000-0005-0000-0000-0000FC080000}"/>
    <cellStyle name="20% - Accent1 2 2 2 3 2 6 3" xfId="2489" xr:uid="{00000000-0005-0000-0000-0000FD080000}"/>
    <cellStyle name="20% - Accent1 2 2 2 3 2 6 3 2" xfId="2490" xr:uid="{00000000-0005-0000-0000-0000FE080000}"/>
    <cellStyle name="20% - Accent1 2 2 2 3 2 6 4" xfId="2491" xr:uid="{00000000-0005-0000-0000-0000FF080000}"/>
    <cellStyle name="20% - Accent1 2 2 2 3 2 7" xfId="2492" xr:uid="{00000000-0005-0000-0000-000000090000}"/>
    <cellStyle name="20% - Accent1 2 2 2 3 2 7 2" xfId="2493" xr:uid="{00000000-0005-0000-0000-000001090000}"/>
    <cellStyle name="20% - Accent1 2 2 2 3 2 7 2 2" xfId="2494" xr:uid="{00000000-0005-0000-0000-000002090000}"/>
    <cellStyle name="20% - Accent1 2 2 2 3 2 7 3" xfId="2495" xr:uid="{00000000-0005-0000-0000-000003090000}"/>
    <cellStyle name="20% - Accent1 2 2 2 3 2 8" xfId="2496" xr:uid="{00000000-0005-0000-0000-000004090000}"/>
    <cellStyle name="20% - Accent1 2 2 2 3 2 8 2" xfId="2497" xr:uid="{00000000-0005-0000-0000-000005090000}"/>
    <cellStyle name="20% - Accent1 2 2 2 3 2 8 2 2" xfId="2498" xr:uid="{00000000-0005-0000-0000-000006090000}"/>
    <cellStyle name="20% - Accent1 2 2 2 3 2 8 3" xfId="2499" xr:uid="{00000000-0005-0000-0000-000007090000}"/>
    <cellStyle name="20% - Accent1 2 2 2 3 2 9" xfId="2500" xr:uid="{00000000-0005-0000-0000-000008090000}"/>
    <cellStyle name="20% - Accent1 2 2 2 3 2 9 2" xfId="2501" xr:uid="{00000000-0005-0000-0000-000009090000}"/>
    <cellStyle name="20% - Accent1 2 2 2 3 3" xfId="2502" xr:uid="{00000000-0005-0000-0000-00000A090000}"/>
    <cellStyle name="20% - Accent1 2 2 2 3 3 10" xfId="2503" xr:uid="{00000000-0005-0000-0000-00000B090000}"/>
    <cellStyle name="20% - Accent1 2 2 2 3 3 10 2" xfId="2504" xr:uid="{00000000-0005-0000-0000-00000C090000}"/>
    <cellStyle name="20% - Accent1 2 2 2 3 3 11" xfId="2505" xr:uid="{00000000-0005-0000-0000-00000D090000}"/>
    <cellStyle name="20% - Accent1 2 2 2 3 3 2" xfId="2506" xr:uid="{00000000-0005-0000-0000-00000E090000}"/>
    <cellStyle name="20% - Accent1 2 2 2 3 3 2 2" xfId="2507" xr:uid="{00000000-0005-0000-0000-00000F090000}"/>
    <cellStyle name="20% - Accent1 2 2 2 3 3 2 2 2" xfId="2508" xr:uid="{00000000-0005-0000-0000-000010090000}"/>
    <cellStyle name="20% - Accent1 2 2 2 3 3 2 2 2 2" xfId="2509" xr:uid="{00000000-0005-0000-0000-000011090000}"/>
    <cellStyle name="20% - Accent1 2 2 2 3 3 2 2 2 2 2" xfId="2510" xr:uid="{00000000-0005-0000-0000-000012090000}"/>
    <cellStyle name="20% - Accent1 2 2 2 3 3 2 2 2 3" xfId="2511" xr:uid="{00000000-0005-0000-0000-000013090000}"/>
    <cellStyle name="20% - Accent1 2 2 2 3 3 2 2 3" xfId="2512" xr:uid="{00000000-0005-0000-0000-000014090000}"/>
    <cellStyle name="20% - Accent1 2 2 2 3 3 2 2 3 2" xfId="2513" xr:uid="{00000000-0005-0000-0000-000015090000}"/>
    <cellStyle name="20% - Accent1 2 2 2 3 3 2 2 4" xfId="2514" xr:uid="{00000000-0005-0000-0000-000016090000}"/>
    <cellStyle name="20% - Accent1 2 2 2 3 3 2 3" xfId="2515" xr:uid="{00000000-0005-0000-0000-000017090000}"/>
    <cellStyle name="20% - Accent1 2 2 2 3 3 2 3 2" xfId="2516" xr:uid="{00000000-0005-0000-0000-000018090000}"/>
    <cellStyle name="20% - Accent1 2 2 2 3 3 2 3 2 2" xfId="2517" xr:uid="{00000000-0005-0000-0000-000019090000}"/>
    <cellStyle name="20% - Accent1 2 2 2 3 3 2 3 2 2 2" xfId="2518" xr:uid="{00000000-0005-0000-0000-00001A090000}"/>
    <cellStyle name="20% - Accent1 2 2 2 3 3 2 3 2 3" xfId="2519" xr:uid="{00000000-0005-0000-0000-00001B090000}"/>
    <cellStyle name="20% - Accent1 2 2 2 3 3 2 3 3" xfId="2520" xr:uid="{00000000-0005-0000-0000-00001C090000}"/>
    <cellStyle name="20% - Accent1 2 2 2 3 3 2 3 3 2" xfId="2521" xr:uid="{00000000-0005-0000-0000-00001D090000}"/>
    <cellStyle name="20% - Accent1 2 2 2 3 3 2 3 4" xfId="2522" xr:uid="{00000000-0005-0000-0000-00001E090000}"/>
    <cellStyle name="20% - Accent1 2 2 2 3 3 2 4" xfId="2523" xr:uid="{00000000-0005-0000-0000-00001F090000}"/>
    <cellStyle name="20% - Accent1 2 2 2 3 3 2 4 2" xfId="2524" xr:uid="{00000000-0005-0000-0000-000020090000}"/>
    <cellStyle name="20% - Accent1 2 2 2 3 3 2 4 2 2" xfId="2525" xr:uid="{00000000-0005-0000-0000-000021090000}"/>
    <cellStyle name="20% - Accent1 2 2 2 3 3 2 4 2 2 2" xfId="2526" xr:uid="{00000000-0005-0000-0000-000022090000}"/>
    <cellStyle name="20% - Accent1 2 2 2 3 3 2 4 2 3" xfId="2527" xr:uid="{00000000-0005-0000-0000-000023090000}"/>
    <cellStyle name="20% - Accent1 2 2 2 3 3 2 4 3" xfId="2528" xr:uid="{00000000-0005-0000-0000-000024090000}"/>
    <cellStyle name="20% - Accent1 2 2 2 3 3 2 4 3 2" xfId="2529" xr:uid="{00000000-0005-0000-0000-000025090000}"/>
    <cellStyle name="20% - Accent1 2 2 2 3 3 2 4 4" xfId="2530" xr:uid="{00000000-0005-0000-0000-000026090000}"/>
    <cellStyle name="20% - Accent1 2 2 2 3 3 2 5" xfId="2531" xr:uid="{00000000-0005-0000-0000-000027090000}"/>
    <cellStyle name="20% - Accent1 2 2 2 3 3 2 5 2" xfId="2532" xr:uid="{00000000-0005-0000-0000-000028090000}"/>
    <cellStyle name="20% - Accent1 2 2 2 3 3 2 5 2 2" xfId="2533" xr:uid="{00000000-0005-0000-0000-000029090000}"/>
    <cellStyle name="20% - Accent1 2 2 2 3 3 2 5 3" xfId="2534" xr:uid="{00000000-0005-0000-0000-00002A090000}"/>
    <cellStyle name="20% - Accent1 2 2 2 3 3 2 6" xfId="2535" xr:uid="{00000000-0005-0000-0000-00002B090000}"/>
    <cellStyle name="20% - Accent1 2 2 2 3 3 2 6 2" xfId="2536" xr:uid="{00000000-0005-0000-0000-00002C090000}"/>
    <cellStyle name="20% - Accent1 2 2 2 3 3 2 6 2 2" xfId="2537" xr:uid="{00000000-0005-0000-0000-00002D090000}"/>
    <cellStyle name="20% - Accent1 2 2 2 3 3 2 6 3" xfId="2538" xr:uid="{00000000-0005-0000-0000-00002E090000}"/>
    <cellStyle name="20% - Accent1 2 2 2 3 3 2 7" xfId="2539" xr:uid="{00000000-0005-0000-0000-00002F090000}"/>
    <cellStyle name="20% - Accent1 2 2 2 3 3 2 7 2" xfId="2540" xr:uid="{00000000-0005-0000-0000-000030090000}"/>
    <cellStyle name="20% - Accent1 2 2 2 3 3 2 8" xfId="2541" xr:uid="{00000000-0005-0000-0000-000031090000}"/>
    <cellStyle name="20% - Accent1 2 2 2 3 3 2 8 2" xfId="2542" xr:uid="{00000000-0005-0000-0000-000032090000}"/>
    <cellStyle name="20% - Accent1 2 2 2 3 3 2 9" xfId="2543" xr:uid="{00000000-0005-0000-0000-000033090000}"/>
    <cellStyle name="20% - Accent1 2 2 2 3 3 3" xfId="2544" xr:uid="{00000000-0005-0000-0000-000034090000}"/>
    <cellStyle name="20% - Accent1 2 2 2 3 3 3 2" xfId="2545" xr:uid="{00000000-0005-0000-0000-000035090000}"/>
    <cellStyle name="20% - Accent1 2 2 2 3 3 3 2 2" xfId="2546" xr:uid="{00000000-0005-0000-0000-000036090000}"/>
    <cellStyle name="20% - Accent1 2 2 2 3 3 3 2 2 2" xfId="2547" xr:uid="{00000000-0005-0000-0000-000037090000}"/>
    <cellStyle name="20% - Accent1 2 2 2 3 3 3 2 2 2 2" xfId="2548" xr:uid="{00000000-0005-0000-0000-000038090000}"/>
    <cellStyle name="20% - Accent1 2 2 2 3 3 3 2 2 3" xfId="2549" xr:uid="{00000000-0005-0000-0000-000039090000}"/>
    <cellStyle name="20% - Accent1 2 2 2 3 3 3 2 3" xfId="2550" xr:uid="{00000000-0005-0000-0000-00003A090000}"/>
    <cellStyle name="20% - Accent1 2 2 2 3 3 3 2 3 2" xfId="2551" xr:uid="{00000000-0005-0000-0000-00003B090000}"/>
    <cellStyle name="20% - Accent1 2 2 2 3 3 3 2 4" xfId="2552" xr:uid="{00000000-0005-0000-0000-00003C090000}"/>
    <cellStyle name="20% - Accent1 2 2 2 3 3 3 3" xfId="2553" xr:uid="{00000000-0005-0000-0000-00003D090000}"/>
    <cellStyle name="20% - Accent1 2 2 2 3 3 3 3 2" xfId="2554" xr:uid="{00000000-0005-0000-0000-00003E090000}"/>
    <cellStyle name="20% - Accent1 2 2 2 3 3 3 3 2 2" xfId="2555" xr:uid="{00000000-0005-0000-0000-00003F090000}"/>
    <cellStyle name="20% - Accent1 2 2 2 3 3 3 3 2 2 2" xfId="2556" xr:uid="{00000000-0005-0000-0000-000040090000}"/>
    <cellStyle name="20% - Accent1 2 2 2 3 3 3 3 2 3" xfId="2557" xr:uid="{00000000-0005-0000-0000-000041090000}"/>
    <cellStyle name="20% - Accent1 2 2 2 3 3 3 3 3" xfId="2558" xr:uid="{00000000-0005-0000-0000-000042090000}"/>
    <cellStyle name="20% - Accent1 2 2 2 3 3 3 3 3 2" xfId="2559" xr:uid="{00000000-0005-0000-0000-000043090000}"/>
    <cellStyle name="20% - Accent1 2 2 2 3 3 3 3 4" xfId="2560" xr:uid="{00000000-0005-0000-0000-000044090000}"/>
    <cellStyle name="20% - Accent1 2 2 2 3 3 3 4" xfId="2561" xr:uid="{00000000-0005-0000-0000-000045090000}"/>
    <cellStyle name="20% - Accent1 2 2 2 3 3 3 4 2" xfId="2562" xr:uid="{00000000-0005-0000-0000-000046090000}"/>
    <cellStyle name="20% - Accent1 2 2 2 3 3 3 4 2 2" xfId="2563" xr:uid="{00000000-0005-0000-0000-000047090000}"/>
    <cellStyle name="20% - Accent1 2 2 2 3 3 3 4 2 2 2" xfId="2564" xr:uid="{00000000-0005-0000-0000-000048090000}"/>
    <cellStyle name="20% - Accent1 2 2 2 3 3 3 4 2 3" xfId="2565" xr:uid="{00000000-0005-0000-0000-000049090000}"/>
    <cellStyle name="20% - Accent1 2 2 2 3 3 3 4 3" xfId="2566" xr:uid="{00000000-0005-0000-0000-00004A090000}"/>
    <cellStyle name="20% - Accent1 2 2 2 3 3 3 4 3 2" xfId="2567" xr:uid="{00000000-0005-0000-0000-00004B090000}"/>
    <cellStyle name="20% - Accent1 2 2 2 3 3 3 4 4" xfId="2568" xr:uid="{00000000-0005-0000-0000-00004C090000}"/>
    <cellStyle name="20% - Accent1 2 2 2 3 3 3 5" xfId="2569" xr:uid="{00000000-0005-0000-0000-00004D090000}"/>
    <cellStyle name="20% - Accent1 2 2 2 3 3 3 5 2" xfId="2570" xr:uid="{00000000-0005-0000-0000-00004E090000}"/>
    <cellStyle name="20% - Accent1 2 2 2 3 3 3 5 2 2" xfId="2571" xr:uid="{00000000-0005-0000-0000-00004F090000}"/>
    <cellStyle name="20% - Accent1 2 2 2 3 3 3 5 3" xfId="2572" xr:uid="{00000000-0005-0000-0000-000050090000}"/>
    <cellStyle name="20% - Accent1 2 2 2 3 3 3 6" xfId="2573" xr:uid="{00000000-0005-0000-0000-000051090000}"/>
    <cellStyle name="20% - Accent1 2 2 2 3 3 3 6 2" xfId="2574" xr:uid="{00000000-0005-0000-0000-000052090000}"/>
    <cellStyle name="20% - Accent1 2 2 2 3 3 3 6 2 2" xfId="2575" xr:uid="{00000000-0005-0000-0000-000053090000}"/>
    <cellStyle name="20% - Accent1 2 2 2 3 3 3 6 3" xfId="2576" xr:uid="{00000000-0005-0000-0000-000054090000}"/>
    <cellStyle name="20% - Accent1 2 2 2 3 3 3 7" xfId="2577" xr:uid="{00000000-0005-0000-0000-000055090000}"/>
    <cellStyle name="20% - Accent1 2 2 2 3 3 3 7 2" xfId="2578" xr:uid="{00000000-0005-0000-0000-000056090000}"/>
    <cellStyle name="20% - Accent1 2 2 2 3 3 3 8" xfId="2579" xr:uid="{00000000-0005-0000-0000-000057090000}"/>
    <cellStyle name="20% - Accent1 2 2 2 3 3 3 8 2" xfId="2580" xr:uid="{00000000-0005-0000-0000-000058090000}"/>
    <cellStyle name="20% - Accent1 2 2 2 3 3 3 9" xfId="2581" xr:uid="{00000000-0005-0000-0000-000059090000}"/>
    <cellStyle name="20% - Accent1 2 2 2 3 3 4" xfId="2582" xr:uid="{00000000-0005-0000-0000-00005A090000}"/>
    <cellStyle name="20% - Accent1 2 2 2 3 3 4 2" xfId="2583" xr:uid="{00000000-0005-0000-0000-00005B090000}"/>
    <cellStyle name="20% - Accent1 2 2 2 3 3 4 2 2" xfId="2584" xr:uid="{00000000-0005-0000-0000-00005C090000}"/>
    <cellStyle name="20% - Accent1 2 2 2 3 3 4 2 2 2" xfId="2585" xr:uid="{00000000-0005-0000-0000-00005D090000}"/>
    <cellStyle name="20% - Accent1 2 2 2 3 3 4 2 3" xfId="2586" xr:uid="{00000000-0005-0000-0000-00005E090000}"/>
    <cellStyle name="20% - Accent1 2 2 2 3 3 4 3" xfId="2587" xr:uid="{00000000-0005-0000-0000-00005F090000}"/>
    <cellStyle name="20% - Accent1 2 2 2 3 3 4 3 2" xfId="2588" xr:uid="{00000000-0005-0000-0000-000060090000}"/>
    <cellStyle name="20% - Accent1 2 2 2 3 3 4 4" xfId="2589" xr:uid="{00000000-0005-0000-0000-000061090000}"/>
    <cellStyle name="20% - Accent1 2 2 2 3 3 5" xfId="2590" xr:uid="{00000000-0005-0000-0000-000062090000}"/>
    <cellStyle name="20% - Accent1 2 2 2 3 3 5 2" xfId="2591" xr:uid="{00000000-0005-0000-0000-000063090000}"/>
    <cellStyle name="20% - Accent1 2 2 2 3 3 5 2 2" xfId="2592" xr:uid="{00000000-0005-0000-0000-000064090000}"/>
    <cellStyle name="20% - Accent1 2 2 2 3 3 5 2 2 2" xfId="2593" xr:uid="{00000000-0005-0000-0000-000065090000}"/>
    <cellStyle name="20% - Accent1 2 2 2 3 3 5 2 3" xfId="2594" xr:uid="{00000000-0005-0000-0000-000066090000}"/>
    <cellStyle name="20% - Accent1 2 2 2 3 3 5 3" xfId="2595" xr:uid="{00000000-0005-0000-0000-000067090000}"/>
    <cellStyle name="20% - Accent1 2 2 2 3 3 5 3 2" xfId="2596" xr:uid="{00000000-0005-0000-0000-000068090000}"/>
    <cellStyle name="20% - Accent1 2 2 2 3 3 5 4" xfId="2597" xr:uid="{00000000-0005-0000-0000-000069090000}"/>
    <cellStyle name="20% - Accent1 2 2 2 3 3 6" xfId="2598" xr:uid="{00000000-0005-0000-0000-00006A090000}"/>
    <cellStyle name="20% - Accent1 2 2 2 3 3 6 2" xfId="2599" xr:uid="{00000000-0005-0000-0000-00006B090000}"/>
    <cellStyle name="20% - Accent1 2 2 2 3 3 6 2 2" xfId="2600" xr:uid="{00000000-0005-0000-0000-00006C090000}"/>
    <cellStyle name="20% - Accent1 2 2 2 3 3 6 2 2 2" xfId="2601" xr:uid="{00000000-0005-0000-0000-00006D090000}"/>
    <cellStyle name="20% - Accent1 2 2 2 3 3 6 2 3" xfId="2602" xr:uid="{00000000-0005-0000-0000-00006E090000}"/>
    <cellStyle name="20% - Accent1 2 2 2 3 3 6 3" xfId="2603" xr:uid="{00000000-0005-0000-0000-00006F090000}"/>
    <cellStyle name="20% - Accent1 2 2 2 3 3 6 3 2" xfId="2604" xr:uid="{00000000-0005-0000-0000-000070090000}"/>
    <cellStyle name="20% - Accent1 2 2 2 3 3 6 4" xfId="2605" xr:uid="{00000000-0005-0000-0000-000071090000}"/>
    <cellStyle name="20% - Accent1 2 2 2 3 3 7" xfId="2606" xr:uid="{00000000-0005-0000-0000-000072090000}"/>
    <cellStyle name="20% - Accent1 2 2 2 3 3 7 2" xfId="2607" xr:uid="{00000000-0005-0000-0000-000073090000}"/>
    <cellStyle name="20% - Accent1 2 2 2 3 3 7 2 2" xfId="2608" xr:uid="{00000000-0005-0000-0000-000074090000}"/>
    <cellStyle name="20% - Accent1 2 2 2 3 3 7 3" xfId="2609" xr:uid="{00000000-0005-0000-0000-000075090000}"/>
    <cellStyle name="20% - Accent1 2 2 2 3 3 8" xfId="2610" xr:uid="{00000000-0005-0000-0000-000076090000}"/>
    <cellStyle name="20% - Accent1 2 2 2 3 3 8 2" xfId="2611" xr:uid="{00000000-0005-0000-0000-000077090000}"/>
    <cellStyle name="20% - Accent1 2 2 2 3 3 8 2 2" xfId="2612" xr:uid="{00000000-0005-0000-0000-000078090000}"/>
    <cellStyle name="20% - Accent1 2 2 2 3 3 8 3" xfId="2613" xr:uid="{00000000-0005-0000-0000-000079090000}"/>
    <cellStyle name="20% - Accent1 2 2 2 3 3 9" xfId="2614" xr:uid="{00000000-0005-0000-0000-00007A090000}"/>
    <cellStyle name="20% - Accent1 2 2 2 3 3 9 2" xfId="2615" xr:uid="{00000000-0005-0000-0000-00007B090000}"/>
    <cellStyle name="20% - Accent1 2 2 2 3 4" xfId="2616" xr:uid="{00000000-0005-0000-0000-00007C090000}"/>
    <cellStyle name="20% - Accent1 2 2 2 3 4 10" xfId="2617" xr:uid="{00000000-0005-0000-0000-00007D090000}"/>
    <cellStyle name="20% - Accent1 2 2 2 3 4 10 2" xfId="2618" xr:uid="{00000000-0005-0000-0000-00007E090000}"/>
    <cellStyle name="20% - Accent1 2 2 2 3 4 11" xfId="2619" xr:uid="{00000000-0005-0000-0000-00007F090000}"/>
    <cellStyle name="20% - Accent1 2 2 2 3 4 2" xfId="2620" xr:uid="{00000000-0005-0000-0000-000080090000}"/>
    <cellStyle name="20% - Accent1 2 2 2 3 4 2 2" xfId="2621" xr:uid="{00000000-0005-0000-0000-000081090000}"/>
    <cellStyle name="20% - Accent1 2 2 2 3 4 2 2 2" xfId="2622" xr:uid="{00000000-0005-0000-0000-000082090000}"/>
    <cellStyle name="20% - Accent1 2 2 2 3 4 2 2 2 2" xfId="2623" xr:uid="{00000000-0005-0000-0000-000083090000}"/>
    <cellStyle name="20% - Accent1 2 2 2 3 4 2 2 2 2 2" xfId="2624" xr:uid="{00000000-0005-0000-0000-000084090000}"/>
    <cellStyle name="20% - Accent1 2 2 2 3 4 2 2 2 3" xfId="2625" xr:uid="{00000000-0005-0000-0000-000085090000}"/>
    <cellStyle name="20% - Accent1 2 2 2 3 4 2 2 3" xfId="2626" xr:uid="{00000000-0005-0000-0000-000086090000}"/>
    <cellStyle name="20% - Accent1 2 2 2 3 4 2 2 3 2" xfId="2627" xr:uid="{00000000-0005-0000-0000-000087090000}"/>
    <cellStyle name="20% - Accent1 2 2 2 3 4 2 2 4" xfId="2628" xr:uid="{00000000-0005-0000-0000-000088090000}"/>
    <cellStyle name="20% - Accent1 2 2 2 3 4 2 3" xfId="2629" xr:uid="{00000000-0005-0000-0000-000089090000}"/>
    <cellStyle name="20% - Accent1 2 2 2 3 4 2 3 2" xfId="2630" xr:uid="{00000000-0005-0000-0000-00008A090000}"/>
    <cellStyle name="20% - Accent1 2 2 2 3 4 2 3 2 2" xfId="2631" xr:uid="{00000000-0005-0000-0000-00008B090000}"/>
    <cellStyle name="20% - Accent1 2 2 2 3 4 2 3 2 2 2" xfId="2632" xr:uid="{00000000-0005-0000-0000-00008C090000}"/>
    <cellStyle name="20% - Accent1 2 2 2 3 4 2 3 2 3" xfId="2633" xr:uid="{00000000-0005-0000-0000-00008D090000}"/>
    <cellStyle name="20% - Accent1 2 2 2 3 4 2 3 3" xfId="2634" xr:uid="{00000000-0005-0000-0000-00008E090000}"/>
    <cellStyle name="20% - Accent1 2 2 2 3 4 2 3 3 2" xfId="2635" xr:uid="{00000000-0005-0000-0000-00008F090000}"/>
    <cellStyle name="20% - Accent1 2 2 2 3 4 2 3 4" xfId="2636" xr:uid="{00000000-0005-0000-0000-000090090000}"/>
    <cellStyle name="20% - Accent1 2 2 2 3 4 2 4" xfId="2637" xr:uid="{00000000-0005-0000-0000-000091090000}"/>
    <cellStyle name="20% - Accent1 2 2 2 3 4 2 4 2" xfId="2638" xr:uid="{00000000-0005-0000-0000-000092090000}"/>
    <cellStyle name="20% - Accent1 2 2 2 3 4 2 4 2 2" xfId="2639" xr:uid="{00000000-0005-0000-0000-000093090000}"/>
    <cellStyle name="20% - Accent1 2 2 2 3 4 2 4 2 2 2" xfId="2640" xr:uid="{00000000-0005-0000-0000-000094090000}"/>
    <cellStyle name="20% - Accent1 2 2 2 3 4 2 4 2 3" xfId="2641" xr:uid="{00000000-0005-0000-0000-000095090000}"/>
    <cellStyle name="20% - Accent1 2 2 2 3 4 2 4 3" xfId="2642" xr:uid="{00000000-0005-0000-0000-000096090000}"/>
    <cellStyle name="20% - Accent1 2 2 2 3 4 2 4 3 2" xfId="2643" xr:uid="{00000000-0005-0000-0000-000097090000}"/>
    <cellStyle name="20% - Accent1 2 2 2 3 4 2 4 4" xfId="2644" xr:uid="{00000000-0005-0000-0000-000098090000}"/>
    <cellStyle name="20% - Accent1 2 2 2 3 4 2 5" xfId="2645" xr:uid="{00000000-0005-0000-0000-000099090000}"/>
    <cellStyle name="20% - Accent1 2 2 2 3 4 2 5 2" xfId="2646" xr:uid="{00000000-0005-0000-0000-00009A090000}"/>
    <cellStyle name="20% - Accent1 2 2 2 3 4 2 5 2 2" xfId="2647" xr:uid="{00000000-0005-0000-0000-00009B090000}"/>
    <cellStyle name="20% - Accent1 2 2 2 3 4 2 5 3" xfId="2648" xr:uid="{00000000-0005-0000-0000-00009C090000}"/>
    <cellStyle name="20% - Accent1 2 2 2 3 4 2 6" xfId="2649" xr:uid="{00000000-0005-0000-0000-00009D090000}"/>
    <cellStyle name="20% - Accent1 2 2 2 3 4 2 6 2" xfId="2650" xr:uid="{00000000-0005-0000-0000-00009E090000}"/>
    <cellStyle name="20% - Accent1 2 2 2 3 4 2 6 2 2" xfId="2651" xr:uid="{00000000-0005-0000-0000-00009F090000}"/>
    <cellStyle name="20% - Accent1 2 2 2 3 4 2 6 3" xfId="2652" xr:uid="{00000000-0005-0000-0000-0000A0090000}"/>
    <cellStyle name="20% - Accent1 2 2 2 3 4 2 7" xfId="2653" xr:uid="{00000000-0005-0000-0000-0000A1090000}"/>
    <cellStyle name="20% - Accent1 2 2 2 3 4 2 7 2" xfId="2654" xr:uid="{00000000-0005-0000-0000-0000A2090000}"/>
    <cellStyle name="20% - Accent1 2 2 2 3 4 2 8" xfId="2655" xr:uid="{00000000-0005-0000-0000-0000A3090000}"/>
    <cellStyle name="20% - Accent1 2 2 2 3 4 2 8 2" xfId="2656" xr:uid="{00000000-0005-0000-0000-0000A4090000}"/>
    <cellStyle name="20% - Accent1 2 2 2 3 4 2 9" xfId="2657" xr:uid="{00000000-0005-0000-0000-0000A5090000}"/>
    <cellStyle name="20% - Accent1 2 2 2 3 4 3" xfId="2658" xr:uid="{00000000-0005-0000-0000-0000A6090000}"/>
    <cellStyle name="20% - Accent1 2 2 2 3 4 3 2" xfId="2659" xr:uid="{00000000-0005-0000-0000-0000A7090000}"/>
    <cellStyle name="20% - Accent1 2 2 2 3 4 3 2 2" xfId="2660" xr:uid="{00000000-0005-0000-0000-0000A8090000}"/>
    <cellStyle name="20% - Accent1 2 2 2 3 4 3 2 2 2" xfId="2661" xr:uid="{00000000-0005-0000-0000-0000A9090000}"/>
    <cellStyle name="20% - Accent1 2 2 2 3 4 3 2 2 2 2" xfId="2662" xr:uid="{00000000-0005-0000-0000-0000AA090000}"/>
    <cellStyle name="20% - Accent1 2 2 2 3 4 3 2 2 3" xfId="2663" xr:uid="{00000000-0005-0000-0000-0000AB090000}"/>
    <cellStyle name="20% - Accent1 2 2 2 3 4 3 2 3" xfId="2664" xr:uid="{00000000-0005-0000-0000-0000AC090000}"/>
    <cellStyle name="20% - Accent1 2 2 2 3 4 3 2 3 2" xfId="2665" xr:uid="{00000000-0005-0000-0000-0000AD090000}"/>
    <cellStyle name="20% - Accent1 2 2 2 3 4 3 2 4" xfId="2666" xr:uid="{00000000-0005-0000-0000-0000AE090000}"/>
    <cellStyle name="20% - Accent1 2 2 2 3 4 3 3" xfId="2667" xr:uid="{00000000-0005-0000-0000-0000AF090000}"/>
    <cellStyle name="20% - Accent1 2 2 2 3 4 3 3 2" xfId="2668" xr:uid="{00000000-0005-0000-0000-0000B0090000}"/>
    <cellStyle name="20% - Accent1 2 2 2 3 4 3 3 2 2" xfId="2669" xr:uid="{00000000-0005-0000-0000-0000B1090000}"/>
    <cellStyle name="20% - Accent1 2 2 2 3 4 3 3 2 2 2" xfId="2670" xr:uid="{00000000-0005-0000-0000-0000B2090000}"/>
    <cellStyle name="20% - Accent1 2 2 2 3 4 3 3 2 3" xfId="2671" xr:uid="{00000000-0005-0000-0000-0000B3090000}"/>
    <cellStyle name="20% - Accent1 2 2 2 3 4 3 3 3" xfId="2672" xr:uid="{00000000-0005-0000-0000-0000B4090000}"/>
    <cellStyle name="20% - Accent1 2 2 2 3 4 3 3 3 2" xfId="2673" xr:uid="{00000000-0005-0000-0000-0000B5090000}"/>
    <cellStyle name="20% - Accent1 2 2 2 3 4 3 3 4" xfId="2674" xr:uid="{00000000-0005-0000-0000-0000B6090000}"/>
    <cellStyle name="20% - Accent1 2 2 2 3 4 3 4" xfId="2675" xr:uid="{00000000-0005-0000-0000-0000B7090000}"/>
    <cellStyle name="20% - Accent1 2 2 2 3 4 3 4 2" xfId="2676" xr:uid="{00000000-0005-0000-0000-0000B8090000}"/>
    <cellStyle name="20% - Accent1 2 2 2 3 4 3 4 2 2" xfId="2677" xr:uid="{00000000-0005-0000-0000-0000B9090000}"/>
    <cellStyle name="20% - Accent1 2 2 2 3 4 3 4 2 2 2" xfId="2678" xr:uid="{00000000-0005-0000-0000-0000BA090000}"/>
    <cellStyle name="20% - Accent1 2 2 2 3 4 3 4 2 3" xfId="2679" xr:uid="{00000000-0005-0000-0000-0000BB090000}"/>
    <cellStyle name="20% - Accent1 2 2 2 3 4 3 4 3" xfId="2680" xr:uid="{00000000-0005-0000-0000-0000BC090000}"/>
    <cellStyle name="20% - Accent1 2 2 2 3 4 3 4 3 2" xfId="2681" xr:uid="{00000000-0005-0000-0000-0000BD090000}"/>
    <cellStyle name="20% - Accent1 2 2 2 3 4 3 4 4" xfId="2682" xr:uid="{00000000-0005-0000-0000-0000BE090000}"/>
    <cellStyle name="20% - Accent1 2 2 2 3 4 3 5" xfId="2683" xr:uid="{00000000-0005-0000-0000-0000BF090000}"/>
    <cellStyle name="20% - Accent1 2 2 2 3 4 3 5 2" xfId="2684" xr:uid="{00000000-0005-0000-0000-0000C0090000}"/>
    <cellStyle name="20% - Accent1 2 2 2 3 4 3 5 2 2" xfId="2685" xr:uid="{00000000-0005-0000-0000-0000C1090000}"/>
    <cellStyle name="20% - Accent1 2 2 2 3 4 3 5 3" xfId="2686" xr:uid="{00000000-0005-0000-0000-0000C2090000}"/>
    <cellStyle name="20% - Accent1 2 2 2 3 4 3 6" xfId="2687" xr:uid="{00000000-0005-0000-0000-0000C3090000}"/>
    <cellStyle name="20% - Accent1 2 2 2 3 4 3 6 2" xfId="2688" xr:uid="{00000000-0005-0000-0000-0000C4090000}"/>
    <cellStyle name="20% - Accent1 2 2 2 3 4 3 6 2 2" xfId="2689" xr:uid="{00000000-0005-0000-0000-0000C5090000}"/>
    <cellStyle name="20% - Accent1 2 2 2 3 4 3 6 3" xfId="2690" xr:uid="{00000000-0005-0000-0000-0000C6090000}"/>
    <cellStyle name="20% - Accent1 2 2 2 3 4 3 7" xfId="2691" xr:uid="{00000000-0005-0000-0000-0000C7090000}"/>
    <cellStyle name="20% - Accent1 2 2 2 3 4 3 7 2" xfId="2692" xr:uid="{00000000-0005-0000-0000-0000C8090000}"/>
    <cellStyle name="20% - Accent1 2 2 2 3 4 3 8" xfId="2693" xr:uid="{00000000-0005-0000-0000-0000C9090000}"/>
    <cellStyle name="20% - Accent1 2 2 2 3 4 3 8 2" xfId="2694" xr:uid="{00000000-0005-0000-0000-0000CA090000}"/>
    <cellStyle name="20% - Accent1 2 2 2 3 4 3 9" xfId="2695" xr:uid="{00000000-0005-0000-0000-0000CB090000}"/>
    <cellStyle name="20% - Accent1 2 2 2 3 4 4" xfId="2696" xr:uid="{00000000-0005-0000-0000-0000CC090000}"/>
    <cellStyle name="20% - Accent1 2 2 2 3 4 4 2" xfId="2697" xr:uid="{00000000-0005-0000-0000-0000CD090000}"/>
    <cellStyle name="20% - Accent1 2 2 2 3 4 4 2 2" xfId="2698" xr:uid="{00000000-0005-0000-0000-0000CE090000}"/>
    <cellStyle name="20% - Accent1 2 2 2 3 4 4 2 2 2" xfId="2699" xr:uid="{00000000-0005-0000-0000-0000CF090000}"/>
    <cellStyle name="20% - Accent1 2 2 2 3 4 4 2 3" xfId="2700" xr:uid="{00000000-0005-0000-0000-0000D0090000}"/>
    <cellStyle name="20% - Accent1 2 2 2 3 4 4 3" xfId="2701" xr:uid="{00000000-0005-0000-0000-0000D1090000}"/>
    <cellStyle name="20% - Accent1 2 2 2 3 4 4 3 2" xfId="2702" xr:uid="{00000000-0005-0000-0000-0000D2090000}"/>
    <cellStyle name="20% - Accent1 2 2 2 3 4 4 4" xfId="2703" xr:uid="{00000000-0005-0000-0000-0000D3090000}"/>
    <cellStyle name="20% - Accent1 2 2 2 3 4 5" xfId="2704" xr:uid="{00000000-0005-0000-0000-0000D4090000}"/>
    <cellStyle name="20% - Accent1 2 2 2 3 4 5 2" xfId="2705" xr:uid="{00000000-0005-0000-0000-0000D5090000}"/>
    <cellStyle name="20% - Accent1 2 2 2 3 4 5 2 2" xfId="2706" xr:uid="{00000000-0005-0000-0000-0000D6090000}"/>
    <cellStyle name="20% - Accent1 2 2 2 3 4 5 2 2 2" xfId="2707" xr:uid="{00000000-0005-0000-0000-0000D7090000}"/>
    <cellStyle name="20% - Accent1 2 2 2 3 4 5 2 3" xfId="2708" xr:uid="{00000000-0005-0000-0000-0000D8090000}"/>
    <cellStyle name="20% - Accent1 2 2 2 3 4 5 3" xfId="2709" xr:uid="{00000000-0005-0000-0000-0000D9090000}"/>
    <cellStyle name="20% - Accent1 2 2 2 3 4 5 3 2" xfId="2710" xr:uid="{00000000-0005-0000-0000-0000DA090000}"/>
    <cellStyle name="20% - Accent1 2 2 2 3 4 5 4" xfId="2711" xr:uid="{00000000-0005-0000-0000-0000DB090000}"/>
    <cellStyle name="20% - Accent1 2 2 2 3 4 6" xfId="2712" xr:uid="{00000000-0005-0000-0000-0000DC090000}"/>
    <cellStyle name="20% - Accent1 2 2 2 3 4 6 2" xfId="2713" xr:uid="{00000000-0005-0000-0000-0000DD090000}"/>
    <cellStyle name="20% - Accent1 2 2 2 3 4 6 2 2" xfId="2714" xr:uid="{00000000-0005-0000-0000-0000DE090000}"/>
    <cellStyle name="20% - Accent1 2 2 2 3 4 6 2 2 2" xfId="2715" xr:uid="{00000000-0005-0000-0000-0000DF090000}"/>
    <cellStyle name="20% - Accent1 2 2 2 3 4 6 2 3" xfId="2716" xr:uid="{00000000-0005-0000-0000-0000E0090000}"/>
    <cellStyle name="20% - Accent1 2 2 2 3 4 6 3" xfId="2717" xr:uid="{00000000-0005-0000-0000-0000E1090000}"/>
    <cellStyle name="20% - Accent1 2 2 2 3 4 6 3 2" xfId="2718" xr:uid="{00000000-0005-0000-0000-0000E2090000}"/>
    <cellStyle name="20% - Accent1 2 2 2 3 4 6 4" xfId="2719" xr:uid="{00000000-0005-0000-0000-0000E3090000}"/>
    <cellStyle name="20% - Accent1 2 2 2 3 4 7" xfId="2720" xr:uid="{00000000-0005-0000-0000-0000E4090000}"/>
    <cellStyle name="20% - Accent1 2 2 2 3 4 7 2" xfId="2721" xr:uid="{00000000-0005-0000-0000-0000E5090000}"/>
    <cellStyle name="20% - Accent1 2 2 2 3 4 7 2 2" xfId="2722" xr:uid="{00000000-0005-0000-0000-0000E6090000}"/>
    <cellStyle name="20% - Accent1 2 2 2 3 4 7 3" xfId="2723" xr:uid="{00000000-0005-0000-0000-0000E7090000}"/>
    <cellStyle name="20% - Accent1 2 2 2 3 4 8" xfId="2724" xr:uid="{00000000-0005-0000-0000-0000E8090000}"/>
    <cellStyle name="20% - Accent1 2 2 2 3 4 8 2" xfId="2725" xr:uid="{00000000-0005-0000-0000-0000E9090000}"/>
    <cellStyle name="20% - Accent1 2 2 2 3 4 8 2 2" xfId="2726" xr:uid="{00000000-0005-0000-0000-0000EA090000}"/>
    <cellStyle name="20% - Accent1 2 2 2 3 4 8 3" xfId="2727" xr:uid="{00000000-0005-0000-0000-0000EB090000}"/>
    <cellStyle name="20% - Accent1 2 2 2 3 4 9" xfId="2728" xr:uid="{00000000-0005-0000-0000-0000EC090000}"/>
    <cellStyle name="20% - Accent1 2 2 2 3 4 9 2" xfId="2729" xr:uid="{00000000-0005-0000-0000-0000ED090000}"/>
    <cellStyle name="20% - Accent1 2 2 2 3 5" xfId="2730" xr:uid="{00000000-0005-0000-0000-0000EE090000}"/>
    <cellStyle name="20% - Accent1 2 2 2 3 5 2" xfId="2731" xr:uid="{00000000-0005-0000-0000-0000EF090000}"/>
    <cellStyle name="20% - Accent1 2 2 2 3 5 2 2" xfId="2732" xr:uid="{00000000-0005-0000-0000-0000F0090000}"/>
    <cellStyle name="20% - Accent1 2 2 2 3 5 2 2 2" xfId="2733" xr:uid="{00000000-0005-0000-0000-0000F1090000}"/>
    <cellStyle name="20% - Accent1 2 2 2 3 5 2 2 2 2" xfId="2734" xr:uid="{00000000-0005-0000-0000-0000F2090000}"/>
    <cellStyle name="20% - Accent1 2 2 2 3 5 2 2 3" xfId="2735" xr:uid="{00000000-0005-0000-0000-0000F3090000}"/>
    <cellStyle name="20% - Accent1 2 2 2 3 5 2 3" xfId="2736" xr:uid="{00000000-0005-0000-0000-0000F4090000}"/>
    <cellStyle name="20% - Accent1 2 2 2 3 5 2 3 2" xfId="2737" xr:uid="{00000000-0005-0000-0000-0000F5090000}"/>
    <cellStyle name="20% - Accent1 2 2 2 3 5 2 4" xfId="2738" xr:uid="{00000000-0005-0000-0000-0000F6090000}"/>
    <cellStyle name="20% - Accent1 2 2 2 3 5 3" xfId="2739" xr:uid="{00000000-0005-0000-0000-0000F7090000}"/>
    <cellStyle name="20% - Accent1 2 2 2 3 5 3 2" xfId="2740" xr:uid="{00000000-0005-0000-0000-0000F8090000}"/>
    <cellStyle name="20% - Accent1 2 2 2 3 5 3 2 2" xfId="2741" xr:uid="{00000000-0005-0000-0000-0000F9090000}"/>
    <cellStyle name="20% - Accent1 2 2 2 3 5 3 2 2 2" xfId="2742" xr:uid="{00000000-0005-0000-0000-0000FA090000}"/>
    <cellStyle name="20% - Accent1 2 2 2 3 5 3 2 3" xfId="2743" xr:uid="{00000000-0005-0000-0000-0000FB090000}"/>
    <cellStyle name="20% - Accent1 2 2 2 3 5 3 3" xfId="2744" xr:uid="{00000000-0005-0000-0000-0000FC090000}"/>
    <cellStyle name="20% - Accent1 2 2 2 3 5 3 3 2" xfId="2745" xr:uid="{00000000-0005-0000-0000-0000FD090000}"/>
    <cellStyle name="20% - Accent1 2 2 2 3 5 3 4" xfId="2746" xr:uid="{00000000-0005-0000-0000-0000FE090000}"/>
    <cellStyle name="20% - Accent1 2 2 2 3 5 4" xfId="2747" xr:uid="{00000000-0005-0000-0000-0000FF090000}"/>
    <cellStyle name="20% - Accent1 2 2 2 3 5 4 2" xfId="2748" xr:uid="{00000000-0005-0000-0000-0000000A0000}"/>
    <cellStyle name="20% - Accent1 2 2 2 3 5 4 2 2" xfId="2749" xr:uid="{00000000-0005-0000-0000-0000010A0000}"/>
    <cellStyle name="20% - Accent1 2 2 2 3 5 4 2 2 2" xfId="2750" xr:uid="{00000000-0005-0000-0000-0000020A0000}"/>
    <cellStyle name="20% - Accent1 2 2 2 3 5 4 2 3" xfId="2751" xr:uid="{00000000-0005-0000-0000-0000030A0000}"/>
    <cellStyle name="20% - Accent1 2 2 2 3 5 4 3" xfId="2752" xr:uid="{00000000-0005-0000-0000-0000040A0000}"/>
    <cellStyle name="20% - Accent1 2 2 2 3 5 4 3 2" xfId="2753" xr:uid="{00000000-0005-0000-0000-0000050A0000}"/>
    <cellStyle name="20% - Accent1 2 2 2 3 5 4 4" xfId="2754" xr:uid="{00000000-0005-0000-0000-0000060A0000}"/>
    <cellStyle name="20% - Accent1 2 2 2 3 5 5" xfId="2755" xr:uid="{00000000-0005-0000-0000-0000070A0000}"/>
    <cellStyle name="20% - Accent1 2 2 2 3 5 5 2" xfId="2756" xr:uid="{00000000-0005-0000-0000-0000080A0000}"/>
    <cellStyle name="20% - Accent1 2 2 2 3 5 5 2 2" xfId="2757" xr:uid="{00000000-0005-0000-0000-0000090A0000}"/>
    <cellStyle name="20% - Accent1 2 2 2 3 5 5 3" xfId="2758" xr:uid="{00000000-0005-0000-0000-00000A0A0000}"/>
    <cellStyle name="20% - Accent1 2 2 2 3 5 6" xfId="2759" xr:uid="{00000000-0005-0000-0000-00000B0A0000}"/>
    <cellStyle name="20% - Accent1 2 2 2 3 5 6 2" xfId="2760" xr:uid="{00000000-0005-0000-0000-00000C0A0000}"/>
    <cellStyle name="20% - Accent1 2 2 2 3 5 6 2 2" xfId="2761" xr:uid="{00000000-0005-0000-0000-00000D0A0000}"/>
    <cellStyle name="20% - Accent1 2 2 2 3 5 6 3" xfId="2762" xr:uid="{00000000-0005-0000-0000-00000E0A0000}"/>
    <cellStyle name="20% - Accent1 2 2 2 3 5 7" xfId="2763" xr:uid="{00000000-0005-0000-0000-00000F0A0000}"/>
    <cellStyle name="20% - Accent1 2 2 2 3 5 7 2" xfId="2764" xr:uid="{00000000-0005-0000-0000-0000100A0000}"/>
    <cellStyle name="20% - Accent1 2 2 2 3 5 8" xfId="2765" xr:uid="{00000000-0005-0000-0000-0000110A0000}"/>
    <cellStyle name="20% - Accent1 2 2 2 3 5 8 2" xfId="2766" xr:uid="{00000000-0005-0000-0000-0000120A0000}"/>
    <cellStyle name="20% - Accent1 2 2 2 3 5 9" xfId="2767" xr:uid="{00000000-0005-0000-0000-0000130A0000}"/>
    <cellStyle name="20% - Accent1 2 2 2 3 6" xfId="2768" xr:uid="{00000000-0005-0000-0000-0000140A0000}"/>
    <cellStyle name="20% - Accent1 2 2 2 3 6 2" xfId="2769" xr:uid="{00000000-0005-0000-0000-0000150A0000}"/>
    <cellStyle name="20% - Accent1 2 2 2 3 6 2 2" xfId="2770" xr:uid="{00000000-0005-0000-0000-0000160A0000}"/>
    <cellStyle name="20% - Accent1 2 2 2 3 6 2 2 2" xfId="2771" xr:uid="{00000000-0005-0000-0000-0000170A0000}"/>
    <cellStyle name="20% - Accent1 2 2 2 3 6 2 2 2 2" xfId="2772" xr:uid="{00000000-0005-0000-0000-0000180A0000}"/>
    <cellStyle name="20% - Accent1 2 2 2 3 6 2 2 3" xfId="2773" xr:uid="{00000000-0005-0000-0000-0000190A0000}"/>
    <cellStyle name="20% - Accent1 2 2 2 3 6 2 3" xfId="2774" xr:uid="{00000000-0005-0000-0000-00001A0A0000}"/>
    <cellStyle name="20% - Accent1 2 2 2 3 6 2 3 2" xfId="2775" xr:uid="{00000000-0005-0000-0000-00001B0A0000}"/>
    <cellStyle name="20% - Accent1 2 2 2 3 6 2 4" xfId="2776" xr:uid="{00000000-0005-0000-0000-00001C0A0000}"/>
    <cellStyle name="20% - Accent1 2 2 2 3 6 3" xfId="2777" xr:uid="{00000000-0005-0000-0000-00001D0A0000}"/>
    <cellStyle name="20% - Accent1 2 2 2 3 6 3 2" xfId="2778" xr:uid="{00000000-0005-0000-0000-00001E0A0000}"/>
    <cellStyle name="20% - Accent1 2 2 2 3 6 3 2 2" xfId="2779" xr:uid="{00000000-0005-0000-0000-00001F0A0000}"/>
    <cellStyle name="20% - Accent1 2 2 2 3 6 3 2 2 2" xfId="2780" xr:uid="{00000000-0005-0000-0000-0000200A0000}"/>
    <cellStyle name="20% - Accent1 2 2 2 3 6 3 2 3" xfId="2781" xr:uid="{00000000-0005-0000-0000-0000210A0000}"/>
    <cellStyle name="20% - Accent1 2 2 2 3 6 3 3" xfId="2782" xr:uid="{00000000-0005-0000-0000-0000220A0000}"/>
    <cellStyle name="20% - Accent1 2 2 2 3 6 3 3 2" xfId="2783" xr:uid="{00000000-0005-0000-0000-0000230A0000}"/>
    <cellStyle name="20% - Accent1 2 2 2 3 6 3 4" xfId="2784" xr:uid="{00000000-0005-0000-0000-0000240A0000}"/>
    <cellStyle name="20% - Accent1 2 2 2 3 6 4" xfId="2785" xr:uid="{00000000-0005-0000-0000-0000250A0000}"/>
    <cellStyle name="20% - Accent1 2 2 2 3 6 4 2" xfId="2786" xr:uid="{00000000-0005-0000-0000-0000260A0000}"/>
    <cellStyle name="20% - Accent1 2 2 2 3 6 4 2 2" xfId="2787" xr:uid="{00000000-0005-0000-0000-0000270A0000}"/>
    <cellStyle name="20% - Accent1 2 2 2 3 6 4 2 2 2" xfId="2788" xr:uid="{00000000-0005-0000-0000-0000280A0000}"/>
    <cellStyle name="20% - Accent1 2 2 2 3 6 4 2 3" xfId="2789" xr:uid="{00000000-0005-0000-0000-0000290A0000}"/>
    <cellStyle name="20% - Accent1 2 2 2 3 6 4 3" xfId="2790" xr:uid="{00000000-0005-0000-0000-00002A0A0000}"/>
    <cellStyle name="20% - Accent1 2 2 2 3 6 4 3 2" xfId="2791" xr:uid="{00000000-0005-0000-0000-00002B0A0000}"/>
    <cellStyle name="20% - Accent1 2 2 2 3 6 4 4" xfId="2792" xr:uid="{00000000-0005-0000-0000-00002C0A0000}"/>
    <cellStyle name="20% - Accent1 2 2 2 3 6 5" xfId="2793" xr:uid="{00000000-0005-0000-0000-00002D0A0000}"/>
    <cellStyle name="20% - Accent1 2 2 2 3 6 5 2" xfId="2794" xr:uid="{00000000-0005-0000-0000-00002E0A0000}"/>
    <cellStyle name="20% - Accent1 2 2 2 3 6 5 2 2" xfId="2795" xr:uid="{00000000-0005-0000-0000-00002F0A0000}"/>
    <cellStyle name="20% - Accent1 2 2 2 3 6 5 3" xfId="2796" xr:uid="{00000000-0005-0000-0000-0000300A0000}"/>
    <cellStyle name="20% - Accent1 2 2 2 3 6 6" xfId="2797" xr:uid="{00000000-0005-0000-0000-0000310A0000}"/>
    <cellStyle name="20% - Accent1 2 2 2 3 6 6 2" xfId="2798" xr:uid="{00000000-0005-0000-0000-0000320A0000}"/>
    <cellStyle name="20% - Accent1 2 2 2 3 6 6 2 2" xfId="2799" xr:uid="{00000000-0005-0000-0000-0000330A0000}"/>
    <cellStyle name="20% - Accent1 2 2 2 3 6 6 3" xfId="2800" xr:uid="{00000000-0005-0000-0000-0000340A0000}"/>
    <cellStyle name="20% - Accent1 2 2 2 3 6 7" xfId="2801" xr:uid="{00000000-0005-0000-0000-0000350A0000}"/>
    <cellStyle name="20% - Accent1 2 2 2 3 6 7 2" xfId="2802" xr:uid="{00000000-0005-0000-0000-0000360A0000}"/>
    <cellStyle name="20% - Accent1 2 2 2 3 6 8" xfId="2803" xr:uid="{00000000-0005-0000-0000-0000370A0000}"/>
    <cellStyle name="20% - Accent1 2 2 2 3 6 8 2" xfId="2804" xr:uid="{00000000-0005-0000-0000-0000380A0000}"/>
    <cellStyle name="20% - Accent1 2 2 2 3 6 9" xfId="2805" xr:uid="{00000000-0005-0000-0000-0000390A0000}"/>
    <cellStyle name="20% - Accent1 2 2 2 3 7" xfId="2806" xr:uid="{00000000-0005-0000-0000-00003A0A0000}"/>
    <cellStyle name="20% - Accent1 2 2 2 3 7 2" xfId="2807" xr:uid="{00000000-0005-0000-0000-00003B0A0000}"/>
    <cellStyle name="20% - Accent1 2 2 2 3 7 2 2" xfId="2808" xr:uid="{00000000-0005-0000-0000-00003C0A0000}"/>
    <cellStyle name="20% - Accent1 2 2 2 3 7 2 2 2" xfId="2809" xr:uid="{00000000-0005-0000-0000-00003D0A0000}"/>
    <cellStyle name="20% - Accent1 2 2 2 3 7 2 3" xfId="2810" xr:uid="{00000000-0005-0000-0000-00003E0A0000}"/>
    <cellStyle name="20% - Accent1 2 2 2 3 7 3" xfId="2811" xr:uid="{00000000-0005-0000-0000-00003F0A0000}"/>
    <cellStyle name="20% - Accent1 2 2 2 3 7 3 2" xfId="2812" xr:uid="{00000000-0005-0000-0000-0000400A0000}"/>
    <cellStyle name="20% - Accent1 2 2 2 3 7 4" xfId="2813" xr:uid="{00000000-0005-0000-0000-0000410A0000}"/>
    <cellStyle name="20% - Accent1 2 2 2 3 8" xfId="2814" xr:uid="{00000000-0005-0000-0000-0000420A0000}"/>
    <cellStyle name="20% - Accent1 2 2 2 3 8 2" xfId="2815" xr:uid="{00000000-0005-0000-0000-0000430A0000}"/>
    <cellStyle name="20% - Accent1 2 2 2 3 8 2 2" xfId="2816" xr:uid="{00000000-0005-0000-0000-0000440A0000}"/>
    <cellStyle name="20% - Accent1 2 2 2 3 8 2 2 2" xfId="2817" xr:uid="{00000000-0005-0000-0000-0000450A0000}"/>
    <cellStyle name="20% - Accent1 2 2 2 3 8 2 3" xfId="2818" xr:uid="{00000000-0005-0000-0000-0000460A0000}"/>
    <cellStyle name="20% - Accent1 2 2 2 3 8 3" xfId="2819" xr:uid="{00000000-0005-0000-0000-0000470A0000}"/>
    <cellStyle name="20% - Accent1 2 2 2 3 8 3 2" xfId="2820" xr:uid="{00000000-0005-0000-0000-0000480A0000}"/>
    <cellStyle name="20% - Accent1 2 2 2 3 8 4" xfId="2821" xr:uid="{00000000-0005-0000-0000-0000490A0000}"/>
    <cellStyle name="20% - Accent1 2 2 2 3 9" xfId="2822" xr:uid="{00000000-0005-0000-0000-00004A0A0000}"/>
    <cellStyle name="20% - Accent1 2 2 2 3 9 2" xfId="2823" xr:uid="{00000000-0005-0000-0000-00004B0A0000}"/>
    <cellStyle name="20% - Accent1 2 2 2 3 9 2 2" xfId="2824" xr:uid="{00000000-0005-0000-0000-00004C0A0000}"/>
    <cellStyle name="20% - Accent1 2 2 2 3 9 2 2 2" xfId="2825" xr:uid="{00000000-0005-0000-0000-00004D0A0000}"/>
    <cellStyle name="20% - Accent1 2 2 2 3 9 2 3" xfId="2826" xr:uid="{00000000-0005-0000-0000-00004E0A0000}"/>
    <cellStyle name="20% - Accent1 2 2 2 3 9 3" xfId="2827" xr:uid="{00000000-0005-0000-0000-00004F0A0000}"/>
    <cellStyle name="20% - Accent1 2 2 2 3 9 3 2" xfId="2828" xr:uid="{00000000-0005-0000-0000-0000500A0000}"/>
    <cellStyle name="20% - Accent1 2 2 2 3 9 4" xfId="2829" xr:uid="{00000000-0005-0000-0000-0000510A0000}"/>
    <cellStyle name="20% - Accent1 2 2 2 4" xfId="2830" xr:uid="{00000000-0005-0000-0000-0000520A0000}"/>
    <cellStyle name="20% - Accent1 2 2 2 4 10" xfId="2831" xr:uid="{00000000-0005-0000-0000-0000530A0000}"/>
    <cellStyle name="20% - Accent1 2 2 2 4 10 2" xfId="2832" xr:uid="{00000000-0005-0000-0000-0000540A0000}"/>
    <cellStyle name="20% - Accent1 2 2 2 4 11" xfId="2833" xr:uid="{00000000-0005-0000-0000-0000550A0000}"/>
    <cellStyle name="20% - Accent1 2 2 2 4 2" xfId="2834" xr:uid="{00000000-0005-0000-0000-0000560A0000}"/>
    <cellStyle name="20% - Accent1 2 2 2 4 2 2" xfId="2835" xr:uid="{00000000-0005-0000-0000-0000570A0000}"/>
    <cellStyle name="20% - Accent1 2 2 2 4 2 2 2" xfId="2836" xr:uid="{00000000-0005-0000-0000-0000580A0000}"/>
    <cellStyle name="20% - Accent1 2 2 2 4 2 2 2 2" xfId="2837" xr:uid="{00000000-0005-0000-0000-0000590A0000}"/>
    <cellStyle name="20% - Accent1 2 2 2 4 2 2 2 2 2" xfId="2838" xr:uid="{00000000-0005-0000-0000-00005A0A0000}"/>
    <cellStyle name="20% - Accent1 2 2 2 4 2 2 2 3" xfId="2839" xr:uid="{00000000-0005-0000-0000-00005B0A0000}"/>
    <cellStyle name="20% - Accent1 2 2 2 4 2 2 3" xfId="2840" xr:uid="{00000000-0005-0000-0000-00005C0A0000}"/>
    <cellStyle name="20% - Accent1 2 2 2 4 2 2 3 2" xfId="2841" xr:uid="{00000000-0005-0000-0000-00005D0A0000}"/>
    <cellStyle name="20% - Accent1 2 2 2 4 2 2 4" xfId="2842" xr:uid="{00000000-0005-0000-0000-00005E0A0000}"/>
    <cellStyle name="20% - Accent1 2 2 2 4 2 3" xfId="2843" xr:uid="{00000000-0005-0000-0000-00005F0A0000}"/>
    <cellStyle name="20% - Accent1 2 2 2 4 2 3 2" xfId="2844" xr:uid="{00000000-0005-0000-0000-0000600A0000}"/>
    <cellStyle name="20% - Accent1 2 2 2 4 2 3 2 2" xfId="2845" xr:uid="{00000000-0005-0000-0000-0000610A0000}"/>
    <cellStyle name="20% - Accent1 2 2 2 4 2 3 2 2 2" xfId="2846" xr:uid="{00000000-0005-0000-0000-0000620A0000}"/>
    <cellStyle name="20% - Accent1 2 2 2 4 2 3 2 3" xfId="2847" xr:uid="{00000000-0005-0000-0000-0000630A0000}"/>
    <cellStyle name="20% - Accent1 2 2 2 4 2 3 3" xfId="2848" xr:uid="{00000000-0005-0000-0000-0000640A0000}"/>
    <cellStyle name="20% - Accent1 2 2 2 4 2 3 3 2" xfId="2849" xr:uid="{00000000-0005-0000-0000-0000650A0000}"/>
    <cellStyle name="20% - Accent1 2 2 2 4 2 3 4" xfId="2850" xr:uid="{00000000-0005-0000-0000-0000660A0000}"/>
    <cellStyle name="20% - Accent1 2 2 2 4 2 4" xfId="2851" xr:uid="{00000000-0005-0000-0000-0000670A0000}"/>
    <cellStyle name="20% - Accent1 2 2 2 4 2 4 2" xfId="2852" xr:uid="{00000000-0005-0000-0000-0000680A0000}"/>
    <cellStyle name="20% - Accent1 2 2 2 4 2 4 2 2" xfId="2853" xr:uid="{00000000-0005-0000-0000-0000690A0000}"/>
    <cellStyle name="20% - Accent1 2 2 2 4 2 4 2 2 2" xfId="2854" xr:uid="{00000000-0005-0000-0000-00006A0A0000}"/>
    <cellStyle name="20% - Accent1 2 2 2 4 2 4 2 3" xfId="2855" xr:uid="{00000000-0005-0000-0000-00006B0A0000}"/>
    <cellStyle name="20% - Accent1 2 2 2 4 2 4 3" xfId="2856" xr:uid="{00000000-0005-0000-0000-00006C0A0000}"/>
    <cellStyle name="20% - Accent1 2 2 2 4 2 4 3 2" xfId="2857" xr:uid="{00000000-0005-0000-0000-00006D0A0000}"/>
    <cellStyle name="20% - Accent1 2 2 2 4 2 4 4" xfId="2858" xr:uid="{00000000-0005-0000-0000-00006E0A0000}"/>
    <cellStyle name="20% - Accent1 2 2 2 4 2 5" xfId="2859" xr:uid="{00000000-0005-0000-0000-00006F0A0000}"/>
    <cellStyle name="20% - Accent1 2 2 2 4 2 5 2" xfId="2860" xr:uid="{00000000-0005-0000-0000-0000700A0000}"/>
    <cellStyle name="20% - Accent1 2 2 2 4 2 5 2 2" xfId="2861" xr:uid="{00000000-0005-0000-0000-0000710A0000}"/>
    <cellStyle name="20% - Accent1 2 2 2 4 2 5 3" xfId="2862" xr:uid="{00000000-0005-0000-0000-0000720A0000}"/>
    <cellStyle name="20% - Accent1 2 2 2 4 2 6" xfId="2863" xr:uid="{00000000-0005-0000-0000-0000730A0000}"/>
    <cellStyle name="20% - Accent1 2 2 2 4 2 6 2" xfId="2864" xr:uid="{00000000-0005-0000-0000-0000740A0000}"/>
    <cellStyle name="20% - Accent1 2 2 2 4 2 6 2 2" xfId="2865" xr:uid="{00000000-0005-0000-0000-0000750A0000}"/>
    <cellStyle name="20% - Accent1 2 2 2 4 2 6 3" xfId="2866" xr:uid="{00000000-0005-0000-0000-0000760A0000}"/>
    <cellStyle name="20% - Accent1 2 2 2 4 2 7" xfId="2867" xr:uid="{00000000-0005-0000-0000-0000770A0000}"/>
    <cellStyle name="20% - Accent1 2 2 2 4 2 7 2" xfId="2868" xr:uid="{00000000-0005-0000-0000-0000780A0000}"/>
    <cellStyle name="20% - Accent1 2 2 2 4 2 8" xfId="2869" xr:uid="{00000000-0005-0000-0000-0000790A0000}"/>
    <cellStyle name="20% - Accent1 2 2 2 4 2 8 2" xfId="2870" xr:uid="{00000000-0005-0000-0000-00007A0A0000}"/>
    <cellStyle name="20% - Accent1 2 2 2 4 2 9" xfId="2871" xr:uid="{00000000-0005-0000-0000-00007B0A0000}"/>
    <cellStyle name="20% - Accent1 2 2 2 4 3" xfId="2872" xr:uid="{00000000-0005-0000-0000-00007C0A0000}"/>
    <cellStyle name="20% - Accent1 2 2 2 4 3 2" xfId="2873" xr:uid="{00000000-0005-0000-0000-00007D0A0000}"/>
    <cellStyle name="20% - Accent1 2 2 2 4 3 2 2" xfId="2874" xr:uid="{00000000-0005-0000-0000-00007E0A0000}"/>
    <cellStyle name="20% - Accent1 2 2 2 4 3 2 2 2" xfId="2875" xr:uid="{00000000-0005-0000-0000-00007F0A0000}"/>
    <cellStyle name="20% - Accent1 2 2 2 4 3 2 2 2 2" xfId="2876" xr:uid="{00000000-0005-0000-0000-0000800A0000}"/>
    <cellStyle name="20% - Accent1 2 2 2 4 3 2 2 3" xfId="2877" xr:uid="{00000000-0005-0000-0000-0000810A0000}"/>
    <cellStyle name="20% - Accent1 2 2 2 4 3 2 3" xfId="2878" xr:uid="{00000000-0005-0000-0000-0000820A0000}"/>
    <cellStyle name="20% - Accent1 2 2 2 4 3 2 3 2" xfId="2879" xr:uid="{00000000-0005-0000-0000-0000830A0000}"/>
    <cellStyle name="20% - Accent1 2 2 2 4 3 2 4" xfId="2880" xr:uid="{00000000-0005-0000-0000-0000840A0000}"/>
    <cellStyle name="20% - Accent1 2 2 2 4 3 3" xfId="2881" xr:uid="{00000000-0005-0000-0000-0000850A0000}"/>
    <cellStyle name="20% - Accent1 2 2 2 4 3 3 2" xfId="2882" xr:uid="{00000000-0005-0000-0000-0000860A0000}"/>
    <cellStyle name="20% - Accent1 2 2 2 4 3 3 2 2" xfId="2883" xr:uid="{00000000-0005-0000-0000-0000870A0000}"/>
    <cellStyle name="20% - Accent1 2 2 2 4 3 3 2 2 2" xfId="2884" xr:uid="{00000000-0005-0000-0000-0000880A0000}"/>
    <cellStyle name="20% - Accent1 2 2 2 4 3 3 2 3" xfId="2885" xr:uid="{00000000-0005-0000-0000-0000890A0000}"/>
    <cellStyle name="20% - Accent1 2 2 2 4 3 3 3" xfId="2886" xr:uid="{00000000-0005-0000-0000-00008A0A0000}"/>
    <cellStyle name="20% - Accent1 2 2 2 4 3 3 3 2" xfId="2887" xr:uid="{00000000-0005-0000-0000-00008B0A0000}"/>
    <cellStyle name="20% - Accent1 2 2 2 4 3 3 4" xfId="2888" xr:uid="{00000000-0005-0000-0000-00008C0A0000}"/>
    <cellStyle name="20% - Accent1 2 2 2 4 3 4" xfId="2889" xr:uid="{00000000-0005-0000-0000-00008D0A0000}"/>
    <cellStyle name="20% - Accent1 2 2 2 4 3 4 2" xfId="2890" xr:uid="{00000000-0005-0000-0000-00008E0A0000}"/>
    <cellStyle name="20% - Accent1 2 2 2 4 3 4 2 2" xfId="2891" xr:uid="{00000000-0005-0000-0000-00008F0A0000}"/>
    <cellStyle name="20% - Accent1 2 2 2 4 3 4 2 2 2" xfId="2892" xr:uid="{00000000-0005-0000-0000-0000900A0000}"/>
    <cellStyle name="20% - Accent1 2 2 2 4 3 4 2 3" xfId="2893" xr:uid="{00000000-0005-0000-0000-0000910A0000}"/>
    <cellStyle name="20% - Accent1 2 2 2 4 3 4 3" xfId="2894" xr:uid="{00000000-0005-0000-0000-0000920A0000}"/>
    <cellStyle name="20% - Accent1 2 2 2 4 3 4 3 2" xfId="2895" xr:uid="{00000000-0005-0000-0000-0000930A0000}"/>
    <cellStyle name="20% - Accent1 2 2 2 4 3 4 4" xfId="2896" xr:uid="{00000000-0005-0000-0000-0000940A0000}"/>
    <cellStyle name="20% - Accent1 2 2 2 4 3 5" xfId="2897" xr:uid="{00000000-0005-0000-0000-0000950A0000}"/>
    <cellStyle name="20% - Accent1 2 2 2 4 3 5 2" xfId="2898" xr:uid="{00000000-0005-0000-0000-0000960A0000}"/>
    <cellStyle name="20% - Accent1 2 2 2 4 3 5 2 2" xfId="2899" xr:uid="{00000000-0005-0000-0000-0000970A0000}"/>
    <cellStyle name="20% - Accent1 2 2 2 4 3 5 3" xfId="2900" xr:uid="{00000000-0005-0000-0000-0000980A0000}"/>
    <cellStyle name="20% - Accent1 2 2 2 4 3 6" xfId="2901" xr:uid="{00000000-0005-0000-0000-0000990A0000}"/>
    <cellStyle name="20% - Accent1 2 2 2 4 3 6 2" xfId="2902" xr:uid="{00000000-0005-0000-0000-00009A0A0000}"/>
    <cellStyle name="20% - Accent1 2 2 2 4 3 6 2 2" xfId="2903" xr:uid="{00000000-0005-0000-0000-00009B0A0000}"/>
    <cellStyle name="20% - Accent1 2 2 2 4 3 6 3" xfId="2904" xr:uid="{00000000-0005-0000-0000-00009C0A0000}"/>
    <cellStyle name="20% - Accent1 2 2 2 4 3 7" xfId="2905" xr:uid="{00000000-0005-0000-0000-00009D0A0000}"/>
    <cellStyle name="20% - Accent1 2 2 2 4 3 7 2" xfId="2906" xr:uid="{00000000-0005-0000-0000-00009E0A0000}"/>
    <cellStyle name="20% - Accent1 2 2 2 4 3 8" xfId="2907" xr:uid="{00000000-0005-0000-0000-00009F0A0000}"/>
    <cellStyle name="20% - Accent1 2 2 2 4 3 8 2" xfId="2908" xr:uid="{00000000-0005-0000-0000-0000A00A0000}"/>
    <cellStyle name="20% - Accent1 2 2 2 4 3 9" xfId="2909" xr:uid="{00000000-0005-0000-0000-0000A10A0000}"/>
    <cellStyle name="20% - Accent1 2 2 2 4 4" xfId="2910" xr:uid="{00000000-0005-0000-0000-0000A20A0000}"/>
    <cellStyle name="20% - Accent1 2 2 2 4 4 2" xfId="2911" xr:uid="{00000000-0005-0000-0000-0000A30A0000}"/>
    <cellStyle name="20% - Accent1 2 2 2 4 4 2 2" xfId="2912" xr:uid="{00000000-0005-0000-0000-0000A40A0000}"/>
    <cellStyle name="20% - Accent1 2 2 2 4 4 2 2 2" xfId="2913" xr:uid="{00000000-0005-0000-0000-0000A50A0000}"/>
    <cellStyle name="20% - Accent1 2 2 2 4 4 2 3" xfId="2914" xr:uid="{00000000-0005-0000-0000-0000A60A0000}"/>
    <cellStyle name="20% - Accent1 2 2 2 4 4 3" xfId="2915" xr:uid="{00000000-0005-0000-0000-0000A70A0000}"/>
    <cellStyle name="20% - Accent1 2 2 2 4 4 3 2" xfId="2916" xr:uid="{00000000-0005-0000-0000-0000A80A0000}"/>
    <cellStyle name="20% - Accent1 2 2 2 4 4 4" xfId="2917" xr:uid="{00000000-0005-0000-0000-0000A90A0000}"/>
    <cellStyle name="20% - Accent1 2 2 2 4 5" xfId="2918" xr:uid="{00000000-0005-0000-0000-0000AA0A0000}"/>
    <cellStyle name="20% - Accent1 2 2 2 4 5 2" xfId="2919" xr:uid="{00000000-0005-0000-0000-0000AB0A0000}"/>
    <cellStyle name="20% - Accent1 2 2 2 4 5 2 2" xfId="2920" xr:uid="{00000000-0005-0000-0000-0000AC0A0000}"/>
    <cellStyle name="20% - Accent1 2 2 2 4 5 2 2 2" xfId="2921" xr:uid="{00000000-0005-0000-0000-0000AD0A0000}"/>
    <cellStyle name="20% - Accent1 2 2 2 4 5 2 3" xfId="2922" xr:uid="{00000000-0005-0000-0000-0000AE0A0000}"/>
    <cellStyle name="20% - Accent1 2 2 2 4 5 3" xfId="2923" xr:uid="{00000000-0005-0000-0000-0000AF0A0000}"/>
    <cellStyle name="20% - Accent1 2 2 2 4 5 3 2" xfId="2924" xr:uid="{00000000-0005-0000-0000-0000B00A0000}"/>
    <cellStyle name="20% - Accent1 2 2 2 4 5 4" xfId="2925" xr:uid="{00000000-0005-0000-0000-0000B10A0000}"/>
    <cellStyle name="20% - Accent1 2 2 2 4 6" xfId="2926" xr:uid="{00000000-0005-0000-0000-0000B20A0000}"/>
    <cellStyle name="20% - Accent1 2 2 2 4 6 2" xfId="2927" xr:uid="{00000000-0005-0000-0000-0000B30A0000}"/>
    <cellStyle name="20% - Accent1 2 2 2 4 6 2 2" xfId="2928" xr:uid="{00000000-0005-0000-0000-0000B40A0000}"/>
    <cellStyle name="20% - Accent1 2 2 2 4 6 2 2 2" xfId="2929" xr:uid="{00000000-0005-0000-0000-0000B50A0000}"/>
    <cellStyle name="20% - Accent1 2 2 2 4 6 2 3" xfId="2930" xr:uid="{00000000-0005-0000-0000-0000B60A0000}"/>
    <cellStyle name="20% - Accent1 2 2 2 4 6 3" xfId="2931" xr:uid="{00000000-0005-0000-0000-0000B70A0000}"/>
    <cellStyle name="20% - Accent1 2 2 2 4 6 3 2" xfId="2932" xr:uid="{00000000-0005-0000-0000-0000B80A0000}"/>
    <cellStyle name="20% - Accent1 2 2 2 4 6 4" xfId="2933" xr:uid="{00000000-0005-0000-0000-0000B90A0000}"/>
    <cellStyle name="20% - Accent1 2 2 2 4 7" xfId="2934" xr:uid="{00000000-0005-0000-0000-0000BA0A0000}"/>
    <cellStyle name="20% - Accent1 2 2 2 4 7 2" xfId="2935" xr:uid="{00000000-0005-0000-0000-0000BB0A0000}"/>
    <cellStyle name="20% - Accent1 2 2 2 4 7 2 2" xfId="2936" xr:uid="{00000000-0005-0000-0000-0000BC0A0000}"/>
    <cellStyle name="20% - Accent1 2 2 2 4 7 3" xfId="2937" xr:uid="{00000000-0005-0000-0000-0000BD0A0000}"/>
    <cellStyle name="20% - Accent1 2 2 2 4 8" xfId="2938" xr:uid="{00000000-0005-0000-0000-0000BE0A0000}"/>
    <cellStyle name="20% - Accent1 2 2 2 4 8 2" xfId="2939" xr:uid="{00000000-0005-0000-0000-0000BF0A0000}"/>
    <cellStyle name="20% - Accent1 2 2 2 4 8 2 2" xfId="2940" xr:uid="{00000000-0005-0000-0000-0000C00A0000}"/>
    <cellStyle name="20% - Accent1 2 2 2 4 8 3" xfId="2941" xr:uid="{00000000-0005-0000-0000-0000C10A0000}"/>
    <cellStyle name="20% - Accent1 2 2 2 4 9" xfId="2942" xr:uid="{00000000-0005-0000-0000-0000C20A0000}"/>
    <cellStyle name="20% - Accent1 2 2 2 4 9 2" xfId="2943" xr:uid="{00000000-0005-0000-0000-0000C30A0000}"/>
    <cellStyle name="20% - Accent1 2 2 2 5" xfId="2944" xr:uid="{00000000-0005-0000-0000-0000C40A0000}"/>
    <cellStyle name="20% - Accent1 2 2 2 5 10" xfId="2945" xr:uid="{00000000-0005-0000-0000-0000C50A0000}"/>
    <cellStyle name="20% - Accent1 2 2 2 5 10 2" xfId="2946" xr:uid="{00000000-0005-0000-0000-0000C60A0000}"/>
    <cellStyle name="20% - Accent1 2 2 2 5 11" xfId="2947" xr:uid="{00000000-0005-0000-0000-0000C70A0000}"/>
    <cellStyle name="20% - Accent1 2 2 2 5 2" xfId="2948" xr:uid="{00000000-0005-0000-0000-0000C80A0000}"/>
    <cellStyle name="20% - Accent1 2 2 2 5 2 2" xfId="2949" xr:uid="{00000000-0005-0000-0000-0000C90A0000}"/>
    <cellStyle name="20% - Accent1 2 2 2 5 2 2 2" xfId="2950" xr:uid="{00000000-0005-0000-0000-0000CA0A0000}"/>
    <cellStyle name="20% - Accent1 2 2 2 5 2 2 2 2" xfId="2951" xr:uid="{00000000-0005-0000-0000-0000CB0A0000}"/>
    <cellStyle name="20% - Accent1 2 2 2 5 2 2 2 2 2" xfId="2952" xr:uid="{00000000-0005-0000-0000-0000CC0A0000}"/>
    <cellStyle name="20% - Accent1 2 2 2 5 2 2 2 3" xfId="2953" xr:uid="{00000000-0005-0000-0000-0000CD0A0000}"/>
    <cellStyle name="20% - Accent1 2 2 2 5 2 2 3" xfId="2954" xr:uid="{00000000-0005-0000-0000-0000CE0A0000}"/>
    <cellStyle name="20% - Accent1 2 2 2 5 2 2 3 2" xfId="2955" xr:uid="{00000000-0005-0000-0000-0000CF0A0000}"/>
    <cellStyle name="20% - Accent1 2 2 2 5 2 2 4" xfId="2956" xr:uid="{00000000-0005-0000-0000-0000D00A0000}"/>
    <cellStyle name="20% - Accent1 2 2 2 5 2 3" xfId="2957" xr:uid="{00000000-0005-0000-0000-0000D10A0000}"/>
    <cellStyle name="20% - Accent1 2 2 2 5 2 3 2" xfId="2958" xr:uid="{00000000-0005-0000-0000-0000D20A0000}"/>
    <cellStyle name="20% - Accent1 2 2 2 5 2 3 2 2" xfId="2959" xr:uid="{00000000-0005-0000-0000-0000D30A0000}"/>
    <cellStyle name="20% - Accent1 2 2 2 5 2 3 2 2 2" xfId="2960" xr:uid="{00000000-0005-0000-0000-0000D40A0000}"/>
    <cellStyle name="20% - Accent1 2 2 2 5 2 3 2 3" xfId="2961" xr:uid="{00000000-0005-0000-0000-0000D50A0000}"/>
    <cellStyle name="20% - Accent1 2 2 2 5 2 3 3" xfId="2962" xr:uid="{00000000-0005-0000-0000-0000D60A0000}"/>
    <cellStyle name="20% - Accent1 2 2 2 5 2 3 3 2" xfId="2963" xr:uid="{00000000-0005-0000-0000-0000D70A0000}"/>
    <cellStyle name="20% - Accent1 2 2 2 5 2 3 4" xfId="2964" xr:uid="{00000000-0005-0000-0000-0000D80A0000}"/>
    <cellStyle name="20% - Accent1 2 2 2 5 2 4" xfId="2965" xr:uid="{00000000-0005-0000-0000-0000D90A0000}"/>
    <cellStyle name="20% - Accent1 2 2 2 5 2 4 2" xfId="2966" xr:uid="{00000000-0005-0000-0000-0000DA0A0000}"/>
    <cellStyle name="20% - Accent1 2 2 2 5 2 4 2 2" xfId="2967" xr:uid="{00000000-0005-0000-0000-0000DB0A0000}"/>
    <cellStyle name="20% - Accent1 2 2 2 5 2 4 2 2 2" xfId="2968" xr:uid="{00000000-0005-0000-0000-0000DC0A0000}"/>
    <cellStyle name="20% - Accent1 2 2 2 5 2 4 2 3" xfId="2969" xr:uid="{00000000-0005-0000-0000-0000DD0A0000}"/>
    <cellStyle name="20% - Accent1 2 2 2 5 2 4 3" xfId="2970" xr:uid="{00000000-0005-0000-0000-0000DE0A0000}"/>
    <cellStyle name="20% - Accent1 2 2 2 5 2 4 3 2" xfId="2971" xr:uid="{00000000-0005-0000-0000-0000DF0A0000}"/>
    <cellStyle name="20% - Accent1 2 2 2 5 2 4 4" xfId="2972" xr:uid="{00000000-0005-0000-0000-0000E00A0000}"/>
    <cellStyle name="20% - Accent1 2 2 2 5 2 5" xfId="2973" xr:uid="{00000000-0005-0000-0000-0000E10A0000}"/>
    <cellStyle name="20% - Accent1 2 2 2 5 2 5 2" xfId="2974" xr:uid="{00000000-0005-0000-0000-0000E20A0000}"/>
    <cellStyle name="20% - Accent1 2 2 2 5 2 5 2 2" xfId="2975" xr:uid="{00000000-0005-0000-0000-0000E30A0000}"/>
    <cellStyle name="20% - Accent1 2 2 2 5 2 5 3" xfId="2976" xr:uid="{00000000-0005-0000-0000-0000E40A0000}"/>
    <cellStyle name="20% - Accent1 2 2 2 5 2 6" xfId="2977" xr:uid="{00000000-0005-0000-0000-0000E50A0000}"/>
    <cellStyle name="20% - Accent1 2 2 2 5 2 6 2" xfId="2978" xr:uid="{00000000-0005-0000-0000-0000E60A0000}"/>
    <cellStyle name="20% - Accent1 2 2 2 5 2 6 2 2" xfId="2979" xr:uid="{00000000-0005-0000-0000-0000E70A0000}"/>
    <cellStyle name="20% - Accent1 2 2 2 5 2 6 3" xfId="2980" xr:uid="{00000000-0005-0000-0000-0000E80A0000}"/>
    <cellStyle name="20% - Accent1 2 2 2 5 2 7" xfId="2981" xr:uid="{00000000-0005-0000-0000-0000E90A0000}"/>
    <cellStyle name="20% - Accent1 2 2 2 5 2 7 2" xfId="2982" xr:uid="{00000000-0005-0000-0000-0000EA0A0000}"/>
    <cellStyle name="20% - Accent1 2 2 2 5 2 8" xfId="2983" xr:uid="{00000000-0005-0000-0000-0000EB0A0000}"/>
    <cellStyle name="20% - Accent1 2 2 2 5 2 8 2" xfId="2984" xr:uid="{00000000-0005-0000-0000-0000EC0A0000}"/>
    <cellStyle name="20% - Accent1 2 2 2 5 2 9" xfId="2985" xr:uid="{00000000-0005-0000-0000-0000ED0A0000}"/>
    <cellStyle name="20% - Accent1 2 2 2 5 3" xfId="2986" xr:uid="{00000000-0005-0000-0000-0000EE0A0000}"/>
    <cellStyle name="20% - Accent1 2 2 2 5 3 2" xfId="2987" xr:uid="{00000000-0005-0000-0000-0000EF0A0000}"/>
    <cellStyle name="20% - Accent1 2 2 2 5 3 2 2" xfId="2988" xr:uid="{00000000-0005-0000-0000-0000F00A0000}"/>
    <cellStyle name="20% - Accent1 2 2 2 5 3 2 2 2" xfId="2989" xr:uid="{00000000-0005-0000-0000-0000F10A0000}"/>
    <cellStyle name="20% - Accent1 2 2 2 5 3 2 2 2 2" xfId="2990" xr:uid="{00000000-0005-0000-0000-0000F20A0000}"/>
    <cellStyle name="20% - Accent1 2 2 2 5 3 2 2 3" xfId="2991" xr:uid="{00000000-0005-0000-0000-0000F30A0000}"/>
    <cellStyle name="20% - Accent1 2 2 2 5 3 2 3" xfId="2992" xr:uid="{00000000-0005-0000-0000-0000F40A0000}"/>
    <cellStyle name="20% - Accent1 2 2 2 5 3 2 3 2" xfId="2993" xr:uid="{00000000-0005-0000-0000-0000F50A0000}"/>
    <cellStyle name="20% - Accent1 2 2 2 5 3 2 4" xfId="2994" xr:uid="{00000000-0005-0000-0000-0000F60A0000}"/>
    <cellStyle name="20% - Accent1 2 2 2 5 3 3" xfId="2995" xr:uid="{00000000-0005-0000-0000-0000F70A0000}"/>
    <cellStyle name="20% - Accent1 2 2 2 5 3 3 2" xfId="2996" xr:uid="{00000000-0005-0000-0000-0000F80A0000}"/>
    <cellStyle name="20% - Accent1 2 2 2 5 3 3 2 2" xfId="2997" xr:uid="{00000000-0005-0000-0000-0000F90A0000}"/>
    <cellStyle name="20% - Accent1 2 2 2 5 3 3 2 2 2" xfId="2998" xr:uid="{00000000-0005-0000-0000-0000FA0A0000}"/>
    <cellStyle name="20% - Accent1 2 2 2 5 3 3 2 3" xfId="2999" xr:uid="{00000000-0005-0000-0000-0000FB0A0000}"/>
    <cellStyle name="20% - Accent1 2 2 2 5 3 3 3" xfId="3000" xr:uid="{00000000-0005-0000-0000-0000FC0A0000}"/>
    <cellStyle name="20% - Accent1 2 2 2 5 3 3 3 2" xfId="3001" xr:uid="{00000000-0005-0000-0000-0000FD0A0000}"/>
    <cellStyle name="20% - Accent1 2 2 2 5 3 3 4" xfId="3002" xr:uid="{00000000-0005-0000-0000-0000FE0A0000}"/>
    <cellStyle name="20% - Accent1 2 2 2 5 3 4" xfId="3003" xr:uid="{00000000-0005-0000-0000-0000FF0A0000}"/>
    <cellStyle name="20% - Accent1 2 2 2 5 3 4 2" xfId="3004" xr:uid="{00000000-0005-0000-0000-0000000B0000}"/>
    <cellStyle name="20% - Accent1 2 2 2 5 3 4 2 2" xfId="3005" xr:uid="{00000000-0005-0000-0000-0000010B0000}"/>
    <cellStyle name="20% - Accent1 2 2 2 5 3 4 2 2 2" xfId="3006" xr:uid="{00000000-0005-0000-0000-0000020B0000}"/>
    <cellStyle name="20% - Accent1 2 2 2 5 3 4 2 3" xfId="3007" xr:uid="{00000000-0005-0000-0000-0000030B0000}"/>
    <cellStyle name="20% - Accent1 2 2 2 5 3 4 3" xfId="3008" xr:uid="{00000000-0005-0000-0000-0000040B0000}"/>
    <cellStyle name="20% - Accent1 2 2 2 5 3 4 3 2" xfId="3009" xr:uid="{00000000-0005-0000-0000-0000050B0000}"/>
    <cellStyle name="20% - Accent1 2 2 2 5 3 4 4" xfId="3010" xr:uid="{00000000-0005-0000-0000-0000060B0000}"/>
    <cellStyle name="20% - Accent1 2 2 2 5 3 5" xfId="3011" xr:uid="{00000000-0005-0000-0000-0000070B0000}"/>
    <cellStyle name="20% - Accent1 2 2 2 5 3 5 2" xfId="3012" xr:uid="{00000000-0005-0000-0000-0000080B0000}"/>
    <cellStyle name="20% - Accent1 2 2 2 5 3 5 2 2" xfId="3013" xr:uid="{00000000-0005-0000-0000-0000090B0000}"/>
    <cellStyle name="20% - Accent1 2 2 2 5 3 5 3" xfId="3014" xr:uid="{00000000-0005-0000-0000-00000A0B0000}"/>
    <cellStyle name="20% - Accent1 2 2 2 5 3 6" xfId="3015" xr:uid="{00000000-0005-0000-0000-00000B0B0000}"/>
    <cellStyle name="20% - Accent1 2 2 2 5 3 6 2" xfId="3016" xr:uid="{00000000-0005-0000-0000-00000C0B0000}"/>
    <cellStyle name="20% - Accent1 2 2 2 5 3 6 2 2" xfId="3017" xr:uid="{00000000-0005-0000-0000-00000D0B0000}"/>
    <cellStyle name="20% - Accent1 2 2 2 5 3 6 3" xfId="3018" xr:uid="{00000000-0005-0000-0000-00000E0B0000}"/>
    <cellStyle name="20% - Accent1 2 2 2 5 3 7" xfId="3019" xr:uid="{00000000-0005-0000-0000-00000F0B0000}"/>
    <cellStyle name="20% - Accent1 2 2 2 5 3 7 2" xfId="3020" xr:uid="{00000000-0005-0000-0000-0000100B0000}"/>
    <cellStyle name="20% - Accent1 2 2 2 5 3 8" xfId="3021" xr:uid="{00000000-0005-0000-0000-0000110B0000}"/>
    <cellStyle name="20% - Accent1 2 2 2 5 3 8 2" xfId="3022" xr:uid="{00000000-0005-0000-0000-0000120B0000}"/>
    <cellStyle name="20% - Accent1 2 2 2 5 3 9" xfId="3023" xr:uid="{00000000-0005-0000-0000-0000130B0000}"/>
    <cellStyle name="20% - Accent1 2 2 2 5 4" xfId="3024" xr:uid="{00000000-0005-0000-0000-0000140B0000}"/>
    <cellStyle name="20% - Accent1 2 2 2 5 4 2" xfId="3025" xr:uid="{00000000-0005-0000-0000-0000150B0000}"/>
    <cellStyle name="20% - Accent1 2 2 2 5 4 2 2" xfId="3026" xr:uid="{00000000-0005-0000-0000-0000160B0000}"/>
    <cellStyle name="20% - Accent1 2 2 2 5 4 2 2 2" xfId="3027" xr:uid="{00000000-0005-0000-0000-0000170B0000}"/>
    <cellStyle name="20% - Accent1 2 2 2 5 4 2 3" xfId="3028" xr:uid="{00000000-0005-0000-0000-0000180B0000}"/>
    <cellStyle name="20% - Accent1 2 2 2 5 4 3" xfId="3029" xr:uid="{00000000-0005-0000-0000-0000190B0000}"/>
    <cellStyle name="20% - Accent1 2 2 2 5 4 3 2" xfId="3030" xr:uid="{00000000-0005-0000-0000-00001A0B0000}"/>
    <cellStyle name="20% - Accent1 2 2 2 5 4 4" xfId="3031" xr:uid="{00000000-0005-0000-0000-00001B0B0000}"/>
    <cellStyle name="20% - Accent1 2 2 2 5 5" xfId="3032" xr:uid="{00000000-0005-0000-0000-00001C0B0000}"/>
    <cellStyle name="20% - Accent1 2 2 2 5 5 2" xfId="3033" xr:uid="{00000000-0005-0000-0000-00001D0B0000}"/>
    <cellStyle name="20% - Accent1 2 2 2 5 5 2 2" xfId="3034" xr:uid="{00000000-0005-0000-0000-00001E0B0000}"/>
    <cellStyle name="20% - Accent1 2 2 2 5 5 2 2 2" xfId="3035" xr:uid="{00000000-0005-0000-0000-00001F0B0000}"/>
    <cellStyle name="20% - Accent1 2 2 2 5 5 2 3" xfId="3036" xr:uid="{00000000-0005-0000-0000-0000200B0000}"/>
    <cellStyle name="20% - Accent1 2 2 2 5 5 3" xfId="3037" xr:uid="{00000000-0005-0000-0000-0000210B0000}"/>
    <cellStyle name="20% - Accent1 2 2 2 5 5 3 2" xfId="3038" xr:uid="{00000000-0005-0000-0000-0000220B0000}"/>
    <cellStyle name="20% - Accent1 2 2 2 5 5 4" xfId="3039" xr:uid="{00000000-0005-0000-0000-0000230B0000}"/>
    <cellStyle name="20% - Accent1 2 2 2 5 6" xfId="3040" xr:uid="{00000000-0005-0000-0000-0000240B0000}"/>
    <cellStyle name="20% - Accent1 2 2 2 5 6 2" xfId="3041" xr:uid="{00000000-0005-0000-0000-0000250B0000}"/>
    <cellStyle name="20% - Accent1 2 2 2 5 6 2 2" xfId="3042" xr:uid="{00000000-0005-0000-0000-0000260B0000}"/>
    <cellStyle name="20% - Accent1 2 2 2 5 6 2 2 2" xfId="3043" xr:uid="{00000000-0005-0000-0000-0000270B0000}"/>
    <cellStyle name="20% - Accent1 2 2 2 5 6 2 3" xfId="3044" xr:uid="{00000000-0005-0000-0000-0000280B0000}"/>
    <cellStyle name="20% - Accent1 2 2 2 5 6 3" xfId="3045" xr:uid="{00000000-0005-0000-0000-0000290B0000}"/>
    <cellStyle name="20% - Accent1 2 2 2 5 6 3 2" xfId="3046" xr:uid="{00000000-0005-0000-0000-00002A0B0000}"/>
    <cellStyle name="20% - Accent1 2 2 2 5 6 4" xfId="3047" xr:uid="{00000000-0005-0000-0000-00002B0B0000}"/>
    <cellStyle name="20% - Accent1 2 2 2 5 7" xfId="3048" xr:uid="{00000000-0005-0000-0000-00002C0B0000}"/>
    <cellStyle name="20% - Accent1 2 2 2 5 7 2" xfId="3049" xr:uid="{00000000-0005-0000-0000-00002D0B0000}"/>
    <cellStyle name="20% - Accent1 2 2 2 5 7 2 2" xfId="3050" xr:uid="{00000000-0005-0000-0000-00002E0B0000}"/>
    <cellStyle name="20% - Accent1 2 2 2 5 7 3" xfId="3051" xr:uid="{00000000-0005-0000-0000-00002F0B0000}"/>
    <cellStyle name="20% - Accent1 2 2 2 5 8" xfId="3052" xr:uid="{00000000-0005-0000-0000-0000300B0000}"/>
    <cellStyle name="20% - Accent1 2 2 2 5 8 2" xfId="3053" xr:uid="{00000000-0005-0000-0000-0000310B0000}"/>
    <cellStyle name="20% - Accent1 2 2 2 5 8 2 2" xfId="3054" xr:uid="{00000000-0005-0000-0000-0000320B0000}"/>
    <cellStyle name="20% - Accent1 2 2 2 5 8 3" xfId="3055" xr:uid="{00000000-0005-0000-0000-0000330B0000}"/>
    <cellStyle name="20% - Accent1 2 2 2 5 9" xfId="3056" xr:uid="{00000000-0005-0000-0000-0000340B0000}"/>
    <cellStyle name="20% - Accent1 2 2 2 5 9 2" xfId="3057" xr:uid="{00000000-0005-0000-0000-0000350B0000}"/>
    <cellStyle name="20% - Accent1 2 2 2 6" xfId="3058" xr:uid="{00000000-0005-0000-0000-0000360B0000}"/>
    <cellStyle name="20% - Accent1 2 2 2 6 10" xfId="3059" xr:uid="{00000000-0005-0000-0000-0000370B0000}"/>
    <cellStyle name="20% - Accent1 2 2 2 6 10 2" xfId="3060" xr:uid="{00000000-0005-0000-0000-0000380B0000}"/>
    <cellStyle name="20% - Accent1 2 2 2 6 11" xfId="3061" xr:uid="{00000000-0005-0000-0000-0000390B0000}"/>
    <cellStyle name="20% - Accent1 2 2 2 6 2" xfId="3062" xr:uid="{00000000-0005-0000-0000-00003A0B0000}"/>
    <cellStyle name="20% - Accent1 2 2 2 6 2 2" xfId="3063" xr:uid="{00000000-0005-0000-0000-00003B0B0000}"/>
    <cellStyle name="20% - Accent1 2 2 2 6 2 2 2" xfId="3064" xr:uid="{00000000-0005-0000-0000-00003C0B0000}"/>
    <cellStyle name="20% - Accent1 2 2 2 6 2 2 2 2" xfId="3065" xr:uid="{00000000-0005-0000-0000-00003D0B0000}"/>
    <cellStyle name="20% - Accent1 2 2 2 6 2 2 2 2 2" xfId="3066" xr:uid="{00000000-0005-0000-0000-00003E0B0000}"/>
    <cellStyle name="20% - Accent1 2 2 2 6 2 2 2 3" xfId="3067" xr:uid="{00000000-0005-0000-0000-00003F0B0000}"/>
    <cellStyle name="20% - Accent1 2 2 2 6 2 2 3" xfId="3068" xr:uid="{00000000-0005-0000-0000-0000400B0000}"/>
    <cellStyle name="20% - Accent1 2 2 2 6 2 2 3 2" xfId="3069" xr:uid="{00000000-0005-0000-0000-0000410B0000}"/>
    <cellStyle name="20% - Accent1 2 2 2 6 2 2 4" xfId="3070" xr:uid="{00000000-0005-0000-0000-0000420B0000}"/>
    <cellStyle name="20% - Accent1 2 2 2 6 2 3" xfId="3071" xr:uid="{00000000-0005-0000-0000-0000430B0000}"/>
    <cellStyle name="20% - Accent1 2 2 2 6 2 3 2" xfId="3072" xr:uid="{00000000-0005-0000-0000-0000440B0000}"/>
    <cellStyle name="20% - Accent1 2 2 2 6 2 3 2 2" xfId="3073" xr:uid="{00000000-0005-0000-0000-0000450B0000}"/>
    <cellStyle name="20% - Accent1 2 2 2 6 2 3 2 2 2" xfId="3074" xr:uid="{00000000-0005-0000-0000-0000460B0000}"/>
    <cellStyle name="20% - Accent1 2 2 2 6 2 3 2 3" xfId="3075" xr:uid="{00000000-0005-0000-0000-0000470B0000}"/>
    <cellStyle name="20% - Accent1 2 2 2 6 2 3 3" xfId="3076" xr:uid="{00000000-0005-0000-0000-0000480B0000}"/>
    <cellStyle name="20% - Accent1 2 2 2 6 2 3 3 2" xfId="3077" xr:uid="{00000000-0005-0000-0000-0000490B0000}"/>
    <cellStyle name="20% - Accent1 2 2 2 6 2 3 4" xfId="3078" xr:uid="{00000000-0005-0000-0000-00004A0B0000}"/>
    <cellStyle name="20% - Accent1 2 2 2 6 2 4" xfId="3079" xr:uid="{00000000-0005-0000-0000-00004B0B0000}"/>
    <cellStyle name="20% - Accent1 2 2 2 6 2 4 2" xfId="3080" xr:uid="{00000000-0005-0000-0000-00004C0B0000}"/>
    <cellStyle name="20% - Accent1 2 2 2 6 2 4 2 2" xfId="3081" xr:uid="{00000000-0005-0000-0000-00004D0B0000}"/>
    <cellStyle name="20% - Accent1 2 2 2 6 2 4 2 2 2" xfId="3082" xr:uid="{00000000-0005-0000-0000-00004E0B0000}"/>
    <cellStyle name="20% - Accent1 2 2 2 6 2 4 2 3" xfId="3083" xr:uid="{00000000-0005-0000-0000-00004F0B0000}"/>
    <cellStyle name="20% - Accent1 2 2 2 6 2 4 3" xfId="3084" xr:uid="{00000000-0005-0000-0000-0000500B0000}"/>
    <cellStyle name="20% - Accent1 2 2 2 6 2 4 3 2" xfId="3085" xr:uid="{00000000-0005-0000-0000-0000510B0000}"/>
    <cellStyle name="20% - Accent1 2 2 2 6 2 4 4" xfId="3086" xr:uid="{00000000-0005-0000-0000-0000520B0000}"/>
    <cellStyle name="20% - Accent1 2 2 2 6 2 5" xfId="3087" xr:uid="{00000000-0005-0000-0000-0000530B0000}"/>
    <cellStyle name="20% - Accent1 2 2 2 6 2 5 2" xfId="3088" xr:uid="{00000000-0005-0000-0000-0000540B0000}"/>
    <cellStyle name="20% - Accent1 2 2 2 6 2 5 2 2" xfId="3089" xr:uid="{00000000-0005-0000-0000-0000550B0000}"/>
    <cellStyle name="20% - Accent1 2 2 2 6 2 5 3" xfId="3090" xr:uid="{00000000-0005-0000-0000-0000560B0000}"/>
    <cellStyle name="20% - Accent1 2 2 2 6 2 6" xfId="3091" xr:uid="{00000000-0005-0000-0000-0000570B0000}"/>
    <cellStyle name="20% - Accent1 2 2 2 6 2 6 2" xfId="3092" xr:uid="{00000000-0005-0000-0000-0000580B0000}"/>
    <cellStyle name="20% - Accent1 2 2 2 6 2 6 2 2" xfId="3093" xr:uid="{00000000-0005-0000-0000-0000590B0000}"/>
    <cellStyle name="20% - Accent1 2 2 2 6 2 6 3" xfId="3094" xr:uid="{00000000-0005-0000-0000-00005A0B0000}"/>
    <cellStyle name="20% - Accent1 2 2 2 6 2 7" xfId="3095" xr:uid="{00000000-0005-0000-0000-00005B0B0000}"/>
    <cellStyle name="20% - Accent1 2 2 2 6 2 7 2" xfId="3096" xr:uid="{00000000-0005-0000-0000-00005C0B0000}"/>
    <cellStyle name="20% - Accent1 2 2 2 6 2 8" xfId="3097" xr:uid="{00000000-0005-0000-0000-00005D0B0000}"/>
    <cellStyle name="20% - Accent1 2 2 2 6 2 8 2" xfId="3098" xr:uid="{00000000-0005-0000-0000-00005E0B0000}"/>
    <cellStyle name="20% - Accent1 2 2 2 6 2 9" xfId="3099" xr:uid="{00000000-0005-0000-0000-00005F0B0000}"/>
    <cellStyle name="20% - Accent1 2 2 2 6 3" xfId="3100" xr:uid="{00000000-0005-0000-0000-0000600B0000}"/>
    <cellStyle name="20% - Accent1 2 2 2 6 3 2" xfId="3101" xr:uid="{00000000-0005-0000-0000-0000610B0000}"/>
    <cellStyle name="20% - Accent1 2 2 2 6 3 2 2" xfId="3102" xr:uid="{00000000-0005-0000-0000-0000620B0000}"/>
    <cellStyle name="20% - Accent1 2 2 2 6 3 2 2 2" xfId="3103" xr:uid="{00000000-0005-0000-0000-0000630B0000}"/>
    <cellStyle name="20% - Accent1 2 2 2 6 3 2 2 2 2" xfId="3104" xr:uid="{00000000-0005-0000-0000-0000640B0000}"/>
    <cellStyle name="20% - Accent1 2 2 2 6 3 2 2 3" xfId="3105" xr:uid="{00000000-0005-0000-0000-0000650B0000}"/>
    <cellStyle name="20% - Accent1 2 2 2 6 3 2 3" xfId="3106" xr:uid="{00000000-0005-0000-0000-0000660B0000}"/>
    <cellStyle name="20% - Accent1 2 2 2 6 3 2 3 2" xfId="3107" xr:uid="{00000000-0005-0000-0000-0000670B0000}"/>
    <cellStyle name="20% - Accent1 2 2 2 6 3 2 4" xfId="3108" xr:uid="{00000000-0005-0000-0000-0000680B0000}"/>
    <cellStyle name="20% - Accent1 2 2 2 6 3 3" xfId="3109" xr:uid="{00000000-0005-0000-0000-0000690B0000}"/>
    <cellStyle name="20% - Accent1 2 2 2 6 3 3 2" xfId="3110" xr:uid="{00000000-0005-0000-0000-00006A0B0000}"/>
    <cellStyle name="20% - Accent1 2 2 2 6 3 3 2 2" xfId="3111" xr:uid="{00000000-0005-0000-0000-00006B0B0000}"/>
    <cellStyle name="20% - Accent1 2 2 2 6 3 3 2 2 2" xfId="3112" xr:uid="{00000000-0005-0000-0000-00006C0B0000}"/>
    <cellStyle name="20% - Accent1 2 2 2 6 3 3 2 3" xfId="3113" xr:uid="{00000000-0005-0000-0000-00006D0B0000}"/>
    <cellStyle name="20% - Accent1 2 2 2 6 3 3 3" xfId="3114" xr:uid="{00000000-0005-0000-0000-00006E0B0000}"/>
    <cellStyle name="20% - Accent1 2 2 2 6 3 3 3 2" xfId="3115" xr:uid="{00000000-0005-0000-0000-00006F0B0000}"/>
    <cellStyle name="20% - Accent1 2 2 2 6 3 3 4" xfId="3116" xr:uid="{00000000-0005-0000-0000-0000700B0000}"/>
    <cellStyle name="20% - Accent1 2 2 2 6 3 4" xfId="3117" xr:uid="{00000000-0005-0000-0000-0000710B0000}"/>
    <cellStyle name="20% - Accent1 2 2 2 6 3 4 2" xfId="3118" xr:uid="{00000000-0005-0000-0000-0000720B0000}"/>
    <cellStyle name="20% - Accent1 2 2 2 6 3 4 2 2" xfId="3119" xr:uid="{00000000-0005-0000-0000-0000730B0000}"/>
    <cellStyle name="20% - Accent1 2 2 2 6 3 4 2 2 2" xfId="3120" xr:uid="{00000000-0005-0000-0000-0000740B0000}"/>
    <cellStyle name="20% - Accent1 2 2 2 6 3 4 2 3" xfId="3121" xr:uid="{00000000-0005-0000-0000-0000750B0000}"/>
    <cellStyle name="20% - Accent1 2 2 2 6 3 4 3" xfId="3122" xr:uid="{00000000-0005-0000-0000-0000760B0000}"/>
    <cellStyle name="20% - Accent1 2 2 2 6 3 4 3 2" xfId="3123" xr:uid="{00000000-0005-0000-0000-0000770B0000}"/>
    <cellStyle name="20% - Accent1 2 2 2 6 3 4 4" xfId="3124" xr:uid="{00000000-0005-0000-0000-0000780B0000}"/>
    <cellStyle name="20% - Accent1 2 2 2 6 3 5" xfId="3125" xr:uid="{00000000-0005-0000-0000-0000790B0000}"/>
    <cellStyle name="20% - Accent1 2 2 2 6 3 5 2" xfId="3126" xr:uid="{00000000-0005-0000-0000-00007A0B0000}"/>
    <cellStyle name="20% - Accent1 2 2 2 6 3 5 2 2" xfId="3127" xr:uid="{00000000-0005-0000-0000-00007B0B0000}"/>
    <cellStyle name="20% - Accent1 2 2 2 6 3 5 3" xfId="3128" xr:uid="{00000000-0005-0000-0000-00007C0B0000}"/>
    <cellStyle name="20% - Accent1 2 2 2 6 3 6" xfId="3129" xr:uid="{00000000-0005-0000-0000-00007D0B0000}"/>
    <cellStyle name="20% - Accent1 2 2 2 6 3 6 2" xfId="3130" xr:uid="{00000000-0005-0000-0000-00007E0B0000}"/>
    <cellStyle name="20% - Accent1 2 2 2 6 3 6 2 2" xfId="3131" xr:uid="{00000000-0005-0000-0000-00007F0B0000}"/>
    <cellStyle name="20% - Accent1 2 2 2 6 3 6 3" xfId="3132" xr:uid="{00000000-0005-0000-0000-0000800B0000}"/>
    <cellStyle name="20% - Accent1 2 2 2 6 3 7" xfId="3133" xr:uid="{00000000-0005-0000-0000-0000810B0000}"/>
    <cellStyle name="20% - Accent1 2 2 2 6 3 7 2" xfId="3134" xr:uid="{00000000-0005-0000-0000-0000820B0000}"/>
    <cellStyle name="20% - Accent1 2 2 2 6 3 8" xfId="3135" xr:uid="{00000000-0005-0000-0000-0000830B0000}"/>
    <cellStyle name="20% - Accent1 2 2 2 6 3 8 2" xfId="3136" xr:uid="{00000000-0005-0000-0000-0000840B0000}"/>
    <cellStyle name="20% - Accent1 2 2 2 6 3 9" xfId="3137" xr:uid="{00000000-0005-0000-0000-0000850B0000}"/>
    <cellStyle name="20% - Accent1 2 2 2 6 4" xfId="3138" xr:uid="{00000000-0005-0000-0000-0000860B0000}"/>
    <cellStyle name="20% - Accent1 2 2 2 6 4 2" xfId="3139" xr:uid="{00000000-0005-0000-0000-0000870B0000}"/>
    <cellStyle name="20% - Accent1 2 2 2 6 4 2 2" xfId="3140" xr:uid="{00000000-0005-0000-0000-0000880B0000}"/>
    <cellStyle name="20% - Accent1 2 2 2 6 4 2 2 2" xfId="3141" xr:uid="{00000000-0005-0000-0000-0000890B0000}"/>
    <cellStyle name="20% - Accent1 2 2 2 6 4 2 3" xfId="3142" xr:uid="{00000000-0005-0000-0000-00008A0B0000}"/>
    <cellStyle name="20% - Accent1 2 2 2 6 4 3" xfId="3143" xr:uid="{00000000-0005-0000-0000-00008B0B0000}"/>
    <cellStyle name="20% - Accent1 2 2 2 6 4 3 2" xfId="3144" xr:uid="{00000000-0005-0000-0000-00008C0B0000}"/>
    <cellStyle name="20% - Accent1 2 2 2 6 4 4" xfId="3145" xr:uid="{00000000-0005-0000-0000-00008D0B0000}"/>
    <cellStyle name="20% - Accent1 2 2 2 6 5" xfId="3146" xr:uid="{00000000-0005-0000-0000-00008E0B0000}"/>
    <cellStyle name="20% - Accent1 2 2 2 6 5 2" xfId="3147" xr:uid="{00000000-0005-0000-0000-00008F0B0000}"/>
    <cellStyle name="20% - Accent1 2 2 2 6 5 2 2" xfId="3148" xr:uid="{00000000-0005-0000-0000-0000900B0000}"/>
    <cellStyle name="20% - Accent1 2 2 2 6 5 2 2 2" xfId="3149" xr:uid="{00000000-0005-0000-0000-0000910B0000}"/>
    <cellStyle name="20% - Accent1 2 2 2 6 5 2 3" xfId="3150" xr:uid="{00000000-0005-0000-0000-0000920B0000}"/>
    <cellStyle name="20% - Accent1 2 2 2 6 5 3" xfId="3151" xr:uid="{00000000-0005-0000-0000-0000930B0000}"/>
    <cellStyle name="20% - Accent1 2 2 2 6 5 3 2" xfId="3152" xr:uid="{00000000-0005-0000-0000-0000940B0000}"/>
    <cellStyle name="20% - Accent1 2 2 2 6 5 4" xfId="3153" xr:uid="{00000000-0005-0000-0000-0000950B0000}"/>
    <cellStyle name="20% - Accent1 2 2 2 6 6" xfId="3154" xr:uid="{00000000-0005-0000-0000-0000960B0000}"/>
    <cellStyle name="20% - Accent1 2 2 2 6 6 2" xfId="3155" xr:uid="{00000000-0005-0000-0000-0000970B0000}"/>
    <cellStyle name="20% - Accent1 2 2 2 6 6 2 2" xfId="3156" xr:uid="{00000000-0005-0000-0000-0000980B0000}"/>
    <cellStyle name="20% - Accent1 2 2 2 6 6 2 2 2" xfId="3157" xr:uid="{00000000-0005-0000-0000-0000990B0000}"/>
    <cellStyle name="20% - Accent1 2 2 2 6 6 2 3" xfId="3158" xr:uid="{00000000-0005-0000-0000-00009A0B0000}"/>
    <cellStyle name="20% - Accent1 2 2 2 6 6 3" xfId="3159" xr:uid="{00000000-0005-0000-0000-00009B0B0000}"/>
    <cellStyle name="20% - Accent1 2 2 2 6 6 3 2" xfId="3160" xr:uid="{00000000-0005-0000-0000-00009C0B0000}"/>
    <cellStyle name="20% - Accent1 2 2 2 6 6 4" xfId="3161" xr:uid="{00000000-0005-0000-0000-00009D0B0000}"/>
    <cellStyle name="20% - Accent1 2 2 2 6 7" xfId="3162" xr:uid="{00000000-0005-0000-0000-00009E0B0000}"/>
    <cellStyle name="20% - Accent1 2 2 2 6 7 2" xfId="3163" xr:uid="{00000000-0005-0000-0000-00009F0B0000}"/>
    <cellStyle name="20% - Accent1 2 2 2 6 7 2 2" xfId="3164" xr:uid="{00000000-0005-0000-0000-0000A00B0000}"/>
    <cellStyle name="20% - Accent1 2 2 2 6 7 3" xfId="3165" xr:uid="{00000000-0005-0000-0000-0000A10B0000}"/>
    <cellStyle name="20% - Accent1 2 2 2 6 8" xfId="3166" xr:uid="{00000000-0005-0000-0000-0000A20B0000}"/>
    <cellStyle name="20% - Accent1 2 2 2 6 8 2" xfId="3167" xr:uid="{00000000-0005-0000-0000-0000A30B0000}"/>
    <cellStyle name="20% - Accent1 2 2 2 6 8 2 2" xfId="3168" xr:uid="{00000000-0005-0000-0000-0000A40B0000}"/>
    <cellStyle name="20% - Accent1 2 2 2 6 8 3" xfId="3169" xr:uid="{00000000-0005-0000-0000-0000A50B0000}"/>
    <cellStyle name="20% - Accent1 2 2 2 6 9" xfId="3170" xr:uid="{00000000-0005-0000-0000-0000A60B0000}"/>
    <cellStyle name="20% - Accent1 2 2 2 6 9 2" xfId="3171" xr:uid="{00000000-0005-0000-0000-0000A70B0000}"/>
    <cellStyle name="20% - Accent1 2 2 2 7" xfId="3172" xr:uid="{00000000-0005-0000-0000-0000A80B0000}"/>
    <cellStyle name="20% - Accent1 2 2 2 7 2" xfId="3173" xr:uid="{00000000-0005-0000-0000-0000A90B0000}"/>
    <cellStyle name="20% - Accent1 2 2 2 7 2 2" xfId="3174" xr:uid="{00000000-0005-0000-0000-0000AA0B0000}"/>
    <cellStyle name="20% - Accent1 2 2 2 7 2 2 2" xfId="3175" xr:uid="{00000000-0005-0000-0000-0000AB0B0000}"/>
    <cellStyle name="20% - Accent1 2 2 2 7 2 2 2 2" xfId="3176" xr:uid="{00000000-0005-0000-0000-0000AC0B0000}"/>
    <cellStyle name="20% - Accent1 2 2 2 7 2 2 3" xfId="3177" xr:uid="{00000000-0005-0000-0000-0000AD0B0000}"/>
    <cellStyle name="20% - Accent1 2 2 2 7 2 3" xfId="3178" xr:uid="{00000000-0005-0000-0000-0000AE0B0000}"/>
    <cellStyle name="20% - Accent1 2 2 2 7 2 3 2" xfId="3179" xr:uid="{00000000-0005-0000-0000-0000AF0B0000}"/>
    <cellStyle name="20% - Accent1 2 2 2 7 2 4" xfId="3180" xr:uid="{00000000-0005-0000-0000-0000B00B0000}"/>
    <cellStyle name="20% - Accent1 2 2 2 7 3" xfId="3181" xr:uid="{00000000-0005-0000-0000-0000B10B0000}"/>
    <cellStyle name="20% - Accent1 2 2 2 7 3 2" xfId="3182" xr:uid="{00000000-0005-0000-0000-0000B20B0000}"/>
    <cellStyle name="20% - Accent1 2 2 2 7 3 2 2" xfId="3183" xr:uid="{00000000-0005-0000-0000-0000B30B0000}"/>
    <cellStyle name="20% - Accent1 2 2 2 7 3 2 2 2" xfId="3184" xr:uid="{00000000-0005-0000-0000-0000B40B0000}"/>
    <cellStyle name="20% - Accent1 2 2 2 7 3 2 3" xfId="3185" xr:uid="{00000000-0005-0000-0000-0000B50B0000}"/>
    <cellStyle name="20% - Accent1 2 2 2 7 3 3" xfId="3186" xr:uid="{00000000-0005-0000-0000-0000B60B0000}"/>
    <cellStyle name="20% - Accent1 2 2 2 7 3 3 2" xfId="3187" xr:uid="{00000000-0005-0000-0000-0000B70B0000}"/>
    <cellStyle name="20% - Accent1 2 2 2 7 3 4" xfId="3188" xr:uid="{00000000-0005-0000-0000-0000B80B0000}"/>
    <cellStyle name="20% - Accent1 2 2 2 7 4" xfId="3189" xr:uid="{00000000-0005-0000-0000-0000B90B0000}"/>
    <cellStyle name="20% - Accent1 2 2 2 7 4 2" xfId="3190" xr:uid="{00000000-0005-0000-0000-0000BA0B0000}"/>
    <cellStyle name="20% - Accent1 2 2 2 7 4 2 2" xfId="3191" xr:uid="{00000000-0005-0000-0000-0000BB0B0000}"/>
    <cellStyle name="20% - Accent1 2 2 2 7 4 2 2 2" xfId="3192" xr:uid="{00000000-0005-0000-0000-0000BC0B0000}"/>
    <cellStyle name="20% - Accent1 2 2 2 7 4 2 3" xfId="3193" xr:uid="{00000000-0005-0000-0000-0000BD0B0000}"/>
    <cellStyle name="20% - Accent1 2 2 2 7 4 3" xfId="3194" xr:uid="{00000000-0005-0000-0000-0000BE0B0000}"/>
    <cellStyle name="20% - Accent1 2 2 2 7 4 3 2" xfId="3195" xr:uid="{00000000-0005-0000-0000-0000BF0B0000}"/>
    <cellStyle name="20% - Accent1 2 2 2 7 4 4" xfId="3196" xr:uid="{00000000-0005-0000-0000-0000C00B0000}"/>
    <cellStyle name="20% - Accent1 2 2 2 7 5" xfId="3197" xr:uid="{00000000-0005-0000-0000-0000C10B0000}"/>
    <cellStyle name="20% - Accent1 2 2 2 7 5 2" xfId="3198" xr:uid="{00000000-0005-0000-0000-0000C20B0000}"/>
    <cellStyle name="20% - Accent1 2 2 2 7 5 2 2" xfId="3199" xr:uid="{00000000-0005-0000-0000-0000C30B0000}"/>
    <cellStyle name="20% - Accent1 2 2 2 7 5 3" xfId="3200" xr:uid="{00000000-0005-0000-0000-0000C40B0000}"/>
    <cellStyle name="20% - Accent1 2 2 2 7 6" xfId="3201" xr:uid="{00000000-0005-0000-0000-0000C50B0000}"/>
    <cellStyle name="20% - Accent1 2 2 2 7 6 2" xfId="3202" xr:uid="{00000000-0005-0000-0000-0000C60B0000}"/>
    <cellStyle name="20% - Accent1 2 2 2 7 6 2 2" xfId="3203" xr:uid="{00000000-0005-0000-0000-0000C70B0000}"/>
    <cellStyle name="20% - Accent1 2 2 2 7 6 3" xfId="3204" xr:uid="{00000000-0005-0000-0000-0000C80B0000}"/>
    <cellStyle name="20% - Accent1 2 2 2 7 7" xfId="3205" xr:uid="{00000000-0005-0000-0000-0000C90B0000}"/>
    <cellStyle name="20% - Accent1 2 2 2 7 7 2" xfId="3206" xr:uid="{00000000-0005-0000-0000-0000CA0B0000}"/>
    <cellStyle name="20% - Accent1 2 2 2 7 8" xfId="3207" xr:uid="{00000000-0005-0000-0000-0000CB0B0000}"/>
    <cellStyle name="20% - Accent1 2 2 2 7 8 2" xfId="3208" xr:uid="{00000000-0005-0000-0000-0000CC0B0000}"/>
    <cellStyle name="20% - Accent1 2 2 2 7 9" xfId="3209" xr:uid="{00000000-0005-0000-0000-0000CD0B0000}"/>
    <cellStyle name="20% - Accent1 2 2 2 8" xfId="3210" xr:uid="{00000000-0005-0000-0000-0000CE0B0000}"/>
    <cellStyle name="20% - Accent1 2 2 2 8 2" xfId="3211" xr:uid="{00000000-0005-0000-0000-0000CF0B0000}"/>
    <cellStyle name="20% - Accent1 2 2 2 8 2 2" xfId="3212" xr:uid="{00000000-0005-0000-0000-0000D00B0000}"/>
    <cellStyle name="20% - Accent1 2 2 2 8 2 2 2" xfId="3213" xr:uid="{00000000-0005-0000-0000-0000D10B0000}"/>
    <cellStyle name="20% - Accent1 2 2 2 8 2 2 2 2" xfId="3214" xr:uid="{00000000-0005-0000-0000-0000D20B0000}"/>
    <cellStyle name="20% - Accent1 2 2 2 8 2 2 3" xfId="3215" xr:uid="{00000000-0005-0000-0000-0000D30B0000}"/>
    <cellStyle name="20% - Accent1 2 2 2 8 2 3" xfId="3216" xr:uid="{00000000-0005-0000-0000-0000D40B0000}"/>
    <cellStyle name="20% - Accent1 2 2 2 8 2 3 2" xfId="3217" xr:uid="{00000000-0005-0000-0000-0000D50B0000}"/>
    <cellStyle name="20% - Accent1 2 2 2 8 2 4" xfId="3218" xr:uid="{00000000-0005-0000-0000-0000D60B0000}"/>
    <cellStyle name="20% - Accent1 2 2 2 8 3" xfId="3219" xr:uid="{00000000-0005-0000-0000-0000D70B0000}"/>
    <cellStyle name="20% - Accent1 2 2 2 8 3 2" xfId="3220" xr:uid="{00000000-0005-0000-0000-0000D80B0000}"/>
    <cellStyle name="20% - Accent1 2 2 2 8 3 2 2" xfId="3221" xr:uid="{00000000-0005-0000-0000-0000D90B0000}"/>
    <cellStyle name="20% - Accent1 2 2 2 8 3 2 2 2" xfId="3222" xr:uid="{00000000-0005-0000-0000-0000DA0B0000}"/>
    <cellStyle name="20% - Accent1 2 2 2 8 3 2 3" xfId="3223" xr:uid="{00000000-0005-0000-0000-0000DB0B0000}"/>
    <cellStyle name="20% - Accent1 2 2 2 8 3 3" xfId="3224" xr:uid="{00000000-0005-0000-0000-0000DC0B0000}"/>
    <cellStyle name="20% - Accent1 2 2 2 8 3 3 2" xfId="3225" xr:uid="{00000000-0005-0000-0000-0000DD0B0000}"/>
    <cellStyle name="20% - Accent1 2 2 2 8 3 4" xfId="3226" xr:uid="{00000000-0005-0000-0000-0000DE0B0000}"/>
    <cellStyle name="20% - Accent1 2 2 2 8 4" xfId="3227" xr:uid="{00000000-0005-0000-0000-0000DF0B0000}"/>
    <cellStyle name="20% - Accent1 2 2 2 8 4 2" xfId="3228" xr:uid="{00000000-0005-0000-0000-0000E00B0000}"/>
    <cellStyle name="20% - Accent1 2 2 2 8 4 2 2" xfId="3229" xr:uid="{00000000-0005-0000-0000-0000E10B0000}"/>
    <cellStyle name="20% - Accent1 2 2 2 8 4 2 2 2" xfId="3230" xr:uid="{00000000-0005-0000-0000-0000E20B0000}"/>
    <cellStyle name="20% - Accent1 2 2 2 8 4 2 3" xfId="3231" xr:uid="{00000000-0005-0000-0000-0000E30B0000}"/>
    <cellStyle name="20% - Accent1 2 2 2 8 4 3" xfId="3232" xr:uid="{00000000-0005-0000-0000-0000E40B0000}"/>
    <cellStyle name="20% - Accent1 2 2 2 8 4 3 2" xfId="3233" xr:uid="{00000000-0005-0000-0000-0000E50B0000}"/>
    <cellStyle name="20% - Accent1 2 2 2 8 4 4" xfId="3234" xr:uid="{00000000-0005-0000-0000-0000E60B0000}"/>
    <cellStyle name="20% - Accent1 2 2 2 8 5" xfId="3235" xr:uid="{00000000-0005-0000-0000-0000E70B0000}"/>
    <cellStyle name="20% - Accent1 2 2 2 8 5 2" xfId="3236" xr:uid="{00000000-0005-0000-0000-0000E80B0000}"/>
    <cellStyle name="20% - Accent1 2 2 2 8 5 2 2" xfId="3237" xr:uid="{00000000-0005-0000-0000-0000E90B0000}"/>
    <cellStyle name="20% - Accent1 2 2 2 8 5 3" xfId="3238" xr:uid="{00000000-0005-0000-0000-0000EA0B0000}"/>
    <cellStyle name="20% - Accent1 2 2 2 8 6" xfId="3239" xr:uid="{00000000-0005-0000-0000-0000EB0B0000}"/>
    <cellStyle name="20% - Accent1 2 2 2 8 6 2" xfId="3240" xr:uid="{00000000-0005-0000-0000-0000EC0B0000}"/>
    <cellStyle name="20% - Accent1 2 2 2 8 6 2 2" xfId="3241" xr:uid="{00000000-0005-0000-0000-0000ED0B0000}"/>
    <cellStyle name="20% - Accent1 2 2 2 8 6 3" xfId="3242" xr:uid="{00000000-0005-0000-0000-0000EE0B0000}"/>
    <cellStyle name="20% - Accent1 2 2 2 8 7" xfId="3243" xr:uid="{00000000-0005-0000-0000-0000EF0B0000}"/>
    <cellStyle name="20% - Accent1 2 2 2 8 7 2" xfId="3244" xr:uid="{00000000-0005-0000-0000-0000F00B0000}"/>
    <cellStyle name="20% - Accent1 2 2 2 8 8" xfId="3245" xr:uid="{00000000-0005-0000-0000-0000F10B0000}"/>
    <cellStyle name="20% - Accent1 2 2 2 8 8 2" xfId="3246" xr:uid="{00000000-0005-0000-0000-0000F20B0000}"/>
    <cellStyle name="20% - Accent1 2 2 2 8 9" xfId="3247" xr:uid="{00000000-0005-0000-0000-0000F30B0000}"/>
    <cellStyle name="20% - Accent1 2 2 2 9" xfId="3248" xr:uid="{00000000-0005-0000-0000-0000F40B0000}"/>
    <cellStyle name="20% - Accent1 2 2 2 9 2" xfId="3249" xr:uid="{00000000-0005-0000-0000-0000F50B0000}"/>
    <cellStyle name="20% - Accent1 2 2 2 9 2 2" xfId="3250" xr:uid="{00000000-0005-0000-0000-0000F60B0000}"/>
    <cellStyle name="20% - Accent1 2 2 2 9 2 2 2" xfId="3251" xr:uid="{00000000-0005-0000-0000-0000F70B0000}"/>
    <cellStyle name="20% - Accent1 2 2 2 9 2 3" xfId="3252" xr:uid="{00000000-0005-0000-0000-0000F80B0000}"/>
    <cellStyle name="20% - Accent1 2 2 2 9 3" xfId="3253" xr:uid="{00000000-0005-0000-0000-0000F90B0000}"/>
    <cellStyle name="20% - Accent1 2 2 2 9 3 2" xfId="3254" xr:uid="{00000000-0005-0000-0000-0000FA0B0000}"/>
    <cellStyle name="20% - Accent1 2 2 2 9 4" xfId="3255" xr:uid="{00000000-0005-0000-0000-0000FB0B0000}"/>
    <cellStyle name="20% - Accent1 2 2 20" xfId="3256" xr:uid="{00000000-0005-0000-0000-0000FC0B0000}"/>
    <cellStyle name="20% - Accent1 2 2 3" xfId="3257" xr:uid="{00000000-0005-0000-0000-0000FD0B0000}"/>
    <cellStyle name="20% - Accent1 2 2 3 10" xfId="3258" xr:uid="{00000000-0005-0000-0000-0000FE0B0000}"/>
    <cellStyle name="20% - Accent1 2 2 3 10 2" xfId="3259" xr:uid="{00000000-0005-0000-0000-0000FF0B0000}"/>
    <cellStyle name="20% - Accent1 2 2 3 10 2 2" xfId="3260" xr:uid="{00000000-0005-0000-0000-0000000C0000}"/>
    <cellStyle name="20% - Accent1 2 2 3 10 2 2 2" xfId="3261" xr:uid="{00000000-0005-0000-0000-0000010C0000}"/>
    <cellStyle name="20% - Accent1 2 2 3 10 2 3" xfId="3262" xr:uid="{00000000-0005-0000-0000-0000020C0000}"/>
    <cellStyle name="20% - Accent1 2 2 3 10 3" xfId="3263" xr:uid="{00000000-0005-0000-0000-0000030C0000}"/>
    <cellStyle name="20% - Accent1 2 2 3 10 3 2" xfId="3264" xr:uid="{00000000-0005-0000-0000-0000040C0000}"/>
    <cellStyle name="20% - Accent1 2 2 3 10 4" xfId="3265" xr:uid="{00000000-0005-0000-0000-0000050C0000}"/>
    <cellStyle name="20% - Accent1 2 2 3 11" xfId="3266" xr:uid="{00000000-0005-0000-0000-0000060C0000}"/>
    <cellStyle name="20% - Accent1 2 2 3 11 2" xfId="3267" xr:uid="{00000000-0005-0000-0000-0000070C0000}"/>
    <cellStyle name="20% - Accent1 2 2 3 11 2 2" xfId="3268" xr:uid="{00000000-0005-0000-0000-0000080C0000}"/>
    <cellStyle name="20% - Accent1 2 2 3 11 2 2 2" xfId="3269" xr:uid="{00000000-0005-0000-0000-0000090C0000}"/>
    <cellStyle name="20% - Accent1 2 2 3 11 2 3" xfId="3270" xr:uid="{00000000-0005-0000-0000-00000A0C0000}"/>
    <cellStyle name="20% - Accent1 2 2 3 11 3" xfId="3271" xr:uid="{00000000-0005-0000-0000-00000B0C0000}"/>
    <cellStyle name="20% - Accent1 2 2 3 11 3 2" xfId="3272" xr:uid="{00000000-0005-0000-0000-00000C0C0000}"/>
    <cellStyle name="20% - Accent1 2 2 3 11 4" xfId="3273" xr:uid="{00000000-0005-0000-0000-00000D0C0000}"/>
    <cellStyle name="20% - Accent1 2 2 3 12" xfId="3274" xr:uid="{00000000-0005-0000-0000-00000E0C0000}"/>
    <cellStyle name="20% - Accent1 2 2 3 12 2" xfId="3275" xr:uid="{00000000-0005-0000-0000-00000F0C0000}"/>
    <cellStyle name="20% - Accent1 2 2 3 12 2 2" xfId="3276" xr:uid="{00000000-0005-0000-0000-0000100C0000}"/>
    <cellStyle name="20% - Accent1 2 2 3 12 3" xfId="3277" xr:uid="{00000000-0005-0000-0000-0000110C0000}"/>
    <cellStyle name="20% - Accent1 2 2 3 13" xfId="3278" xr:uid="{00000000-0005-0000-0000-0000120C0000}"/>
    <cellStyle name="20% - Accent1 2 2 3 13 2" xfId="3279" xr:uid="{00000000-0005-0000-0000-0000130C0000}"/>
    <cellStyle name="20% - Accent1 2 2 3 13 2 2" xfId="3280" xr:uid="{00000000-0005-0000-0000-0000140C0000}"/>
    <cellStyle name="20% - Accent1 2 2 3 13 3" xfId="3281" xr:uid="{00000000-0005-0000-0000-0000150C0000}"/>
    <cellStyle name="20% - Accent1 2 2 3 14" xfId="3282" xr:uid="{00000000-0005-0000-0000-0000160C0000}"/>
    <cellStyle name="20% - Accent1 2 2 3 14 2" xfId="3283" xr:uid="{00000000-0005-0000-0000-0000170C0000}"/>
    <cellStyle name="20% - Accent1 2 2 3 15" xfId="3284" xr:uid="{00000000-0005-0000-0000-0000180C0000}"/>
    <cellStyle name="20% - Accent1 2 2 3 15 2" xfId="3285" xr:uid="{00000000-0005-0000-0000-0000190C0000}"/>
    <cellStyle name="20% - Accent1 2 2 3 16" xfId="3286" xr:uid="{00000000-0005-0000-0000-00001A0C0000}"/>
    <cellStyle name="20% - Accent1 2 2 3 2" xfId="3287" xr:uid="{00000000-0005-0000-0000-00001B0C0000}"/>
    <cellStyle name="20% - Accent1 2 2 3 2 10" xfId="3288" xr:uid="{00000000-0005-0000-0000-00001C0C0000}"/>
    <cellStyle name="20% - Accent1 2 2 3 2 10 2" xfId="3289" xr:uid="{00000000-0005-0000-0000-00001D0C0000}"/>
    <cellStyle name="20% - Accent1 2 2 3 2 10 2 2" xfId="3290" xr:uid="{00000000-0005-0000-0000-00001E0C0000}"/>
    <cellStyle name="20% - Accent1 2 2 3 2 10 2 2 2" xfId="3291" xr:uid="{00000000-0005-0000-0000-00001F0C0000}"/>
    <cellStyle name="20% - Accent1 2 2 3 2 10 2 3" xfId="3292" xr:uid="{00000000-0005-0000-0000-0000200C0000}"/>
    <cellStyle name="20% - Accent1 2 2 3 2 10 3" xfId="3293" xr:uid="{00000000-0005-0000-0000-0000210C0000}"/>
    <cellStyle name="20% - Accent1 2 2 3 2 10 3 2" xfId="3294" xr:uid="{00000000-0005-0000-0000-0000220C0000}"/>
    <cellStyle name="20% - Accent1 2 2 3 2 10 4" xfId="3295" xr:uid="{00000000-0005-0000-0000-0000230C0000}"/>
    <cellStyle name="20% - Accent1 2 2 3 2 11" xfId="3296" xr:uid="{00000000-0005-0000-0000-0000240C0000}"/>
    <cellStyle name="20% - Accent1 2 2 3 2 11 2" xfId="3297" xr:uid="{00000000-0005-0000-0000-0000250C0000}"/>
    <cellStyle name="20% - Accent1 2 2 3 2 11 2 2" xfId="3298" xr:uid="{00000000-0005-0000-0000-0000260C0000}"/>
    <cellStyle name="20% - Accent1 2 2 3 2 11 3" xfId="3299" xr:uid="{00000000-0005-0000-0000-0000270C0000}"/>
    <cellStyle name="20% - Accent1 2 2 3 2 12" xfId="3300" xr:uid="{00000000-0005-0000-0000-0000280C0000}"/>
    <cellStyle name="20% - Accent1 2 2 3 2 12 2" xfId="3301" xr:uid="{00000000-0005-0000-0000-0000290C0000}"/>
    <cellStyle name="20% - Accent1 2 2 3 2 12 2 2" xfId="3302" xr:uid="{00000000-0005-0000-0000-00002A0C0000}"/>
    <cellStyle name="20% - Accent1 2 2 3 2 12 3" xfId="3303" xr:uid="{00000000-0005-0000-0000-00002B0C0000}"/>
    <cellStyle name="20% - Accent1 2 2 3 2 13" xfId="3304" xr:uid="{00000000-0005-0000-0000-00002C0C0000}"/>
    <cellStyle name="20% - Accent1 2 2 3 2 13 2" xfId="3305" xr:uid="{00000000-0005-0000-0000-00002D0C0000}"/>
    <cellStyle name="20% - Accent1 2 2 3 2 14" xfId="3306" xr:uid="{00000000-0005-0000-0000-00002E0C0000}"/>
    <cellStyle name="20% - Accent1 2 2 3 2 14 2" xfId="3307" xr:uid="{00000000-0005-0000-0000-00002F0C0000}"/>
    <cellStyle name="20% - Accent1 2 2 3 2 15" xfId="3308" xr:uid="{00000000-0005-0000-0000-0000300C0000}"/>
    <cellStyle name="20% - Accent1 2 2 3 2 2" xfId="3309" xr:uid="{00000000-0005-0000-0000-0000310C0000}"/>
    <cellStyle name="20% - Accent1 2 2 3 2 2 10" xfId="3310" xr:uid="{00000000-0005-0000-0000-0000320C0000}"/>
    <cellStyle name="20% - Accent1 2 2 3 2 2 10 2" xfId="3311" xr:uid="{00000000-0005-0000-0000-0000330C0000}"/>
    <cellStyle name="20% - Accent1 2 2 3 2 2 10 2 2" xfId="3312" xr:uid="{00000000-0005-0000-0000-0000340C0000}"/>
    <cellStyle name="20% - Accent1 2 2 3 2 2 10 3" xfId="3313" xr:uid="{00000000-0005-0000-0000-0000350C0000}"/>
    <cellStyle name="20% - Accent1 2 2 3 2 2 11" xfId="3314" xr:uid="{00000000-0005-0000-0000-0000360C0000}"/>
    <cellStyle name="20% - Accent1 2 2 3 2 2 11 2" xfId="3315" xr:uid="{00000000-0005-0000-0000-0000370C0000}"/>
    <cellStyle name="20% - Accent1 2 2 3 2 2 11 2 2" xfId="3316" xr:uid="{00000000-0005-0000-0000-0000380C0000}"/>
    <cellStyle name="20% - Accent1 2 2 3 2 2 11 3" xfId="3317" xr:uid="{00000000-0005-0000-0000-0000390C0000}"/>
    <cellStyle name="20% - Accent1 2 2 3 2 2 12" xfId="3318" xr:uid="{00000000-0005-0000-0000-00003A0C0000}"/>
    <cellStyle name="20% - Accent1 2 2 3 2 2 12 2" xfId="3319" xr:uid="{00000000-0005-0000-0000-00003B0C0000}"/>
    <cellStyle name="20% - Accent1 2 2 3 2 2 13" xfId="3320" xr:uid="{00000000-0005-0000-0000-00003C0C0000}"/>
    <cellStyle name="20% - Accent1 2 2 3 2 2 13 2" xfId="3321" xr:uid="{00000000-0005-0000-0000-00003D0C0000}"/>
    <cellStyle name="20% - Accent1 2 2 3 2 2 14" xfId="3322" xr:uid="{00000000-0005-0000-0000-00003E0C0000}"/>
    <cellStyle name="20% - Accent1 2 2 3 2 2 2" xfId="3323" xr:uid="{00000000-0005-0000-0000-00003F0C0000}"/>
    <cellStyle name="20% - Accent1 2 2 3 2 2 2 10" xfId="3324" xr:uid="{00000000-0005-0000-0000-0000400C0000}"/>
    <cellStyle name="20% - Accent1 2 2 3 2 2 2 10 2" xfId="3325" xr:uid="{00000000-0005-0000-0000-0000410C0000}"/>
    <cellStyle name="20% - Accent1 2 2 3 2 2 2 11" xfId="3326" xr:uid="{00000000-0005-0000-0000-0000420C0000}"/>
    <cellStyle name="20% - Accent1 2 2 3 2 2 2 2" xfId="3327" xr:uid="{00000000-0005-0000-0000-0000430C0000}"/>
    <cellStyle name="20% - Accent1 2 2 3 2 2 2 2 2" xfId="3328" xr:uid="{00000000-0005-0000-0000-0000440C0000}"/>
    <cellStyle name="20% - Accent1 2 2 3 2 2 2 2 2 2" xfId="3329" xr:uid="{00000000-0005-0000-0000-0000450C0000}"/>
    <cellStyle name="20% - Accent1 2 2 3 2 2 2 2 2 2 2" xfId="3330" xr:uid="{00000000-0005-0000-0000-0000460C0000}"/>
    <cellStyle name="20% - Accent1 2 2 3 2 2 2 2 2 2 2 2" xfId="3331" xr:uid="{00000000-0005-0000-0000-0000470C0000}"/>
    <cellStyle name="20% - Accent1 2 2 3 2 2 2 2 2 2 3" xfId="3332" xr:uid="{00000000-0005-0000-0000-0000480C0000}"/>
    <cellStyle name="20% - Accent1 2 2 3 2 2 2 2 2 3" xfId="3333" xr:uid="{00000000-0005-0000-0000-0000490C0000}"/>
    <cellStyle name="20% - Accent1 2 2 3 2 2 2 2 2 3 2" xfId="3334" xr:uid="{00000000-0005-0000-0000-00004A0C0000}"/>
    <cellStyle name="20% - Accent1 2 2 3 2 2 2 2 2 4" xfId="3335" xr:uid="{00000000-0005-0000-0000-00004B0C0000}"/>
    <cellStyle name="20% - Accent1 2 2 3 2 2 2 2 3" xfId="3336" xr:uid="{00000000-0005-0000-0000-00004C0C0000}"/>
    <cellStyle name="20% - Accent1 2 2 3 2 2 2 2 3 2" xfId="3337" xr:uid="{00000000-0005-0000-0000-00004D0C0000}"/>
    <cellStyle name="20% - Accent1 2 2 3 2 2 2 2 3 2 2" xfId="3338" xr:uid="{00000000-0005-0000-0000-00004E0C0000}"/>
    <cellStyle name="20% - Accent1 2 2 3 2 2 2 2 3 2 2 2" xfId="3339" xr:uid="{00000000-0005-0000-0000-00004F0C0000}"/>
    <cellStyle name="20% - Accent1 2 2 3 2 2 2 2 3 2 3" xfId="3340" xr:uid="{00000000-0005-0000-0000-0000500C0000}"/>
    <cellStyle name="20% - Accent1 2 2 3 2 2 2 2 3 3" xfId="3341" xr:uid="{00000000-0005-0000-0000-0000510C0000}"/>
    <cellStyle name="20% - Accent1 2 2 3 2 2 2 2 3 3 2" xfId="3342" xr:uid="{00000000-0005-0000-0000-0000520C0000}"/>
    <cellStyle name="20% - Accent1 2 2 3 2 2 2 2 3 4" xfId="3343" xr:uid="{00000000-0005-0000-0000-0000530C0000}"/>
    <cellStyle name="20% - Accent1 2 2 3 2 2 2 2 4" xfId="3344" xr:uid="{00000000-0005-0000-0000-0000540C0000}"/>
    <cellStyle name="20% - Accent1 2 2 3 2 2 2 2 4 2" xfId="3345" xr:uid="{00000000-0005-0000-0000-0000550C0000}"/>
    <cellStyle name="20% - Accent1 2 2 3 2 2 2 2 4 2 2" xfId="3346" xr:uid="{00000000-0005-0000-0000-0000560C0000}"/>
    <cellStyle name="20% - Accent1 2 2 3 2 2 2 2 4 2 2 2" xfId="3347" xr:uid="{00000000-0005-0000-0000-0000570C0000}"/>
    <cellStyle name="20% - Accent1 2 2 3 2 2 2 2 4 2 3" xfId="3348" xr:uid="{00000000-0005-0000-0000-0000580C0000}"/>
    <cellStyle name="20% - Accent1 2 2 3 2 2 2 2 4 3" xfId="3349" xr:uid="{00000000-0005-0000-0000-0000590C0000}"/>
    <cellStyle name="20% - Accent1 2 2 3 2 2 2 2 4 3 2" xfId="3350" xr:uid="{00000000-0005-0000-0000-00005A0C0000}"/>
    <cellStyle name="20% - Accent1 2 2 3 2 2 2 2 4 4" xfId="3351" xr:uid="{00000000-0005-0000-0000-00005B0C0000}"/>
    <cellStyle name="20% - Accent1 2 2 3 2 2 2 2 5" xfId="3352" xr:uid="{00000000-0005-0000-0000-00005C0C0000}"/>
    <cellStyle name="20% - Accent1 2 2 3 2 2 2 2 5 2" xfId="3353" xr:uid="{00000000-0005-0000-0000-00005D0C0000}"/>
    <cellStyle name="20% - Accent1 2 2 3 2 2 2 2 5 2 2" xfId="3354" xr:uid="{00000000-0005-0000-0000-00005E0C0000}"/>
    <cellStyle name="20% - Accent1 2 2 3 2 2 2 2 5 3" xfId="3355" xr:uid="{00000000-0005-0000-0000-00005F0C0000}"/>
    <cellStyle name="20% - Accent1 2 2 3 2 2 2 2 6" xfId="3356" xr:uid="{00000000-0005-0000-0000-0000600C0000}"/>
    <cellStyle name="20% - Accent1 2 2 3 2 2 2 2 6 2" xfId="3357" xr:uid="{00000000-0005-0000-0000-0000610C0000}"/>
    <cellStyle name="20% - Accent1 2 2 3 2 2 2 2 6 2 2" xfId="3358" xr:uid="{00000000-0005-0000-0000-0000620C0000}"/>
    <cellStyle name="20% - Accent1 2 2 3 2 2 2 2 6 3" xfId="3359" xr:uid="{00000000-0005-0000-0000-0000630C0000}"/>
    <cellStyle name="20% - Accent1 2 2 3 2 2 2 2 7" xfId="3360" xr:uid="{00000000-0005-0000-0000-0000640C0000}"/>
    <cellStyle name="20% - Accent1 2 2 3 2 2 2 2 7 2" xfId="3361" xr:uid="{00000000-0005-0000-0000-0000650C0000}"/>
    <cellStyle name="20% - Accent1 2 2 3 2 2 2 2 8" xfId="3362" xr:uid="{00000000-0005-0000-0000-0000660C0000}"/>
    <cellStyle name="20% - Accent1 2 2 3 2 2 2 2 8 2" xfId="3363" xr:uid="{00000000-0005-0000-0000-0000670C0000}"/>
    <cellStyle name="20% - Accent1 2 2 3 2 2 2 2 9" xfId="3364" xr:uid="{00000000-0005-0000-0000-0000680C0000}"/>
    <cellStyle name="20% - Accent1 2 2 3 2 2 2 3" xfId="3365" xr:uid="{00000000-0005-0000-0000-0000690C0000}"/>
    <cellStyle name="20% - Accent1 2 2 3 2 2 2 3 2" xfId="3366" xr:uid="{00000000-0005-0000-0000-00006A0C0000}"/>
    <cellStyle name="20% - Accent1 2 2 3 2 2 2 3 2 2" xfId="3367" xr:uid="{00000000-0005-0000-0000-00006B0C0000}"/>
    <cellStyle name="20% - Accent1 2 2 3 2 2 2 3 2 2 2" xfId="3368" xr:uid="{00000000-0005-0000-0000-00006C0C0000}"/>
    <cellStyle name="20% - Accent1 2 2 3 2 2 2 3 2 2 2 2" xfId="3369" xr:uid="{00000000-0005-0000-0000-00006D0C0000}"/>
    <cellStyle name="20% - Accent1 2 2 3 2 2 2 3 2 2 3" xfId="3370" xr:uid="{00000000-0005-0000-0000-00006E0C0000}"/>
    <cellStyle name="20% - Accent1 2 2 3 2 2 2 3 2 3" xfId="3371" xr:uid="{00000000-0005-0000-0000-00006F0C0000}"/>
    <cellStyle name="20% - Accent1 2 2 3 2 2 2 3 2 3 2" xfId="3372" xr:uid="{00000000-0005-0000-0000-0000700C0000}"/>
    <cellStyle name="20% - Accent1 2 2 3 2 2 2 3 2 4" xfId="3373" xr:uid="{00000000-0005-0000-0000-0000710C0000}"/>
    <cellStyle name="20% - Accent1 2 2 3 2 2 2 3 3" xfId="3374" xr:uid="{00000000-0005-0000-0000-0000720C0000}"/>
    <cellStyle name="20% - Accent1 2 2 3 2 2 2 3 3 2" xfId="3375" xr:uid="{00000000-0005-0000-0000-0000730C0000}"/>
    <cellStyle name="20% - Accent1 2 2 3 2 2 2 3 3 2 2" xfId="3376" xr:uid="{00000000-0005-0000-0000-0000740C0000}"/>
    <cellStyle name="20% - Accent1 2 2 3 2 2 2 3 3 2 2 2" xfId="3377" xr:uid="{00000000-0005-0000-0000-0000750C0000}"/>
    <cellStyle name="20% - Accent1 2 2 3 2 2 2 3 3 2 3" xfId="3378" xr:uid="{00000000-0005-0000-0000-0000760C0000}"/>
    <cellStyle name="20% - Accent1 2 2 3 2 2 2 3 3 3" xfId="3379" xr:uid="{00000000-0005-0000-0000-0000770C0000}"/>
    <cellStyle name="20% - Accent1 2 2 3 2 2 2 3 3 3 2" xfId="3380" xr:uid="{00000000-0005-0000-0000-0000780C0000}"/>
    <cellStyle name="20% - Accent1 2 2 3 2 2 2 3 3 4" xfId="3381" xr:uid="{00000000-0005-0000-0000-0000790C0000}"/>
    <cellStyle name="20% - Accent1 2 2 3 2 2 2 3 4" xfId="3382" xr:uid="{00000000-0005-0000-0000-00007A0C0000}"/>
    <cellStyle name="20% - Accent1 2 2 3 2 2 2 3 4 2" xfId="3383" xr:uid="{00000000-0005-0000-0000-00007B0C0000}"/>
    <cellStyle name="20% - Accent1 2 2 3 2 2 2 3 4 2 2" xfId="3384" xr:uid="{00000000-0005-0000-0000-00007C0C0000}"/>
    <cellStyle name="20% - Accent1 2 2 3 2 2 2 3 4 2 2 2" xfId="3385" xr:uid="{00000000-0005-0000-0000-00007D0C0000}"/>
    <cellStyle name="20% - Accent1 2 2 3 2 2 2 3 4 2 3" xfId="3386" xr:uid="{00000000-0005-0000-0000-00007E0C0000}"/>
    <cellStyle name="20% - Accent1 2 2 3 2 2 2 3 4 3" xfId="3387" xr:uid="{00000000-0005-0000-0000-00007F0C0000}"/>
    <cellStyle name="20% - Accent1 2 2 3 2 2 2 3 4 3 2" xfId="3388" xr:uid="{00000000-0005-0000-0000-0000800C0000}"/>
    <cellStyle name="20% - Accent1 2 2 3 2 2 2 3 4 4" xfId="3389" xr:uid="{00000000-0005-0000-0000-0000810C0000}"/>
    <cellStyle name="20% - Accent1 2 2 3 2 2 2 3 5" xfId="3390" xr:uid="{00000000-0005-0000-0000-0000820C0000}"/>
    <cellStyle name="20% - Accent1 2 2 3 2 2 2 3 5 2" xfId="3391" xr:uid="{00000000-0005-0000-0000-0000830C0000}"/>
    <cellStyle name="20% - Accent1 2 2 3 2 2 2 3 5 2 2" xfId="3392" xr:uid="{00000000-0005-0000-0000-0000840C0000}"/>
    <cellStyle name="20% - Accent1 2 2 3 2 2 2 3 5 3" xfId="3393" xr:uid="{00000000-0005-0000-0000-0000850C0000}"/>
    <cellStyle name="20% - Accent1 2 2 3 2 2 2 3 6" xfId="3394" xr:uid="{00000000-0005-0000-0000-0000860C0000}"/>
    <cellStyle name="20% - Accent1 2 2 3 2 2 2 3 6 2" xfId="3395" xr:uid="{00000000-0005-0000-0000-0000870C0000}"/>
    <cellStyle name="20% - Accent1 2 2 3 2 2 2 3 6 2 2" xfId="3396" xr:uid="{00000000-0005-0000-0000-0000880C0000}"/>
    <cellStyle name="20% - Accent1 2 2 3 2 2 2 3 6 3" xfId="3397" xr:uid="{00000000-0005-0000-0000-0000890C0000}"/>
    <cellStyle name="20% - Accent1 2 2 3 2 2 2 3 7" xfId="3398" xr:uid="{00000000-0005-0000-0000-00008A0C0000}"/>
    <cellStyle name="20% - Accent1 2 2 3 2 2 2 3 7 2" xfId="3399" xr:uid="{00000000-0005-0000-0000-00008B0C0000}"/>
    <cellStyle name="20% - Accent1 2 2 3 2 2 2 3 8" xfId="3400" xr:uid="{00000000-0005-0000-0000-00008C0C0000}"/>
    <cellStyle name="20% - Accent1 2 2 3 2 2 2 3 8 2" xfId="3401" xr:uid="{00000000-0005-0000-0000-00008D0C0000}"/>
    <cellStyle name="20% - Accent1 2 2 3 2 2 2 3 9" xfId="3402" xr:uid="{00000000-0005-0000-0000-00008E0C0000}"/>
    <cellStyle name="20% - Accent1 2 2 3 2 2 2 4" xfId="3403" xr:uid="{00000000-0005-0000-0000-00008F0C0000}"/>
    <cellStyle name="20% - Accent1 2 2 3 2 2 2 4 2" xfId="3404" xr:uid="{00000000-0005-0000-0000-0000900C0000}"/>
    <cellStyle name="20% - Accent1 2 2 3 2 2 2 4 2 2" xfId="3405" xr:uid="{00000000-0005-0000-0000-0000910C0000}"/>
    <cellStyle name="20% - Accent1 2 2 3 2 2 2 4 2 2 2" xfId="3406" xr:uid="{00000000-0005-0000-0000-0000920C0000}"/>
    <cellStyle name="20% - Accent1 2 2 3 2 2 2 4 2 3" xfId="3407" xr:uid="{00000000-0005-0000-0000-0000930C0000}"/>
    <cellStyle name="20% - Accent1 2 2 3 2 2 2 4 3" xfId="3408" xr:uid="{00000000-0005-0000-0000-0000940C0000}"/>
    <cellStyle name="20% - Accent1 2 2 3 2 2 2 4 3 2" xfId="3409" xr:uid="{00000000-0005-0000-0000-0000950C0000}"/>
    <cellStyle name="20% - Accent1 2 2 3 2 2 2 4 4" xfId="3410" xr:uid="{00000000-0005-0000-0000-0000960C0000}"/>
    <cellStyle name="20% - Accent1 2 2 3 2 2 2 5" xfId="3411" xr:uid="{00000000-0005-0000-0000-0000970C0000}"/>
    <cellStyle name="20% - Accent1 2 2 3 2 2 2 5 2" xfId="3412" xr:uid="{00000000-0005-0000-0000-0000980C0000}"/>
    <cellStyle name="20% - Accent1 2 2 3 2 2 2 5 2 2" xfId="3413" xr:uid="{00000000-0005-0000-0000-0000990C0000}"/>
    <cellStyle name="20% - Accent1 2 2 3 2 2 2 5 2 2 2" xfId="3414" xr:uid="{00000000-0005-0000-0000-00009A0C0000}"/>
    <cellStyle name="20% - Accent1 2 2 3 2 2 2 5 2 3" xfId="3415" xr:uid="{00000000-0005-0000-0000-00009B0C0000}"/>
    <cellStyle name="20% - Accent1 2 2 3 2 2 2 5 3" xfId="3416" xr:uid="{00000000-0005-0000-0000-00009C0C0000}"/>
    <cellStyle name="20% - Accent1 2 2 3 2 2 2 5 3 2" xfId="3417" xr:uid="{00000000-0005-0000-0000-00009D0C0000}"/>
    <cellStyle name="20% - Accent1 2 2 3 2 2 2 5 4" xfId="3418" xr:uid="{00000000-0005-0000-0000-00009E0C0000}"/>
    <cellStyle name="20% - Accent1 2 2 3 2 2 2 6" xfId="3419" xr:uid="{00000000-0005-0000-0000-00009F0C0000}"/>
    <cellStyle name="20% - Accent1 2 2 3 2 2 2 6 2" xfId="3420" xr:uid="{00000000-0005-0000-0000-0000A00C0000}"/>
    <cellStyle name="20% - Accent1 2 2 3 2 2 2 6 2 2" xfId="3421" xr:uid="{00000000-0005-0000-0000-0000A10C0000}"/>
    <cellStyle name="20% - Accent1 2 2 3 2 2 2 6 2 2 2" xfId="3422" xr:uid="{00000000-0005-0000-0000-0000A20C0000}"/>
    <cellStyle name="20% - Accent1 2 2 3 2 2 2 6 2 3" xfId="3423" xr:uid="{00000000-0005-0000-0000-0000A30C0000}"/>
    <cellStyle name="20% - Accent1 2 2 3 2 2 2 6 3" xfId="3424" xr:uid="{00000000-0005-0000-0000-0000A40C0000}"/>
    <cellStyle name="20% - Accent1 2 2 3 2 2 2 6 3 2" xfId="3425" xr:uid="{00000000-0005-0000-0000-0000A50C0000}"/>
    <cellStyle name="20% - Accent1 2 2 3 2 2 2 6 4" xfId="3426" xr:uid="{00000000-0005-0000-0000-0000A60C0000}"/>
    <cellStyle name="20% - Accent1 2 2 3 2 2 2 7" xfId="3427" xr:uid="{00000000-0005-0000-0000-0000A70C0000}"/>
    <cellStyle name="20% - Accent1 2 2 3 2 2 2 7 2" xfId="3428" xr:uid="{00000000-0005-0000-0000-0000A80C0000}"/>
    <cellStyle name="20% - Accent1 2 2 3 2 2 2 7 2 2" xfId="3429" xr:uid="{00000000-0005-0000-0000-0000A90C0000}"/>
    <cellStyle name="20% - Accent1 2 2 3 2 2 2 7 3" xfId="3430" xr:uid="{00000000-0005-0000-0000-0000AA0C0000}"/>
    <cellStyle name="20% - Accent1 2 2 3 2 2 2 8" xfId="3431" xr:uid="{00000000-0005-0000-0000-0000AB0C0000}"/>
    <cellStyle name="20% - Accent1 2 2 3 2 2 2 8 2" xfId="3432" xr:uid="{00000000-0005-0000-0000-0000AC0C0000}"/>
    <cellStyle name="20% - Accent1 2 2 3 2 2 2 8 2 2" xfId="3433" xr:uid="{00000000-0005-0000-0000-0000AD0C0000}"/>
    <cellStyle name="20% - Accent1 2 2 3 2 2 2 8 3" xfId="3434" xr:uid="{00000000-0005-0000-0000-0000AE0C0000}"/>
    <cellStyle name="20% - Accent1 2 2 3 2 2 2 9" xfId="3435" xr:uid="{00000000-0005-0000-0000-0000AF0C0000}"/>
    <cellStyle name="20% - Accent1 2 2 3 2 2 2 9 2" xfId="3436" xr:uid="{00000000-0005-0000-0000-0000B00C0000}"/>
    <cellStyle name="20% - Accent1 2 2 3 2 2 3" xfId="3437" xr:uid="{00000000-0005-0000-0000-0000B10C0000}"/>
    <cellStyle name="20% - Accent1 2 2 3 2 2 3 10" xfId="3438" xr:uid="{00000000-0005-0000-0000-0000B20C0000}"/>
    <cellStyle name="20% - Accent1 2 2 3 2 2 3 10 2" xfId="3439" xr:uid="{00000000-0005-0000-0000-0000B30C0000}"/>
    <cellStyle name="20% - Accent1 2 2 3 2 2 3 11" xfId="3440" xr:uid="{00000000-0005-0000-0000-0000B40C0000}"/>
    <cellStyle name="20% - Accent1 2 2 3 2 2 3 2" xfId="3441" xr:uid="{00000000-0005-0000-0000-0000B50C0000}"/>
    <cellStyle name="20% - Accent1 2 2 3 2 2 3 2 2" xfId="3442" xr:uid="{00000000-0005-0000-0000-0000B60C0000}"/>
    <cellStyle name="20% - Accent1 2 2 3 2 2 3 2 2 2" xfId="3443" xr:uid="{00000000-0005-0000-0000-0000B70C0000}"/>
    <cellStyle name="20% - Accent1 2 2 3 2 2 3 2 2 2 2" xfId="3444" xr:uid="{00000000-0005-0000-0000-0000B80C0000}"/>
    <cellStyle name="20% - Accent1 2 2 3 2 2 3 2 2 2 2 2" xfId="3445" xr:uid="{00000000-0005-0000-0000-0000B90C0000}"/>
    <cellStyle name="20% - Accent1 2 2 3 2 2 3 2 2 2 3" xfId="3446" xr:uid="{00000000-0005-0000-0000-0000BA0C0000}"/>
    <cellStyle name="20% - Accent1 2 2 3 2 2 3 2 2 3" xfId="3447" xr:uid="{00000000-0005-0000-0000-0000BB0C0000}"/>
    <cellStyle name="20% - Accent1 2 2 3 2 2 3 2 2 3 2" xfId="3448" xr:uid="{00000000-0005-0000-0000-0000BC0C0000}"/>
    <cellStyle name="20% - Accent1 2 2 3 2 2 3 2 2 4" xfId="3449" xr:uid="{00000000-0005-0000-0000-0000BD0C0000}"/>
    <cellStyle name="20% - Accent1 2 2 3 2 2 3 2 3" xfId="3450" xr:uid="{00000000-0005-0000-0000-0000BE0C0000}"/>
    <cellStyle name="20% - Accent1 2 2 3 2 2 3 2 3 2" xfId="3451" xr:uid="{00000000-0005-0000-0000-0000BF0C0000}"/>
    <cellStyle name="20% - Accent1 2 2 3 2 2 3 2 3 2 2" xfId="3452" xr:uid="{00000000-0005-0000-0000-0000C00C0000}"/>
    <cellStyle name="20% - Accent1 2 2 3 2 2 3 2 3 2 2 2" xfId="3453" xr:uid="{00000000-0005-0000-0000-0000C10C0000}"/>
    <cellStyle name="20% - Accent1 2 2 3 2 2 3 2 3 2 3" xfId="3454" xr:uid="{00000000-0005-0000-0000-0000C20C0000}"/>
    <cellStyle name="20% - Accent1 2 2 3 2 2 3 2 3 3" xfId="3455" xr:uid="{00000000-0005-0000-0000-0000C30C0000}"/>
    <cellStyle name="20% - Accent1 2 2 3 2 2 3 2 3 3 2" xfId="3456" xr:uid="{00000000-0005-0000-0000-0000C40C0000}"/>
    <cellStyle name="20% - Accent1 2 2 3 2 2 3 2 3 4" xfId="3457" xr:uid="{00000000-0005-0000-0000-0000C50C0000}"/>
    <cellStyle name="20% - Accent1 2 2 3 2 2 3 2 4" xfId="3458" xr:uid="{00000000-0005-0000-0000-0000C60C0000}"/>
    <cellStyle name="20% - Accent1 2 2 3 2 2 3 2 4 2" xfId="3459" xr:uid="{00000000-0005-0000-0000-0000C70C0000}"/>
    <cellStyle name="20% - Accent1 2 2 3 2 2 3 2 4 2 2" xfId="3460" xr:uid="{00000000-0005-0000-0000-0000C80C0000}"/>
    <cellStyle name="20% - Accent1 2 2 3 2 2 3 2 4 2 2 2" xfId="3461" xr:uid="{00000000-0005-0000-0000-0000C90C0000}"/>
    <cellStyle name="20% - Accent1 2 2 3 2 2 3 2 4 2 3" xfId="3462" xr:uid="{00000000-0005-0000-0000-0000CA0C0000}"/>
    <cellStyle name="20% - Accent1 2 2 3 2 2 3 2 4 3" xfId="3463" xr:uid="{00000000-0005-0000-0000-0000CB0C0000}"/>
    <cellStyle name="20% - Accent1 2 2 3 2 2 3 2 4 3 2" xfId="3464" xr:uid="{00000000-0005-0000-0000-0000CC0C0000}"/>
    <cellStyle name="20% - Accent1 2 2 3 2 2 3 2 4 4" xfId="3465" xr:uid="{00000000-0005-0000-0000-0000CD0C0000}"/>
    <cellStyle name="20% - Accent1 2 2 3 2 2 3 2 5" xfId="3466" xr:uid="{00000000-0005-0000-0000-0000CE0C0000}"/>
    <cellStyle name="20% - Accent1 2 2 3 2 2 3 2 5 2" xfId="3467" xr:uid="{00000000-0005-0000-0000-0000CF0C0000}"/>
    <cellStyle name="20% - Accent1 2 2 3 2 2 3 2 5 2 2" xfId="3468" xr:uid="{00000000-0005-0000-0000-0000D00C0000}"/>
    <cellStyle name="20% - Accent1 2 2 3 2 2 3 2 5 3" xfId="3469" xr:uid="{00000000-0005-0000-0000-0000D10C0000}"/>
    <cellStyle name="20% - Accent1 2 2 3 2 2 3 2 6" xfId="3470" xr:uid="{00000000-0005-0000-0000-0000D20C0000}"/>
    <cellStyle name="20% - Accent1 2 2 3 2 2 3 2 6 2" xfId="3471" xr:uid="{00000000-0005-0000-0000-0000D30C0000}"/>
    <cellStyle name="20% - Accent1 2 2 3 2 2 3 2 6 2 2" xfId="3472" xr:uid="{00000000-0005-0000-0000-0000D40C0000}"/>
    <cellStyle name="20% - Accent1 2 2 3 2 2 3 2 6 3" xfId="3473" xr:uid="{00000000-0005-0000-0000-0000D50C0000}"/>
    <cellStyle name="20% - Accent1 2 2 3 2 2 3 2 7" xfId="3474" xr:uid="{00000000-0005-0000-0000-0000D60C0000}"/>
    <cellStyle name="20% - Accent1 2 2 3 2 2 3 2 7 2" xfId="3475" xr:uid="{00000000-0005-0000-0000-0000D70C0000}"/>
    <cellStyle name="20% - Accent1 2 2 3 2 2 3 2 8" xfId="3476" xr:uid="{00000000-0005-0000-0000-0000D80C0000}"/>
    <cellStyle name="20% - Accent1 2 2 3 2 2 3 2 8 2" xfId="3477" xr:uid="{00000000-0005-0000-0000-0000D90C0000}"/>
    <cellStyle name="20% - Accent1 2 2 3 2 2 3 2 9" xfId="3478" xr:uid="{00000000-0005-0000-0000-0000DA0C0000}"/>
    <cellStyle name="20% - Accent1 2 2 3 2 2 3 3" xfId="3479" xr:uid="{00000000-0005-0000-0000-0000DB0C0000}"/>
    <cellStyle name="20% - Accent1 2 2 3 2 2 3 3 2" xfId="3480" xr:uid="{00000000-0005-0000-0000-0000DC0C0000}"/>
    <cellStyle name="20% - Accent1 2 2 3 2 2 3 3 2 2" xfId="3481" xr:uid="{00000000-0005-0000-0000-0000DD0C0000}"/>
    <cellStyle name="20% - Accent1 2 2 3 2 2 3 3 2 2 2" xfId="3482" xr:uid="{00000000-0005-0000-0000-0000DE0C0000}"/>
    <cellStyle name="20% - Accent1 2 2 3 2 2 3 3 2 2 2 2" xfId="3483" xr:uid="{00000000-0005-0000-0000-0000DF0C0000}"/>
    <cellStyle name="20% - Accent1 2 2 3 2 2 3 3 2 2 3" xfId="3484" xr:uid="{00000000-0005-0000-0000-0000E00C0000}"/>
    <cellStyle name="20% - Accent1 2 2 3 2 2 3 3 2 3" xfId="3485" xr:uid="{00000000-0005-0000-0000-0000E10C0000}"/>
    <cellStyle name="20% - Accent1 2 2 3 2 2 3 3 2 3 2" xfId="3486" xr:uid="{00000000-0005-0000-0000-0000E20C0000}"/>
    <cellStyle name="20% - Accent1 2 2 3 2 2 3 3 2 4" xfId="3487" xr:uid="{00000000-0005-0000-0000-0000E30C0000}"/>
    <cellStyle name="20% - Accent1 2 2 3 2 2 3 3 3" xfId="3488" xr:uid="{00000000-0005-0000-0000-0000E40C0000}"/>
    <cellStyle name="20% - Accent1 2 2 3 2 2 3 3 3 2" xfId="3489" xr:uid="{00000000-0005-0000-0000-0000E50C0000}"/>
    <cellStyle name="20% - Accent1 2 2 3 2 2 3 3 3 2 2" xfId="3490" xr:uid="{00000000-0005-0000-0000-0000E60C0000}"/>
    <cellStyle name="20% - Accent1 2 2 3 2 2 3 3 3 2 2 2" xfId="3491" xr:uid="{00000000-0005-0000-0000-0000E70C0000}"/>
    <cellStyle name="20% - Accent1 2 2 3 2 2 3 3 3 2 3" xfId="3492" xr:uid="{00000000-0005-0000-0000-0000E80C0000}"/>
    <cellStyle name="20% - Accent1 2 2 3 2 2 3 3 3 3" xfId="3493" xr:uid="{00000000-0005-0000-0000-0000E90C0000}"/>
    <cellStyle name="20% - Accent1 2 2 3 2 2 3 3 3 3 2" xfId="3494" xr:uid="{00000000-0005-0000-0000-0000EA0C0000}"/>
    <cellStyle name="20% - Accent1 2 2 3 2 2 3 3 3 4" xfId="3495" xr:uid="{00000000-0005-0000-0000-0000EB0C0000}"/>
    <cellStyle name="20% - Accent1 2 2 3 2 2 3 3 4" xfId="3496" xr:uid="{00000000-0005-0000-0000-0000EC0C0000}"/>
    <cellStyle name="20% - Accent1 2 2 3 2 2 3 3 4 2" xfId="3497" xr:uid="{00000000-0005-0000-0000-0000ED0C0000}"/>
    <cellStyle name="20% - Accent1 2 2 3 2 2 3 3 4 2 2" xfId="3498" xr:uid="{00000000-0005-0000-0000-0000EE0C0000}"/>
    <cellStyle name="20% - Accent1 2 2 3 2 2 3 3 4 2 2 2" xfId="3499" xr:uid="{00000000-0005-0000-0000-0000EF0C0000}"/>
    <cellStyle name="20% - Accent1 2 2 3 2 2 3 3 4 2 3" xfId="3500" xr:uid="{00000000-0005-0000-0000-0000F00C0000}"/>
    <cellStyle name="20% - Accent1 2 2 3 2 2 3 3 4 3" xfId="3501" xr:uid="{00000000-0005-0000-0000-0000F10C0000}"/>
    <cellStyle name="20% - Accent1 2 2 3 2 2 3 3 4 3 2" xfId="3502" xr:uid="{00000000-0005-0000-0000-0000F20C0000}"/>
    <cellStyle name="20% - Accent1 2 2 3 2 2 3 3 4 4" xfId="3503" xr:uid="{00000000-0005-0000-0000-0000F30C0000}"/>
    <cellStyle name="20% - Accent1 2 2 3 2 2 3 3 5" xfId="3504" xr:uid="{00000000-0005-0000-0000-0000F40C0000}"/>
    <cellStyle name="20% - Accent1 2 2 3 2 2 3 3 5 2" xfId="3505" xr:uid="{00000000-0005-0000-0000-0000F50C0000}"/>
    <cellStyle name="20% - Accent1 2 2 3 2 2 3 3 5 2 2" xfId="3506" xr:uid="{00000000-0005-0000-0000-0000F60C0000}"/>
    <cellStyle name="20% - Accent1 2 2 3 2 2 3 3 5 3" xfId="3507" xr:uid="{00000000-0005-0000-0000-0000F70C0000}"/>
    <cellStyle name="20% - Accent1 2 2 3 2 2 3 3 6" xfId="3508" xr:uid="{00000000-0005-0000-0000-0000F80C0000}"/>
    <cellStyle name="20% - Accent1 2 2 3 2 2 3 3 6 2" xfId="3509" xr:uid="{00000000-0005-0000-0000-0000F90C0000}"/>
    <cellStyle name="20% - Accent1 2 2 3 2 2 3 3 6 2 2" xfId="3510" xr:uid="{00000000-0005-0000-0000-0000FA0C0000}"/>
    <cellStyle name="20% - Accent1 2 2 3 2 2 3 3 6 3" xfId="3511" xr:uid="{00000000-0005-0000-0000-0000FB0C0000}"/>
    <cellStyle name="20% - Accent1 2 2 3 2 2 3 3 7" xfId="3512" xr:uid="{00000000-0005-0000-0000-0000FC0C0000}"/>
    <cellStyle name="20% - Accent1 2 2 3 2 2 3 3 7 2" xfId="3513" xr:uid="{00000000-0005-0000-0000-0000FD0C0000}"/>
    <cellStyle name="20% - Accent1 2 2 3 2 2 3 3 8" xfId="3514" xr:uid="{00000000-0005-0000-0000-0000FE0C0000}"/>
    <cellStyle name="20% - Accent1 2 2 3 2 2 3 3 8 2" xfId="3515" xr:uid="{00000000-0005-0000-0000-0000FF0C0000}"/>
    <cellStyle name="20% - Accent1 2 2 3 2 2 3 3 9" xfId="3516" xr:uid="{00000000-0005-0000-0000-0000000D0000}"/>
    <cellStyle name="20% - Accent1 2 2 3 2 2 3 4" xfId="3517" xr:uid="{00000000-0005-0000-0000-0000010D0000}"/>
    <cellStyle name="20% - Accent1 2 2 3 2 2 3 4 2" xfId="3518" xr:uid="{00000000-0005-0000-0000-0000020D0000}"/>
    <cellStyle name="20% - Accent1 2 2 3 2 2 3 4 2 2" xfId="3519" xr:uid="{00000000-0005-0000-0000-0000030D0000}"/>
    <cellStyle name="20% - Accent1 2 2 3 2 2 3 4 2 2 2" xfId="3520" xr:uid="{00000000-0005-0000-0000-0000040D0000}"/>
    <cellStyle name="20% - Accent1 2 2 3 2 2 3 4 2 3" xfId="3521" xr:uid="{00000000-0005-0000-0000-0000050D0000}"/>
    <cellStyle name="20% - Accent1 2 2 3 2 2 3 4 3" xfId="3522" xr:uid="{00000000-0005-0000-0000-0000060D0000}"/>
    <cellStyle name="20% - Accent1 2 2 3 2 2 3 4 3 2" xfId="3523" xr:uid="{00000000-0005-0000-0000-0000070D0000}"/>
    <cellStyle name="20% - Accent1 2 2 3 2 2 3 4 4" xfId="3524" xr:uid="{00000000-0005-0000-0000-0000080D0000}"/>
    <cellStyle name="20% - Accent1 2 2 3 2 2 3 5" xfId="3525" xr:uid="{00000000-0005-0000-0000-0000090D0000}"/>
    <cellStyle name="20% - Accent1 2 2 3 2 2 3 5 2" xfId="3526" xr:uid="{00000000-0005-0000-0000-00000A0D0000}"/>
    <cellStyle name="20% - Accent1 2 2 3 2 2 3 5 2 2" xfId="3527" xr:uid="{00000000-0005-0000-0000-00000B0D0000}"/>
    <cellStyle name="20% - Accent1 2 2 3 2 2 3 5 2 2 2" xfId="3528" xr:uid="{00000000-0005-0000-0000-00000C0D0000}"/>
    <cellStyle name="20% - Accent1 2 2 3 2 2 3 5 2 3" xfId="3529" xr:uid="{00000000-0005-0000-0000-00000D0D0000}"/>
    <cellStyle name="20% - Accent1 2 2 3 2 2 3 5 3" xfId="3530" xr:uid="{00000000-0005-0000-0000-00000E0D0000}"/>
    <cellStyle name="20% - Accent1 2 2 3 2 2 3 5 3 2" xfId="3531" xr:uid="{00000000-0005-0000-0000-00000F0D0000}"/>
    <cellStyle name="20% - Accent1 2 2 3 2 2 3 5 4" xfId="3532" xr:uid="{00000000-0005-0000-0000-0000100D0000}"/>
    <cellStyle name="20% - Accent1 2 2 3 2 2 3 6" xfId="3533" xr:uid="{00000000-0005-0000-0000-0000110D0000}"/>
    <cellStyle name="20% - Accent1 2 2 3 2 2 3 6 2" xfId="3534" xr:uid="{00000000-0005-0000-0000-0000120D0000}"/>
    <cellStyle name="20% - Accent1 2 2 3 2 2 3 6 2 2" xfId="3535" xr:uid="{00000000-0005-0000-0000-0000130D0000}"/>
    <cellStyle name="20% - Accent1 2 2 3 2 2 3 6 2 2 2" xfId="3536" xr:uid="{00000000-0005-0000-0000-0000140D0000}"/>
    <cellStyle name="20% - Accent1 2 2 3 2 2 3 6 2 3" xfId="3537" xr:uid="{00000000-0005-0000-0000-0000150D0000}"/>
    <cellStyle name="20% - Accent1 2 2 3 2 2 3 6 3" xfId="3538" xr:uid="{00000000-0005-0000-0000-0000160D0000}"/>
    <cellStyle name="20% - Accent1 2 2 3 2 2 3 6 3 2" xfId="3539" xr:uid="{00000000-0005-0000-0000-0000170D0000}"/>
    <cellStyle name="20% - Accent1 2 2 3 2 2 3 6 4" xfId="3540" xr:uid="{00000000-0005-0000-0000-0000180D0000}"/>
    <cellStyle name="20% - Accent1 2 2 3 2 2 3 7" xfId="3541" xr:uid="{00000000-0005-0000-0000-0000190D0000}"/>
    <cellStyle name="20% - Accent1 2 2 3 2 2 3 7 2" xfId="3542" xr:uid="{00000000-0005-0000-0000-00001A0D0000}"/>
    <cellStyle name="20% - Accent1 2 2 3 2 2 3 7 2 2" xfId="3543" xr:uid="{00000000-0005-0000-0000-00001B0D0000}"/>
    <cellStyle name="20% - Accent1 2 2 3 2 2 3 7 3" xfId="3544" xr:uid="{00000000-0005-0000-0000-00001C0D0000}"/>
    <cellStyle name="20% - Accent1 2 2 3 2 2 3 8" xfId="3545" xr:uid="{00000000-0005-0000-0000-00001D0D0000}"/>
    <cellStyle name="20% - Accent1 2 2 3 2 2 3 8 2" xfId="3546" xr:uid="{00000000-0005-0000-0000-00001E0D0000}"/>
    <cellStyle name="20% - Accent1 2 2 3 2 2 3 8 2 2" xfId="3547" xr:uid="{00000000-0005-0000-0000-00001F0D0000}"/>
    <cellStyle name="20% - Accent1 2 2 3 2 2 3 8 3" xfId="3548" xr:uid="{00000000-0005-0000-0000-0000200D0000}"/>
    <cellStyle name="20% - Accent1 2 2 3 2 2 3 9" xfId="3549" xr:uid="{00000000-0005-0000-0000-0000210D0000}"/>
    <cellStyle name="20% - Accent1 2 2 3 2 2 3 9 2" xfId="3550" xr:uid="{00000000-0005-0000-0000-0000220D0000}"/>
    <cellStyle name="20% - Accent1 2 2 3 2 2 4" xfId="3551" xr:uid="{00000000-0005-0000-0000-0000230D0000}"/>
    <cellStyle name="20% - Accent1 2 2 3 2 2 4 10" xfId="3552" xr:uid="{00000000-0005-0000-0000-0000240D0000}"/>
    <cellStyle name="20% - Accent1 2 2 3 2 2 4 10 2" xfId="3553" xr:uid="{00000000-0005-0000-0000-0000250D0000}"/>
    <cellStyle name="20% - Accent1 2 2 3 2 2 4 11" xfId="3554" xr:uid="{00000000-0005-0000-0000-0000260D0000}"/>
    <cellStyle name="20% - Accent1 2 2 3 2 2 4 2" xfId="3555" xr:uid="{00000000-0005-0000-0000-0000270D0000}"/>
    <cellStyle name="20% - Accent1 2 2 3 2 2 4 2 2" xfId="3556" xr:uid="{00000000-0005-0000-0000-0000280D0000}"/>
    <cellStyle name="20% - Accent1 2 2 3 2 2 4 2 2 2" xfId="3557" xr:uid="{00000000-0005-0000-0000-0000290D0000}"/>
    <cellStyle name="20% - Accent1 2 2 3 2 2 4 2 2 2 2" xfId="3558" xr:uid="{00000000-0005-0000-0000-00002A0D0000}"/>
    <cellStyle name="20% - Accent1 2 2 3 2 2 4 2 2 2 2 2" xfId="3559" xr:uid="{00000000-0005-0000-0000-00002B0D0000}"/>
    <cellStyle name="20% - Accent1 2 2 3 2 2 4 2 2 2 3" xfId="3560" xr:uid="{00000000-0005-0000-0000-00002C0D0000}"/>
    <cellStyle name="20% - Accent1 2 2 3 2 2 4 2 2 3" xfId="3561" xr:uid="{00000000-0005-0000-0000-00002D0D0000}"/>
    <cellStyle name="20% - Accent1 2 2 3 2 2 4 2 2 3 2" xfId="3562" xr:uid="{00000000-0005-0000-0000-00002E0D0000}"/>
    <cellStyle name="20% - Accent1 2 2 3 2 2 4 2 2 4" xfId="3563" xr:uid="{00000000-0005-0000-0000-00002F0D0000}"/>
    <cellStyle name="20% - Accent1 2 2 3 2 2 4 2 3" xfId="3564" xr:uid="{00000000-0005-0000-0000-0000300D0000}"/>
    <cellStyle name="20% - Accent1 2 2 3 2 2 4 2 3 2" xfId="3565" xr:uid="{00000000-0005-0000-0000-0000310D0000}"/>
    <cellStyle name="20% - Accent1 2 2 3 2 2 4 2 3 2 2" xfId="3566" xr:uid="{00000000-0005-0000-0000-0000320D0000}"/>
    <cellStyle name="20% - Accent1 2 2 3 2 2 4 2 3 2 2 2" xfId="3567" xr:uid="{00000000-0005-0000-0000-0000330D0000}"/>
    <cellStyle name="20% - Accent1 2 2 3 2 2 4 2 3 2 3" xfId="3568" xr:uid="{00000000-0005-0000-0000-0000340D0000}"/>
    <cellStyle name="20% - Accent1 2 2 3 2 2 4 2 3 3" xfId="3569" xr:uid="{00000000-0005-0000-0000-0000350D0000}"/>
    <cellStyle name="20% - Accent1 2 2 3 2 2 4 2 3 3 2" xfId="3570" xr:uid="{00000000-0005-0000-0000-0000360D0000}"/>
    <cellStyle name="20% - Accent1 2 2 3 2 2 4 2 3 4" xfId="3571" xr:uid="{00000000-0005-0000-0000-0000370D0000}"/>
    <cellStyle name="20% - Accent1 2 2 3 2 2 4 2 4" xfId="3572" xr:uid="{00000000-0005-0000-0000-0000380D0000}"/>
    <cellStyle name="20% - Accent1 2 2 3 2 2 4 2 4 2" xfId="3573" xr:uid="{00000000-0005-0000-0000-0000390D0000}"/>
    <cellStyle name="20% - Accent1 2 2 3 2 2 4 2 4 2 2" xfId="3574" xr:uid="{00000000-0005-0000-0000-00003A0D0000}"/>
    <cellStyle name="20% - Accent1 2 2 3 2 2 4 2 4 2 2 2" xfId="3575" xr:uid="{00000000-0005-0000-0000-00003B0D0000}"/>
    <cellStyle name="20% - Accent1 2 2 3 2 2 4 2 4 2 3" xfId="3576" xr:uid="{00000000-0005-0000-0000-00003C0D0000}"/>
    <cellStyle name="20% - Accent1 2 2 3 2 2 4 2 4 3" xfId="3577" xr:uid="{00000000-0005-0000-0000-00003D0D0000}"/>
    <cellStyle name="20% - Accent1 2 2 3 2 2 4 2 4 3 2" xfId="3578" xr:uid="{00000000-0005-0000-0000-00003E0D0000}"/>
    <cellStyle name="20% - Accent1 2 2 3 2 2 4 2 4 4" xfId="3579" xr:uid="{00000000-0005-0000-0000-00003F0D0000}"/>
    <cellStyle name="20% - Accent1 2 2 3 2 2 4 2 5" xfId="3580" xr:uid="{00000000-0005-0000-0000-0000400D0000}"/>
    <cellStyle name="20% - Accent1 2 2 3 2 2 4 2 5 2" xfId="3581" xr:uid="{00000000-0005-0000-0000-0000410D0000}"/>
    <cellStyle name="20% - Accent1 2 2 3 2 2 4 2 5 2 2" xfId="3582" xr:uid="{00000000-0005-0000-0000-0000420D0000}"/>
    <cellStyle name="20% - Accent1 2 2 3 2 2 4 2 5 3" xfId="3583" xr:uid="{00000000-0005-0000-0000-0000430D0000}"/>
    <cellStyle name="20% - Accent1 2 2 3 2 2 4 2 6" xfId="3584" xr:uid="{00000000-0005-0000-0000-0000440D0000}"/>
    <cellStyle name="20% - Accent1 2 2 3 2 2 4 2 6 2" xfId="3585" xr:uid="{00000000-0005-0000-0000-0000450D0000}"/>
    <cellStyle name="20% - Accent1 2 2 3 2 2 4 2 6 2 2" xfId="3586" xr:uid="{00000000-0005-0000-0000-0000460D0000}"/>
    <cellStyle name="20% - Accent1 2 2 3 2 2 4 2 6 3" xfId="3587" xr:uid="{00000000-0005-0000-0000-0000470D0000}"/>
    <cellStyle name="20% - Accent1 2 2 3 2 2 4 2 7" xfId="3588" xr:uid="{00000000-0005-0000-0000-0000480D0000}"/>
    <cellStyle name="20% - Accent1 2 2 3 2 2 4 2 7 2" xfId="3589" xr:uid="{00000000-0005-0000-0000-0000490D0000}"/>
    <cellStyle name="20% - Accent1 2 2 3 2 2 4 2 8" xfId="3590" xr:uid="{00000000-0005-0000-0000-00004A0D0000}"/>
    <cellStyle name="20% - Accent1 2 2 3 2 2 4 2 8 2" xfId="3591" xr:uid="{00000000-0005-0000-0000-00004B0D0000}"/>
    <cellStyle name="20% - Accent1 2 2 3 2 2 4 2 9" xfId="3592" xr:uid="{00000000-0005-0000-0000-00004C0D0000}"/>
    <cellStyle name="20% - Accent1 2 2 3 2 2 4 3" xfId="3593" xr:uid="{00000000-0005-0000-0000-00004D0D0000}"/>
    <cellStyle name="20% - Accent1 2 2 3 2 2 4 3 2" xfId="3594" xr:uid="{00000000-0005-0000-0000-00004E0D0000}"/>
    <cellStyle name="20% - Accent1 2 2 3 2 2 4 3 2 2" xfId="3595" xr:uid="{00000000-0005-0000-0000-00004F0D0000}"/>
    <cellStyle name="20% - Accent1 2 2 3 2 2 4 3 2 2 2" xfId="3596" xr:uid="{00000000-0005-0000-0000-0000500D0000}"/>
    <cellStyle name="20% - Accent1 2 2 3 2 2 4 3 2 2 2 2" xfId="3597" xr:uid="{00000000-0005-0000-0000-0000510D0000}"/>
    <cellStyle name="20% - Accent1 2 2 3 2 2 4 3 2 2 3" xfId="3598" xr:uid="{00000000-0005-0000-0000-0000520D0000}"/>
    <cellStyle name="20% - Accent1 2 2 3 2 2 4 3 2 3" xfId="3599" xr:uid="{00000000-0005-0000-0000-0000530D0000}"/>
    <cellStyle name="20% - Accent1 2 2 3 2 2 4 3 2 3 2" xfId="3600" xr:uid="{00000000-0005-0000-0000-0000540D0000}"/>
    <cellStyle name="20% - Accent1 2 2 3 2 2 4 3 2 4" xfId="3601" xr:uid="{00000000-0005-0000-0000-0000550D0000}"/>
    <cellStyle name="20% - Accent1 2 2 3 2 2 4 3 3" xfId="3602" xr:uid="{00000000-0005-0000-0000-0000560D0000}"/>
    <cellStyle name="20% - Accent1 2 2 3 2 2 4 3 3 2" xfId="3603" xr:uid="{00000000-0005-0000-0000-0000570D0000}"/>
    <cellStyle name="20% - Accent1 2 2 3 2 2 4 3 3 2 2" xfId="3604" xr:uid="{00000000-0005-0000-0000-0000580D0000}"/>
    <cellStyle name="20% - Accent1 2 2 3 2 2 4 3 3 2 2 2" xfId="3605" xr:uid="{00000000-0005-0000-0000-0000590D0000}"/>
    <cellStyle name="20% - Accent1 2 2 3 2 2 4 3 3 2 3" xfId="3606" xr:uid="{00000000-0005-0000-0000-00005A0D0000}"/>
    <cellStyle name="20% - Accent1 2 2 3 2 2 4 3 3 3" xfId="3607" xr:uid="{00000000-0005-0000-0000-00005B0D0000}"/>
    <cellStyle name="20% - Accent1 2 2 3 2 2 4 3 3 3 2" xfId="3608" xr:uid="{00000000-0005-0000-0000-00005C0D0000}"/>
    <cellStyle name="20% - Accent1 2 2 3 2 2 4 3 3 4" xfId="3609" xr:uid="{00000000-0005-0000-0000-00005D0D0000}"/>
    <cellStyle name="20% - Accent1 2 2 3 2 2 4 3 4" xfId="3610" xr:uid="{00000000-0005-0000-0000-00005E0D0000}"/>
    <cellStyle name="20% - Accent1 2 2 3 2 2 4 3 4 2" xfId="3611" xr:uid="{00000000-0005-0000-0000-00005F0D0000}"/>
    <cellStyle name="20% - Accent1 2 2 3 2 2 4 3 4 2 2" xfId="3612" xr:uid="{00000000-0005-0000-0000-0000600D0000}"/>
    <cellStyle name="20% - Accent1 2 2 3 2 2 4 3 4 2 2 2" xfId="3613" xr:uid="{00000000-0005-0000-0000-0000610D0000}"/>
    <cellStyle name="20% - Accent1 2 2 3 2 2 4 3 4 2 3" xfId="3614" xr:uid="{00000000-0005-0000-0000-0000620D0000}"/>
    <cellStyle name="20% - Accent1 2 2 3 2 2 4 3 4 3" xfId="3615" xr:uid="{00000000-0005-0000-0000-0000630D0000}"/>
    <cellStyle name="20% - Accent1 2 2 3 2 2 4 3 4 3 2" xfId="3616" xr:uid="{00000000-0005-0000-0000-0000640D0000}"/>
    <cellStyle name="20% - Accent1 2 2 3 2 2 4 3 4 4" xfId="3617" xr:uid="{00000000-0005-0000-0000-0000650D0000}"/>
    <cellStyle name="20% - Accent1 2 2 3 2 2 4 3 5" xfId="3618" xr:uid="{00000000-0005-0000-0000-0000660D0000}"/>
    <cellStyle name="20% - Accent1 2 2 3 2 2 4 3 5 2" xfId="3619" xr:uid="{00000000-0005-0000-0000-0000670D0000}"/>
    <cellStyle name="20% - Accent1 2 2 3 2 2 4 3 5 2 2" xfId="3620" xr:uid="{00000000-0005-0000-0000-0000680D0000}"/>
    <cellStyle name="20% - Accent1 2 2 3 2 2 4 3 5 3" xfId="3621" xr:uid="{00000000-0005-0000-0000-0000690D0000}"/>
    <cellStyle name="20% - Accent1 2 2 3 2 2 4 3 6" xfId="3622" xr:uid="{00000000-0005-0000-0000-00006A0D0000}"/>
    <cellStyle name="20% - Accent1 2 2 3 2 2 4 3 6 2" xfId="3623" xr:uid="{00000000-0005-0000-0000-00006B0D0000}"/>
    <cellStyle name="20% - Accent1 2 2 3 2 2 4 3 6 2 2" xfId="3624" xr:uid="{00000000-0005-0000-0000-00006C0D0000}"/>
    <cellStyle name="20% - Accent1 2 2 3 2 2 4 3 6 3" xfId="3625" xr:uid="{00000000-0005-0000-0000-00006D0D0000}"/>
    <cellStyle name="20% - Accent1 2 2 3 2 2 4 3 7" xfId="3626" xr:uid="{00000000-0005-0000-0000-00006E0D0000}"/>
    <cellStyle name="20% - Accent1 2 2 3 2 2 4 3 7 2" xfId="3627" xr:uid="{00000000-0005-0000-0000-00006F0D0000}"/>
    <cellStyle name="20% - Accent1 2 2 3 2 2 4 3 8" xfId="3628" xr:uid="{00000000-0005-0000-0000-0000700D0000}"/>
    <cellStyle name="20% - Accent1 2 2 3 2 2 4 3 8 2" xfId="3629" xr:uid="{00000000-0005-0000-0000-0000710D0000}"/>
    <cellStyle name="20% - Accent1 2 2 3 2 2 4 3 9" xfId="3630" xr:uid="{00000000-0005-0000-0000-0000720D0000}"/>
    <cellStyle name="20% - Accent1 2 2 3 2 2 4 4" xfId="3631" xr:uid="{00000000-0005-0000-0000-0000730D0000}"/>
    <cellStyle name="20% - Accent1 2 2 3 2 2 4 4 2" xfId="3632" xr:uid="{00000000-0005-0000-0000-0000740D0000}"/>
    <cellStyle name="20% - Accent1 2 2 3 2 2 4 4 2 2" xfId="3633" xr:uid="{00000000-0005-0000-0000-0000750D0000}"/>
    <cellStyle name="20% - Accent1 2 2 3 2 2 4 4 2 2 2" xfId="3634" xr:uid="{00000000-0005-0000-0000-0000760D0000}"/>
    <cellStyle name="20% - Accent1 2 2 3 2 2 4 4 2 3" xfId="3635" xr:uid="{00000000-0005-0000-0000-0000770D0000}"/>
    <cellStyle name="20% - Accent1 2 2 3 2 2 4 4 3" xfId="3636" xr:uid="{00000000-0005-0000-0000-0000780D0000}"/>
    <cellStyle name="20% - Accent1 2 2 3 2 2 4 4 3 2" xfId="3637" xr:uid="{00000000-0005-0000-0000-0000790D0000}"/>
    <cellStyle name="20% - Accent1 2 2 3 2 2 4 4 4" xfId="3638" xr:uid="{00000000-0005-0000-0000-00007A0D0000}"/>
    <cellStyle name="20% - Accent1 2 2 3 2 2 4 5" xfId="3639" xr:uid="{00000000-0005-0000-0000-00007B0D0000}"/>
    <cellStyle name="20% - Accent1 2 2 3 2 2 4 5 2" xfId="3640" xr:uid="{00000000-0005-0000-0000-00007C0D0000}"/>
    <cellStyle name="20% - Accent1 2 2 3 2 2 4 5 2 2" xfId="3641" xr:uid="{00000000-0005-0000-0000-00007D0D0000}"/>
    <cellStyle name="20% - Accent1 2 2 3 2 2 4 5 2 2 2" xfId="3642" xr:uid="{00000000-0005-0000-0000-00007E0D0000}"/>
    <cellStyle name="20% - Accent1 2 2 3 2 2 4 5 2 3" xfId="3643" xr:uid="{00000000-0005-0000-0000-00007F0D0000}"/>
    <cellStyle name="20% - Accent1 2 2 3 2 2 4 5 3" xfId="3644" xr:uid="{00000000-0005-0000-0000-0000800D0000}"/>
    <cellStyle name="20% - Accent1 2 2 3 2 2 4 5 3 2" xfId="3645" xr:uid="{00000000-0005-0000-0000-0000810D0000}"/>
    <cellStyle name="20% - Accent1 2 2 3 2 2 4 5 4" xfId="3646" xr:uid="{00000000-0005-0000-0000-0000820D0000}"/>
    <cellStyle name="20% - Accent1 2 2 3 2 2 4 6" xfId="3647" xr:uid="{00000000-0005-0000-0000-0000830D0000}"/>
    <cellStyle name="20% - Accent1 2 2 3 2 2 4 6 2" xfId="3648" xr:uid="{00000000-0005-0000-0000-0000840D0000}"/>
    <cellStyle name="20% - Accent1 2 2 3 2 2 4 6 2 2" xfId="3649" xr:uid="{00000000-0005-0000-0000-0000850D0000}"/>
    <cellStyle name="20% - Accent1 2 2 3 2 2 4 6 2 2 2" xfId="3650" xr:uid="{00000000-0005-0000-0000-0000860D0000}"/>
    <cellStyle name="20% - Accent1 2 2 3 2 2 4 6 2 3" xfId="3651" xr:uid="{00000000-0005-0000-0000-0000870D0000}"/>
    <cellStyle name="20% - Accent1 2 2 3 2 2 4 6 3" xfId="3652" xr:uid="{00000000-0005-0000-0000-0000880D0000}"/>
    <cellStyle name="20% - Accent1 2 2 3 2 2 4 6 3 2" xfId="3653" xr:uid="{00000000-0005-0000-0000-0000890D0000}"/>
    <cellStyle name="20% - Accent1 2 2 3 2 2 4 6 4" xfId="3654" xr:uid="{00000000-0005-0000-0000-00008A0D0000}"/>
    <cellStyle name="20% - Accent1 2 2 3 2 2 4 7" xfId="3655" xr:uid="{00000000-0005-0000-0000-00008B0D0000}"/>
    <cellStyle name="20% - Accent1 2 2 3 2 2 4 7 2" xfId="3656" xr:uid="{00000000-0005-0000-0000-00008C0D0000}"/>
    <cellStyle name="20% - Accent1 2 2 3 2 2 4 7 2 2" xfId="3657" xr:uid="{00000000-0005-0000-0000-00008D0D0000}"/>
    <cellStyle name="20% - Accent1 2 2 3 2 2 4 7 3" xfId="3658" xr:uid="{00000000-0005-0000-0000-00008E0D0000}"/>
    <cellStyle name="20% - Accent1 2 2 3 2 2 4 8" xfId="3659" xr:uid="{00000000-0005-0000-0000-00008F0D0000}"/>
    <cellStyle name="20% - Accent1 2 2 3 2 2 4 8 2" xfId="3660" xr:uid="{00000000-0005-0000-0000-0000900D0000}"/>
    <cellStyle name="20% - Accent1 2 2 3 2 2 4 8 2 2" xfId="3661" xr:uid="{00000000-0005-0000-0000-0000910D0000}"/>
    <cellStyle name="20% - Accent1 2 2 3 2 2 4 8 3" xfId="3662" xr:uid="{00000000-0005-0000-0000-0000920D0000}"/>
    <cellStyle name="20% - Accent1 2 2 3 2 2 4 9" xfId="3663" xr:uid="{00000000-0005-0000-0000-0000930D0000}"/>
    <cellStyle name="20% - Accent1 2 2 3 2 2 4 9 2" xfId="3664" xr:uid="{00000000-0005-0000-0000-0000940D0000}"/>
    <cellStyle name="20% - Accent1 2 2 3 2 2 5" xfId="3665" xr:uid="{00000000-0005-0000-0000-0000950D0000}"/>
    <cellStyle name="20% - Accent1 2 2 3 2 2 5 2" xfId="3666" xr:uid="{00000000-0005-0000-0000-0000960D0000}"/>
    <cellStyle name="20% - Accent1 2 2 3 2 2 5 2 2" xfId="3667" xr:uid="{00000000-0005-0000-0000-0000970D0000}"/>
    <cellStyle name="20% - Accent1 2 2 3 2 2 5 2 2 2" xfId="3668" xr:uid="{00000000-0005-0000-0000-0000980D0000}"/>
    <cellStyle name="20% - Accent1 2 2 3 2 2 5 2 2 2 2" xfId="3669" xr:uid="{00000000-0005-0000-0000-0000990D0000}"/>
    <cellStyle name="20% - Accent1 2 2 3 2 2 5 2 2 3" xfId="3670" xr:uid="{00000000-0005-0000-0000-00009A0D0000}"/>
    <cellStyle name="20% - Accent1 2 2 3 2 2 5 2 3" xfId="3671" xr:uid="{00000000-0005-0000-0000-00009B0D0000}"/>
    <cellStyle name="20% - Accent1 2 2 3 2 2 5 2 3 2" xfId="3672" xr:uid="{00000000-0005-0000-0000-00009C0D0000}"/>
    <cellStyle name="20% - Accent1 2 2 3 2 2 5 2 4" xfId="3673" xr:uid="{00000000-0005-0000-0000-00009D0D0000}"/>
    <cellStyle name="20% - Accent1 2 2 3 2 2 5 3" xfId="3674" xr:uid="{00000000-0005-0000-0000-00009E0D0000}"/>
    <cellStyle name="20% - Accent1 2 2 3 2 2 5 3 2" xfId="3675" xr:uid="{00000000-0005-0000-0000-00009F0D0000}"/>
    <cellStyle name="20% - Accent1 2 2 3 2 2 5 3 2 2" xfId="3676" xr:uid="{00000000-0005-0000-0000-0000A00D0000}"/>
    <cellStyle name="20% - Accent1 2 2 3 2 2 5 3 2 2 2" xfId="3677" xr:uid="{00000000-0005-0000-0000-0000A10D0000}"/>
    <cellStyle name="20% - Accent1 2 2 3 2 2 5 3 2 3" xfId="3678" xr:uid="{00000000-0005-0000-0000-0000A20D0000}"/>
    <cellStyle name="20% - Accent1 2 2 3 2 2 5 3 3" xfId="3679" xr:uid="{00000000-0005-0000-0000-0000A30D0000}"/>
    <cellStyle name="20% - Accent1 2 2 3 2 2 5 3 3 2" xfId="3680" xr:uid="{00000000-0005-0000-0000-0000A40D0000}"/>
    <cellStyle name="20% - Accent1 2 2 3 2 2 5 3 4" xfId="3681" xr:uid="{00000000-0005-0000-0000-0000A50D0000}"/>
    <cellStyle name="20% - Accent1 2 2 3 2 2 5 4" xfId="3682" xr:uid="{00000000-0005-0000-0000-0000A60D0000}"/>
    <cellStyle name="20% - Accent1 2 2 3 2 2 5 4 2" xfId="3683" xr:uid="{00000000-0005-0000-0000-0000A70D0000}"/>
    <cellStyle name="20% - Accent1 2 2 3 2 2 5 4 2 2" xfId="3684" xr:uid="{00000000-0005-0000-0000-0000A80D0000}"/>
    <cellStyle name="20% - Accent1 2 2 3 2 2 5 4 2 2 2" xfId="3685" xr:uid="{00000000-0005-0000-0000-0000A90D0000}"/>
    <cellStyle name="20% - Accent1 2 2 3 2 2 5 4 2 3" xfId="3686" xr:uid="{00000000-0005-0000-0000-0000AA0D0000}"/>
    <cellStyle name="20% - Accent1 2 2 3 2 2 5 4 3" xfId="3687" xr:uid="{00000000-0005-0000-0000-0000AB0D0000}"/>
    <cellStyle name="20% - Accent1 2 2 3 2 2 5 4 3 2" xfId="3688" xr:uid="{00000000-0005-0000-0000-0000AC0D0000}"/>
    <cellStyle name="20% - Accent1 2 2 3 2 2 5 4 4" xfId="3689" xr:uid="{00000000-0005-0000-0000-0000AD0D0000}"/>
    <cellStyle name="20% - Accent1 2 2 3 2 2 5 5" xfId="3690" xr:uid="{00000000-0005-0000-0000-0000AE0D0000}"/>
    <cellStyle name="20% - Accent1 2 2 3 2 2 5 5 2" xfId="3691" xr:uid="{00000000-0005-0000-0000-0000AF0D0000}"/>
    <cellStyle name="20% - Accent1 2 2 3 2 2 5 5 2 2" xfId="3692" xr:uid="{00000000-0005-0000-0000-0000B00D0000}"/>
    <cellStyle name="20% - Accent1 2 2 3 2 2 5 5 3" xfId="3693" xr:uid="{00000000-0005-0000-0000-0000B10D0000}"/>
    <cellStyle name="20% - Accent1 2 2 3 2 2 5 6" xfId="3694" xr:uid="{00000000-0005-0000-0000-0000B20D0000}"/>
    <cellStyle name="20% - Accent1 2 2 3 2 2 5 6 2" xfId="3695" xr:uid="{00000000-0005-0000-0000-0000B30D0000}"/>
    <cellStyle name="20% - Accent1 2 2 3 2 2 5 6 2 2" xfId="3696" xr:uid="{00000000-0005-0000-0000-0000B40D0000}"/>
    <cellStyle name="20% - Accent1 2 2 3 2 2 5 6 3" xfId="3697" xr:uid="{00000000-0005-0000-0000-0000B50D0000}"/>
    <cellStyle name="20% - Accent1 2 2 3 2 2 5 7" xfId="3698" xr:uid="{00000000-0005-0000-0000-0000B60D0000}"/>
    <cellStyle name="20% - Accent1 2 2 3 2 2 5 7 2" xfId="3699" xr:uid="{00000000-0005-0000-0000-0000B70D0000}"/>
    <cellStyle name="20% - Accent1 2 2 3 2 2 5 8" xfId="3700" xr:uid="{00000000-0005-0000-0000-0000B80D0000}"/>
    <cellStyle name="20% - Accent1 2 2 3 2 2 5 8 2" xfId="3701" xr:uid="{00000000-0005-0000-0000-0000B90D0000}"/>
    <cellStyle name="20% - Accent1 2 2 3 2 2 5 9" xfId="3702" xr:uid="{00000000-0005-0000-0000-0000BA0D0000}"/>
    <cellStyle name="20% - Accent1 2 2 3 2 2 6" xfId="3703" xr:uid="{00000000-0005-0000-0000-0000BB0D0000}"/>
    <cellStyle name="20% - Accent1 2 2 3 2 2 6 2" xfId="3704" xr:uid="{00000000-0005-0000-0000-0000BC0D0000}"/>
    <cellStyle name="20% - Accent1 2 2 3 2 2 6 2 2" xfId="3705" xr:uid="{00000000-0005-0000-0000-0000BD0D0000}"/>
    <cellStyle name="20% - Accent1 2 2 3 2 2 6 2 2 2" xfId="3706" xr:uid="{00000000-0005-0000-0000-0000BE0D0000}"/>
    <cellStyle name="20% - Accent1 2 2 3 2 2 6 2 2 2 2" xfId="3707" xr:uid="{00000000-0005-0000-0000-0000BF0D0000}"/>
    <cellStyle name="20% - Accent1 2 2 3 2 2 6 2 2 3" xfId="3708" xr:uid="{00000000-0005-0000-0000-0000C00D0000}"/>
    <cellStyle name="20% - Accent1 2 2 3 2 2 6 2 3" xfId="3709" xr:uid="{00000000-0005-0000-0000-0000C10D0000}"/>
    <cellStyle name="20% - Accent1 2 2 3 2 2 6 2 3 2" xfId="3710" xr:uid="{00000000-0005-0000-0000-0000C20D0000}"/>
    <cellStyle name="20% - Accent1 2 2 3 2 2 6 2 4" xfId="3711" xr:uid="{00000000-0005-0000-0000-0000C30D0000}"/>
    <cellStyle name="20% - Accent1 2 2 3 2 2 6 3" xfId="3712" xr:uid="{00000000-0005-0000-0000-0000C40D0000}"/>
    <cellStyle name="20% - Accent1 2 2 3 2 2 6 3 2" xfId="3713" xr:uid="{00000000-0005-0000-0000-0000C50D0000}"/>
    <cellStyle name="20% - Accent1 2 2 3 2 2 6 3 2 2" xfId="3714" xr:uid="{00000000-0005-0000-0000-0000C60D0000}"/>
    <cellStyle name="20% - Accent1 2 2 3 2 2 6 3 2 2 2" xfId="3715" xr:uid="{00000000-0005-0000-0000-0000C70D0000}"/>
    <cellStyle name="20% - Accent1 2 2 3 2 2 6 3 2 3" xfId="3716" xr:uid="{00000000-0005-0000-0000-0000C80D0000}"/>
    <cellStyle name="20% - Accent1 2 2 3 2 2 6 3 3" xfId="3717" xr:uid="{00000000-0005-0000-0000-0000C90D0000}"/>
    <cellStyle name="20% - Accent1 2 2 3 2 2 6 3 3 2" xfId="3718" xr:uid="{00000000-0005-0000-0000-0000CA0D0000}"/>
    <cellStyle name="20% - Accent1 2 2 3 2 2 6 3 4" xfId="3719" xr:uid="{00000000-0005-0000-0000-0000CB0D0000}"/>
    <cellStyle name="20% - Accent1 2 2 3 2 2 6 4" xfId="3720" xr:uid="{00000000-0005-0000-0000-0000CC0D0000}"/>
    <cellStyle name="20% - Accent1 2 2 3 2 2 6 4 2" xfId="3721" xr:uid="{00000000-0005-0000-0000-0000CD0D0000}"/>
    <cellStyle name="20% - Accent1 2 2 3 2 2 6 4 2 2" xfId="3722" xr:uid="{00000000-0005-0000-0000-0000CE0D0000}"/>
    <cellStyle name="20% - Accent1 2 2 3 2 2 6 4 2 2 2" xfId="3723" xr:uid="{00000000-0005-0000-0000-0000CF0D0000}"/>
    <cellStyle name="20% - Accent1 2 2 3 2 2 6 4 2 3" xfId="3724" xr:uid="{00000000-0005-0000-0000-0000D00D0000}"/>
    <cellStyle name="20% - Accent1 2 2 3 2 2 6 4 3" xfId="3725" xr:uid="{00000000-0005-0000-0000-0000D10D0000}"/>
    <cellStyle name="20% - Accent1 2 2 3 2 2 6 4 3 2" xfId="3726" xr:uid="{00000000-0005-0000-0000-0000D20D0000}"/>
    <cellStyle name="20% - Accent1 2 2 3 2 2 6 4 4" xfId="3727" xr:uid="{00000000-0005-0000-0000-0000D30D0000}"/>
    <cellStyle name="20% - Accent1 2 2 3 2 2 6 5" xfId="3728" xr:uid="{00000000-0005-0000-0000-0000D40D0000}"/>
    <cellStyle name="20% - Accent1 2 2 3 2 2 6 5 2" xfId="3729" xr:uid="{00000000-0005-0000-0000-0000D50D0000}"/>
    <cellStyle name="20% - Accent1 2 2 3 2 2 6 5 2 2" xfId="3730" xr:uid="{00000000-0005-0000-0000-0000D60D0000}"/>
    <cellStyle name="20% - Accent1 2 2 3 2 2 6 5 3" xfId="3731" xr:uid="{00000000-0005-0000-0000-0000D70D0000}"/>
    <cellStyle name="20% - Accent1 2 2 3 2 2 6 6" xfId="3732" xr:uid="{00000000-0005-0000-0000-0000D80D0000}"/>
    <cellStyle name="20% - Accent1 2 2 3 2 2 6 6 2" xfId="3733" xr:uid="{00000000-0005-0000-0000-0000D90D0000}"/>
    <cellStyle name="20% - Accent1 2 2 3 2 2 6 6 2 2" xfId="3734" xr:uid="{00000000-0005-0000-0000-0000DA0D0000}"/>
    <cellStyle name="20% - Accent1 2 2 3 2 2 6 6 3" xfId="3735" xr:uid="{00000000-0005-0000-0000-0000DB0D0000}"/>
    <cellStyle name="20% - Accent1 2 2 3 2 2 6 7" xfId="3736" xr:uid="{00000000-0005-0000-0000-0000DC0D0000}"/>
    <cellStyle name="20% - Accent1 2 2 3 2 2 6 7 2" xfId="3737" xr:uid="{00000000-0005-0000-0000-0000DD0D0000}"/>
    <cellStyle name="20% - Accent1 2 2 3 2 2 6 8" xfId="3738" xr:uid="{00000000-0005-0000-0000-0000DE0D0000}"/>
    <cellStyle name="20% - Accent1 2 2 3 2 2 6 8 2" xfId="3739" xr:uid="{00000000-0005-0000-0000-0000DF0D0000}"/>
    <cellStyle name="20% - Accent1 2 2 3 2 2 6 9" xfId="3740" xr:uid="{00000000-0005-0000-0000-0000E00D0000}"/>
    <cellStyle name="20% - Accent1 2 2 3 2 2 7" xfId="3741" xr:uid="{00000000-0005-0000-0000-0000E10D0000}"/>
    <cellStyle name="20% - Accent1 2 2 3 2 2 7 2" xfId="3742" xr:uid="{00000000-0005-0000-0000-0000E20D0000}"/>
    <cellStyle name="20% - Accent1 2 2 3 2 2 7 2 2" xfId="3743" xr:uid="{00000000-0005-0000-0000-0000E30D0000}"/>
    <cellStyle name="20% - Accent1 2 2 3 2 2 7 2 2 2" xfId="3744" xr:uid="{00000000-0005-0000-0000-0000E40D0000}"/>
    <cellStyle name="20% - Accent1 2 2 3 2 2 7 2 3" xfId="3745" xr:uid="{00000000-0005-0000-0000-0000E50D0000}"/>
    <cellStyle name="20% - Accent1 2 2 3 2 2 7 3" xfId="3746" xr:uid="{00000000-0005-0000-0000-0000E60D0000}"/>
    <cellStyle name="20% - Accent1 2 2 3 2 2 7 3 2" xfId="3747" xr:uid="{00000000-0005-0000-0000-0000E70D0000}"/>
    <cellStyle name="20% - Accent1 2 2 3 2 2 7 4" xfId="3748" xr:uid="{00000000-0005-0000-0000-0000E80D0000}"/>
    <cellStyle name="20% - Accent1 2 2 3 2 2 8" xfId="3749" xr:uid="{00000000-0005-0000-0000-0000E90D0000}"/>
    <cellStyle name="20% - Accent1 2 2 3 2 2 8 2" xfId="3750" xr:uid="{00000000-0005-0000-0000-0000EA0D0000}"/>
    <cellStyle name="20% - Accent1 2 2 3 2 2 8 2 2" xfId="3751" xr:uid="{00000000-0005-0000-0000-0000EB0D0000}"/>
    <cellStyle name="20% - Accent1 2 2 3 2 2 8 2 2 2" xfId="3752" xr:uid="{00000000-0005-0000-0000-0000EC0D0000}"/>
    <cellStyle name="20% - Accent1 2 2 3 2 2 8 2 3" xfId="3753" xr:uid="{00000000-0005-0000-0000-0000ED0D0000}"/>
    <cellStyle name="20% - Accent1 2 2 3 2 2 8 3" xfId="3754" xr:uid="{00000000-0005-0000-0000-0000EE0D0000}"/>
    <cellStyle name="20% - Accent1 2 2 3 2 2 8 3 2" xfId="3755" xr:uid="{00000000-0005-0000-0000-0000EF0D0000}"/>
    <cellStyle name="20% - Accent1 2 2 3 2 2 8 4" xfId="3756" xr:uid="{00000000-0005-0000-0000-0000F00D0000}"/>
    <cellStyle name="20% - Accent1 2 2 3 2 2 9" xfId="3757" xr:uid="{00000000-0005-0000-0000-0000F10D0000}"/>
    <cellStyle name="20% - Accent1 2 2 3 2 2 9 2" xfId="3758" xr:uid="{00000000-0005-0000-0000-0000F20D0000}"/>
    <cellStyle name="20% - Accent1 2 2 3 2 2 9 2 2" xfId="3759" xr:uid="{00000000-0005-0000-0000-0000F30D0000}"/>
    <cellStyle name="20% - Accent1 2 2 3 2 2 9 2 2 2" xfId="3760" xr:uid="{00000000-0005-0000-0000-0000F40D0000}"/>
    <cellStyle name="20% - Accent1 2 2 3 2 2 9 2 3" xfId="3761" xr:uid="{00000000-0005-0000-0000-0000F50D0000}"/>
    <cellStyle name="20% - Accent1 2 2 3 2 2 9 3" xfId="3762" xr:uid="{00000000-0005-0000-0000-0000F60D0000}"/>
    <cellStyle name="20% - Accent1 2 2 3 2 2 9 3 2" xfId="3763" xr:uid="{00000000-0005-0000-0000-0000F70D0000}"/>
    <cellStyle name="20% - Accent1 2 2 3 2 2 9 4" xfId="3764" xr:uid="{00000000-0005-0000-0000-0000F80D0000}"/>
    <cellStyle name="20% - Accent1 2 2 3 2 3" xfId="3765" xr:uid="{00000000-0005-0000-0000-0000F90D0000}"/>
    <cellStyle name="20% - Accent1 2 2 3 2 3 10" xfId="3766" xr:uid="{00000000-0005-0000-0000-0000FA0D0000}"/>
    <cellStyle name="20% - Accent1 2 2 3 2 3 10 2" xfId="3767" xr:uid="{00000000-0005-0000-0000-0000FB0D0000}"/>
    <cellStyle name="20% - Accent1 2 2 3 2 3 11" xfId="3768" xr:uid="{00000000-0005-0000-0000-0000FC0D0000}"/>
    <cellStyle name="20% - Accent1 2 2 3 2 3 2" xfId="3769" xr:uid="{00000000-0005-0000-0000-0000FD0D0000}"/>
    <cellStyle name="20% - Accent1 2 2 3 2 3 2 2" xfId="3770" xr:uid="{00000000-0005-0000-0000-0000FE0D0000}"/>
    <cellStyle name="20% - Accent1 2 2 3 2 3 2 2 2" xfId="3771" xr:uid="{00000000-0005-0000-0000-0000FF0D0000}"/>
    <cellStyle name="20% - Accent1 2 2 3 2 3 2 2 2 2" xfId="3772" xr:uid="{00000000-0005-0000-0000-0000000E0000}"/>
    <cellStyle name="20% - Accent1 2 2 3 2 3 2 2 2 2 2" xfId="3773" xr:uid="{00000000-0005-0000-0000-0000010E0000}"/>
    <cellStyle name="20% - Accent1 2 2 3 2 3 2 2 2 3" xfId="3774" xr:uid="{00000000-0005-0000-0000-0000020E0000}"/>
    <cellStyle name="20% - Accent1 2 2 3 2 3 2 2 3" xfId="3775" xr:uid="{00000000-0005-0000-0000-0000030E0000}"/>
    <cellStyle name="20% - Accent1 2 2 3 2 3 2 2 3 2" xfId="3776" xr:uid="{00000000-0005-0000-0000-0000040E0000}"/>
    <cellStyle name="20% - Accent1 2 2 3 2 3 2 2 4" xfId="3777" xr:uid="{00000000-0005-0000-0000-0000050E0000}"/>
    <cellStyle name="20% - Accent1 2 2 3 2 3 2 3" xfId="3778" xr:uid="{00000000-0005-0000-0000-0000060E0000}"/>
    <cellStyle name="20% - Accent1 2 2 3 2 3 2 3 2" xfId="3779" xr:uid="{00000000-0005-0000-0000-0000070E0000}"/>
    <cellStyle name="20% - Accent1 2 2 3 2 3 2 3 2 2" xfId="3780" xr:uid="{00000000-0005-0000-0000-0000080E0000}"/>
    <cellStyle name="20% - Accent1 2 2 3 2 3 2 3 2 2 2" xfId="3781" xr:uid="{00000000-0005-0000-0000-0000090E0000}"/>
    <cellStyle name="20% - Accent1 2 2 3 2 3 2 3 2 3" xfId="3782" xr:uid="{00000000-0005-0000-0000-00000A0E0000}"/>
    <cellStyle name="20% - Accent1 2 2 3 2 3 2 3 3" xfId="3783" xr:uid="{00000000-0005-0000-0000-00000B0E0000}"/>
    <cellStyle name="20% - Accent1 2 2 3 2 3 2 3 3 2" xfId="3784" xr:uid="{00000000-0005-0000-0000-00000C0E0000}"/>
    <cellStyle name="20% - Accent1 2 2 3 2 3 2 3 4" xfId="3785" xr:uid="{00000000-0005-0000-0000-00000D0E0000}"/>
    <cellStyle name="20% - Accent1 2 2 3 2 3 2 4" xfId="3786" xr:uid="{00000000-0005-0000-0000-00000E0E0000}"/>
    <cellStyle name="20% - Accent1 2 2 3 2 3 2 4 2" xfId="3787" xr:uid="{00000000-0005-0000-0000-00000F0E0000}"/>
    <cellStyle name="20% - Accent1 2 2 3 2 3 2 4 2 2" xfId="3788" xr:uid="{00000000-0005-0000-0000-0000100E0000}"/>
    <cellStyle name="20% - Accent1 2 2 3 2 3 2 4 2 2 2" xfId="3789" xr:uid="{00000000-0005-0000-0000-0000110E0000}"/>
    <cellStyle name="20% - Accent1 2 2 3 2 3 2 4 2 3" xfId="3790" xr:uid="{00000000-0005-0000-0000-0000120E0000}"/>
    <cellStyle name="20% - Accent1 2 2 3 2 3 2 4 3" xfId="3791" xr:uid="{00000000-0005-0000-0000-0000130E0000}"/>
    <cellStyle name="20% - Accent1 2 2 3 2 3 2 4 3 2" xfId="3792" xr:uid="{00000000-0005-0000-0000-0000140E0000}"/>
    <cellStyle name="20% - Accent1 2 2 3 2 3 2 4 4" xfId="3793" xr:uid="{00000000-0005-0000-0000-0000150E0000}"/>
    <cellStyle name="20% - Accent1 2 2 3 2 3 2 5" xfId="3794" xr:uid="{00000000-0005-0000-0000-0000160E0000}"/>
    <cellStyle name="20% - Accent1 2 2 3 2 3 2 5 2" xfId="3795" xr:uid="{00000000-0005-0000-0000-0000170E0000}"/>
    <cellStyle name="20% - Accent1 2 2 3 2 3 2 5 2 2" xfId="3796" xr:uid="{00000000-0005-0000-0000-0000180E0000}"/>
    <cellStyle name="20% - Accent1 2 2 3 2 3 2 5 3" xfId="3797" xr:uid="{00000000-0005-0000-0000-0000190E0000}"/>
    <cellStyle name="20% - Accent1 2 2 3 2 3 2 6" xfId="3798" xr:uid="{00000000-0005-0000-0000-00001A0E0000}"/>
    <cellStyle name="20% - Accent1 2 2 3 2 3 2 6 2" xfId="3799" xr:uid="{00000000-0005-0000-0000-00001B0E0000}"/>
    <cellStyle name="20% - Accent1 2 2 3 2 3 2 6 2 2" xfId="3800" xr:uid="{00000000-0005-0000-0000-00001C0E0000}"/>
    <cellStyle name="20% - Accent1 2 2 3 2 3 2 6 3" xfId="3801" xr:uid="{00000000-0005-0000-0000-00001D0E0000}"/>
    <cellStyle name="20% - Accent1 2 2 3 2 3 2 7" xfId="3802" xr:uid="{00000000-0005-0000-0000-00001E0E0000}"/>
    <cellStyle name="20% - Accent1 2 2 3 2 3 2 7 2" xfId="3803" xr:uid="{00000000-0005-0000-0000-00001F0E0000}"/>
    <cellStyle name="20% - Accent1 2 2 3 2 3 2 8" xfId="3804" xr:uid="{00000000-0005-0000-0000-0000200E0000}"/>
    <cellStyle name="20% - Accent1 2 2 3 2 3 2 8 2" xfId="3805" xr:uid="{00000000-0005-0000-0000-0000210E0000}"/>
    <cellStyle name="20% - Accent1 2 2 3 2 3 2 9" xfId="3806" xr:uid="{00000000-0005-0000-0000-0000220E0000}"/>
    <cellStyle name="20% - Accent1 2 2 3 2 3 3" xfId="3807" xr:uid="{00000000-0005-0000-0000-0000230E0000}"/>
    <cellStyle name="20% - Accent1 2 2 3 2 3 3 2" xfId="3808" xr:uid="{00000000-0005-0000-0000-0000240E0000}"/>
    <cellStyle name="20% - Accent1 2 2 3 2 3 3 2 2" xfId="3809" xr:uid="{00000000-0005-0000-0000-0000250E0000}"/>
    <cellStyle name="20% - Accent1 2 2 3 2 3 3 2 2 2" xfId="3810" xr:uid="{00000000-0005-0000-0000-0000260E0000}"/>
    <cellStyle name="20% - Accent1 2 2 3 2 3 3 2 2 2 2" xfId="3811" xr:uid="{00000000-0005-0000-0000-0000270E0000}"/>
    <cellStyle name="20% - Accent1 2 2 3 2 3 3 2 2 3" xfId="3812" xr:uid="{00000000-0005-0000-0000-0000280E0000}"/>
    <cellStyle name="20% - Accent1 2 2 3 2 3 3 2 3" xfId="3813" xr:uid="{00000000-0005-0000-0000-0000290E0000}"/>
    <cellStyle name="20% - Accent1 2 2 3 2 3 3 2 3 2" xfId="3814" xr:uid="{00000000-0005-0000-0000-00002A0E0000}"/>
    <cellStyle name="20% - Accent1 2 2 3 2 3 3 2 4" xfId="3815" xr:uid="{00000000-0005-0000-0000-00002B0E0000}"/>
    <cellStyle name="20% - Accent1 2 2 3 2 3 3 3" xfId="3816" xr:uid="{00000000-0005-0000-0000-00002C0E0000}"/>
    <cellStyle name="20% - Accent1 2 2 3 2 3 3 3 2" xfId="3817" xr:uid="{00000000-0005-0000-0000-00002D0E0000}"/>
    <cellStyle name="20% - Accent1 2 2 3 2 3 3 3 2 2" xfId="3818" xr:uid="{00000000-0005-0000-0000-00002E0E0000}"/>
    <cellStyle name="20% - Accent1 2 2 3 2 3 3 3 2 2 2" xfId="3819" xr:uid="{00000000-0005-0000-0000-00002F0E0000}"/>
    <cellStyle name="20% - Accent1 2 2 3 2 3 3 3 2 3" xfId="3820" xr:uid="{00000000-0005-0000-0000-0000300E0000}"/>
    <cellStyle name="20% - Accent1 2 2 3 2 3 3 3 3" xfId="3821" xr:uid="{00000000-0005-0000-0000-0000310E0000}"/>
    <cellStyle name="20% - Accent1 2 2 3 2 3 3 3 3 2" xfId="3822" xr:uid="{00000000-0005-0000-0000-0000320E0000}"/>
    <cellStyle name="20% - Accent1 2 2 3 2 3 3 3 4" xfId="3823" xr:uid="{00000000-0005-0000-0000-0000330E0000}"/>
    <cellStyle name="20% - Accent1 2 2 3 2 3 3 4" xfId="3824" xr:uid="{00000000-0005-0000-0000-0000340E0000}"/>
    <cellStyle name="20% - Accent1 2 2 3 2 3 3 4 2" xfId="3825" xr:uid="{00000000-0005-0000-0000-0000350E0000}"/>
    <cellStyle name="20% - Accent1 2 2 3 2 3 3 4 2 2" xfId="3826" xr:uid="{00000000-0005-0000-0000-0000360E0000}"/>
    <cellStyle name="20% - Accent1 2 2 3 2 3 3 4 2 2 2" xfId="3827" xr:uid="{00000000-0005-0000-0000-0000370E0000}"/>
    <cellStyle name="20% - Accent1 2 2 3 2 3 3 4 2 3" xfId="3828" xr:uid="{00000000-0005-0000-0000-0000380E0000}"/>
    <cellStyle name="20% - Accent1 2 2 3 2 3 3 4 3" xfId="3829" xr:uid="{00000000-0005-0000-0000-0000390E0000}"/>
    <cellStyle name="20% - Accent1 2 2 3 2 3 3 4 3 2" xfId="3830" xr:uid="{00000000-0005-0000-0000-00003A0E0000}"/>
    <cellStyle name="20% - Accent1 2 2 3 2 3 3 4 4" xfId="3831" xr:uid="{00000000-0005-0000-0000-00003B0E0000}"/>
    <cellStyle name="20% - Accent1 2 2 3 2 3 3 5" xfId="3832" xr:uid="{00000000-0005-0000-0000-00003C0E0000}"/>
    <cellStyle name="20% - Accent1 2 2 3 2 3 3 5 2" xfId="3833" xr:uid="{00000000-0005-0000-0000-00003D0E0000}"/>
    <cellStyle name="20% - Accent1 2 2 3 2 3 3 5 2 2" xfId="3834" xr:uid="{00000000-0005-0000-0000-00003E0E0000}"/>
    <cellStyle name="20% - Accent1 2 2 3 2 3 3 5 3" xfId="3835" xr:uid="{00000000-0005-0000-0000-00003F0E0000}"/>
    <cellStyle name="20% - Accent1 2 2 3 2 3 3 6" xfId="3836" xr:uid="{00000000-0005-0000-0000-0000400E0000}"/>
    <cellStyle name="20% - Accent1 2 2 3 2 3 3 6 2" xfId="3837" xr:uid="{00000000-0005-0000-0000-0000410E0000}"/>
    <cellStyle name="20% - Accent1 2 2 3 2 3 3 6 2 2" xfId="3838" xr:uid="{00000000-0005-0000-0000-0000420E0000}"/>
    <cellStyle name="20% - Accent1 2 2 3 2 3 3 6 3" xfId="3839" xr:uid="{00000000-0005-0000-0000-0000430E0000}"/>
    <cellStyle name="20% - Accent1 2 2 3 2 3 3 7" xfId="3840" xr:uid="{00000000-0005-0000-0000-0000440E0000}"/>
    <cellStyle name="20% - Accent1 2 2 3 2 3 3 7 2" xfId="3841" xr:uid="{00000000-0005-0000-0000-0000450E0000}"/>
    <cellStyle name="20% - Accent1 2 2 3 2 3 3 8" xfId="3842" xr:uid="{00000000-0005-0000-0000-0000460E0000}"/>
    <cellStyle name="20% - Accent1 2 2 3 2 3 3 8 2" xfId="3843" xr:uid="{00000000-0005-0000-0000-0000470E0000}"/>
    <cellStyle name="20% - Accent1 2 2 3 2 3 3 9" xfId="3844" xr:uid="{00000000-0005-0000-0000-0000480E0000}"/>
    <cellStyle name="20% - Accent1 2 2 3 2 3 4" xfId="3845" xr:uid="{00000000-0005-0000-0000-0000490E0000}"/>
    <cellStyle name="20% - Accent1 2 2 3 2 3 4 2" xfId="3846" xr:uid="{00000000-0005-0000-0000-00004A0E0000}"/>
    <cellStyle name="20% - Accent1 2 2 3 2 3 4 2 2" xfId="3847" xr:uid="{00000000-0005-0000-0000-00004B0E0000}"/>
    <cellStyle name="20% - Accent1 2 2 3 2 3 4 2 2 2" xfId="3848" xr:uid="{00000000-0005-0000-0000-00004C0E0000}"/>
    <cellStyle name="20% - Accent1 2 2 3 2 3 4 2 3" xfId="3849" xr:uid="{00000000-0005-0000-0000-00004D0E0000}"/>
    <cellStyle name="20% - Accent1 2 2 3 2 3 4 3" xfId="3850" xr:uid="{00000000-0005-0000-0000-00004E0E0000}"/>
    <cellStyle name="20% - Accent1 2 2 3 2 3 4 3 2" xfId="3851" xr:uid="{00000000-0005-0000-0000-00004F0E0000}"/>
    <cellStyle name="20% - Accent1 2 2 3 2 3 4 4" xfId="3852" xr:uid="{00000000-0005-0000-0000-0000500E0000}"/>
    <cellStyle name="20% - Accent1 2 2 3 2 3 5" xfId="3853" xr:uid="{00000000-0005-0000-0000-0000510E0000}"/>
    <cellStyle name="20% - Accent1 2 2 3 2 3 5 2" xfId="3854" xr:uid="{00000000-0005-0000-0000-0000520E0000}"/>
    <cellStyle name="20% - Accent1 2 2 3 2 3 5 2 2" xfId="3855" xr:uid="{00000000-0005-0000-0000-0000530E0000}"/>
    <cellStyle name="20% - Accent1 2 2 3 2 3 5 2 2 2" xfId="3856" xr:uid="{00000000-0005-0000-0000-0000540E0000}"/>
    <cellStyle name="20% - Accent1 2 2 3 2 3 5 2 3" xfId="3857" xr:uid="{00000000-0005-0000-0000-0000550E0000}"/>
    <cellStyle name="20% - Accent1 2 2 3 2 3 5 3" xfId="3858" xr:uid="{00000000-0005-0000-0000-0000560E0000}"/>
    <cellStyle name="20% - Accent1 2 2 3 2 3 5 3 2" xfId="3859" xr:uid="{00000000-0005-0000-0000-0000570E0000}"/>
    <cellStyle name="20% - Accent1 2 2 3 2 3 5 4" xfId="3860" xr:uid="{00000000-0005-0000-0000-0000580E0000}"/>
    <cellStyle name="20% - Accent1 2 2 3 2 3 6" xfId="3861" xr:uid="{00000000-0005-0000-0000-0000590E0000}"/>
    <cellStyle name="20% - Accent1 2 2 3 2 3 6 2" xfId="3862" xr:uid="{00000000-0005-0000-0000-00005A0E0000}"/>
    <cellStyle name="20% - Accent1 2 2 3 2 3 6 2 2" xfId="3863" xr:uid="{00000000-0005-0000-0000-00005B0E0000}"/>
    <cellStyle name="20% - Accent1 2 2 3 2 3 6 2 2 2" xfId="3864" xr:uid="{00000000-0005-0000-0000-00005C0E0000}"/>
    <cellStyle name="20% - Accent1 2 2 3 2 3 6 2 3" xfId="3865" xr:uid="{00000000-0005-0000-0000-00005D0E0000}"/>
    <cellStyle name="20% - Accent1 2 2 3 2 3 6 3" xfId="3866" xr:uid="{00000000-0005-0000-0000-00005E0E0000}"/>
    <cellStyle name="20% - Accent1 2 2 3 2 3 6 3 2" xfId="3867" xr:uid="{00000000-0005-0000-0000-00005F0E0000}"/>
    <cellStyle name="20% - Accent1 2 2 3 2 3 6 4" xfId="3868" xr:uid="{00000000-0005-0000-0000-0000600E0000}"/>
    <cellStyle name="20% - Accent1 2 2 3 2 3 7" xfId="3869" xr:uid="{00000000-0005-0000-0000-0000610E0000}"/>
    <cellStyle name="20% - Accent1 2 2 3 2 3 7 2" xfId="3870" xr:uid="{00000000-0005-0000-0000-0000620E0000}"/>
    <cellStyle name="20% - Accent1 2 2 3 2 3 7 2 2" xfId="3871" xr:uid="{00000000-0005-0000-0000-0000630E0000}"/>
    <cellStyle name="20% - Accent1 2 2 3 2 3 7 3" xfId="3872" xr:uid="{00000000-0005-0000-0000-0000640E0000}"/>
    <cellStyle name="20% - Accent1 2 2 3 2 3 8" xfId="3873" xr:uid="{00000000-0005-0000-0000-0000650E0000}"/>
    <cellStyle name="20% - Accent1 2 2 3 2 3 8 2" xfId="3874" xr:uid="{00000000-0005-0000-0000-0000660E0000}"/>
    <cellStyle name="20% - Accent1 2 2 3 2 3 8 2 2" xfId="3875" xr:uid="{00000000-0005-0000-0000-0000670E0000}"/>
    <cellStyle name="20% - Accent1 2 2 3 2 3 8 3" xfId="3876" xr:uid="{00000000-0005-0000-0000-0000680E0000}"/>
    <cellStyle name="20% - Accent1 2 2 3 2 3 9" xfId="3877" xr:uid="{00000000-0005-0000-0000-0000690E0000}"/>
    <cellStyle name="20% - Accent1 2 2 3 2 3 9 2" xfId="3878" xr:uid="{00000000-0005-0000-0000-00006A0E0000}"/>
    <cellStyle name="20% - Accent1 2 2 3 2 4" xfId="3879" xr:uid="{00000000-0005-0000-0000-00006B0E0000}"/>
    <cellStyle name="20% - Accent1 2 2 3 2 4 10" xfId="3880" xr:uid="{00000000-0005-0000-0000-00006C0E0000}"/>
    <cellStyle name="20% - Accent1 2 2 3 2 4 10 2" xfId="3881" xr:uid="{00000000-0005-0000-0000-00006D0E0000}"/>
    <cellStyle name="20% - Accent1 2 2 3 2 4 11" xfId="3882" xr:uid="{00000000-0005-0000-0000-00006E0E0000}"/>
    <cellStyle name="20% - Accent1 2 2 3 2 4 2" xfId="3883" xr:uid="{00000000-0005-0000-0000-00006F0E0000}"/>
    <cellStyle name="20% - Accent1 2 2 3 2 4 2 2" xfId="3884" xr:uid="{00000000-0005-0000-0000-0000700E0000}"/>
    <cellStyle name="20% - Accent1 2 2 3 2 4 2 2 2" xfId="3885" xr:uid="{00000000-0005-0000-0000-0000710E0000}"/>
    <cellStyle name="20% - Accent1 2 2 3 2 4 2 2 2 2" xfId="3886" xr:uid="{00000000-0005-0000-0000-0000720E0000}"/>
    <cellStyle name="20% - Accent1 2 2 3 2 4 2 2 2 2 2" xfId="3887" xr:uid="{00000000-0005-0000-0000-0000730E0000}"/>
    <cellStyle name="20% - Accent1 2 2 3 2 4 2 2 2 3" xfId="3888" xr:uid="{00000000-0005-0000-0000-0000740E0000}"/>
    <cellStyle name="20% - Accent1 2 2 3 2 4 2 2 3" xfId="3889" xr:uid="{00000000-0005-0000-0000-0000750E0000}"/>
    <cellStyle name="20% - Accent1 2 2 3 2 4 2 2 3 2" xfId="3890" xr:uid="{00000000-0005-0000-0000-0000760E0000}"/>
    <cellStyle name="20% - Accent1 2 2 3 2 4 2 2 4" xfId="3891" xr:uid="{00000000-0005-0000-0000-0000770E0000}"/>
    <cellStyle name="20% - Accent1 2 2 3 2 4 2 3" xfId="3892" xr:uid="{00000000-0005-0000-0000-0000780E0000}"/>
    <cellStyle name="20% - Accent1 2 2 3 2 4 2 3 2" xfId="3893" xr:uid="{00000000-0005-0000-0000-0000790E0000}"/>
    <cellStyle name="20% - Accent1 2 2 3 2 4 2 3 2 2" xfId="3894" xr:uid="{00000000-0005-0000-0000-00007A0E0000}"/>
    <cellStyle name="20% - Accent1 2 2 3 2 4 2 3 2 2 2" xfId="3895" xr:uid="{00000000-0005-0000-0000-00007B0E0000}"/>
    <cellStyle name="20% - Accent1 2 2 3 2 4 2 3 2 3" xfId="3896" xr:uid="{00000000-0005-0000-0000-00007C0E0000}"/>
    <cellStyle name="20% - Accent1 2 2 3 2 4 2 3 3" xfId="3897" xr:uid="{00000000-0005-0000-0000-00007D0E0000}"/>
    <cellStyle name="20% - Accent1 2 2 3 2 4 2 3 3 2" xfId="3898" xr:uid="{00000000-0005-0000-0000-00007E0E0000}"/>
    <cellStyle name="20% - Accent1 2 2 3 2 4 2 3 4" xfId="3899" xr:uid="{00000000-0005-0000-0000-00007F0E0000}"/>
    <cellStyle name="20% - Accent1 2 2 3 2 4 2 4" xfId="3900" xr:uid="{00000000-0005-0000-0000-0000800E0000}"/>
    <cellStyle name="20% - Accent1 2 2 3 2 4 2 4 2" xfId="3901" xr:uid="{00000000-0005-0000-0000-0000810E0000}"/>
    <cellStyle name="20% - Accent1 2 2 3 2 4 2 4 2 2" xfId="3902" xr:uid="{00000000-0005-0000-0000-0000820E0000}"/>
    <cellStyle name="20% - Accent1 2 2 3 2 4 2 4 2 2 2" xfId="3903" xr:uid="{00000000-0005-0000-0000-0000830E0000}"/>
    <cellStyle name="20% - Accent1 2 2 3 2 4 2 4 2 3" xfId="3904" xr:uid="{00000000-0005-0000-0000-0000840E0000}"/>
    <cellStyle name="20% - Accent1 2 2 3 2 4 2 4 3" xfId="3905" xr:uid="{00000000-0005-0000-0000-0000850E0000}"/>
    <cellStyle name="20% - Accent1 2 2 3 2 4 2 4 3 2" xfId="3906" xr:uid="{00000000-0005-0000-0000-0000860E0000}"/>
    <cellStyle name="20% - Accent1 2 2 3 2 4 2 4 4" xfId="3907" xr:uid="{00000000-0005-0000-0000-0000870E0000}"/>
    <cellStyle name="20% - Accent1 2 2 3 2 4 2 5" xfId="3908" xr:uid="{00000000-0005-0000-0000-0000880E0000}"/>
    <cellStyle name="20% - Accent1 2 2 3 2 4 2 5 2" xfId="3909" xr:uid="{00000000-0005-0000-0000-0000890E0000}"/>
    <cellStyle name="20% - Accent1 2 2 3 2 4 2 5 2 2" xfId="3910" xr:uid="{00000000-0005-0000-0000-00008A0E0000}"/>
    <cellStyle name="20% - Accent1 2 2 3 2 4 2 5 3" xfId="3911" xr:uid="{00000000-0005-0000-0000-00008B0E0000}"/>
    <cellStyle name="20% - Accent1 2 2 3 2 4 2 6" xfId="3912" xr:uid="{00000000-0005-0000-0000-00008C0E0000}"/>
    <cellStyle name="20% - Accent1 2 2 3 2 4 2 6 2" xfId="3913" xr:uid="{00000000-0005-0000-0000-00008D0E0000}"/>
    <cellStyle name="20% - Accent1 2 2 3 2 4 2 6 2 2" xfId="3914" xr:uid="{00000000-0005-0000-0000-00008E0E0000}"/>
    <cellStyle name="20% - Accent1 2 2 3 2 4 2 6 3" xfId="3915" xr:uid="{00000000-0005-0000-0000-00008F0E0000}"/>
    <cellStyle name="20% - Accent1 2 2 3 2 4 2 7" xfId="3916" xr:uid="{00000000-0005-0000-0000-0000900E0000}"/>
    <cellStyle name="20% - Accent1 2 2 3 2 4 2 7 2" xfId="3917" xr:uid="{00000000-0005-0000-0000-0000910E0000}"/>
    <cellStyle name="20% - Accent1 2 2 3 2 4 2 8" xfId="3918" xr:uid="{00000000-0005-0000-0000-0000920E0000}"/>
    <cellStyle name="20% - Accent1 2 2 3 2 4 2 8 2" xfId="3919" xr:uid="{00000000-0005-0000-0000-0000930E0000}"/>
    <cellStyle name="20% - Accent1 2 2 3 2 4 2 9" xfId="3920" xr:uid="{00000000-0005-0000-0000-0000940E0000}"/>
    <cellStyle name="20% - Accent1 2 2 3 2 4 3" xfId="3921" xr:uid="{00000000-0005-0000-0000-0000950E0000}"/>
    <cellStyle name="20% - Accent1 2 2 3 2 4 3 2" xfId="3922" xr:uid="{00000000-0005-0000-0000-0000960E0000}"/>
    <cellStyle name="20% - Accent1 2 2 3 2 4 3 2 2" xfId="3923" xr:uid="{00000000-0005-0000-0000-0000970E0000}"/>
    <cellStyle name="20% - Accent1 2 2 3 2 4 3 2 2 2" xfId="3924" xr:uid="{00000000-0005-0000-0000-0000980E0000}"/>
    <cellStyle name="20% - Accent1 2 2 3 2 4 3 2 2 2 2" xfId="3925" xr:uid="{00000000-0005-0000-0000-0000990E0000}"/>
    <cellStyle name="20% - Accent1 2 2 3 2 4 3 2 2 3" xfId="3926" xr:uid="{00000000-0005-0000-0000-00009A0E0000}"/>
    <cellStyle name="20% - Accent1 2 2 3 2 4 3 2 3" xfId="3927" xr:uid="{00000000-0005-0000-0000-00009B0E0000}"/>
    <cellStyle name="20% - Accent1 2 2 3 2 4 3 2 3 2" xfId="3928" xr:uid="{00000000-0005-0000-0000-00009C0E0000}"/>
    <cellStyle name="20% - Accent1 2 2 3 2 4 3 2 4" xfId="3929" xr:uid="{00000000-0005-0000-0000-00009D0E0000}"/>
    <cellStyle name="20% - Accent1 2 2 3 2 4 3 3" xfId="3930" xr:uid="{00000000-0005-0000-0000-00009E0E0000}"/>
    <cellStyle name="20% - Accent1 2 2 3 2 4 3 3 2" xfId="3931" xr:uid="{00000000-0005-0000-0000-00009F0E0000}"/>
    <cellStyle name="20% - Accent1 2 2 3 2 4 3 3 2 2" xfId="3932" xr:uid="{00000000-0005-0000-0000-0000A00E0000}"/>
    <cellStyle name="20% - Accent1 2 2 3 2 4 3 3 2 2 2" xfId="3933" xr:uid="{00000000-0005-0000-0000-0000A10E0000}"/>
    <cellStyle name="20% - Accent1 2 2 3 2 4 3 3 2 3" xfId="3934" xr:uid="{00000000-0005-0000-0000-0000A20E0000}"/>
    <cellStyle name="20% - Accent1 2 2 3 2 4 3 3 3" xfId="3935" xr:uid="{00000000-0005-0000-0000-0000A30E0000}"/>
    <cellStyle name="20% - Accent1 2 2 3 2 4 3 3 3 2" xfId="3936" xr:uid="{00000000-0005-0000-0000-0000A40E0000}"/>
    <cellStyle name="20% - Accent1 2 2 3 2 4 3 3 4" xfId="3937" xr:uid="{00000000-0005-0000-0000-0000A50E0000}"/>
    <cellStyle name="20% - Accent1 2 2 3 2 4 3 4" xfId="3938" xr:uid="{00000000-0005-0000-0000-0000A60E0000}"/>
    <cellStyle name="20% - Accent1 2 2 3 2 4 3 4 2" xfId="3939" xr:uid="{00000000-0005-0000-0000-0000A70E0000}"/>
    <cellStyle name="20% - Accent1 2 2 3 2 4 3 4 2 2" xfId="3940" xr:uid="{00000000-0005-0000-0000-0000A80E0000}"/>
    <cellStyle name="20% - Accent1 2 2 3 2 4 3 4 2 2 2" xfId="3941" xr:uid="{00000000-0005-0000-0000-0000A90E0000}"/>
    <cellStyle name="20% - Accent1 2 2 3 2 4 3 4 2 3" xfId="3942" xr:uid="{00000000-0005-0000-0000-0000AA0E0000}"/>
    <cellStyle name="20% - Accent1 2 2 3 2 4 3 4 3" xfId="3943" xr:uid="{00000000-0005-0000-0000-0000AB0E0000}"/>
    <cellStyle name="20% - Accent1 2 2 3 2 4 3 4 3 2" xfId="3944" xr:uid="{00000000-0005-0000-0000-0000AC0E0000}"/>
    <cellStyle name="20% - Accent1 2 2 3 2 4 3 4 4" xfId="3945" xr:uid="{00000000-0005-0000-0000-0000AD0E0000}"/>
    <cellStyle name="20% - Accent1 2 2 3 2 4 3 5" xfId="3946" xr:uid="{00000000-0005-0000-0000-0000AE0E0000}"/>
    <cellStyle name="20% - Accent1 2 2 3 2 4 3 5 2" xfId="3947" xr:uid="{00000000-0005-0000-0000-0000AF0E0000}"/>
    <cellStyle name="20% - Accent1 2 2 3 2 4 3 5 2 2" xfId="3948" xr:uid="{00000000-0005-0000-0000-0000B00E0000}"/>
    <cellStyle name="20% - Accent1 2 2 3 2 4 3 5 3" xfId="3949" xr:uid="{00000000-0005-0000-0000-0000B10E0000}"/>
    <cellStyle name="20% - Accent1 2 2 3 2 4 3 6" xfId="3950" xr:uid="{00000000-0005-0000-0000-0000B20E0000}"/>
    <cellStyle name="20% - Accent1 2 2 3 2 4 3 6 2" xfId="3951" xr:uid="{00000000-0005-0000-0000-0000B30E0000}"/>
    <cellStyle name="20% - Accent1 2 2 3 2 4 3 6 2 2" xfId="3952" xr:uid="{00000000-0005-0000-0000-0000B40E0000}"/>
    <cellStyle name="20% - Accent1 2 2 3 2 4 3 6 3" xfId="3953" xr:uid="{00000000-0005-0000-0000-0000B50E0000}"/>
    <cellStyle name="20% - Accent1 2 2 3 2 4 3 7" xfId="3954" xr:uid="{00000000-0005-0000-0000-0000B60E0000}"/>
    <cellStyle name="20% - Accent1 2 2 3 2 4 3 7 2" xfId="3955" xr:uid="{00000000-0005-0000-0000-0000B70E0000}"/>
    <cellStyle name="20% - Accent1 2 2 3 2 4 3 8" xfId="3956" xr:uid="{00000000-0005-0000-0000-0000B80E0000}"/>
    <cellStyle name="20% - Accent1 2 2 3 2 4 3 8 2" xfId="3957" xr:uid="{00000000-0005-0000-0000-0000B90E0000}"/>
    <cellStyle name="20% - Accent1 2 2 3 2 4 3 9" xfId="3958" xr:uid="{00000000-0005-0000-0000-0000BA0E0000}"/>
    <cellStyle name="20% - Accent1 2 2 3 2 4 4" xfId="3959" xr:uid="{00000000-0005-0000-0000-0000BB0E0000}"/>
    <cellStyle name="20% - Accent1 2 2 3 2 4 4 2" xfId="3960" xr:uid="{00000000-0005-0000-0000-0000BC0E0000}"/>
    <cellStyle name="20% - Accent1 2 2 3 2 4 4 2 2" xfId="3961" xr:uid="{00000000-0005-0000-0000-0000BD0E0000}"/>
    <cellStyle name="20% - Accent1 2 2 3 2 4 4 2 2 2" xfId="3962" xr:uid="{00000000-0005-0000-0000-0000BE0E0000}"/>
    <cellStyle name="20% - Accent1 2 2 3 2 4 4 2 3" xfId="3963" xr:uid="{00000000-0005-0000-0000-0000BF0E0000}"/>
    <cellStyle name="20% - Accent1 2 2 3 2 4 4 3" xfId="3964" xr:uid="{00000000-0005-0000-0000-0000C00E0000}"/>
    <cellStyle name="20% - Accent1 2 2 3 2 4 4 3 2" xfId="3965" xr:uid="{00000000-0005-0000-0000-0000C10E0000}"/>
    <cellStyle name="20% - Accent1 2 2 3 2 4 4 4" xfId="3966" xr:uid="{00000000-0005-0000-0000-0000C20E0000}"/>
    <cellStyle name="20% - Accent1 2 2 3 2 4 5" xfId="3967" xr:uid="{00000000-0005-0000-0000-0000C30E0000}"/>
    <cellStyle name="20% - Accent1 2 2 3 2 4 5 2" xfId="3968" xr:uid="{00000000-0005-0000-0000-0000C40E0000}"/>
    <cellStyle name="20% - Accent1 2 2 3 2 4 5 2 2" xfId="3969" xr:uid="{00000000-0005-0000-0000-0000C50E0000}"/>
    <cellStyle name="20% - Accent1 2 2 3 2 4 5 2 2 2" xfId="3970" xr:uid="{00000000-0005-0000-0000-0000C60E0000}"/>
    <cellStyle name="20% - Accent1 2 2 3 2 4 5 2 3" xfId="3971" xr:uid="{00000000-0005-0000-0000-0000C70E0000}"/>
    <cellStyle name="20% - Accent1 2 2 3 2 4 5 3" xfId="3972" xr:uid="{00000000-0005-0000-0000-0000C80E0000}"/>
    <cellStyle name="20% - Accent1 2 2 3 2 4 5 3 2" xfId="3973" xr:uid="{00000000-0005-0000-0000-0000C90E0000}"/>
    <cellStyle name="20% - Accent1 2 2 3 2 4 5 4" xfId="3974" xr:uid="{00000000-0005-0000-0000-0000CA0E0000}"/>
    <cellStyle name="20% - Accent1 2 2 3 2 4 6" xfId="3975" xr:uid="{00000000-0005-0000-0000-0000CB0E0000}"/>
    <cellStyle name="20% - Accent1 2 2 3 2 4 6 2" xfId="3976" xr:uid="{00000000-0005-0000-0000-0000CC0E0000}"/>
    <cellStyle name="20% - Accent1 2 2 3 2 4 6 2 2" xfId="3977" xr:uid="{00000000-0005-0000-0000-0000CD0E0000}"/>
    <cellStyle name="20% - Accent1 2 2 3 2 4 6 2 2 2" xfId="3978" xr:uid="{00000000-0005-0000-0000-0000CE0E0000}"/>
    <cellStyle name="20% - Accent1 2 2 3 2 4 6 2 3" xfId="3979" xr:uid="{00000000-0005-0000-0000-0000CF0E0000}"/>
    <cellStyle name="20% - Accent1 2 2 3 2 4 6 3" xfId="3980" xr:uid="{00000000-0005-0000-0000-0000D00E0000}"/>
    <cellStyle name="20% - Accent1 2 2 3 2 4 6 3 2" xfId="3981" xr:uid="{00000000-0005-0000-0000-0000D10E0000}"/>
    <cellStyle name="20% - Accent1 2 2 3 2 4 6 4" xfId="3982" xr:uid="{00000000-0005-0000-0000-0000D20E0000}"/>
    <cellStyle name="20% - Accent1 2 2 3 2 4 7" xfId="3983" xr:uid="{00000000-0005-0000-0000-0000D30E0000}"/>
    <cellStyle name="20% - Accent1 2 2 3 2 4 7 2" xfId="3984" xr:uid="{00000000-0005-0000-0000-0000D40E0000}"/>
    <cellStyle name="20% - Accent1 2 2 3 2 4 7 2 2" xfId="3985" xr:uid="{00000000-0005-0000-0000-0000D50E0000}"/>
    <cellStyle name="20% - Accent1 2 2 3 2 4 7 3" xfId="3986" xr:uid="{00000000-0005-0000-0000-0000D60E0000}"/>
    <cellStyle name="20% - Accent1 2 2 3 2 4 8" xfId="3987" xr:uid="{00000000-0005-0000-0000-0000D70E0000}"/>
    <cellStyle name="20% - Accent1 2 2 3 2 4 8 2" xfId="3988" xr:uid="{00000000-0005-0000-0000-0000D80E0000}"/>
    <cellStyle name="20% - Accent1 2 2 3 2 4 8 2 2" xfId="3989" xr:uid="{00000000-0005-0000-0000-0000D90E0000}"/>
    <cellStyle name="20% - Accent1 2 2 3 2 4 8 3" xfId="3990" xr:uid="{00000000-0005-0000-0000-0000DA0E0000}"/>
    <cellStyle name="20% - Accent1 2 2 3 2 4 9" xfId="3991" xr:uid="{00000000-0005-0000-0000-0000DB0E0000}"/>
    <cellStyle name="20% - Accent1 2 2 3 2 4 9 2" xfId="3992" xr:uid="{00000000-0005-0000-0000-0000DC0E0000}"/>
    <cellStyle name="20% - Accent1 2 2 3 2 5" xfId="3993" xr:uid="{00000000-0005-0000-0000-0000DD0E0000}"/>
    <cellStyle name="20% - Accent1 2 2 3 2 5 10" xfId="3994" xr:uid="{00000000-0005-0000-0000-0000DE0E0000}"/>
    <cellStyle name="20% - Accent1 2 2 3 2 5 10 2" xfId="3995" xr:uid="{00000000-0005-0000-0000-0000DF0E0000}"/>
    <cellStyle name="20% - Accent1 2 2 3 2 5 11" xfId="3996" xr:uid="{00000000-0005-0000-0000-0000E00E0000}"/>
    <cellStyle name="20% - Accent1 2 2 3 2 5 2" xfId="3997" xr:uid="{00000000-0005-0000-0000-0000E10E0000}"/>
    <cellStyle name="20% - Accent1 2 2 3 2 5 2 2" xfId="3998" xr:uid="{00000000-0005-0000-0000-0000E20E0000}"/>
    <cellStyle name="20% - Accent1 2 2 3 2 5 2 2 2" xfId="3999" xr:uid="{00000000-0005-0000-0000-0000E30E0000}"/>
    <cellStyle name="20% - Accent1 2 2 3 2 5 2 2 2 2" xfId="4000" xr:uid="{00000000-0005-0000-0000-0000E40E0000}"/>
    <cellStyle name="20% - Accent1 2 2 3 2 5 2 2 2 2 2" xfId="4001" xr:uid="{00000000-0005-0000-0000-0000E50E0000}"/>
    <cellStyle name="20% - Accent1 2 2 3 2 5 2 2 2 3" xfId="4002" xr:uid="{00000000-0005-0000-0000-0000E60E0000}"/>
    <cellStyle name="20% - Accent1 2 2 3 2 5 2 2 3" xfId="4003" xr:uid="{00000000-0005-0000-0000-0000E70E0000}"/>
    <cellStyle name="20% - Accent1 2 2 3 2 5 2 2 3 2" xfId="4004" xr:uid="{00000000-0005-0000-0000-0000E80E0000}"/>
    <cellStyle name="20% - Accent1 2 2 3 2 5 2 2 4" xfId="4005" xr:uid="{00000000-0005-0000-0000-0000E90E0000}"/>
    <cellStyle name="20% - Accent1 2 2 3 2 5 2 3" xfId="4006" xr:uid="{00000000-0005-0000-0000-0000EA0E0000}"/>
    <cellStyle name="20% - Accent1 2 2 3 2 5 2 3 2" xfId="4007" xr:uid="{00000000-0005-0000-0000-0000EB0E0000}"/>
    <cellStyle name="20% - Accent1 2 2 3 2 5 2 3 2 2" xfId="4008" xr:uid="{00000000-0005-0000-0000-0000EC0E0000}"/>
    <cellStyle name="20% - Accent1 2 2 3 2 5 2 3 2 2 2" xfId="4009" xr:uid="{00000000-0005-0000-0000-0000ED0E0000}"/>
    <cellStyle name="20% - Accent1 2 2 3 2 5 2 3 2 3" xfId="4010" xr:uid="{00000000-0005-0000-0000-0000EE0E0000}"/>
    <cellStyle name="20% - Accent1 2 2 3 2 5 2 3 3" xfId="4011" xr:uid="{00000000-0005-0000-0000-0000EF0E0000}"/>
    <cellStyle name="20% - Accent1 2 2 3 2 5 2 3 3 2" xfId="4012" xr:uid="{00000000-0005-0000-0000-0000F00E0000}"/>
    <cellStyle name="20% - Accent1 2 2 3 2 5 2 3 4" xfId="4013" xr:uid="{00000000-0005-0000-0000-0000F10E0000}"/>
    <cellStyle name="20% - Accent1 2 2 3 2 5 2 4" xfId="4014" xr:uid="{00000000-0005-0000-0000-0000F20E0000}"/>
    <cellStyle name="20% - Accent1 2 2 3 2 5 2 4 2" xfId="4015" xr:uid="{00000000-0005-0000-0000-0000F30E0000}"/>
    <cellStyle name="20% - Accent1 2 2 3 2 5 2 4 2 2" xfId="4016" xr:uid="{00000000-0005-0000-0000-0000F40E0000}"/>
    <cellStyle name="20% - Accent1 2 2 3 2 5 2 4 2 2 2" xfId="4017" xr:uid="{00000000-0005-0000-0000-0000F50E0000}"/>
    <cellStyle name="20% - Accent1 2 2 3 2 5 2 4 2 3" xfId="4018" xr:uid="{00000000-0005-0000-0000-0000F60E0000}"/>
    <cellStyle name="20% - Accent1 2 2 3 2 5 2 4 3" xfId="4019" xr:uid="{00000000-0005-0000-0000-0000F70E0000}"/>
    <cellStyle name="20% - Accent1 2 2 3 2 5 2 4 3 2" xfId="4020" xr:uid="{00000000-0005-0000-0000-0000F80E0000}"/>
    <cellStyle name="20% - Accent1 2 2 3 2 5 2 4 4" xfId="4021" xr:uid="{00000000-0005-0000-0000-0000F90E0000}"/>
    <cellStyle name="20% - Accent1 2 2 3 2 5 2 5" xfId="4022" xr:uid="{00000000-0005-0000-0000-0000FA0E0000}"/>
    <cellStyle name="20% - Accent1 2 2 3 2 5 2 5 2" xfId="4023" xr:uid="{00000000-0005-0000-0000-0000FB0E0000}"/>
    <cellStyle name="20% - Accent1 2 2 3 2 5 2 5 2 2" xfId="4024" xr:uid="{00000000-0005-0000-0000-0000FC0E0000}"/>
    <cellStyle name="20% - Accent1 2 2 3 2 5 2 5 3" xfId="4025" xr:uid="{00000000-0005-0000-0000-0000FD0E0000}"/>
    <cellStyle name="20% - Accent1 2 2 3 2 5 2 6" xfId="4026" xr:uid="{00000000-0005-0000-0000-0000FE0E0000}"/>
    <cellStyle name="20% - Accent1 2 2 3 2 5 2 6 2" xfId="4027" xr:uid="{00000000-0005-0000-0000-0000FF0E0000}"/>
    <cellStyle name="20% - Accent1 2 2 3 2 5 2 6 2 2" xfId="4028" xr:uid="{00000000-0005-0000-0000-0000000F0000}"/>
    <cellStyle name="20% - Accent1 2 2 3 2 5 2 6 3" xfId="4029" xr:uid="{00000000-0005-0000-0000-0000010F0000}"/>
    <cellStyle name="20% - Accent1 2 2 3 2 5 2 7" xfId="4030" xr:uid="{00000000-0005-0000-0000-0000020F0000}"/>
    <cellStyle name="20% - Accent1 2 2 3 2 5 2 7 2" xfId="4031" xr:uid="{00000000-0005-0000-0000-0000030F0000}"/>
    <cellStyle name="20% - Accent1 2 2 3 2 5 2 8" xfId="4032" xr:uid="{00000000-0005-0000-0000-0000040F0000}"/>
    <cellStyle name="20% - Accent1 2 2 3 2 5 2 8 2" xfId="4033" xr:uid="{00000000-0005-0000-0000-0000050F0000}"/>
    <cellStyle name="20% - Accent1 2 2 3 2 5 2 9" xfId="4034" xr:uid="{00000000-0005-0000-0000-0000060F0000}"/>
    <cellStyle name="20% - Accent1 2 2 3 2 5 3" xfId="4035" xr:uid="{00000000-0005-0000-0000-0000070F0000}"/>
    <cellStyle name="20% - Accent1 2 2 3 2 5 3 2" xfId="4036" xr:uid="{00000000-0005-0000-0000-0000080F0000}"/>
    <cellStyle name="20% - Accent1 2 2 3 2 5 3 2 2" xfId="4037" xr:uid="{00000000-0005-0000-0000-0000090F0000}"/>
    <cellStyle name="20% - Accent1 2 2 3 2 5 3 2 2 2" xfId="4038" xr:uid="{00000000-0005-0000-0000-00000A0F0000}"/>
    <cellStyle name="20% - Accent1 2 2 3 2 5 3 2 2 2 2" xfId="4039" xr:uid="{00000000-0005-0000-0000-00000B0F0000}"/>
    <cellStyle name="20% - Accent1 2 2 3 2 5 3 2 2 3" xfId="4040" xr:uid="{00000000-0005-0000-0000-00000C0F0000}"/>
    <cellStyle name="20% - Accent1 2 2 3 2 5 3 2 3" xfId="4041" xr:uid="{00000000-0005-0000-0000-00000D0F0000}"/>
    <cellStyle name="20% - Accent1 2 2 3 2 5 3 2 3 2" xfId="4042" xr:uid="{00000000-0005-0000-0000-00000E0F0000}"/>
    <cellStyle name="20% - Accent1 2 2 3 2 5 3 2 4" xfId="4043" xr:uid="{00000000-0005-0000-0000-00000F0F0000}"/>
    <cellStyle name="20% - Accent1 2 2 3 2 5 3 3" xfId="4044" xr:uid="{00000000-0005-0000-0000-0000100F0000}"/>
    <cellStyle name="20% - Accent1 2 2 3 2 5 3 3 2" xfId="4045" xr:uid="{00000000-0005-0000-0000-0000110F0000}"/>
    <cellStyle name="20% - Accent1 2 2 3 2 5 3 3 2 2" xfId="4046" xr:uid="{00000000-0005-0000-0000-0000120F0000}"/>
    <cellStyle name="20% - Accent1 2 2 3 2 5 3 3 2 2 2" xfId="4047" xr:uid="{00000000-0005-0000-0000-0000130F0000}"/>
    <cellStyle name="20% - Accent1 2 2 3 2 5 3 3 2 3" xfId="4048" xr:uid="{00000000-0005-0000-0000-0000140F0000}"/>
    <cellStyle name="20% - Accent1 2 2 3 2 5 3 3 3" xfId="4049" xr:uid="{00000000-0005-0000-0000-0000150F0000}"/>
    <cellStyle name="20% - Accent1 2 2 3 2 5 3 3 3 2" xfId="4050" xr:uid="{00000000-0005-0000-0000-0000160F0000}"/>
    <cellStyle name="20% - Accent1 2 2 3 2 5 3 3 4" xfId="4051" xr:uid="{00000000-0005-0000-0000-0000170F0000}"/>
    <cellStyle name="20% - Accent1 2 2 3 2 5 3 4" xfId="4052" xr:uid="{00000000-0005-0000-0000-0000180F0000}"/>
    <cellStyle name="20% - Accent1 2 2 3 2 5 3 4 2" xfId="4053" xr:uid="{00000000-0005-0000-0000-0000190F0000}"/>
    <cellStyle name="20% - Accent1 2 2 3 2 5 3 4 2 2" xfId="4054" xr:uid="{00000000-0005-0000-0000-00001A0F0000}"/>
    <cellStyle name="20% - Accent1 2 2 3 2 5 3 4 2 2 2" xfId="4055" xr:uid="{00000000-0005-0000-0000-00001B0F0000}"/>
    <cellStyle name="20% - Accent1 2 2 3 2 5 3 4 2 3" xfId="4056" xr:uid="{00000000-0005-0000-0000-00001C0F0000}"/>
    <cellStyle name="20% - Accent1 2 2 3 2 5 3 4 3" xfId="4057" xr:uid="{00000000-0005-0000-0000-00001D0F0000}"/>
    <cellStyle name="20% - Accent1 2 2 3 2 5 3 4 3 2" xfId="4058" xr:uid="{00000000-0005-0000-0000-00001E0F0000}"/>
    <cellStyle name="20% - Accent1 2 2 3 2 5 3 4 4" xfId="4059" xr:uid="{00000000-0005-0000-0000-00001F0F0000}"/>
    <cellStyle name="20% - Accent1 2 2 3 2 5 3 5" xfId="4060" xr:uid="{00000000-0005-0000-0000-0000200F0000}"/>
    <cellStyle name="20% - Accent1 2 2 3 2 5 3 5 2" xfId="4061" xr:uid="{00000000-0005-0000-0000-0000210F0000}"/>
    <cellStyle name="20% - Accent1 2 2 3 2 5 3 5 2 2" xfId="4062" xr:uid="{00000000-0005-0000-0000-0000220F0000}"/>
    <cellStyle name="20% - Accent1 2 2 3 2 5 3 5 3" xfId="4063" xr:uid="{00000000-0005-0000-0000-0000230F0000}"/>
    <cellStyle name="20% - Accent1 2 2 3 2 5 3 6" xfId="4064" xr:uid="{00000000-0005-0000-0000-0000240F0000}"/>
    <cellStyle name="20% - Accent1 2 2 3 2 5 3 6 2" xfId="4065" xr:uid="{00000000-0005-0000-0000-0000250F0000}"/>
    <cellStyle name="20% - Accent1 2 2 3 2 5 3 6 2 2" xfId="4066" xr:uid="{00000000-0005-0000-0000-0000260F0000}"/>
    <cellStyle name="20% - Accent1 2 2 3 2 5 3 6 3" xfId="4067" xr:uid="{00000000-0005-0000-0000-0000270F0000}"/>
    <cellStyle name="20% - Accent1 2 2 3 2 5 3 7" xfId="4068" xr:uid="{00000000-0005-0000-0000-0000280F0000}"/>
    <cellStyle name="20% - Accent1 2 2 3 2 5 3 7 2" xfId="4069" xr:uid="{00000000-0005-0000-0000-0000290F0000}"/>
    <cellStyle name="20% - Accent1 2 2 3 2 5 3 8" xfId="4070" xr:uid="{00000000-0005-0000-0000-00002A0F0000}"/>
    <cellStyle name="20% - Accent1 2 2 3 2 5 3 8 2" xfId="4071" xr:uid="{00000000-0005-0000-0000-00002B0F0000}"/>
    <cellStyle name="20% - Accent1 2 2 3 2 5 3 9" xfId="4072" xr:uid="{00000000-0005-0000-0000-00002C0F0000}"/>
    <cellStyle name="20% - Accent1 2 2 3 2 5 4" xfId="4073" xr:uid="{00000000-0005-0000-0000-00002D0F0000}"/>
    <cellStyle name="20% - Accent1 2 2 3 2 5 4 2" xfId="4074" xr:uid="{00000000-0005-0000-0000-00002E0F0000}"/>
    <cellStyle name="20% - Accent1 2 2 3 2 5 4 2 2" xfId="4075" xr:uid="{00000000-0005-0000-0000-00002F0F0000}"/>
    <cellStyle name="20% - Accent1 2 2 3 2 5 4 2 2 2" xfId="4076" xr:uid="{00000000-0005-0000-0000-0000300F0000}"/>
    <cellStyle name="20% - Accent1 2 2 3 2 5 4 2 3" xfId="4077" xr:uid="{00000000-0005-0000-0000-0000310F0000}"/>
    <cellStyle name="20% - Accent1 2 2 3 2 5 4 3" xfId="4078" xr:uid="{00000000-0005-0000-0000-0000320F0000}"/>
    <cellStyle name="20% - Accent1 2 2 3 2 5 4 3 2" xfId="4079" xr:uid="{00000000-0005-0000-0000-0000330F0000}"/>
    <cellStyle name="20% - Accent1 2 2 3 2 5 4 4" xfId="4080" xr:uid="{00000000-0005-0000-0000-0000340F0000}"/>
    <cellStyle name="20% - Accent1 2 2 3 2 5 5" xfId="4081" xr:uid="{00000000-0005-0000-0000-0000350F0000}"/>
    <cellStyle name="20% - Accent1 2 2 3 2 5 5 2" xfId="4082" xr:uid="{00000000-0005-0000-0000-0000360F0000}"/>
    <cellStyle name="20% - Accent1 2 2 3 2 5 5 2 2" xfId="4083" xr:uid="{00000000-0005-0000-0000-0000370F0000}"/>
    <cellStyle name="20% - Accent1 2 2 3 2 5 5 2 2 2" xfId="4084" xr:uid="{00000000-0005-0000-0000-0000380F0000}"/>
    <cellStyle name="20% - Accent1 2 2 3 2 5 5 2 3" xfId="4085" xr:uid="{00000000-0005-0000-0000-0000390F0000}"/>
    <cellStyle name="20% - Accent1 2 2 3 2 5 5 3" xfId="4086" xr:uid="{00000000-0005-0000-0000-00003A0F0000}"/>
    <cellStyle name="20% - Accent1 2 2 3 2 5 5 3 2" xfId="4087" xr:uid="{00000000-0005-0000-0000-00003B0F0000}"/>
    <cellStyle name="20% - Accent1 2 2 3 2 5 5 4" xfId="4088" xr:uid="{00000000-0005-0000-0000-00003C0F0000}"/>
    <cellStyle name="20% - Accent1 2 2 3 2 5 6" xfId="4089" xr:uid="{00000000-0005-0000-0000-00003D0F0000}"/>
    <cellStyle name="20% - Accent1 2 2 3 2 5 6 2" xfId="4090" xr:uid="{00000000-0005-0000-0000-00003E0F0000}"/>
    <cellStyle name="20% - Accent1 2 2 3 2 5 6 2 2" xfId="4091" xr:uid="{00000000-0005-0000-0000-00003F0F0000}"/>
    <cellStyle name="20% - Accent1 2 2 3 2 5 6 2 2 2" xfId="4092" xr:uid="{00000000-0005-0000-0000-0000400F0000}"/>
    <cellStyle name="20% - Accent1 2 2 3 2 5 6 2 3" xfId="4093" xr:uid="{00000000-0005-0000-0000-0000410F0000}"/>
    <cellStyle name="20% - Accent1 2 2 3 2 5 6 3" xfId="4094" xr:uid="{00000000-0005-0000-0000-0000420F0000}"/>
    <cellStyle name="20% - Accent1 2 2 3 2 5 6 3 2" xfId="4095" xr:uid="{00000000-0005-0000-0000-0000430F0000}"/>
    <cellStyle name="20% - Accent1 2 2 3 2 5 6 4" xfId="4096" xr:uid="{00000000-0005-0000-0000-0000440F0000}"/>
    <cellStyle name="20% - Accent1 2 2 3 2 5 7" xfId="4097" xr:uid="{00000000-0005-0000-0000-0000450F0000}"/>
    <cellStyle name="20% - Accent1 2 2 3 2 5 7 2" xfId="4098" xr:uid="{00000000-0005-0000-0000-0000460F0000}"/>
    <cellStyle name="20% - Accent1 2 2 3 2 5 7 2 2" xfId="4099" xr:uid="{00000000-0005-0000-0000-0000470F0000}"/>
    <cellStyle name="20% - Accent1 2 2 3 2 5 7 3" xfId="4100" xr:uid="{00000000-0005-0000-0000-0000480F0000}"/>
    <cellStyle name="20% - Accent1 2 2 3 2 5 8" xfId="4101" xr:uid="{00000000-0005-0000-0000-0000490F0000}"/>
    <cellStyle name="20% - Accent1 2 2 3 2 5 8 2" xfId="4102" xr:uid="{00000000-0005-0000-0000-00004A0F0000}"/>
    <cellStyle name="20% - Accent1 2 2 3 2 5 8 2 2" xfId="4103" xr:uid="{00000000-0005-0000-0000-00004B0F0000}"/>
    <cellStyle name="20% - Accent1 2 2 3 2 5 8 3" xfId="4104" xr:uid="{00000000-0005-0000-0000-00004C0F0000}"/>
    <cellStyle name="20% - Accent1 2 2 3 2 5 9" xfId="4105" xr:uid="{00000000-0005-0000-0000-00004D0F0000}"/>
    <cellStyle name="20% - Accent1 2 2 3 2 5 9 2" xfId="4106" xr:uid="{00000000-0005-0000-0000-00004E0F0000}"/>
    <cellStyle name="20% - Accent1 2 2 3 2 6" xfId="4107" xr:uid="{00000000-0005-0000-0000-00004F0F0000}"/>
    <cellStyle name="20% - Accent1 2 2 3 2 6 2" xfId="4108" xr:uid="{00000000-0005-0000-0000-0000500F0000}"/>
    <cellStyle name="20% - Accent1 2 2 3 2 6 2 2" xfId="4109" xr:uid="{00000000-0005-0000-0000-0000510F0000}"/>
    <cellStyle name="20% - Accent1 2 2 3 2 6 2 2 2" xfId="4110" xr:uid="{00000000-0005-0000-0000-0000520F0000}"/>
    <cellStyle name="20% - Accent1 2 2 3 2 6 2 2 2 2" xfId="4111" xr:uid="{00000000-0005-0000-0000-0000530F0000}"/>
    <cellStyle name="20% - Accent1 2 2 3 2 6 2 2 3" xfId="4112" xr:uid="{00000000-0005-0000-0000-0000540F0000}"/>
    <cellStyle name="20% - Accent1 2 2 3 2 6 2 3" xfId="4113" xr:uid="{00000000-0005-0000-0000-0000550F0000}"/>
    <cellStyle name="20% - Accent1 2 2 3 2 6 2 3 2" xfId="4114" xr:uid="{00000000-0005-0000-0000-0000560F0000}"/>
    <cellStyle name="20% - Accent1 2 2 3 2 6 2 4" xfId="4115" xr:uid="{00000000-0005-0000-0000-0000570F0000}"/>
    <cellStyle name="20% - Accent1 2 2 3 2 6 3" xfId="4116" xr:uid="{00000000-0005-0000-0000-0000580F0000}"/>
    <cellStyle name="20% - Accent1 2 2 3 2 6 3 2" xfId="4117" xr:uid="{00000000-0005-0000-0000-0000590F0000}"/>
    <cellStyle name="20% - Accent1 2 2 3 2 6 3 2 2" xfId="4118" xr:uid="{00000000-0005-0000-0000-00005A0F0000}"/>
    <cellStyle name="20% - Accent1 2 2 3 2 6 3 2 2 2" xfId="4119" xr:uid="{00000000-0005-0000-0000-00005B0F0000}"/>
    <cellStyle name="20% - Accent1 2 2 3 2 6 3 2 3" xfId="4120" xr:uid="{00000000-0005-0000-0000-00005C0F0000}"/>
    <cellStyle name="20% - Accent1 2 2 3 2 6 3 3" xfId="4121" xr:uid="{00000000-0005-0000-0000-00005D0F0000}"/>
    <cellStyle name="20% - Accent1 2 2 3 2 6 3 3 2" xfId="4122" xr:uid="{00000000-0005-0000-0000-00005E0F0000}"/>
    <cellStyle name="20% - Accent1 2 2 3 2 6 3 4" xfId="4123" xr:uid="{00000000-0005-0000-0000-00005F0F0000}"/>
    <cellStyle name="20% - Accent1 2 2 3 2 6 4" xfId="4124" xr:uid="{00000000-0005-0000-0000-0000600F0000}"/>
    <cellStyle name="20% - Accent1 2 2 3 2 6 4 2" xfId="4125" xr:uid="{00000000-0005-0000-0000-0000610F0000}"/>
    <cellStyle name="20% - Accent1 2 2 3 2 6 4 2 2" xfId="4126" xr:uid="{00000000-0005-0000-0000-0000620F0000}"/>
    <cellStyle name="20% - Accent1 2 2 3 2 6 4 2 2 2" xfId="4127" xr:uid="{00000000-0005-0000-0000-0000630F0000}"/>
    <cellStyle name="20% - Accent1 2 2 3 2 6 4 2 3" xfId="4128" xr:uid="{00000000-0005-0000-0000-0000640F0000}"/>
    <cellStyle name="20% - Accent1 2 2 3 2 6 4 3" xfId="4129" xr:uid="{00000000-0005-0000-0000-0000650F0000}"/>
    <cellStyle name="20% - Accent1 2 2 3 2 6 4 3 2" xfId="4130" xr:uid="{00000000-0005-0000-0000-0000660F0000}"/>
    <cellStyle name="20% - Accent1 2 2 3 2 6 4 4" xfId="4131" xr:uid="{00000000-0005-0000-0000-0000670F0000}"/>
    <cellStyle name="20% - Accent1 2 2 3 2 6 5" xfId="4132" xr:uid="{00000000-0005-0000-0000-0000680F0000}"/>
    <cellStyle name="20% - Accent1 2 2 3 2 6 5 2" xfId="4133" xr:uid="{00000000-0005-0000-0000-0000690F0000}"/>
    <cellStyle name="20% - Accent1 2 2 3 2 6 5 2 2" xfId="4134" xr:uid="{00000000-0005-0000-0000-00006A0F0000}"/>
    <cellStyle name="20% - Accent1 2 2 3 2 6 5 3" xfId="4135" xr:uid="{00000000-0005-0000-0000-00006B0F0000}"/>
    <cellStyle name="20% - Accent1 2 2 3 2 6 6" xfId="4136" xr:uid="{00000000-0005-0000-0000-00006C0F0000}"/>
    <cellStyle name="20% - Accent1 2 2 3 2 6 6 2" xfId="4137" xr:uid="{00000000-0005-0000-0000-00006D0F0000}"/>
    <cellStyle name="20% - Accent1 2 2 3 2 6 6 2 2" xfId="4138" xr:uid="{00000000-0005-0000-0000-00006E0F0000}"/>
    <cellStyle name="20% - Accent1 2 2 3 2 6 6 3" xfId="4139" xr:uid="{00000000-0005-0000-0000-00006F0F0000}"/>
    <cellStyle name="20% - Accent1 2 2 3 2 6 7" xfId="4140" xr:uid="{00000000-0005-0000-0000-0000700F0000}"/>
    <cellStyle name="20% - Accent1 2 2 3 2 6 7 2" xfId="4141" xr:uid="{00000000-0005-0000-0000-0000710F0000}"/>
    <cellStyle name="20% - Accent1 2 2 3 2 6 8" xfId="4142" xr:uid="{00000000-0005-0000-0000-0000720F0000}"/>
    <cellStyle name="20% - Accent1 2 2 3 2 6 8 2" xfId="4143" xr:uid="{00000000-0005-0000-0000-0000730F0000}"/>
    <cellStyle name="20% - Accent1 2 2 3 2 6 9" xfId="4144" xr:uid="{00000000-0005-0000-0000-0000740F0000}"/>
    <cellStyle name="20% - Accent1 2 2 3 2 7" xfId="4145" xr:uid="{00000000-0005-0000-0000-0000750F0000}"/>
    <cellStyle name="20% - Accent1 2 2 3 2 7 2" xfId="4146" xr:uid="{00000000-0005-0000-0000-0000760F0000}"/>
    <cellStyle name="20% - Accent1 2 2 3 2 7 2 2" xfId="4147" xr:uid="{00000000-0005-0000-0000-0000770F0000}"/>
    <cellStyle name="20% - Accent1 2 2 3 2 7 2 2 2" xfId="4148" xr:uid="{00000000-0005-0000-0000-0000780F0000}"/>
    <cellStyle name="20% - Accent1 2 2 3 2 7 2 2 2 2" xfId="4149" xr:uid="{00000000-0005-0000-0000-0000790F0000}"/>
    <cellStyle name="20% - Accent1 2 2 3 2 7 2 2 3" xfId="4150" xr:uid="{00000000-0005-0000-0000-00007A0F0000}"/>
    <cellStyle name="20% - Accent1 2 2 3 2 7 2 3" xfId="4151" xr:uid="{00000000-0005-0000-0000-00007B0F0000}"/>
    <cellStyle name="20% - Accent1 2 2 3 2 7 2 3 2" xfId="4152" xr:uid="{00000000-0005-0000-0000-00007C0F0000}"/>
    <cellStyle name="20% - Accent1 2 2 3 2 7 2 4" xfId="4153" xr:uid="{00000000-0005-0000-0000-00007D0F0000}"/>
    <cellStyle name="20% - Accent1 2 2 3 2 7 3" xfId="4154" xr:uid="{00000000-0005-0000-0000-00007E0F0000}"/>
    <cellStyle name="20% - Accent1 2 2 3 2 7 3 2" xfId="4155" xr:uid="{00000000-0005-0000-0000-00007F0F0000}"/>
    <cellStyle name="20% - Accent1 2 2 3 2 7 3 2 2" xfId="4156" xr:uid="{00000000-0005-0000-0000-0000800F0000}"/>
    <cellStyle name="20% - Accent1 2 2 3 2 7 3 2 2 2" xfId="4157" xr:uid="{00000000-0005-0000-0000-0000810F0000}"/>
    <cellStyle name="20% - Accent1 2 2 3 2 7 3 2 3" xfId="4158" xr:uid="{00000000-0005-0000-0000-0000820F0000}"/>
    <cellStyle name="20% - Accent1 2 2 3 2 7 3 3" xfId="4159" xr:uid="{00000000-0005-0000-0000-0000830F0000}"/>
    <cellStyle name="20% - Accent1 2 2 3 2 7 3 3 2" xfId="4160" xr:uid="{00000000-0005-0000-0000-0000840F0000}"/>
    <cellStyle name="20% - Accent1 2 2 3 2 7 3 4" xfId="4161" xr:uid="{00000000-0005-0000-0000-0000850F0000}"/>
    <cellStyle name="20% - Accent1 2 2 3 2 7 4" xfId="4162" xr:uid="{00000000-0005-0000-0000-0000860F0000}"/>
    <cellStyle name="20% - Accent1 2 2 3 2 7 4 2" xfId="4163" xr:uid="{00000000-0005-0000-0000-0000870F0000}"/>
    <cellStyle name="20% - Accent1 2 2 3 2 7 4 2 2" xfId="4164" xr:uid="{00000000-0005-0000-0000-0000880F0000}"/>
    <cellStyle name="20% - Accent1 2 2 3 2 7 4 2 2 2" xfId="4165" xr:uid="{00000000-0005-0000-0000-0000890F0000}"/>
    <cellStyle name="20% - Accent1 2 2 3 2 7 4 2 3" xfId="4166" xr:uid="{00000000-0005-0000-0000-00008A0F0000}"/>
    <cellStyle name="20% - Accent1 2 2 3 2 7 4 3" xfId="4167" xr:uid="{00000000-0005-0000-0000-00008B0F0000}"/>
    <cellStyle name="20% - Accent1 2 2 3 2 7 4 3 2" xfId="4168" xr:uid="{00000000-0005-0000-0000-00008C0F0000}"/>
    <cellStyle name="20% - Accent1 2 2 3 2 7 4 4" xfId="4169" xr:uid="{00000000-0005-0000-0000-00008D0F0000}"/>
    <cellStyle name="20% - Accent1 2 2 3 2 7 5" xfId="4170" xr:uid="{00000000-0005-0000-0000-00008E0F0000}"/>
    <cellStyle name="20% - Accent1 2 2 3 2 7 5 2" xfId="4171" xr:uid="{00000000-0005-0000-0000-00008F0F0000}"/>
    <cellStyle name="20% - Accent1 2 2 3 2 7 5 2 2" xfId="4172" xr:uid="{00000000-0005-0000-0000-0000900F0000}"/>
    <cellStyle name="20% - Accent1 2 2 3 2 7 5 3" xfId="4173" xr:uid="{00000000-0005-0000-0000-0000910F0000}"/>
    <cellStyle name="20% - Accent1 2 2 3 2 7 6" xfId="4174" xr:uid="{00000000-0005-0000-0000-0000920F0000}"/>
    <cellStyle name="20% - Accent1 2 2 3 2 7 6 2" xfId="4175" xr:uid="{00000000-0005-0000-0000-0000930F0000}"/>
    <cellStyle name="20% - Accent1 2 2 3 2 7 6 2 2" xfId="4176" xr:uid="{00000000-0005-0000-0000-0000940F0000}"/>
    <cellStyle name="20% - Accent1 2 2 3 2 7 6 3" xfId="4177" xr:uid="{00000000-0005-0000-0000-0000950F0000}"/>
    <cellStyle name="20% - Accent1 2 2 3 2 7 7" xfId="4178" xr:uid="{00000000-0005-0000-0000-0000960F0000}"/>
    <cellStyle name="20% - Accent1 2 2 3 2 7 7 2" xfId="4179" xr:uid="{00000000-0005-0000-0000-0000970F0000}"/>
    <cellStyle name="20% - Accent1 2 2 3 2 7 8" xfId="4180" xr:uid="{00000000-0005-0000-0000-0000980F0000}"/>
    <cellStyle name="20% - Accent1 2 2 3 2 7 8 2" xfId="4181" xr:uid="{00000000-0005-0000-0000-0000990F0000}"/>
    <cellStyle name="20% - Accent1 2 2 3 2 7 9" xfId="4182" xr:uid="{00000000-0005-0000-0000-00009A0F0000}"/>
    <cellStyle name="20% - Accent1 2 2 3 2 8" xfId="4183" xr:uid="{00000000-0005-0000-0000-00009B0F0000}"/>
    <cellStyle name="20% - Accent1 2 2 3 2 8 2" xfId="4184" xr:uid="{00000000-0005-0000-0000-00009C0F0000}"/>
    <cellStyle name="20% - Accent1 2 2 3 2 8 2 2" xfId="4185" xr:uid="{00000000-0005-0000-0000-00009D0F0000}"/>
    <cellStyle name="20% - Accent1 2 2 3 2 8 2 2 2" xfId="4186" xr:uid="{00000000-0005-0000-0000-00009E0F0000}"/>
    <cellStyle name="20% - Accent1 2 2 3 2 8 2 3" xfId="4187" xr:uid="{00000000-0005-0000-0000-00009F0F0000}"/>
    <cellStyle name="20% - Accent1 2 2 3 2 8 3" xfId="4188" xr:uid="{00000000-0005-0000-0000-0000A00F0000}"/>
    <cellStyle name="20% - Accent1 2 2 3 2 8 3 2" xfId="4189" xr:uid="{00000000-0005-0000-0000-0000A10F0000}"/>
    <cellStyle name="20% - Accent1 2 2 3 2 8 4" xfId="4190" xr:uid="{00000000-0005-0000-0000-0000A20F0000}"/>
    <cellStyle name="20% - Accent1 2 2 3 2 9" xfId="4191" xr:uid="{00000000-0005-0000-0000-0000A30F0000}"/>
    <cellStyle name="20% - Accent1 2 2 3 2 9 2" xfId="4192" xr:uid="{00000000-0005-0000-0000-0000A40F0000}"/>
    <cellStyle name="20% - Accent1 2 2 3 2 9 2 2" xfId="4193" xr:uid="{00000000-0005-0000-0000-0000A50F0000}"/>
    <cellStyle name="20% - Accent1 2 2 3 2 9 2 2 2" xfId="4194" xr:uid="{00000000-0005-0000-0000-0000A60F0000}"/>
    <cellStyle name="20% - Accent1 2 2 3 2 9 2 3" xfId="4195" xr:uid="{00000000-0005-0000-0000-0000A70F0000}"/>
    <cellStyle name="20% - Accent1 2 2 3 2 9 3" xfId="4196" xr:uid="{00000000-0005-0000-0000-0000A80F0000}"/>
    <cellStyle name="20% - Accent1 2 2 3 2 9 3 2" xfId="4197" xr:uid="{00000000-0005-0000-0000-0000A90F0000}"/>
    <cellStyle name="20% - Accent1 2 2 3 2 9 4" xfId="4198" xr:uid="{00000000-0005-0000-0000-0000AA0F0000}"/>
    <cellStyle name="20% - Accent1 2 2 3 3" xfId="4199" xr:uid="{00000000-0005-0000-0000-0000AB0F0000}"/>
    <cellStyle name="20% - Accent1 2 2 3 3 10" xfId="4200" xr:uid="{00000000-0005-0000-0000-0000AC0F0000}"/>
    <cellStyle name="20% - Accent1 2 2 3 3 10 2" xfId="4201" xr:uid="{00000000-0005-0000-0000-0000AD0F0000}"/>
    <cellStyle name="20% - Accent1 2 2 3 3 10 2 2" xfId="4202" xr:uid="{00000000-0005-0000-0000-0000AE0F0000}"/>
    <cellStyle name="20% - Accent1 2 2 3 3 10 3" xfId="4203" xr:uid="{00000000-0005-0000-0000-0000AF0F0000}"/>
    <cellStyle name="20% - Accent1 2 2 3 3 11" xfId="4204" xr:uid="{00000000-0005-0000-0000-0000B00F0000}"/>
    <cellStyle name="20% - Accent1 2 2 3 3 11 2" xfId="4205" xr:uid="{00000000-0005-0000-0000-0000B10F0000}"/>
    <cellStyle name="20% - Accent1 2 2 3 3 11 2 2" xfId="4206" xr:uid="{00000000-0005-0000-0000-0000B20F0000}"/>
    <cellStyle name="20% - Accent1 2 2 3 3 11 3" xfId="4207" xr:uid="{00000000-0005-0000-0000-0000B30F0000}"/>
    <cellStyle name="20% - Accent1 2 2 3 3 12" xfId="4208" xr:uid="{00000000-0005-0000-0000-0000B40F0000}"/>
    <cellStyle name="20% - Accent1 2 2 3 3 12 2" xfId="4209" xr:uid="{00000000-0005-0000-0000-0000B50F0000}"/>
    <cellStyle name="20% - Accent1 2 2 3 3 13" xfId="4210" xr:uid="{00000000-0005-0000-0000-0000B60F0000}"/>
    <cellStyle name="20% - Accent1 2 2 3 3 13 2" xfId="4211" xr:uid="{00000000-0005-0000-0000-0000B70F0000}"/>
    <cellStyle name="20% - Accent1 2 2 3 3 14" xfId="4212" xr:uid="{00000000-0005-0000-0000-0000B80F0000}"/>
    <cellStyle name="20% - Accent1 2 2 3 3 2" xfId="4213" xr:uid="{00000000-0005-0000-0000-0000B90F0000}"/>
    <cellStyle name="20% - Accent1 2 2 3 3 2 10" xfId="4214" xr:uid="{00000000-0005-0000-0000-0000BA0F0000}"/>
    <cellStyle name="20% - Accent1 2 2 3 3 2 10 2" xfId="4215" xr:uid="{00000000-0005-0000-0000-0000BB0F0000}"/>
    <cellStyle name="20% - Accent1 2 2 3 3 2 11" xfId="4216" xr:uid="{00000000-0005-0000-0000-0000BC0F0000}"/>
    <cellStyle name="20% - Accent1 2 2 3 3 2 2" xfId="4217" xr:uid="{00000000-0005-0000-0000-0000BD0F0000}"/>
    <cellStyle name="20% - Accent1 2 2 3 3 2 2 2" xfId="4218" xr:uid="{00000000-0005-0000-0000-0000BE0F0000}"/>
    <cellStyle name="20% - Accent1 2 2 3 3 2 2 2 2" xfId="4219" xr:uid="{00000000-0005-0000-0000-0000BF0F0000}"/>
    <cellStyle name="20% - Accent1 2 2 3 3 2 2 2 2 2" xfId="4220" xr:uid="{00000000-0005-0000-0000-0000C00F0000}"/>
    <cellStyle name="20% - Accent1 2 2 3 3 2 2 2 2 2 2" xfId="4221" xr:uid="{00000000-0005-0000-0000-0000C10F0000}"/>
    <cellStyle name="20% - Accent1 2 2 3 3 2 2 2 2 3" xfId="4222" xr:uid="{00000000-0005-0000-0000-0000C20F0000}"/>
    <cellStyle name="20% - Accent1 2 2 3 3 2 2 2 3" xfId="4223" xr:uid="{00000000-0005-0000-0000-0000C30F0000}"/>
    <cellStyle name="20% - Accent1 2 2 3 3 2 2 2 3 2" xfId="4224" xr:uid="{00000000-0005-0000-0000-0000C40F0000}"/>
    <cellStyle name="20% - Accent1 2 2 3 3 2 2 2 4" xfId="4225" xr:uid="{00000000-0005-0000-0000-0000C50F0000}"/>
    <cellStyle name="20% - Accent1 2 2 3 3 2 2 3" xfId="4226" xr:uid="{00000000-0005-0000-0000-0000C60F0000}"/>
    <cellStyle name="20% - Accent1 2 2 3 3 2 2 3 2" xfId="4227" xr:uid="{00000000-0005-0000-0000-0000C70F0000}"/>
    <cellStyle name="20% - Accent1 2 2 3 3 2 2 3 2 2" xfId="4228" xr:uid="{00000000-0005-0000-0000-0000C80F0000}"/>
    <cellStyle name="20% - Accent1 2 2 3 3 2 2 3 2 2 2" xfId="4229" xr:uid="{00000000-0005-0000-0000-0000C90F0000}"/>
    <cellStyle name="20% - Accent1 2 2 3 3 2 2 3 2 3" xfId="4230" xr:uid="{00000000-0005-0000-0000-0000CA0F0000}"/>
    <cellStyle name="20% - Accent1 2 2 3 3 2 2 3 3" xfId="4231" xr:uid="{00000000-0005-0000-0000-0000CB0F0000}"/>
    <cellStyle name="20% - Accent1 2 2 3 3 2 2 3 3 2" xfId="4232" xr:uid="{00000000-0005-0000-0000-0000CC0F0000}"/>
    <cellStyle name="20% - Accent1 2 2 3 3 2 2 3 4" xfId="4233" xr:uid="{00000000-0005-0000-0000-0000CD0F0000}"/>
    <cellStyle name="20% - Accent1 2 2 3 3 2 2 4" xfId="4234" xr:uid="{00000000-0005-0000-0000-0000CE0F0000}"/>
    <cellStyle name="20% - Accent1 2 2 3 3 2 2 4 2" xfId="4235" xr:uid="{00000000-0005-0000-0000-0000CF0F0000}"/>
    <cellStyle name="20% - Accent1 2 2 3 3 2 2 4 2 2" xfId="4236" xr:uid="{00000000-0005-0000-0000-0000D00F0000}"/>
    <cellStyle name="20% - Accent1 2 2 3 3 2 2 4 2 2 2" xfId="4237" xr:uid="{00000000-0005-0000-0000-0000D10F0000}"/>
    <cellStyle name="20% - Accent1 2 2 3 3 2 2 4 2 3" xfId="4238" xr:uid="{00000000-0005-0000-0000-0000D20F0000}"/>
    <cellStyle name="20% - Accent1 2 2 3 3 2 2 4 3" xfId="4239" xr:uid="{00000000-0005-0000-0000-0000D30F0000}"/>
    <cellStyle name="20% - Accent1 2 2 3 3 2 2 4 3 2" xfId="4240" xr:uid="{00000000-0005-0000-0000-0000D40F0000}"/>
    <cellStyle name="20% - Accent1 2 2 3 3 2 2 4 4" xfId="4241" xr:uid="{00000000-0005-0000-0000-0000D50F0000}"/>
    <cellStyle name="20% - Accent1 2 2 3 3 2 2 5" xfId="4242" xr:uid="{00000000-0005-0000-0000-0000D60F0000}"/>
    <cellStyle name="20% - Accent1 2 2 3 3 2 2 5 2" xfId="4243" xr:uid="{00000000-0005-0000-0000-0000D70F0000}"/>
    <cellStyle name="20% - Accent1 2 2 3 3 2 2 5 2 2" xfId="4244" xr:uid="{00000000-0005-0000-0000-0000D80F0000}"/>
    <cellStyle name="20% - Accent1 2 2 3 3 2 2 5 3" xfId="4245" xr:uid="{00000000-0005-0000-0000-0000D90F0000}"/>
    <cellStyle name="20% - Accent1 2 2 3 3 2 2 6" xfId="4246" xr:uid="{00000000-0005-0000-0000-0000DA0F0000}"/>
    <cellStyle name="20% - Accent1 2 2 3 3 2 2 6 2" xfId="4247" xr:uid="{00000000-0005-0000-0000-0000DB0F0000}"/>
    <cellStyle name="20% - Accent1 2 2 3 3 2 2 6 2 2" xfId="4248" xr:uid="{00000000-0005-0000-0000-0000DC0F0000}"/>
    <cellStyle name="20% - Accent1 2 2 3 3 2 2 6 3" xfId="4249" xr:uid="{00000000-0005-0000-0000-0000DD0F0000}"/>
    <cellStyle name="20% - Accent1 2 2 3 3 2 2 7" xfId="4250" xr:uid="{00000000-0005-0000-0000-0000DE0F0000}"/>
    <cellStyle name="20% - Accent1 2 2 3 3 2 2 7 2" xfId="4251" xr:uid="{00000000-0005-0000-0000-0000DF0F0000}"/>
    <cellStyle name="20% - Accent1 2 2 3 3 2 2 8" xfId="4252" xr:uid="{00000000-0005-0000-0000-0000E00F0000}"/>
    <cellStyle name="20% - Accent1 2 2 3 3 2 2 8 2" xfId="4253" xr:uid="{00000000-0005-0000-0000-0000E10F0000}"/>
    <cellStyle name="20% - Accent1 2 2 3 3 2 2 9" xfId="4254" xr:uid="{00000000-0005-0000-0000-0000E20F0000}"/>
    <cellStyle name="20% - Accent1 2 2 3 3 2 3" xfId="4255" xr:uid="{00000000-0005-0000-0000-0000E30F0000}"/>
    <cellStyle name="20% - Accent1 2 2 3 3 2 3 2" xfId="4256" xr:uid="{00000000-0005-0000-0000-0000E40F0000}"/>
    <cellStyle name="20% - Accent1 2 2 3 3 2 3 2 2" xfId="4257" xr:uid="{00000000-0005-0000-0000-0000E50F0000}"/>
    <cellStyle name="20% - Accent1 2 2 3 3 2 3 2 2 2" xfId="4258" xr:uid="{00000000-0005-0000-0000-0000E60F0000}"/>
    <cellStyle name="20% - Accent1 2 2 3 3 2 3 2 2 2 2" xfId="4259" xr:uid="{00000000-0005-0000-0000-0000E70F0000}"/>
    <cellStyle name="20% - Accent1 2 2 3 3 2 3 2 2 3" xfId="4260" xr:uid="{00000000-0005-0000-0000-0000E80F0000}"/>
    <cellStyle name="20% - Accent1 2 2 3 3 2 3 2 3" xfId="4261" xr:uid="{00000000-0005-0000-0000-0000E90F0000}"/>
    <cellStyle name="20% - Accent1 2 2 3 3 2 3 2 3 2" xfId="4262" xr:uid="{00000000-0005-0000-0000-0000EA0F0000}"/>
    <cellStyle name="20% - Accent1 2 2 3 3 2 3 2 4" xfId="4263" xr:uid="{00000000-0005-0000-0000-0000EB0F0000}"/>
    <cellStyle name="20% - Accent1 2 2 3 3 2 3 3" xfId="4264" xr:uid="{00000000-0005-0000-0000-0000EC0F0000}"/>
    <cellStyle name="20% - Accent1 2 2 3 3 2 3 3 2" xfId="4265" xr:uid="{00000000-0005-0000-0000-0000ED0F0000}"/>
    <cellStyle name="20% - Accent1 2 2 3 3 2 3 3 2 2" xfId="4266" xr:uid="{00000000-0005-0000-0000-0000EE0F0000}"/>
    <cellStyle name="20% - Accent1 2 2 3 3 2 3 3 2 2 2" xfId="4267" xr:uid="{00000000-0005-0000-0000-0000EF0F0000}"/>
    <cellStyle name="20% - Accent1 2 2 3 3 2 3 3 2 3" xfId="4268" xr:uid="{00000000-0005-0000-0000-0000F00F0000}"/>
    <cellStyle name="20% - Accent1 2 2 3 3 2 3 3 3" xfId="4269" xr:uid="{00000000-0005-0000-0000-0000F10F0000}"/>
    <cellStyle name="20% - Accent1 2 2 3 3 2 3 3 3 2" xfId="4270" xr:uid="{00000000-0005-0000-0000-0000F20F0000}"/>
    <cellStyle name="20% - Accent1 2 2 3 3 2 3 3 4" xfId="4271" xr:uid="{00000000-0005-0000-0000-0000F30F0000}"/>
    <cellStyle name="20% - Accent1 2 2 3 3 2 3 4" xfId="4272" xr:uid="{00000000-0005-0000-0000-0000F40F0000}"/>
    <cellStyle name="20% - Accent1 2 2 3 3 2 3 4 2" xfId="4273" xr:uid="{00000000-0005-0000-0000-0000F50F0000}"/>
    <cellStyle name="20% - Accent1 2 2 3 3 2 3 4 2 2" xfId="4274" xr:uid="{00000000-0005-0000-0000-0000F60F0000}"/>
    <cellStyle name="20% - Accent1 2 2 3 3 2 3 4 2 2 2" xfId="4275" xr:uid="{00000000-0005-0000-0000-0000F70F0000}"/>
    <cellStyle name="20% - Accent1 2 2 3 3 2 3 4 2 3" xfId="4276" xr:uid="{00000000-0005-0000-0000-0000F80F0000}"/>
    <cellStyle name="20% - Accent1 2 2 3 3 2 3 4 3" xfId="4277" xr:uid="{00000000-0005-0000-0000-0000F90F0000}"/>
    <cellStyle name="20% - Accent1 2 2 3 3 2 3 4 3 2" xfId="4278" xr:uid="{00000000-0005-0000-0000-0000FA0F0000}"/>
    <cellStyle name="20% - Accent1 2 2 3 3 2 3 4 4" xfId="4279" xr:uid="{00000000-0005-0000-0000-0000FB0F0000}"/>
    <cellStyle name="20% - Accent1 2 2 3 3 2 3 5" xfId="4280" xr:uid="{00000000-0005-0000-0000-0000FC0F0000}"/>
    <cellStyle name="20% - Accent1 2 2 3 3 2 3 5 2" xfId="4281" xr:uid="{00000000-0005-0000-0000-0000FD0F0000}"/>
    <cellStyle name="20% - Accent1 2 2 3 3 2 3 5 2 2" xfId="4282" xr:uid="{00000000-0005-0000-0000-0000FE0F0000}"/>
    <cellStyle name="20% - Accent1 2 2 3 3 2 3 5 3" xfId="4283" xr:uid="{00000000-0005-0000-0000-0000FF0F0000}"/>
    <cellStyle name="20% - Accent1 2 2 3 3 2 3 6" xfId="4284" xr:uid="{00000000-0005-0000-0000-000000100000}"/>
    <cellStyle name="20% - Accent1 2 2 3 3 2 3 6 2" xfId="4285" xr:uid="{00000000-0005-0000-0000-000001100000}"/>
    <cellStyle name="20% - Accent1 2 2 3 3 2 3 6 2 2" xfId="4286" xr:uid="{00000000-0005-0000-0000-000002100000}"/>
    <cellStyle name="20% - Accent1 2 2 3 3 2 3 6 3" xfId="4287" xr:uid="{00000000-0005-0000-0000-000003100000}"/>
    <cellStyle name="20% - Accent1 2 2 3 3 2 3 7" xfId="4288" xr:uid="{00000000-0005-0000-0000-000004100000}"/>
    <cellStyle name="20% - Accent1 2 2 3 3 2 3 7 2" xfId="4289" xr:uid="{00000000-0005-0000-0000-000005100000}"/>
    <cellStyle name="20% - Accent1 2 2 3 3 2 3 8" xfId="4290" xr:uid="{00000000-0005-0000-0000-000006100000}"/>
    <cellStyle name="20% - Accent1 2 2 3 3 2 3 8 2" xfId="4291" xr:uid="{00000000-0005-0000-0000-000007100000}"/>
    <cellStyle name="20% - Accent1 2 2 3 3 2 3 9" xfId="4292" xr:uid="{00000000-0005-0000-0000-000008100000}"/>
    <cellStyle name="20% - Accent1 2 2 3 3 2 4" xfId="4293" xr:uid="{00000000-0005-0000-0000-000009100000}"/>
    <cellStyle name="20% - Accent1 2 2 3 3 2 4 2" xfId="4294" xr:uid="{00000000-0005-0000-0000-00000A100000}"/>
    <cellStyle name="20% - Accent1 2 2 3 3 2 4 2 2" xfId="4295" xr:uid="{00000000-0005-0000-0000-00000B100000}"/>
    <cellStyle name="20% - Accent1 2 2 3 3 2 4 2 2 2" xfId="4296" xr:uid="{00000000-0005-0000-0000-00000C100000}"/>
    <cellStyle name="20% - Accent1 2 2 3 3 2 4 2 3" xfId="4297" xr:uid="{00000000-0005-0000-0000-00000D100000}"/>
    <cellStyle name="20% - Accent1 2 2 3 3 2 4 3" xfId="4298" xr:uid="{00000000-0005-0000-0000-00000E100000}"/>
    <cellStyle name="20% - Accent1 2 2 3 3 2 4 3 2" xfId="4299" xr:uid="{00000000-0005-0000-0000-00000F100000}"/>
    <cellStyle name="20% - Accent1 2 2 3 3 2 4 4" xfId="4300" xr:uid="{00000000-0005-0000-0000-000010100000}"/>
    <cellStyle name="20% - Accent1 2 2 3 3 2 5" xfId="4301" xr:uid="{00000000-0005-0000-0000-000011100000}"/>
    <cellStyle name="20% - Accent1 2 2 3 3 2 5 2" xfId="4302" xr:uid="{00000000-0005-0000-0000-000012100000}"/>
    <cellStyle name="20% - Accent1 2 2 3 3 2 5 2 2" xfId="4303" xr:uid="{00000000-0005-0000-0000-000013100000}"/>
    <cellStyle name="20% - Accent1 2 2 3 3 2 5 2 2 2" xfId="4304" xr:uid="{00000000-0005-0000-0000-000014100000}"/>
    <cellStyle name="20% - Accent1 2 2 3 3 2 5 2 3" xfId="4305" xr:uid="{00000000-0005-0000-0000-000015100000}"/>
    <cellStyle name="20% - Accent1 2 2 3 3 2 5 3" xfId="4306" xr:uid="{00000000-0005-0000-0000-000016100000}"/>
    <cellStyle name="20% - Accent1 2 2 3 3 2 5 3 2" xfId="4307" xr:uid="{00000000-0005-0000-0000-000017100000}"/>
    <cellStyle name="20% - Accent1 2 2 3 3 2 5 4" xfId="4308" xr:uid="{00000000-0005-0000-0000-000018100000}"/>
    <cellStyle name="20% - Accent1 2 2 3 3 2 6" xfId="4309" xr:uid="{00000000-0005-0000-0000-000019100000}"/>
    <cellStyle name="20% - Accent1 2 2 3 3 2 6 2" xfId="4310" xr:uid="{00000000-0005-0000-0000-00001A100000}"/>
    <cellStyle name="20% - Accent1 2 2 3 3 2 6 2 2" xfId="4311" xr:uid="{00000000-0005-0000-0000-00001B100000}"/>
    <cellStyle name="20% - Accent1 2 2 3 3 2 6 2 2 2" xfId="4312" xr:uid="{00000000-0005-0000-0000-00001C100000}"/>
    <cellStyle name="20% - Accent1 2 2 3 3 2 6 2 3" xfId="4313" xr:uid="{00000000-0005-0000-0000-00001D100000}"/>
    <cellStyle name="20% - Accent1 2 2 3 3 2 6 3" xfId="4314" xr:uid="{00000000-0005-0000-0000-00001E100000}"/>
    <cellStyle name="20% - Accent1 2 2 3 3 2 6 3 2" xfId="4315" xr:uid="{00000000-0005-0000-0000-00001F100000}"/>
    <cellStyle name="20% - Accent1 2 2 3 3 2 6 4" xfId="4316" xr:uid="{00000000-0005-0000-0000-000020100000}"/>
    <cellStyle name="20% - Accent1 2 2 3 3 2 7" xfId="4317" xr:uid="{00000000-0005-0000-0000-000021100000}"/>
    <cellStyle name="20% - Accent1 2 2 3 3 2 7 2" xfId="4318" xr:uid="{00000000-0005-0000-0000-000022100000}"/>
    <cellStyle name="20% - Accent1 2 2 3 3 2 7 2 2" xfId="4319" xr:uid="{00000000-0005-0000-0000-000023100000}"/>
    <cellStyle name="20% - Accent1 2 2 3 3 2 7 3" xfId="4320" xr:uid="{00000000-0005-0000-0000-000024100000}"/>
    <cellStyle name="20% - Accent1 2 2 3 3 2 8" xfId="4321" xr:uid="{00000000-0005-0000-0000-000025100000}"/>
    <cellStyle name="20% - Accent1 2 2 3 3 2 8 2" xfId="4322" xr:uid="{00000000-0005-0000-0000-000026100000}"/>
    <cellStyle name="20% - Accent1 2 2 3 3 2 8 2 2" xfId="4323" xr:uid="{00000000-0005-0000-0000-000027100000}"/>
    <cellStyle name="20% - Accent1 2 2 3 3 2 8 3" xfId="4324" xr:uid="{00000000-0005-0000-0000-000028100000}"/>
    <cellStyle name="20% - Accent1 2 2 3 3 2 9" xfId="4325" xr:uid="{00000000-0005-0000-0000-000029100000}"/>
    <cellStyle name="20% - Accent1 2 2 3 3 2 9 2" xfId="4326" xr:uid="{00000000-0005-0000-0000-00002A100000}"/>
    <cellStyle name="20% - Accent1 2 2 3 3 3" xfId="4327" xr:uid="{00000000-0005-0000-0000-00002B100000}"/>
    <cellStyle name="20% - Accent1 2 2 3 3 3 10" xfId="4328" xr:uid="{00000000-0005-0000-0000-00002C100000}"/>
    <cellStyle name="20% - Accent1 2 2 3 3 3 10 2" xfId="4329" xr:uid="{00000000-0005-0000-0000-00002D100000}"/>
    <cellStyle name="20% - Accent1 2 2 3 3 3 11" xfId="4330" xr:uid="{00000000-0005-0000-0000-00002E100000}"/>
    <cellStyle name="20% - Accent1 2 2 3 3 3 2" xfId="4331" xr:uid="{00000000-0005-0000-0000-00002F100000}"/>
    <cellStyle name="20% - Accent1 2 2 3 3 3 2 2" xfId="4332" xr:uid="{00000000-0005-0000-0000-000030100000}"/>
    <cellStyle name="20% - Accent1 2 2 3 3 3 2 2 2" xfId="4333" xr:uid="{00000000-0005-0000-0000-000031100000}"/>
    <cellStyle name="20% - Accent1 2 2 3 3 3 2 2 2 2" xfId="4334" xr:uid="{00000000-0005-0000-0000-000032100000}"/>
    <cellStyle name="20% - Accent1 2 2 3 3 3 2 2 2 2 2" xfId="4335" xr:uid="{00000000-0005-0000-0000-000033100000}"/>
    <cellStyle name="20% - Accent1 2 2 3 3 3 2 2 2 3" xfId="4336" xr:uid="{00000000-0005-0000-0000-000034100000}"/>
    <cellStyle name="20% - Accent1 2 2 3 3 3 2 2 3" xfId="4337" xr:uid="{00000000-0005-0000-0000-000035100000}"/>
    <cellStyle name="20% - Accent1 2 2 3 3 3 2 2 3 2" xfId="4338" xr:uid="{00000000-0005-0000-0000-000036100000}"/>
    <cellStyle name="20% - Accent1 2 2 3 3 3 2 2 4" xfId="4339" xr:uid="{00000000-0005-0000-0000-000037100000}"/>
    <cellStyle name="20% - Accent1 2 2 3 3 3 2 3" xfId="4340" xr:uid="{00000000-0005-0000-0000-000038100000}"/>
    <cellStyle name="20% - Accent1 2 2 3 3 3 2 3 2" xfId="4341" xr:uid="{00000000-0005-0000-0000-000039100000}"/>
    <cellStyle name="20% - Accent1 2 2 3 3 3 2 3 2 2" xfId="4342" xr:uid="{00000000-0005-0000-0000-00003A100000}"/>
    <cellStyle name="20% - Accent1 2 2 3 3 3 2 3 2 2 2" xfId="4343" xr:uid="{00000000-0005-0000-0000-00003B100000}"/>
    <cellStyle name="20% - Accent1 2 2 3 3 3 2 3 2 3" xfId="4344" xr:uid="{00000000-0005-0000-0000-00003C100000}"/>
    <cellStyle name="20% - Accent1 2 2 3 3 3 2 3 3" xfId="4345" xr:uid="{00000000-0005-0000-0000-00003D100000}"/>
    <cellStyle name="20% - Accent1 2 2 3 3 3 2 3 3 2" xfId="4346" xr:uid="{00000000-0005-0000-0000-00003E100000}"/>
    <cellStyle name="20% - Accent1 2 2 3 3 3 2 3 4" xfId="4347" xr:uid="{00000000-0005-0000-0000-00003F100000}"/>
    <cellStyle name="20% - Accent1 2 2 3 3 3 2 4" xfId="4348" xr:uid="{00000000-0005-0000-0000-000040100000}"/>
    <cellStyle name="20% - Accent1 2 2 3 3 3 2 4 2" xfId="4349" xr:uid="{00000000-0005-0000-0000-000041100000}"/>
    <cellStyle name="20% - Accent1 2 2 3 3 3 2 4 2 2" xfId="4350" xr:uid="{00000000-0005-0000-0000-000042100000}"/>
    <cellStyle name="20% - Accent1 2 2 3 3 3 2 4 2 2 2" xfId="4351" xr:uid="{00000000-0005-0000-0000-000043100000}"/>
    <cellStyle name="20% - Accent1 2 2 3 3 3 2 4 2 3" xfId="4352" xr:uid="{00000000-0005-0000-0000-000044100000}"/>
    <cellStyle name="20% - Accent1 2 2 3 3 3 2 4 3" xfId="4353" xr:uid="{00000000-0005-0000-0000-000045100000}"/>
    <cellStyle name="20% - Accent1 2 2 3 3 3 2 4 3 2" xfId="4354" xr:uid="{00000000-0005-0000-0000-000046100000}"/>
    <cellStyle name="20% - Accent1 2 2 3 3 3 2 4 4" xfId="4355" xr:uid="{00000000-0005-0000-0000-000047100000}"/>
    <cellStyle name="20% - Accent1 2 2 3 3 3 2 5" xfId="4356" xr:uid="{00000000-0005-0000-0000-000048100000}"/>
    <cellStyle name="20% - Accent1 2 2 3 3 3 2 5 2" xfId="4357" xr:uid="{00000000-0005-0000-0000-000049100000}"/>
    <cellStyle name="20% - Accent1 2 2 3 3 3 2 5 2 2" xfId="4358" xr:uid="{00000000-0005-0000-0000-00004A100000}"/>
    <cellStyle name="20% - Accent1 2 2 3 3 3 2 5 3" xfId="4359" xr:uid="{00000000-0005-0000-0000-00004B100000}"/>
    <cellStyle name="20% - Accent1 2 2 3 3 3 2 6" xfId="4360" xr:uid="{00000000-0005-0000-0000-00004C100000}"/>
    <cellStyle name="20% - Accent1 2 2 3 3 3 2 6 2" xfId="4361" xr:uid="{00000000-0005-0000-0000-00004D100000}"/>
    <cellStyle name="20% - Accent1 2 2 3 3 3 2 6 2 2" xfId="4362" xr:uid="{00000000-0005-0000-0000-00004E100000}"/>
    <cellStyle name="20% - Accent1 2 2 3 3 3 2 6 3" xfId="4363" xr:uid="{00000000-0005-0000-0000-00004F100000}"/>
    <cellStyle name="20% - Accent1 2 2 3 3 3 2 7" xfId="4364" xr:uid="{00000000-0005-0000-0000-000050100000}"/>
    <cellStyle name="20% - Accent1 2 2 3 3 3 2 7 2" xfId="4365" xr:uid="{00000000-0005-0000-0000-000051100000}"/>
    <cellStyle name="20% - Accent1 2 2 3 3 3 2 8" xfId="4366" xr:uid="{00000000-0005-0000-0000-000052100000}"/>
    <cellStyle name="20% - Accent1 2 2 3 3 3 2 8 2" xfId="4367" xr:uid="{00000000-0005-0000-0000-000053100000}"/>
    <cellStyle name="20% - Accent1 2 2 3 3 3 2 9" xfId="4368" xr:uid="{00000000-0005-0000-0000-000054100000}"/>
    <cellStyle name="20% - Accent1 2 2 3 3 3 3" xfId="4369" xr:uid="{00000000-0005-0000-0000-000055100000}"/>
    <cellStyle name="20% - Accent1 2 2 3 3 3 3 2" xfId="4370" xr:uid="{00000000-0005-0000-0000-000056100000}"/>
    <cellStyle name="20% - Accent1 2 2 3 3 3 3 2 2" xfId="4371" xr:uid="{00000000-0005-0000-0000-000057100000}"/>
    <cellStyle name="20% - Accent1 2 2 3 3 3 3 2 2 2" xfId="4372" xr:uid="{00000000-0005-0000-0000-000058100000}"/>
    <cellStyle name="20% - Accent1 2 2 3 3 3 3 2 2 2 2" xfId="4373" xr:uid="{00000000-0005-0000-0000-000059100000}"/>
    <cellStyle name="20% - Accent1 2 2 3 3 3 3 2 2 3" xfId="4374" xr:uid="{00000000-0005-0000-0000-00005A100000}"/>
    <cellStyle name="20% - Accent1 2 2 3 3 3 3 2 3" xfId="4375" xr:uid="{00000000-0005-0000-0000-00005B100000}"/>
    <cellStyle name="20% - Accent1 2 2 3 3 3 3 2 3 2" xfId="4376" xr:uid="{00000000-0005-0000-0000-00005C100000}"/>
    <cellStyle name="20% - Accent1 2 2 3 3 3 3 2 4" xfId="4377" xr:uid="{00000000-0005-0000-0000-00005D100000}"/>
    <cellStyle name="20% - Accent1 2 2 3 3 3 3 3" xfId="4378" xr:uid="{00000000-0005-0000-0000-00005E100000}"/>
    <cellStyle name="20% - Accent1 2 2 3 3 3 3 3 2" xfId="4379" xr:uid="{00000000-0005-0000-0000-00005F100000}"/>
    <cellStyle name="20% - Accent1 2 2 3 3 3 3 3 2 2" xfId="4380" xr:uid="{00000000-0005-0000-0000-000060100000}"/>
    <cellStyle name="20% - Accent1 2 2 3 3 3 3 3 2 2 2" xfId="4381" xr:uid="{00000000-0005-0000-0000-000061100000}"/>
    <cellStyle name="20% - Accent1 2 2 3 3 3 3 3 2 3" xfId="4382" xr:uid="{00000000-0005-0000-0000-000062100000}"/>
    <cellStyle name="20% - Accent1 2 2 3 3 3 3 3 3" xfId="4383" xr:uid="{00000000-0005-0000-0000-000063100000}"/>
    <cellStyle name="20% - Accent1 2 2 3 3 3 3 3 3 2" xfId="4384" xr:uid="{00000000-0005-0000-0000-000064100000}"/>
    <cellStyle name="20% - Accent1 2 2 3 3 3 3 3 4" xfId="4385" xr:uid="{00000000-0005-0000-0000-000065100000}"/>
    <cellStyle name="20% - Accent1 2 2 3 3 3 3 4" xfId="4386" xr:uid="{00000000-0005-0000-0000-000066100000}"/>
    <cellStyle name="20% - Accent1 2 2 3 3 3 3 4 2" xfId="4387" xr:uid="{00000000-0005-0000-0000-000067100000}"/>
    <cellStyle name="20% - Accent1 2 2 3 3 3 3 4 2 2" xfId="4388" xr:uid="{00000000-0005-0000-0000-000068100000}"/>
    <cellStyle name="20% - Accent1 2 2 3 3 3 3 4 2 2 2" xfId="4389" xr:uid="{00000000-0005-0000-0000-000069100000}"/>
    <cellStyle name="20% - Accent1 2 2 3 3 3 3 4 2 3" xfId="4390" xr:uid="{00000000-0005-0000-0000-00006A100000}"/>
    <cellStyle name="20% - Accent1 2 2 3 3 3 3 4 3" xfId="4391" xr:uid="{00000000-0005-0000-0000-00006B100000}"/>
    <cellStyle name="20% - Accent1 2 2 3 3 3 3 4 3 2" xfId="4392" xr:uid="{00000000-0005-0000-0000-00006C100000}"/>
    <cellStyle name="20% - Accent1 2 2 3 3 3 3 4 4" xfId="4393" xr:uid="{00000000-0005-0000-0000-00006D100000}"/>
    <cellStyle name="20% - Accent1 2 2 3 3 3 3 5" xfId="4394" xr:uid="{00000000-0005-0000-0000-00006E100000}"/>
    <cellStyle name="20% - Accent1 2 2 3 3 3 3 5 2" xfId="4395" xr:uid="{00000000-0005-0000-0000-00006F100000}"/>
    <cellStyle name="20% - Accent1 2 2 3 3 3 3 5 2 2" xfId="4396" xr:uid="{00000000-0005-0000-0000-000070100000}"/>
    <cellStyle name="20% - Accent1 2 2 3 3 3 3 5 3" xfId="4397" xr:uid="{00000000-0005-0000-0000-000071100000}"/>
    <cellStyle name="20% - Accent1 2 2 3 3 3 3 6" xfId="4398" xr:uid="{00000000-0005-0000-0000-000072100000}"/>
    <cellStyle name="20% - Accent1 2 2 3 3 3 3 6 2" xfId="4399" xr:uid="{00000000-0005-0000-0000-000073100000}"/>
    <cellStyle name="20% - Accent1 2 2 3 3 3 3 6 2 2" xfId="4400" xr:uid="{00000000-0005-0000-0000-000074100000}"/>
    <cellStyle name="20% - Accent1 2 2 3 3 3 3 6 3" xfId="4401" xr:uid="{00000000-0005-0000-0000-000075100000}"/>
    <cellStyle name="20% - Accent1 2 2 3 3 3 3 7" xfId="4402" xr:uid="{00000000-0005-0000-0000-000076100000}"/>
    <cellStyle name="20% - Accent1 2 2 3 3 3 3 7 2" xfId="4403" xr:uid="{00000000-0005-0000-0000-000077100000}"/>
    <cellStyle name="20% - Accent1 2 2 3 3 3 3 8" xfId="4404" xr:uid="{00000000-0005-0000-0000-000078100000}"/>
    <cellStyle name="20% - Accent1 2 2 3 3 3 3 8 2" xfId="4405" xr:uid="{00000000-0005-0000-0000-000079100000}"/>
    <cellStyle name="20% - Accent1 2 2 3 3 3 3 9" xfId="4406" xr:uid="{00000000-0005-0000-0000-00007A100000}"/>
    <cellStyle name="20% - Accent1 2 2 3 3 3 4" xfId="4407" xr:uid="{00000000-0005-0000-0000-00007B100000}"/>
    <cellStyle name="20% - Accent1 2 2 3 3 3 4 2" xfId="4408" xr:uid="{00000000-0005-0000-0000-00007C100000}"/>
    <cellStyle name="20% - Accent1 2 2 3 3 3 4 2 2" xfId="4409" xr:uid="{00000000-0005-0000-0000-00007D100000}"/>
    <cellStyle name="20% - Accent1 2 2 3 3 3 4 2 2 2" xfId="4410" xr:uid="{00000000-0005-0000-0000-00007E100000}"/>
    <cellStyle name="20% - Accent1 2 2 3 3 3 4 2 3" xfId="4411" xr:uid="{00000000-0005-0000-0000-00007F100000}"/>
    <cellStyle name="20% - Accent1 2 2 3 3 3 4 3" xfId="4412" xr:uid="{00000000-0005-0000-0000-000080100000}"/>
    <cellStyle name="20% - Accent1 2 2 3 3 3 4 3 2" xfId="4413" xr:uid="{00000000-0005-0000-0000-000081100000}"/>
    <cellStyle name="20% - Accent1 2 2 3 3 3 4 4" xfId="4414" xr:uid="{00000000-0005-0000-0000-000082100000}"/>
    <cellStyle name="20% - Accent1 2 2 3 3 3 5" xfId="4415" xr:uid="{00000000-0005-0000-0000-000083100000}"/>
    <cellStyle name="20% - Accent1 2 2 3 3 3 5 2" xfId="4416" xr:uid="{00000000-0005-0000-0000-000084100000}"/>
    <cellStyle name="20% - Accent1 2 2 3 3 3 5 2 2" xfId="4417" xr:uid="{00000000-0005-0000-0000-000085100000}"/>
    <cellStyle name="20% - Accent1 2 2 3 3 3 5 2 2 2" xfId="4418" xr:uid="{00000000-0005-0000-0000-000086100000}"/>
    <cellStyle name="20% - Accent1 2 2 3 3 3 5 2 3" xfId="4419" xr:uid="{00000000-0005-0000-0000-000087100000}"/>
    <cellStyle name="20% - Accent1 2 2 3 3 3 5 3" xfId="4420" xr:uid="{00000000-0005-0000-0000-000088100000}"/>
    <cellStyle name="20% - Accent1 2 2 3 3 3 5 3 2" xfId="4421" xr:uid="{00000000-0005-0000-0000-000089100000}"/>
    <cellStyle name="20% - Accent1 2 2 3 3 3 5 4" xfId="4422" xr:uid="{00000000-0005-0000-0000-00008A100000}"/>
    <cellStyle name="20% - Accent1 2 2 3 3 3 6" xfId="4423" xr:uid="{00000000-0005-0000-0000-00008B100000}"/>
    <cellStyle name="20% - Accent1 2 2 3 3 3 6 2" xfId="4424" xr:uid="{00000000-0005-0000-0000-00008C100000}"/>
    <cellStyle name="20% - Accent1 2 2 3 3 3 6 2 2" xfId="4425" xr:uid="{00000000-0005-0000-0000-00008D100000}"/>
    <cellStyle name="20% - Accent1 2 2 3 3 3 6 2 2 2" xfId="4426" xr:uid="{00000000-0005-0000-0000-00008E100000}"/>
    <cellStyle name="20% - Accent1 2 2 3 3 3 6 2 3" xfId="4427" xr:uid="{00000000-0005-0000-0000-00008F100000}"/>
    <cellStyle name="20% - Accent1 2 2 3 3 3 6 3" xfId="4428" xr:uid="{00000000-0005-0000-0000-000090100000}"/>
    <cellStyle name="20% - Accent1 2 2 3 3 3 6 3 2" xfId="4429" xr:uid="{00000000-0005-0000-0000-000091100000}"/>
    <cellStyle name="20% - Accent1 2 2 3 3 3 6 4" xfId="4430" xr:uid="{00000000-0005-0000-0000-000092100000}"/>
    <cellStyle name="20% - Accent1 2 2 3 3 3 7" xfId="4431" xr:uid="{00000000-0005-0000-0000-000093100000}"/>
    <cellStyle name="20% - Accent1 2 2 3 3 3 7 2" xfId="4432" xr:uid="{00000000-0005-0000-0000-000094100000}"/>
    <cellStyle name="20% - Accent1 2 2 3 3 3 7 2 2" xfId="4433" xr:uid="{00000000-0005-0000-0000-000095100000}"/>
    <cellStyle name="20% - Accent1 2 2 3 3 3 7 3" xfId="4434" xr:uid="{00000000-0005-0000-0000-000096100000}"/>
    <cellStyle name="20% - Accent1 2 2 3 3 3 8" xfId="4435" xr:uid="{00000000-0005-0000-0000-000097100000}"/>
    <cellStyle name="20% - Accent1 2 2 3 3 3 8 2" xfId="4436" xr:uid="{00000000-0005-0000-0000-000098100000}"/>
    <cellStyle name="20% - Accent1 2 2 3 3 3 8 2 2" xfId="4437" xr:uid="{00000000-0005-0000-0000-000099100000}"/>
    <cellStyle name="20% - Accent1 2 2 3 3 3 8 3" xfId="4438" xr:uid="{00000000-0005-0000-0000-00009A100000}"/>
    <cellStyle name="20% - Accent1 2 2 3 3 3 9" xfId="4439" xr:uid="{00000000-0005-0000-0000-00009B100000}"/>
    <cellStyle name="20% - Accent1 2 2 3 3 3 9 2" xfId="4440" xr:uid="{00000000-0005-0000-0000-00009C100000}"/>
    <cellStyle name="20% - Accent1 2 2 3 3 4" xfId="4441" xr:uid="{00000000-0005-0000-0000-00009D100000}"/>
    <cellStyle name="20% - Accent1 2 2 3 3 4 10" xfId="4442" xr:uid="{00000000-0005-0000-0000-00009E100000}"/>
    <cellStyle name="20% - Accent1 2 2 3 3 4 10 2" xfId="4443" xr:uid="{00000000-0005-0000-0000-00009F100000}"/>
    <cellStyle name="20% - Accent1 2 2 3 3 4 11" xfId="4444" xr:uid="{00000000-0005-0000-0000-0000A0100000}"/>
    <cellStyle name="20% - Accent1 2 2 3 3 4 2" xfId="4445" xr:uid="{00000000-0005-0000-0000-0000A1100000}"/>
    <cellStyle name="20% - Accent1 2 2 3 3 4 2 2" xfId="4446" xr:uid="{00000000-0005-0000-0000-0000A2100000}"/>
    <cellStyle name="20% - Accent1 2 2 3 3 4 2 2 2" xfId="4447" xr:uid="{00000000-0005-0000-0000-0000A3100000}"/>
    <cellStyle name="20% - Accent1 2 2 3 3 4 2 2 2 2" xfId="4448" xr:uid="{00000000-0005-0000-0000-0000A4100000}"/>
    <cellStyle name="20% - Accent1 2 2 3 3 4 2 2 2 2 2" xfId="4449" xr:uid="{00000000-0005-0000-0000-0000A5100000}"/>
    <cellStyle name="20% - Accent1 2 2 3 3 4 2 2 2 3" xfId="4450" xr:uid="{00000000-0005-0000-0000-0000A6100000}"/>
    <cellStyle name="20% - Accent1 2 2 3 3 4 2 2 3" xfId="4451" xr:uid="{00000000-0005-0000-0000-0000A7100000}"/>
    <cellStyle name="20% - Accent1 2 2 3 3 4 2 2 3 2" xfId="4452" xr:uid="{00000000-0005-0000-0000-0000A8100000}"/>
    <cellStyle name="20% - Accent1 2 2 3 3 4 2 2 4" xfId="4453" xr:uid="{00000000-0005-0000-0000-0000A9100000}"/>
    <cellStyle name="20% - Accent1 2 2 3 3 4 2 3" xfId="4454" xr:uid="{00000000-0005-0000-0000-0000AA100000}"/>
    <cellStyle name="20% - Accent1 2 2 3 3 4 2 3 2" xfId="4455" xr:uid="{00000000-0005-0000-0000-0000AB100000}"/>
    <cellStyle name="20% - Accent1 2 2 3 3 4 2 3 2 2" xfId="4456" xr:uid="{00000000-0005-0000-0000-0000AC100000}"/>
    <cellStyle name="20% - Accent1 2 2 3 3 4 2 3 2 2 2" xfId="4457" xr:uid="{00000000-0005-0000-0000-0000AD100000}"/>
    <cellStyle name="20% - Accent1 2 2 3 3 4 2 3 2 3" xfId="4458" xr:uid="{00000000-0005-0000-0000-0000AE100000}"/>
    <cellStyle name="20% - Accent1 2 2 3 3 4 2 3 3" xfId="4459" xr:uid="{00000000-0005-0000-0000-0000AF100000}"/>
    <cellStyle name="20% - Accent1 2 2 3 3 4 2 3 3 2" xfId="4460" xr:uid="{00000000-0005-0000-0000-0000B0100000}"/>
    <cellStyle name="20% - Accent1 2 2 3 3 4 2 3 4" xfId="4461" xr:uid="{00000000-0005-0000-0000-0000B1100000}"/>
    <cellStyle name="20% - Accent1 2 2 3 3 4 2 4" xfId="4462" xr:uid="{00000000-0005-0000-0000-0000B2100000}"/>
    <cellStyle name="20% - Accent1 2 2 3 3 4 2 4 2" xfId="4463" xr:uid="{00000000-0005-0000-0000-0000B3100000}"/>
    <cellStyle name="20% - Accent1 2 2 3 3 4 2 4 2 2" xfId="4464" xr:uid="{00000000-0005-0000-0000-0000B4100000}"/>
    <cellStyle name="20% - Accent1 2 2 3 3 4 2 4 2 2 2" xfId="4465" xr:uid="{00000000-0005-0000-0000-0000B5100000}"/>
    <cellStyle name="20% - Accent1 2 2 3 3 4 2 4 2 3" xfId="4466" xr:uid="{00000000-0005-0000-0000-0000B6100000}"/>
    <cellStyle name="20% - Accent1 2 2 3 3 4 2 4 3" xfId="4467" xr:uid="{00000000-0005-0000-0000-0000B7100000}"/>
    <cellStyle name="20% - Accent1 2 2 3 3 4 2 4 3 2" xfId="4468" xr:uid="{00000000-0005-0000-0000-0000B8100000}"/>
    <cellStyle name="20% - Accent1 2 2 3 3 4 2 4 4" xfId="4469" xr:uid="{00000000-0005-0000-0000-0000B9100000}"/>
    <cellStyle name="20% - Accent1 2 2 3 3 4 2 5" xfId="4470" xr:uid="{00000000-0005-0000-0000-0000BA100000}"/>
    <cellStyle name="20% - Accent1 2 2 3 3 4 2 5 2" xfId="4471" xr:uid="{00000000-0005-0000-0000-0000BB100000}"/>
    <cellStyle name="20% - Accent1 2 2 3 3 4 2 5 2 2" xfId="4472" xr:uid="{00000000-0005-0000-0000-0000BC100000}"/>
    <cellStyle name="20% - Accent1 2 2 3 3 4 2 5 3" xfId="4473" xr:uid="{00000000-0005-0000-0000-0000BD100000}"/>
    <cellStyle name="20% - Accent1 2 2 3 3 4 2 6" xfId="4474" xr:uid="{00000000-0005-0000-0000-0000BE100000}"/>
    <cellStyle name="20% - Accent1 2 2 3 3 4 2 6 2" xfId="4475" xr:uid="{00000000-0005-0000-0000-0000BF100000}"/>
    <cellStyle name="20% - Accent1 2 2 3 3 4 2 6 2 2" xfId="4476" xr:uid="{00000000-0005-0000-0000-0000C0100000}"/>
    <cellStyle name="20% - Accent1 2 2 3 3 4 2 6 3" xfId="4477" xr:uid="{00000000-0005-0000-0000-0000C1100000}"/>
    <cellStyle name="20% - Accent1 2 2 3 3 4 2 7" xfId="4478" xr:uid="{00000000-0005-0000-0000-0000C2100000}"/>
    <cellStyle name="20% - Accent1 2 2 3 3 4 2 7 2" xfId="4479" xr:uid="{00000000-0005-0000-0000-0000C3100000}"/>
    <cellStyle name="20% - Accent1 2 2 3 3 4 2 8" xfId="4480" xr:uid="{00000000-0005-0000-0000-0000C4100000}"/>
    <cellStyle name="20% - Accent1 2 2 3 3 4 2 8 2" xfId="4481" xr:uid="{00000000-0005-0000-0000-0000C5100000}"/>
    <cellStyle name="20% - Accent1 2 2 3 3 4 2 9" xfId="4482" xr:uid="{00000000-0005-0000-0000-0000C6100000}"/>
    <cellStyle name="20% - Accent1 2 2 3 3 4 3" xfId="4483" xr:uid="{00000000-0005-0000-0000-0000C7100000}"/>
    <cellStyle name="20% - Accent1 2 2 3 3 4 3 2" xfId="4484" xr:uid="{00000000-0005-0000-0000-0000C8100000}"/>
    <cellStyle name="20% - Accent1 2 2 3 3 4 3 2 2" xfId="4485" xr:uid="{00000000-0005-0000-0000-0000C9100000}"/>
    <cellStyle name="20% - Accent1 2 2 3 3 4 3 2 2 2" xfId="4486" xr:uid="{00000000-0005-0000-0000-0000CA100000}"/>
    <cellStyle name="20% - Accent1 2 2 3 3 4 3 2 2 2 2" xfId="4487" xr:uid="{00000000-0005-0000-0000-0000CB100000}"/>
    <cellStyle name="20% - Accent1 2 2 3 3 4 3 2 2 3" xfId="4488" xr:uid="{00000000-0005-0000-0000-0000CC100000}"/>
    <cellStyle name="20% - Accent1 2 2 3 3 4 3 2 3" xfId="4489" xr:uid="{00000000-0005-0000-0000-0000CD100000}"/>
    <cellStyle name="20% - Accent1 2 2 3 3 4 3 2 3 2" xfId="4490" xr:uid="{00000000-0005-0000-0000-0000CE100000}"/>
    <cellStyle name="20% - Accent1 2 2 3 3 4 3 2 4" xfId="4491" xr:uid="{00000000-0005-0000-0000-0000CF100000}"/>
    <cellStyle name="20% - Accent1 2 2 3 3 4 3 3" xfId="4492" xr:uid="{00000000-0005-0000-0000-0000D0100000}"/>
    <cellStyle name="20% - Accent1 2 2 3 3 4 3 3 2" xfId="4493" xr:uid="{00000000-0005-0000-0000-0000D1100000}"/>
    <cellStyle name="20% - Accent1 2 2 3 3 4 3 3 2 2" xfId="4494" xr:uid="{00000000-0005-0000-0000-0000D2100000}"/>
    <cellStyle name="20% - Accent1 2 2 3 3 4 3 3 2 2 2" xfId="4495" xr:uid="{00000000-0005-0000-0000-0000D3100000}"/>
    <cellStyle name="20% - Accent1 2 2 3 3 4 3 3 2 3" xfId="4496" xr:uid="{00000000-0005-0000-0000-0000D4100000}"/>
    <cellStyle name="20% - Accent1 2 2 3 3 4 3 3 3" xfId="4497" xr:uid="{00000000-0005-0000-0000-0000D5100000}"/>
    <cellStyle name="20% - Accent1 2 2 3 3 4 3 3 3 2" xfId="4498" xr:uid="{00000000-0005-0000-0000-0000D6100000}"/>
    <cellStyle name="20% - Accent1 2 2 3 3 4 3 3 4" xfId="4499" xr:uid="{00000000-0005-0000-0000-0000D7100000}"/>
    <cellStyle name="20% - Accent1 2 2 3 3 4 3 4" xfId="4500" xr:uid="{00000000-0005-0000-0000-0000D8100000}"/>
    <cellStyle name="20% - Accent1 2 2 3 3 4 3 4 2" xfId="4501" xr:uid="{00000000-0005-0000-0000-0000D9100000}"/>
    <cellStyle name="20% - Accent1 2 2 3 3 4 3 4 2 2" xfId="4502" xr:uid="{00000000-0005-0000-0000-0000DA100000}"/>
    <cellStyle name="20% - Accent1 2 2 3 3 4 3 4 2 2 2" xfId="4503" xr:uid="{00000000-0005-0000-0000-0000DB100000}"/>
    <cellStyle name="20% - Accent1 2 2 3 3 4 3 4 2 3" xfId="4504" xr:uid="{00000000-0005-0000-0000-0000DC100000}"/>
    <cellStyle name="20% - Accent1 2 2 3 3 4 3 4 3" xfId="4505" xr:uid="{00000000-0005-0000-0000-0000DD100000}"/>
    <cellStyle name="20% - Accent1 2 2 3 3 4 3 4 3 2" xfId="4506" xr:uid="{00000000-0005-0000-0000-0000DE100000}"/>
    <cellStyle name="20% - Accent1 2 2 3 3 4 3 4 4" xfId="4507" xr:uid="{00000000-0005-0000-0000-0000DF100000}"/>
    <cellStyle name="20% - Accent1 2 2 3 3 4 3 5" xfId="4508" xr:uid="{00000000-0005-0000-0000-0000E0100000}"/>
    <cellStyle name="20% - Accent1 2 2 3 3 4 3 5 2" xfId="4509" xr:uid="{00000000-0005-0000-0000-0000E1100000}"/>
    <cellStyle name="20% - Accent1 2 2 3 3 4 3 5 2 2" xfId="4510" xr:uid="{00000000-0005-0000-0000-0000E2100000}"/>
    <cellStyle name="20% - Accent1 2 2 3 3 4 3 5 3" xfId="4511" xr:uid="{00000000-0005-0000-0000-0000E3100000}"/>
    <cellStyle name="20% - Accent1 2 2 3 3 4 3 6" xfId="4512" xr:uid="{00000000-0005-0000-0000-0000E4100000}"/>
    <cellStyle name="20% - Accent1 2 2 3 3 4 3 6 2" xfId="4513" xr:uid="{00000000-0005-0000-0000-0000E5100000}"/>
    <cellStyle name="20% - Accent1 2 2 3 3 4 3 6 2 2" xfId="4514" xr:uid="{00000000-0005-0000-0000-0000E6100000}"/>
    <cellStyle name="20% - Accent1 2 2 3 3 4 3 6 3" xfId="4515" xr:uid="{00000000-0005-0000-0000-0000E7100000}"/>
    <cellStyle name="20% - Accent1 2 2 3 3 4 3 7" xfId="4516" xr:uid="{00000000-0005-0000-0000-0000E8100000}"/>
    <cellStyle name="20% - Accent1 2 2 3 3 4 3 7 2" xfId="4517" xr:uid="{00000000-0005-0000-0000-0000E9100000}"/>
    <cellStyle name="20% - Accent1 2 2 3 3 4 3 8" xfId="4518" xr:uid="{00000000-0005-0000-0000-0000EA100000}"/>
    <cellStyle name="20% - Accent1 2 2 3 3 4 3 8 2" xfId="4519" xr:uid="{00000000-0005-0000-0000-0000EB100000}"/>
    <cellStyle name="20% - Accent1 2 2 3 3 4 3 9" xfId="4520" xr:uid="{00000000-0005-0000-0000-0000EC100000}"/>
    <cellStyle name="20% - Accent1 2 2 3 3 4 4" xfId="4521" xr:uid="{00000000-0005-0000-0000-0000ED100000}"/>
    <cellStyle name="20% - Accent1 2 2 3 3 4 4 2" xfId="4522" xr:uid="{00000000-0005-0000-0000-0000EE100000}"/>
    <cellStyle name="20% - Accent1 2 2 3 3 4 4 2 2" xfId="4523" xr:uid="{00000000-0005-0000-0000-0000EF100000}"/>
    <cellStyle name="20% - Accent1 2 2 3 3 4 4 2 2 2" xfId="4524" xr:uid="{00000000-0005-0000-0000-0000F0100000}"/>
    <cellStyle name="20% - Accent1 2 2 3 3 4 4 2 3" xfId="4525" xr:uid="{00000000-0005-0000-0000-0000F1100000}"/>
    <cellStyle name="20% - Accent1 2 2 3 3 4 4 3" xfId="4526" xr:uid="{00000000-0005-0000-0000-0000F2100000}"/>
    <cellStyle name="20% - Accent1 2 2 3 3 4 4 3 2" xfId="4527" xr:uid="{00000000-0005-0000-0000-0000F3100000}"/>
    <cellStyle name="20% - Accent1 2 2 3 3 4 4 4" xfId="4528" xr:uid="{00000000-0005-0000-0000-0000F4100000}"/>
    <cellStyle name="20% - Accent1 2 2 3 3 4 5" xfId="4529" xr:uid="{00000000-0005-0000-0000-0000F5100000}"/>
    <cellStyle name="20% - Accent1 2 2 3 3 4 5 2" xfId="4530" xr:uid="{00000000-0005-0000-0000-0000F6100000}"/>
    <cellStyle name="20% - Accent1 2 2 3 3 4 5 2 2" xfId="4531" xr:uid="{00000000-0005-0000-0000-0000F7100000}"/>
    <cellStyle name="20% - Accent1 2 2 3 3 4 5 2 2 2" xfId="4532" xr:uid="{00000000-0005-0000-0000-0000F8100000}"/>
    <cellStyle name="20% - Accent1 2 2 3 3 4 5 2 3" xfId="4533" xr:uid="{00000000-0005-0000-0000-0000F9100000}"/>
    <cellStyle name="20% - Accent1 2 2 3 3 4 5 3" xfId="4534" xr:uid="{00000000-0005-0000-0000-0000FA100000}"/>
    <cellStyle name="20% - Accent1 2 2 3 3 4 5 3 2" xfId="4535" xr:uid="{00000000-0005-0000-0000-0000FB100000}"/>
    <cellStyle name="20% - Accent1 2 2 3 3 4 5 4" xfId="4536" xr:uid="{00000000-0005-0000-0000-0000FC100000}"/>
    <cellStyle name="20% - Accent1 2 2 3 3 4 6" xfId="4537" xr:uid="{00000000-0005-0000-0000-0000FD100000}"/>
    <cellStyle name="20% - Accent1 2 2 3 3 4 6 2" xfId="4538" xr:uid="{00000000-0005-0000-0000-0000FE100000}"/>
    <cellStyle name="20% - Accent1 2 2 3 3 4 6 2 2" xfId="4539" xr:uid="{00000000-0005-0000-0000-0000FF100000}"/>
    <cellStyle name="20% - Accent1 2 2 3 3 4 6 2 2 2" xfId="4540" xr:uid="{00000000-0005-0000-0000-000000110000}"/>
    <cellStyle name="20% - Accent1 2 2 3 3 4 6 2 3" xfId="4541" xr:uid="{00000000-0005-0000-0000-000001110000}"/>
    <cellStyle name="20% - Accent1 2 2 3 3 4 6 3" xfId="4542" xr:uid="{00000000-0005-0000-0000-000002110000}"/>
    <cellStyle name="20% - Accent1 2 2 3 3 4 6 3 2" xfId="4543" xr:uid="{00000000-0005-0000-0000-000003110000}"/>
    <cellStyle name="20% - Accent1 2 2 3 3 4 6 4" xfId="4544" xr:uid="{00000000-0005-0000-0000-000004110000}"/>
    <cellStyle name="20% - Accent1 2 2 3 3 4 7" xfId="4545" xr:uid="{00000000-0005-0000-0000-000005110000}"/>
    <cellStyle name="20% - Accent1 2 2 3 3 4 7 2" xfId="4546" xr:uid="{00000000-0005-0000-0000-000006110000}"/>
    <cellStyle name="20% - Accent1 2 2 3 3 4 7 2 2" xfId="4547" xr:uid="{00000000-0005-0000-0000-000007110000}"/>
    <cellStyle name="20% - Accent1 2 2 3 3 4 7 3" xfId="4548" xr:uid="{00000000-0005-0000-0000-000008110000}"/>
    <cellStyle name="20% - Accent1 2 2 3 3 4 8" xfId="4549" xr:uid="{00000000-0005-0000-0000-000009110000}"/>
    <cellStyle name="20% - Accent1 2 2 3 3 4 8 2" xfId="4550" xr:uid="{00000000-0005-0000-0000-00000A110000}"/>
    <cellStyle name="20% - Accent1 2 2 3 3 4 8 2 2" xfId="4551" xr:uid="{00000000-0005-0000-0000-00000B110000}"/>
    <cellStyle name="20% - Accent1 2 2 3 3 4 8 3" xfId="4552" xr:uid="{00000000-0005-0000-0000-00000C110000}"/>
    <cellStyle name="20% - Accent1 2 2 3 3 4 9" xfId="4553" xr:uid="{00000000-0005-0000-0000-00000D110000}"/>
    <cellStyle name="20% - Accent1 2 2 3 3 4 9 2" xfId="4554" xr:uid="{00000000-0005-0000-0000-00000E110000}"/>
    <cellStyle name="20% - Accent1 2 2 3 3 5" xfId="4555" xr:uid="{00000000-0005-0000-0000-00000F110000}"/>
    <cellStyle name="20% - Accent1 2 2 3 3 5 2" xfId="4556" xr:uid="{00000000-0005-0000-0000-000010110000}"/>
    <cellStyle name="20% - Accent1 2 2 3 3 5 2 2" xfId="4557" xr:uid="{00000000-0005-0000-0000-000011110000}"/>
    <cellStyle name="20% - Accent1 2 2 3 3 5 2 2 2" xfId="4558" xr:uid="{00000000-0005-0000-0000-000012110000}"/>
    <cellStyle name="20% - Accent1 2 2 3 3 5 2 2 2 2" xfId="4559" xr:uid="{00000000-0005-0000-0000-000013110000}"/>
    <cellStyle name="20% - Accent1 2 2 3 3 5 2 2 3" xfId="4560" xr:uid="{00000000-0005-0000-0000-000014110000}"/>
    <cellStyle name="20% - Accent1 2 2 3 3 5 2 3" xfId="4561" xr:uid="{00000000-0005-0000-0000-000015110000}"/>
    <cellStyle name="20% - Accent1 2 2 3 3 5 2 3 2" xfId="4562" xr:uid="{00000000-0005-0000-0000-000016110000}"/>
    <cellStyle name="20% - Accent1 2 2 3 3 5 2 4" xfId="4563" xr:uid="{00000000-0005-0000-0000-000017110000}"/>
    <cellStyle name="20% - Accent1 2 2 3 3 5 3" xfId="4564" xr:uid="{00000000-0005-0000-0000-000018110000}"/>
    <cellStyle name="20% - Accent1 2 2 3 3 5 3 2" xfId="4565" xr:uid="{00000000-0005-0000-0000-000019110000}"/>
    <cellStyle name="20% - Accent1 2 2 3 3 5 3 2 2" xfId="4566" xr:uid="{00000000-0005-0000-0000-00001A110000}"/>
    <cellStyle name="20% - Accent1 2 2 3 3 5 3 2 2 2" xfId="4567" xr:uid="{00000000-0005-0000-0000-00001B110000}"/>
    <cellStyle name="20% - Accent1 2 2 3 3 5 3 2 3" xfId="4568" xr:uid="{00000000-0005-0000-0000-00001C110000}"/>
    <cellStyle name="20% - Accent1 2 2 3 3 5 3 3" xfId="4569" xr:uid="{00000000-0005-0000-0000-00001D110000}"/>
    <cellStyle name="20% - Accent1 2 2 3 3 5 3 3 2" xfId="4570" xr:uid="{00000000-0005-0000-0000-00001E110000}"/>
    <cellStyle name="20% - Accent1 2 2 3 3 5 3 4" xfId="4571" xr:uid="{00000000-0005-0000-0000-00001F110000}"/>
    <cellStyle name="20% - Accent1 2 2 3 3 5 4" xfId="4572" xr:uid="{00000000-0005-0000-0000-000020110000}"/>
    <cellStyle name="20% - Accent1 2 2 3 3 5 4 2" xfId="4573" xr:uid="{00000000-0005-0000-0000-000021110000}"/>
    <cellStyle name="20% - Accent1 2 2 3 3 5 4 2 2" xfId="4574" xr:uid="{00000000-0005-0000-0000-000022110000}"/>
    <cellStyle name="20% - Accent1 2 2 3 3 5 4 2 2 2" xfId="4575" xr:uid="{00000000-0005-0000-0000-000023110000}"/>
    <cellStyle name="20% - Accent1 2 2 3 3 5 4 2 3" xfId="4576" xr:uid="{00000000-0005-0000-0000-000024110000}"/>
    <cellStyle name="20% - Accent1 2 2 3 3 5 4 3" xfId="4577" xr:uid="{00000000-0005-0000-0000-000025110000}"/>
    <cellStyle name="20% - Accent1 2 2 3 3 5 4 3 2" xfId="4578" xr:uid="{00000000-0005-0000-0000-000026110000}"/>
    <cellStyle name="20% - Accent1 2 2 3 3 5 4 4" xfId="4579" xr:uid="{00000000-0005-0000-0000-000027110000}"/>
    <cellStyle name="20% - Accent1 2 2 3 3 5 5" xfId="4580" xr:uid="{00000000-0005-0000-0000-000028110000}"/>
    <cellStyle name="20% - Accent1 2 2 3 3 5 5 2" xfId="4581" xr:uid="{00000000-0005-0000-0000-000029110000}"/>
    <cellStyle name="20% - Accent1 2 2 3 3 5 5 2 2" xfId="4582" xr:uid="{00000000-0005-0000-0000-00002A110000}"/>
    <cellStyle name="20% - Accent1 2 2 3 3 5 5 3" xfId="4583" xr:uid="{00000000-0005-0000-0000-00002B110000}"/>
    <cellStyle name="20% - Accent1 2 2 3 3 5 6" xfId="4584" xr:uid="{00000000-0005-0000-0000-00002C110000}"/>
    <cellStyle name="20% - Accent1 2 2 3 3 5 6 2" xfId="4585" xr:uid="{00000000-0005-0000-0000-00002D110000}"/>
    <cellStyle name="20% - Accent1 2 2 3 3 5 6 2 2" xfId="4586" xr:uid="{00000000-0005-0000-0000-00002E110000}"/>
    <cellStyle name="20% - Accent1 2 2 3 3 5 6 3" xfId="4587" xr:uid="{00000000-0005-0000-0000-00002F110000}"/>
    <cellStyle name="20% - Accent1 2 2 3 3 5 7" xfId="4588" xr:uid="{00000000-0005-0000-0000-000030110000}"/>
    <cellStyle name="20% - Accent1 2 2 3 3 5 7 2" xfId="4589" xr:uid="{00000000-0005-0000-0000-000031110000}"/>
    <cellStyle name="20% - Accent1 2 2 3 3 5 8" xfId="4590" xr:uid="{00000000-0005-0000-0000-000032110000}"/>
    <cellStyle name="20% - Accent1 2 2 3 3 5 8 2" xfId="4591" xr:uid="{00000000-0005-0000-0000-000033110000}"/>
    <cellStyle name="20% - Accent1 2 2 3 3 5 9" xfId="4592" xr:uid="{00000000-0005-0000-0000-000034110000}"/>
    <cellStyle name="20% - Accent1 2 2 3 3 6" xfId="4593" xr:uid="{00000000-0005-0000-0000-000035110000}"/>
    <cellStyle name="20% - Accent1 2 2 3 3 6 2" xfId="4594" xr:uid="{00000000-0005-0000-0000-000036110000}"/>
    <cellStyle name="20% - Accent1 2 2 3 3 6 2 2" xfId="4595" xr:uid="{00000000-0005-0000-0000-000037110000}"/>
    <cellStyle name="20% - Accent1 2 2 3 3 6 2 2 2" xfId="4596" xr:uid="{00000000-0005-0000-0000-000038110000}"/>
    <cellStyle name="20% - Accent1 2 2 3 3 6 2 2 2 2" xfId="4597" xr:uid="{00000000-0005-0000-0000-000039110000}"/>
    <cellStyle name="20% - Accent1 2 2 3 3 6 2 2 3" xfId="4598" xr:uid="{00000000-0005-0000-0000-00003A110000}"/>
    <cellStyle name="20% - Accent1 2 2 3 3 6 2 3" xfId="4599" xr:uid="{00000000-0005-0000-0000-00003B110000}"/>
    <cellStyle name="20% - Accent1 2 2 3 3 6 2 3 2" xfId="4600" xr:uid="{00000000-0005-0000-0000-00003C110000}"/>
    <cellStyle name="20% - Accent1 2 2 3 3 6 2 4" xfId="4601" xr:uid="{00000000-0005-0000-0000-00003D110000}"/>
    <cellStyle name="20% - Accent1 2 2 3 3 6 3" xfId="4602" xr:uid="{00000000-0005-0000-0000-00003E110000}"/>
    <cellStyle name="20% - Accent1 2 2 3 3 6 3 2" xfId="4603" xr:uid="{00000000-0005-0000-0000-00003F110000}"/>
    <cellStyle name="20% - Accent1 2 2 3 3 6 3 2 2" xfId="4604" xr:uid="{00000000-0005-0000-0000-000040110000}"/>
    <cellStyle name="20% - Accent1 2 2 3 3 6 3 2 2 2" xfId="4605" xr:uid="{00000000-0005-0000-0000-000041110000}"/>
    <cellStyle name="20% - Accent1 2 2 3 3 6 3 2 3" xfId="4606" xr:uid="{00000000-0005-0000-0000-000042110000}"/>
    <cellStyle name="20% - Accent1 2 2 3 3 6 3 3" xfId="4607" xr:uid="{00000000-0005-0000-0000-000043110000}"/>
    <cellStyle name="20% - Accent1 2 2 3 3 6 3 3 2" xfId="4608" xr:uid="{00000000-0005-0000-0000-000044110000}"/>
    <cellStyle name="20% - Accent1 2 2 3 3 6 3 4" xfId="4609" xr:uid="{00000000-0005-0000-0000-000045110000}"/>
    <cellStyle name="20% - Accent1 2 2 3 3 6 4" xfId="4610" xr:uid="{00000000-0005-0000-0000-000046110000}"/>
    <cellStyle name="20% - Accent1 2 2 3 3 6 4 2" xfId="4611" xr:uid="{00000000-0005-0000-0000-000047110000}"/>
    <cellStyle name="20% - Accent1 2 2 3 3 6 4 2 2" xfId="4612" xr:uid="{00000000-0005-0000-0000-000048110000}"/>
    <cellStyle name="20% - Accent1 2 2 3 3 6 4 2 2 2" xfId="4613" xr:uid="{00000000-0005-0000-0000-000049110000}"/>
    <cellStyle name="20% - Accent1 2 2 3 3 6 4 2 3" xfId="4614" xr:uid="{00000000-0005-0000-0000-00004A110000}"/>
    <cellStyle name="20% - Accent1 2 2 3 3 6 4 3" xfId="4615" xr:uid="{00000000-0005-0000-0000-00004B110000}"/>
    <cellStyle name="20% - Accent1 2 2 3 3 6 4 3 2" xfId="4616" xr:uid="{00000000-0005-0000-0000-00004C110000}"/>
    <cellStyle name="20% - Accent1 2 2 3 3 6 4 4" xfId="4617" xr:uid="{00000000-0005-0000-0000-00004D110000}"/>
    <cellStyle name="20% - Accent1 2 2 3 3 6 5" xfId="4618" xr:uid="{00000000-0005-0000-0000-00004E110000}"/>
    <cellStyle name="20% - Accent1 2 2 3 3 6 5 2" xfId="4619" xr:uid="{00000000-0005-0000-0000-00004F110000}"/>
    <cellStyle name="20% - Accent1 2 2 3 3 6 5 2 2" xfId="4620" xr:uid="{00000000-0005-0000-0000-000050110000}"/>
    <cellStyle name="20% - Accent1 2 2 3 3 6 5 3" xfId="4621" xr:uid="{00000000-0005-0000-0000-000051110000}"/>
    <cellStyle name="20% - Accent1 2 2 3 3 6 6" xfId="4622" xr:uid="{00000000-0005-0000-0000-000052110000}"/>
    <cellStyle name="20% - Accent1 2 2 3 3 6 6 2" xfId="4623" xr:uid="{00000000-0005-0000-0000-000053110000}"/>
    <cellStyle name="20% - Accent1 2 2 3 3 6 6 2 2" xfId="4624" xr:uid="{00000000-0005-0000-0000-000054110000}"/>
    <cellStyle name="20% - Accent1 2 2 3 3 6 6 3" xfId="4625" xr:uid="{00000000-0005-0000-0000-000055110000}"/>
    <cellStyle name="20% - Accent1 2 2 3 3 6 7" xfId="4626" xr:uid="{00000000-0005-0000-0000-000056110000}"/>
    <cellStyle name="20% - Accent1 2 2 3 3 6 7 2" xfId="4627" xr:uid="{00000000-0005-0000-0000-000057110000}"/>
    <cellStyle name="20% - Accent1 2 2 3 3 6 8" xfId="4628" xr:uid="{00000000-0005-0000-0000-000058110000}"/>
    <cellStyle name="20% - Accent1 2 2 3 3 6 8 2" xfId="4629" xr:uid="{00000000-0005-0000-0000-000059110000}"/>
    <cellStyle name="20% - Accent1 2 2 3 3 6 9" xfId="4630" xr:uid="{00000000-0005-0000-0000-00005A110000}"/>
    <cellStyle name="20% - Accent1 2 2 3 3 7" xfId="4631" xr:uid="{00000000-0005-0000-0000-00005B110000}"/>
    <cellStyle name="20% - Accent1 2 2 3 3 7 2" xfId="4632" xr:uid="{00000000-0005-0000-0000-00005C110000}"/>
    <cellStyle name="20% - Accent1 2 2 3 3 7 2 2" xfId="4633" xr:uid="{00000000-0005-0000-0000-00005D110000}"/>
    <cellStyle name="20% - Accent1 2 2 3 3 7 2 2 2" xfId="4634" xr:uid="{00000000-0005-0000-0000-00005E110000}"/>
    <cellStyle name="20% - Accent1 2 2 3 3 7 2 3" xfId="4635" xr:uid="{00000000-0005-0000-0000-00005F110000}"/>
    <cellStyle name="20% - Accent1 2 2 3 3 7 3" xfId="4636" xr:uid="{00000000-0005-0000-0000-000060110000}"/>
    <cellStyle name="20% - Accent1 2 2 3 3 7 3 2" xfId="4637" xr:uid="{00000000-0005-0000-0000-000061110000}"/>
    <cellStyle name="20% - Accent1 2 2 3 3 7 4" xfId="4638" xr:uid="{00000000-0005-0000-0000-000062110000}"/>
    <cellStyle name="20% - Accent1 2 2 3 3 8" xfId="4639" xr:uid="{00000000-0005-0000-0000-000063110000}"/>
    <cellStyle name="20% - Accent1 2 2 3 3 8 2" xfId="4640" xr:uid="{00000000-0005-0000-0000-000064110000}"/>
    <cellStyle name="20% - Accent1 2 2 3 3 8 2 2" xfId="4641" xr:uid="{00000000-0005-0000-0000-000065110000}"/>
    <cellStyle name="20% - Accent1 2 2 3 3 8 2 2 2" xfId="4642" xr:uid="{00000000-0005-0000-0000-000066110000}"/>
    <cellStyle name="20% - Accent1 2 2 3 3 8 2 3" xfId="4643" xr:uid="{00000000-0005-0000-0000-000067110000}"/>
    <cellStyle name="20% - Accent1 2 2 3 3 8 3" xfId="4644" xr:uid="{00000000-0005-0000-0000-000068110000}"/>
    <cellStyle name="20% - Accent1 2 2 3 3 8 3 2" xfId="4645" xr:uid="{00000000-0005-0000-0000-000069110000}"/>
    <cellStyle name="20% - Accent1 2 2 3 3 8 4" xfId="4646" xr:uid="{00000000-0005-0000-0000-00006A110000}"/>
    <cellStyle name="20% - Accent1 2 2 3 3 9" xfId="4647" xr:uid="{00000000-0005-0000-0000-00006B110000}"/>
    <cellStyle name="20% - Accent1 2 2 3 3 9 2" xfId="4648" xr:uid="{00000000-0005-0000-0000-00006C110000}"/>
    <cellStyle name="20% - Accent1 2 2 3 3 9 2 2" xfId="4649" xr:uid="{00000000-0005-0000-0000-00006D110000}"/>
    <cellStyle name="20% - Accent1 2 2 3 3 9 2 2 2" xfId="4650" xr:uid="{00000000-0005-0000-0000-00006E110000}"/>
    <cellStyle name="20% - Accent1 2 2 3 3 9 2 3" xfId="4651" xr:uid="{00000000-0005-0000-0000-00006F110000}"/>
    <cellStyle name="20% - Accent1 2 2 3 3 9 3" xfId="4652" xr:uid="{00000000-0005-0000-0000-000070110000}"/>
    <cellStyle name="20% - Accent1 2 2 3 3 9 3 2" xfId="4653" xr:uid="{00000000-0005-0000-0000-000071110000}"/>
    <cellStyle name="20% - Accent1 2 2 3 3 9 4" xfId="4654" xr:uid="{00000000-0005-0000-0000-000072110000}"/>
    <cellStyle name="20% - Accent1 2 2 3 4" xfId="4655" xr:uid="{00000000-0005-0000-0000-000073110000}"/>
    <cellStyle name="20% - Accent1 2 2 3 4 10" xfId="4656" xr:uid="{00000000-0005-0000-0000-000074110000}"/>
    <cellStyle name="20% - Accent1 2 2 3 4 10 2" xfId="4657" xr:uid="{00000000-0005-0000-0000-000075110000}"/>
    <cellStyle name="20% - Accent1 2 2 3 4 11" xfId="4658" xr:uid="{00000000-0005-0000-0000-000076110000}"/>
    <cellStyle name="20% - Accent1 2 2 3 4 2" xfId="4659" xr:uid="{00000000-0005-0000-0000-000077110000}"/>
    <cellStyle name="20% - Accent1 2 2 3 4 2 2" xfId="4660" xr:uid="{00000000-0005-0000-0000-000078110000}"/>
    <cellStyle name="20% - Accent1 2 2 3 4 2 2 2" xfId="4661" xr:uid="{00000000-0005-0000-0000-000079110000}"/>
    <cellStyle name="20% - Accent1 2 2 3 4 2 2 2 2" xfId="4662" xr:uid="{00000000-0005-0000-0000-00007A110000}"/>
    <cellStyle name="20% - Accent1 2 2 3 4 2 2 2 2 2" xfId="4663" xr:uid="{00000000-0005-0000-0000-00007B110000}"/>
    <cellStyle name="20% - Accent1 2 2 3 4 2 2 2 3" xfId="4664" xr:uid="{00000000-0005-0000-0000-00007C110000}"/>
    <cellStyle name="20% - Accent1 2 2 3 4 2 2 3" xfId="4665" xr:uid="{00000000-0005-0000-0000-00007D110000}"/>
    <cellStyle name="20% - Accent1 2 2 3 4 2 2 3 2" xfId="4666" xr:uid="{00000000-0005-0000-0000-00007E110000}"/>
    <cellStyle name="20% - Accent1 2 2 3 4 2 2 4" xfId="4667" xr:uid="{00000000-0005-0000-0000-00007F110000}"/>
    <cellStyle name="20% - Accent1 2 2 3 4 2 3" xfId="4668" xr:uid="{00000000-0005-0000-0000-000080110000}"/>
    <cellStyle name="20% - Accent1 2 2 3 4 2 3 2" xfId="4669" xr:uid="{00000000-0005-0000-0000-000081110000}"/>
    <cellStyle name="20% - Accent1 2 2 3 4 2 3 2 2" xfId="4670" xr:uid="{00000000-0005-0000-0000-000082110000}"/>
    <cellStyle name="20% - Accent1 2 2 3 4 2 3 2 2 2" xfId="4671" xr:uid="{00000000-0005-0000-0000-000083110000}"/>
    <cellStyle name="20% - Accent1 2 2 3 4 2 3 2 3" xfId="4672" xr:uid="{00000000-0005-0000-0000-000084110000}"/>
    <cellStyle name="20% - Accent1 2 2 3 4 2 3 3" xfId="4673" xr:uid="{00000000-0005-0000-0000-000085110000}"/>
    <cellStyle name="20% - Accent1 2 2 3 4 2 3 3 2" xfId="4674" xr:uid="{00000000-0005-0000-0000-000086110000}"/>
    <cellStyle name="20% - Accent1 2 2 3 4 2 3 4" xfId="4675" xr:uid="{00000000-0005-0000-0000-000087110000}"/>
    <cellStyle name="20% - Accent1 2 2 3 4 2 4" xfId="4676" xr:uid="{00000000-0005-0000-0000-000088110000}"/>
    <cellStyle name="20% - Accent1 2 2 3 4 2 4 2" xfId="4677" xr:uid="{00000000-0005-0000-0000-000089110000}"/>
    <cellStyle name="20% - Accent1 2 2 3 4 2 4 2 2" xfId="4678" xr:uid="{00000000-0005-0000-0000-00008A110000}"/>
    <cellStyle name="20% - Accent1 2 2 3 4 2 4 2 2 2" xfId="4679" xr:uid="{00000000-0005-0000-0000-00008B110000}"/>
    <cellStyle name="20% - Accent1 2 2 3 4 2 4 2 3" xfId="4680" xr:uid="{00000000-0005-0000-0000-00008C110000}"/>
    <cellStyle name="20% - Accent1 2 2 3 4 2 4 3" xfId="4681" xr:uid="{00000000-0005-0000-0000-00008D110000}"/>
    <cellStyle name="20% - Accent1 2 2 3 4 2 4 3 2" xfId="4682" xr:uid="{00000000-0005-0000-0000-00008E110000}"/>
    <cellStyle name="20% - Accent1 2 2 3 4 2 4 4" xfId="4683" xr:uid="{00000000-0005-0000-0000-00008F110000}"/>
    <cellStyle name="20% - Accent1 2 2 3 4 2 5" xfId="4684" xr:uid="{00000000-0005-0000-0000-000090110000}"/>
    <cellStyle name="20% - Accent1 2 2 3 4 2 5 2" xfId="4685" xr:uid="{00000000-0005-0000-0000-000091110000}"/>
    <cellStyle name="20% - Accent1 2 2 3 4 2 5 2 2" xfId="4686" xr:uid="{00000000-0005-0000-0000-000092110000}"/>
    <cellStyle name="20% - Accent1 2 2 3 4 2 5 3" xfId="4687" xr:uid="{00000000-0005-0000-0000-000093110000}"/>
    <cellStyle name="20% - Accent1 2 2 3 4 2 6" xfId="4688" xr:uid="{00000000-0005-0000-0000-000094110000}"/>
    <cellStyle name="20% - Accent1 2 2 3 4 2 6 2" xfId="4689" xr:uid="{00000000-0005-0000-0000-000095110000}"/>
    <cellStyle name="20% - Accent1 2 2 3 4 2 6 2 2" xfId="4690" xr:uid="{00000000-0005-0000-0000-000096110000}"/>
    <cellStyle name="20% - Accent1 2 2 3 4 2 6 3" xfId="4691" xr:uid="{00000000-0005-0000-0000-000097110000}"/>
    <cellStyle name="20% - Accent1 2 2 3 4 2 7" xfId="4692" xr:uid="{00000000-0005-0000-0000-000098110000}"/>
    <cellStyle name="20% - Accent1 2 2 3 4 2 7 2" xfId="4693" xr:uid="{00000000-0005-0000-0000-000099110000}"/>
    <cellStyle name="20% - Accent1 2 2 3 4 2 8" xfId="4694" xr:uid="{00000000-0005-0000-0000-00009A110000}"/>
    <cellStyle name="20% - Accent1 2 2 3 4 2 8 2" xfId="4695" xr:uid="{00000000-0005-0000-0000-00009B110000}"/>
    <cellStyle name="20% - Accent1 2 2 3 4 2 9" xfId="4696" xr:uid="{00000000-0005-0000-0000-00009C110000}"/>
    <cellStyle name="20% - Accent1 2 2 3 4 3" xfId="4697" xr:uid="{00000000-0005-0000-0000-00009D110000}"/>
    <cellStyle name="20% - Accent1 2 2 3 4 3 2" xfId="4698" xr:uid="{00000000-0005-0000-0000-00009E110000}"/>
    <cellStyle name="20% - Accent1 2 2 3 4 3 2 2" xfId="4699" xr:uid="{00000000-0005-0000-0000-00009F110000}"/>
    <cellStyle name="20% - Accent1 2 2 3 4 3 2 2 2" xfId="4700" xr:uid="{00000000-0005-0000-0000-0000A0110000}"/>
    <cellStyle name="20% - Accent1 2 2 3 4 3 2 2 2 2" xfId="4701" xr:uid="{00000000-0005-0000-0000-0000A1110000}"/>
    <cellStyle name="20% - Accent1 2 2 3 4 3 2 2 3" xfId="4702" xr:uid="{00000000-0005-0000-0000-0000A2110000}"/>
    <cellStyle name="20% - Accent1 2 2 3 4 3 2 3" xfId="4703" xr:uid="{00000000-0005-0000-0000-0000A3110000}"/>
    <cellStyle name="20% - Accent1 2 2 3 4 3 2 3 2" xfId="4704" xr:uid="{00000000-0005-0000-0000-0000A4110000}"/>
    <cellStyle name="20% - Accent1 2 2 3 4 3 2 4" xfId="4705" xr:uid="{00000000-0005-0000-0000-0000A5110000}"/>
    <cellStyle name="20% - Accent1 2 2 3 4 3 3" xfId="4706" xr:uid="{00000000-0005-0000-0000-0000A6110000}"/>
    <cellStyle name="20% - Accent1 2 2 3 4 3 3 2" xfId="4707" xr:uid="{00000000-0005-0000-0000-0000A7110000}"/>
    <cellStyle name="20% - Accent1 2 2 3 4 3 3 2 2" xfId="4708" xr:uid="{00000000-0005-0000-0000-0000A8110000}"/>
    <cellStyle name="20% - Accent1 2 2 3 4 3 3 2 2 2" xfId="4709" xr:uid="{00000000-0005-0000-0000-0000A9110000}"/>
    <cellStyle name="20% - Accent1 2 2 3 4 3 3 2 3" xfId="4710" xr:uid="{00000000-0005-0000-0000-0000AA110000}"/>
    <cellStyle name="20% - Accent1 2 2 3 4 3 3 3" xfId="4711" xr:uid="{00000000-0005-0000-0000-0000AB110000}"/>
    <cellStyle name="20% - Accent1 2 2 3 4 3 3 3 2" xfId="4712" xr:uid="{00000000-0005-0000-0000-0000AC110000}"/>
    <cellStyle name="20% - Accent1 2 2 3 4 3 3 4" xfId="4713" xr:uid="{00000000-0005-0000-0000-0000AD110000}"/>
    <cellStyle name="20% - Accent1 2 2 3 4 3 4" xfId="4714" xr:uid="{00000000-0005-0000-0000-0000AE110000}"/>
    <cellStyle name="20% - Accent1 2 2 3 4 3 4 2" xfId="4715" xr:uid="{00000000-0005-0000-0000-0000AF110000}"/>
    <cellStyle name="20% - Accent1 2 2 3 4 3 4 2 2" xfId="4716" xr:uid="{00000000-0005-0000-0000-0000B0110000}"/>
    <cellStyle name="20% - Accent1 2 2 3 4 3 4 2 2 2" xfId="4717" xr:uid="{00000000-0005-0000-0000-0000B1110000}"/>
    <cellStyle name="20% - Accent1 2 2 3 4 3 4 2 3" xfId="4718" xr:uid="{00000000-0005-0000-0000-0000B2110000}"/>
    <cellStyle name="20% - Accent1 2 2 3 4 3 4 3" xfId="4719" xr:uid="{00000000-0005-0000-0000-0000B3110000}"/>
    <cellStyle name="20% - Accent1 2 2 3 4 3 4 3 2" xfId="4720" xr:uid="{00000000-0005-0000-0000-0000B4110000}"/>
    <cellStyle name="20% - Accent1 2 2 3 4 3 4 4" xfId="4721" xr:uid="{00000000-0005-0000-0000-0000B5110000}"/>
    <cellStyle name="20% - Accent1 2 2 3 4 3 5" xfId="4722" xr:uid="{00000000-0005-0000-0000-0000B6110000}"/>
    <cellStyle name="20% - Accent1 2 2 3 4 3 5 2" xfId="4723" xr:uid="{00000000-0005-0000-0000-0000B7110000}"/>
    <cellStyle name="20% - Accent1 2 2 3 4 3 5 2 2" xfId="4724" xr:uid="{00000000-0005-0000-0000-0000B8110000}"/>
    <cellStyle name="20% - Accent1 2 2 3 4 3 5 3" xfId="4725" xr:uid="{00000000-0005-0000-0000-0000B9110000}"/>
    <cellStyle name="20% - Accent1 2 2 3 4 3 6" xfId="4726" xr:uid="{00000000-0005-0000-0000-0000BA110000}"/>
    <cellStyle name="20% - Accent1 2 2 3 4 3 6 2" xfId="4727" xr:uid="{00000000-0005-0000-0000-0000BB110000}"/>
    <cellStyle name="20% - Accent1 2 2 3 4 3 6 2 2" xfId="4728" xr:uid="{00000000-0005-0000-0000-0000BC110000}"/>
    <cellStyle name="20% - Accent1 2 2 3 4 3 6 3" xfId="4729" xr:uid="{00000000-0005-0000-0000-0000BD110000}"/>
    <cellStyle name="20% - Accent1 2 2 3 4 3 7" xfId="4730" xr:uid="{00000000-0005-0000-0000-0000BE110000}"/>
    <cellStyle name="20% - Accent1 2 2 3 4 3 7 2" xfId="4731" xr:uid="{00000000-0005-0000-0000-0000BF110000}"/>
    <cellStyle name="20% - Accent1 2 2 3 4 3 8" xfId="4732" xr:uid="{00000000-0005-0000-0000-0000C0110000}"/>
    <cellStyle name="20% - Accent1 2 2 3 4 3 8 2" xfId="4733" xr:uid="{00000000-0005-0000-0000-0000C1110000}"/>
    <cellStyle name="20% - Accent1 2 2 3 4 3 9" xfId="4734" xr:uid="{00000000-0005-0000-0000-0000C2110000}"/>
    <cellStyle name="20% - Accent1 2 2 3 4 4" xfId="4735" xr:uid="{00000000-0005-0000-0000-0000C3110000}"/>
    <cellStyle name="20% - Accent1 2 2 3 4 4 2" xfId="4736" xr:uid="{00000000-0005-0000-0000-0000C4110000}"/>
    <cellStyle name="20% - Accent1 2 2 3 4 4 2 2" xfId="4737" xr:uid="{00000000-0005-0000-0000-0000C5110000}"/>
    <cellStyle name="20% - Accent1 2 2 3 4 4 2 2 2" xfId="4738" xr:uid="{00000000-0005-0000-0000-0000C6110000}"/>
    <cellStyle name="20% - Accent1 2 2 3 4 4 2 3" xfId="4739" xr:uid="{00000000-0005-0000-0000-0000C7110000}"/>
    <cellStyle name="20% - Accent1 2 2 3 4 4 3" xfId="4740" xr:uid="{00000000-0005-0000-0000-0000C8110000}"/>
    <cellStyle name="20% - Accent1 2 2 3 4 4 3 2" xfId="4741" xr:uid="{00000000-0005-0000-0000-0000C9110000}"/>
    <cellStyle name="20% - Accent1 2 2 3 4 4 4" xfId="4742" xr:uid="{00000000-0005-0000-0000-0000CA110000}"/>
    <cellStyle name="20% - Accent1 2 2 3 4 5" xfId="4743" xr:uid="{00000000-0005-0000-0000-0000CB110000}"/>
    <cellStyle name="20% - Accent1 2 2 3 4 5 2" xfId="4744" xr:uid="{00000000-0005-0000-0000-0000CC110000}"/>
    <cellStyle name="20% - Accent1 2 2 3 4 5 2 2" xfId="4745" xr:uid="{00000000-0005-0000-0000-0000CD110000}"/>
    <cellStyle name="20% - Accent1 2 2 3 4 5 2 2 2" xfId="4746" xr:uid="{00000000-0005-0000-0000-0000CE110000}"/>
    <cellStyle name="20% - Accent1 2 2 3 4 5 2 3" xfId="4747" xr:uid="{00000000-0005-0000-0000-0000CF110000}"/>
    <cellStyle name="20% - Accent1 2 2 3 4 5 3" xfId="4748" xr:uid="{00000000-0005-0000-0000-0000D0110000}"/>
    <cellStyle name="20% - Accent1 2 2 3 4 5 3 2" xfId="4749" xr:uid="{00000000-0005-0000-0000-0000D1110000}"/>
    <cellStyle name="20% - Accent1 2 2 3 4 5 4" xfId="4750" xr:uid="{00000000-0005-0000-0000-0000D2110000}"/>
    <cellStyle name="20% - Accent1 2 2 3 4 6" xfId="4751" xr:uid="{00000000-0005-0000-0000-0000D3110000}"/>
    <cellStyle name="20% - Accent1 2 2 3 4 6 2" xfId="4752" xr:uid="{00000000-0005-0000-0000-0000D4110000}"/>
    <cellStyle name="20% - Accent1 2 2 3 4 6 2 2" xfId="4753" xr:uid="{00000000-0005-0000-0000-0000D5110000}"/>
    <cellStyle name="20% - Accent1 2 2 3 4 6 2 2 2" xfId="4754" xr:uid="{00000000-0005-0000-0000-0000D6110000}"/>
    <cellStyle name="20% - Accent1 2 2 3 4 6 2 3" xfId="4755" xr:uid="{00000000-0005-0000-0000-0000D7110000}"/>
    <cellStyle name="20% - Accent1 2 2 3 4 6 3" xfId="4756" xr:uid="{00000000-0005-0000-0000-0000D8110000}"/>
    <cellStyle name="20% - Accent1 2 2 3 4 6 3 2" xfId="4757" xr:uid="{00000000-0005-0000-0000-0000D9110000}"/>
    <cellStyle name="20% - Accent1 2 2 3 4 6 4" xfId="4758" xr:uid="{00000000-0005-0000-0000-0000DA110000}"/>
    <cellStyle name="20% - Accent1 2 2 3 4 7" xfId="4759" xr:uid="{00000000-0005-0000-0000-0000DB110000}"/>
    <cellStyle name="20% - Accent1 2 2 3 4 7 2" xfId="4760" xr:uid="{00000000-0005-0000-0000-0000DC110000}"/>
    <cellStyle name="20% - Accent1 2 2 3 4 7 2 2" xfId="4761" xr:uid="{00000000-0005-0000-0000-0000DD110000}"/>
    <cellStyle name="20% - Accent1 2 2 3 4 7 3" xfId="4762" xr:uid="{00000000-0005-0000-0000-0000DE110000}"/>
    <cellStyle name="20% - Accent1 2 2 3 4 8" xfId="4763" xr:uid="{00000000-0005-0000-0000-0000DF110000}"/>
    <cellStyle name="20% - Accent1 2 2 3 4 8 2" xfId="4764" xr:uid="{00000000-0005-0000-0000-0000E0110000}"/>
    <cellStyle name="20% - Accent1 2 2 3 4 8 2 2" xfId="4765" xr:uid="{00000000-0005-0000-0000-0000E1110000}"/>
    <cellStyle name="20% - Accent1 2 2 3 4 8 3" xfId="4766" xr:uid="{00000000-0005-0000-0000-0000E2110000}"/>
    <cellStyle name="20% - Accent1 2 2 3 4 9" xfId="4767" xr:uid="{00000000-0005-0000-0000-0000E3110000}"/>
    <cellStyle name="20% - Accent1 2 2 3 4 9 2" xfId="4768" xr:uid="{00000000-0005-0000-0000-0000E4110000}"/>
    <cellStyle name="20% - Accent1 2 2 3 5" xfId="4769" xr:uid="{00000000-0005-0000-0000-0000E5110000}"/>
    <cellStyle name="20% - Accent1 2 2 3 5 10" xfId="4770" xr:uid="{00000000-0005-0000-0000-0000E6110000}"/>
    <cellStyle name="20% - Accent1 2 2 3 5 10 2" xfId="4771" xr:uid="{00000000-0005-0000-0000-0000E7110000}"/>
    <cellStyle name="20% - Accent1 2 2 3 5 11" xfId="4772" xr:uid="{00000000-0005-0000-0000-0000E8110000}"/>
    <cellStyle name="20% - Accent1 2 2 3 5 2" xfId="4773" xr:uid="{00000000-0005-0000-0000-0000E9110000}"/>
    <cellStyle name="20% - Accent1 2 2 3 5 2 2" xfId="4774" xr:uid="{00000000-0005-0000-0000-0000EA110000}"/>
    <cellStyle name="20% - Accent1 2 2 3 5 2 2 2" xfId="4775" xr:uid="{00000000-0005-0000-0000-0000EB110000}"/>
    <cellStyle name="20% - Accent1 2 2 3 5 2 2 2 2" xfId="4776" xr:uid="{00000000-0005-0000-0000-0000EC110000}"/>
    <cellStyle name="20% - Accent1 2 2 3 5 2 2 2 2 2" xfId="4777" xr:uid="{00000000-0005-0000-0000-0000ED110000}"/>
    <cellStyle name="20% - Accent1 2 2 3 5 2 2 2 3" xfId="4778" xr:uid="{00000000-0005-0000-0000-0000EE110000}"/>
    <cellStyle name="20% - Accent1 2 2 3 5 2 2 3" xfId="4779" xr:uid="{00000000-0005-0000-0000-0000EF110000}"/>
    <cellStyle name="20% - Accent1 2 2 3 5 2 2 3 2" xfId="4780" xr:uid="{00000000-0005-0000-0000-0000F0110000}"/>
    <cellStyle name="20% - Accent1 2 2 3 5 2 2 4" xfId="4781" xr:uid="{00000000-0005-0000-0000-0000F1110000}"/>
    <cellStyle name="20% - Accent1 2 2 3 5 2 3" xfId="4782" xr:uid="{00000000-0005-0000-0000-0000F2110000}"/>
    <cellStyle name="20% - Accent1 2 2 3 5 2 3 2" xfId="4783" xr:uid="{00000000-0005-0000-0000-0000F3110000}"/>
    <cellStyle name="20% - Accent1 2 2 3 5 2 3 2 2" xfId="4784" xr:uid="{00000000-0005-0000-0000-0000F4110000}"/>
    <cellStyle name="20% - Accent1 2 2 3 5 2 3 2 2 2" xfId="4785" xr:uid="{00000000-0005-0000-0000-0000F5110000}"/>
    <cellStyle name="20% - Accent1 2 2 3 5 2 3 2 3" xfId="4786" xr:uid="{00000000-0005-0000-0000-0000F6110000}"/>
    <cellStyle name="20% - Accent1 2 2 3 5 2 3 3" xfId="4787" xr:uid="{00000000-0005-0000-0000-0000F7110000}"/>
    <cellStyle name="20% - Accent1 2 2 3 5 2 3 3 2" xfId="4788" xr:uid="{00000000-0005-0000-0000-0000F8110000}"/>
    <cellStyle name="20% - Accent1 2 2 3 5 2 3 4" xfId="4789" xr:uid="{00000000-0005-0000-0000-0000F9110000}"/>
    <cellStyle name="20% - Accent1 2 2 3 5 2 4" xfId="4790" xr:uid="{00000000-0005-0000-0000-0000FA110000}"/>
    <cellStyle name="20% - Accent1 2 2 3 5 2 4 2" xfId="4791" xr:uid="{00000000-0005-0000-0000-0000FB110000}"/>
    <cellStyle name="20% - Accent1 2 2 3 5 2 4 2 2" xfId="4792" xr:uid="{00000000-0005-0000-0000-0000FC110000}"/>
    <cellStyle name="20% - Accent1 2 2 3 5 2 4 2 2 2" xfId="4793" xr:uid="{00000000-0005-0000-0000-0000FD110000}"/>
    <cellStyle name="20% - Accent1 2 2 3 5 2 4 2 3" xfId="4794" xr:uid="{00000000-0005-0000-0000-0000FE110000}"/>
    <cellStyle name="20% - Accent1 2 2 3 5 2 4 3" xfId="4795" xr:uid="{00000000-0005-0000-0000-0000FF110000}"/>
    <cellStyle name="20% - Accent1 2 2 3 5 2 4 3 2" xfId="4796" xr:uid="{00000000-0005-0000-0000-000000120000}"/>
    <cellStyle name="20% - Accent1 2 2 3 5 2 4 4" xfId="4797" xr:uid="{00000000-0005-0000-0000-000001120000}"/>
    <cellStyle name="20% - Accent1 2 2 3 5 2 5" xfId="4798" xr:uid="{00000000-0005-0000-0000-000002120000}"/>
    <cellStyle name="20% - Accent1 2 2 3 5 2 5 2" xfId="4799" xr:uid="{00000000-0005-0000-0000-000003120000}"/>
    <cellStyle name="20% - Accent1 2 2 3 5 2 5 2 2" xfId="4800" xr:uid="{00000000-0005-0000-0000-000004120000}"/>
    <cellStyle name="20% - Accent1 2 2 3 5 2 5 3" xfId="4801" xr:uid="{00000000-0005-0000-0000-000005120000}"/>
    <cellStyle name="20% - Accent1 2 2 3 5 2 6" xfId="4802" xr:uid="{00000000-0005-0000-0000-000006120000}"/>
    <cellStyle name="20% - Accent1 2 2 3 5 2 6 2" xfId="4803" xr:uid="{00000000-0005-0000-0000-000007120000}"/>
    <cellStyle name="20% - Accent1 2 2 3 5 2 6 2 2" xfId="4804" xr:uid="{00000000-0005-0000-0000-000008120000}"/>
    <cellStyle name="20% - Accent1 2 2 3 5 2 6 3" xfId="4805" xr:uid="{00000000-0005-0000-0000-000009120000}"/>
    <cellStyle name="20% - Accent1 2 2 3 5 2 7" xfId="4806" xr:uid="{00000000-0005-0000-0000-00000A120000}"/>
    <cellStyle name="20% - Accent1 2 2 3 5 2 7 2" xfId="4807" xr:uid="{00000000-0005-0000-0000-00000B120000}"/>
    <cellStyle name="20% - Accent1 2 2 3 5 2 8" xfId="4808" xr:uid="{00000000-0005-0000-0000-00000C120000}"/>
    <cellStyle name="20% - Accent1 2 2 3 5 2 8 2" xfId="4809" xr:uid="{00000000-0005-0000-0000-00000D120000}"/>
    <cellStyle name="20% - Accent1 2 2 3 5 2 9" xfId="4810" xr:uid="{00000000-0005-0000-0000-00000E120000}"/>
    <cellStyle name="20% - Accent1 2 2 3 5 3" xfId="4811" xr:uid="{00000000-0005-0000-0000-00000F120000}"/>
    <cellStyle name="20% - Accent1 2 2 3 5 3 2" xfId="4812" xr:uid="{00000000-0005-0000-0000-000010120000}"/>
    <cellStyle name="20% - Accent1 2 2 3 5 3 2 2" xfId="4813" xr:uid="{00000000-0005-0000-0000-000011120000}"/>
    <cellStyle name="20% - Accent1 2 2 3 5 3 2 2 2" xfId="4814" xr:uid="{00000000-0005-0000-0000-000012120000}"/>
    <cellStyle name="20% - Accent1 2 2 3 5 3 2 2 2 2" xfId="4815" xr:uid="{00000000-0005-0000-0000-000013120000}"/>
    <cellStyle name="20% - Accent1 2 2 3 5 3 2 2 3" xfId="4816" xr:uid="{00000000-0005-0000-0000-000014120000}"/>
    <cellStyle name="20% - Accent1 2 2 3 5 3 2 3" xfId="4817" xr:uid="{00000000-0005-0000-0000-000015120000}"/>
    <cellStyle name="20% - Accent1 2 2 3 5 3 2 3 2" xfId="4818" xr:uid="{00000000-0005-0000-0000-000016120000}"/>
    <cellStyle name="20% - Accent1 2 2 3 5 3 2 4" xfId="4819" xr:uid="{00000000-0005-0000-0000-000017120000}"/>
    <cellStyle name="20% - Accent1 2 2 3 5 3 3" xfId="4820" xr:uid="{00000000-0005-0000-0000-000018120000}"/>
    <cellStyle name="20% - Accent1 2 2 3 5 3 3 2" xfId="4821" xr:uid="{00000000-0005-0000-0000-000019120000}"/>
    <cellStyle name="20% - Accent1 2 2 3 5 3 3 2 2" xfId="4822" xr:uid="{00000000-0005-0000-0000-00001A120000}"/>
    <cellStyle name="20% - Accent1 2 2 3 5 3 3 2 2 2" xfId="4823" xr:uid="{00000000-0005-0000-0000-00001B120000}"/>
    <cellStyle name="20% - Accent1 2 2 3 5 3 3 2 3" xfId="4824" xr:uid="{00000000-0005-0000-0000-00001C120000}"/>
    <cellStyle name="20% - Accent1 2 2 3 5 3 3 3" xfId="4825" xr:uid="{00000000-0005-0000-0000-00001D120000}"/>
    <cellStyle name="20% - Accent1 2 2 3 5 3 3 3 2" xfId="4826" xr:uid="{00000000-0005-0000-0000-00001E120000}"/>
    <cellStyle name="20% - Accent1 2 2 3 5 3 3 4" xfId="4827" xr:uid="{00000000-0005-0000-0000-00001F120000}"/>
    <cellStyle name="20% - Accent1 2 2 3 5 3 4" xfId="4828" xr:uid="{00000000-0005-0000-0000-000020120000}"/>
    <cellStyle name="20% - Accent1 2 2 3 5 3 4 2" xfId="4829" xr:uid="{00000000-0005-0000-0000-000021120000}"/>
    <cellStyle name="20% - Accent1 2 2 3 5 3 4 2 2" xfId="4830" xr:uid="{00000000-0005-0000-0000-000022120000}"/>
    <cellStyle name="20% - Accent1 2 2 3 5 3 4 2 2 2" xfId="4831" xr:uid="{00000000-0005-0000-0000-000023120000}"/>
    <cellStyle name="20% - Accent1 2 2 3 5 3 4 2 3" xfId="4832" xr:uid="{00000000-0005-0000-0000-000024120000}"/>
    <cellStyle name="20% - Accent1 2 2 3 5 3 4 3" xfId="4833" xr:uid="{00000000-0005-0000-0000-000025120000}"/>
    <cellStyle name="20% - Accent1 2 2 3 5 3 4 3 2" xfId="4834" xr:uid="{00000000-0005-0000-0000-000026120000}"/>
    <cellStyle name="20% - Accent1 2 2 3 5 3 4 4" xfId="4835" xr:uid="{00000000-0005-0000-0000-000027120000}"/>
    <cellStyle name="20% - Accent1 2 2 3 5 3 5" xfId="4836" xr:uid="{00000000-0005-0000-0000-000028120000}"/>
    <cellStyle name="20% - Accent1 2 2 3 5 3 5 2" xfId="4837" xr:uid="{00000000-0005-0000-0000-000029120000}"/>
    <cellStyle name="20% - Accent1 2 2 3 5 3 5 2 2" xfId="4838" xr:uid="{00000000-0005-0000-0000-00002A120000}"/>
    <cellStyle name="20% - Accent1 2 2 3 5 3 5 3" xfId="4839" xr:uid="{00000000-0005-0000-0000-00002B120000}"/>
    <cellStyle name="20% - Accent1 2 2 3 5 3 6" xfId="4840" xr:uid="{00000000-0005-0000-0000-00002C120000}"/>
    <cellStyle name="20% - Accent1 2 2 3 5 3 6 2" xfId="4841" xr:uid="{00000000-0005-0000-0000-00002D120000}"/>
    <cellStyle name="20% - Accent1 2 2 3 5 3 6 2 2" xfId="4842" xr:uid="{00000000-0005-0000-0000-00002E120000}"/>
    <cellStyle name="20% - Accent1 2 2 3 5 3 6 3" xfId="4843" xr:uid="{00000000-0005-0000-0000-00002F120000}"/>
    <cellStyle name="20% - Accent1 2 2 3 5 3 7" xfId="4844" xr:uid="{00000000-0005-0000-0000-000030120000}"/>
    <cellStyle name="20% - Accent1 2 2 3 5 3 7 2" xfId="4845" xr:uid="{00000000-0005-0000-0000-000031120000}"/>
    <cellStyle name="20% - Accent1 2 2 3 5 3 8" xfId="4846" xr:uid="{00000000-0005-0000-0000-000032120000}"/>
    <cellStyle name="20% - Accent1 2 2 3 5 3 8 2" xfId="4847" xr:uid="{00000000-0005-0000-0000-000033120000}"/>
    <cellStyle name="20% - Accent1 2 2 3 5 3 9" xfId="4848" xr:uid="{00000000-0005-0000-0000-000034120000}"/>
    <cellStyle name="20% - Accent1 2 2 3 5 4" xfId="4849" xr:uid="{00000000-0005-0000-0000-000035120000}"/>
    <cellStyle name="20% - Accent1 2 2 3 5 4 2" xfId="4850" xr:uid="{00000000-0005-0000-0000-000036120000}"/>
    <cellStyle name="20% - Accent1 2 2 3 5 4 2 2" xfId="4851" xr:uid="{00000000-0005-0000-0000-000037120000}"/>
    <cellStyle name="20% - Accent1 2 2 3 5 4 2 2 2" xfId="4852" xr:uid="{00000000-0005-0000-0000-000038120000}"/>
    <cellStyle name="20% - Accent1 2 2 3 5 4 2 3" xfId="4853" xr:uid="{00000000-0005-0000-0000-000039120000}"/>
    <cellStyle name="20% - Accent1 2 2 3 5 4 3" xfId="4854" xr:uid="{00000000-0005-0000-0000-00003A120000}"/>
    <cellStyle name="20% - Accent1 2 2 3 5 4 3 2" xfId="4855" xr:uid="{00000000-0005-0000-0000-00003B120000}"/>
    <cellStyle name="20% - Accent1 2 2 3 5 4 4" xfId="4856" xr:uid="{00000000-0005-0000-0000-00003C120000}"/>
    <cellStyle name="20% - Accent1 2 2 3 5 5" xfId="4857" xr:uid="{00000000-0005-0000-0000-00003D120000}"/>
    <cellStyle name="20% - Accent1 2 2 3 5 5 2" xfId="4858" xr:uid="{00000000-0005-0000-0000-00003E120000}"/>
    <cellStyle name="20% - Accent1 2 2 3 5 5 2 2" xfId="4859" xr:uid="{00000000-0005-0000-0000-00003F120000}"/>
    <cellStyle name="20% - Accent1 2 2 3 5 5 2 2 2" xfId="4860" xr:uid="{00000000-0005-0000-0000-000040120000}"/>
    <cellStyle name="20% - Accent1 2 2 3 5 5 2 3" xfId="4861" xr:uid="{00000000-0005-0000-0000-000041120000}"/>
    <cellStyle name="20% - Accent1 2 2 3 5 5 3" xfId="4862" xr:uid="{00000000-0005-0000-0000-000042120000}"/>
    <cellStyle name="20% - Accent1 2 2 3 5 5 3 2" xfId="4863" xr:uid="{00000000-0005-0000-0000-000043120000}"/>
    <cellStyle name="20% - Accent1 2 2 3 5 5 4" xfId="4864" xr:uid="{00000000-0005-0000-0000-000044120000}"/>
    <cellStyle name="20% - Accent1 2 2 3 5 6" xfId="4865" xr:uid="{00000000-0005-0000-0000-000045120000}"/>
    <cellStyle name="20% - Accent1 2 2 3 5 6 2" xfId="4866" xr:uid="{00000000-0005-0000-0000-000046120000}"/>
    <cellStyle name="20% - Accent1 2 2 3 5 6 2 2" xfId="4867" xr:uid="{00000000-0005-0000-0000-000047120000}"/>
    <cellStyle name="20% - Accent1 2 2 3 5 6 2 2 2" xfId="4868" xr:uid="{00000000-0005-0000-0000-000048120000}"/>
    <cellStyle name="20% - Accent1 2 2 3 5 6 2 3" xfId="4869" xr:uid="{00000000-0005-0000-0000-000049120000}"/>
    <cellStyle name="20% - Accent1 2 2 3 5 6 3" xfId="4870" xr:uid="{00000000-0005-0000-0000-00004A120000}"/>
    <cellStyle name="20% - Accent1 2 2 3 5 6 3 2" xfId="4871" xr:uid="{00000000-0005-0000-0000-00004B120000}"/>
    <cellStyle name="20% - Accent1 2 2 3 5 6 4" xfId="4872" xr:uid="{00000000-0005-0000-0000-00004C120000}"/>
    <cellStyle name="20% - Accent1 2 2 3 5 7" xfId="4873" xr:uid="{00000000-0005-0000-0000-00004D120000}"/>
    <cellStyle name="20% - Accent1 2 2 3 5 7 2" xfId="4874" xr:uid="{00000000-0005-0000-0000-00004E120000}"/>
    <cellStyle name="20% - Accent1 2 2 3 5 7 2 2" xfId="4875" xr:uid="{00000000-0005-0000-0000-00004F120000}"/>
    <cellStyle name="20% - Accent1 2 2 3 5 7 3" xfId="4876" xr:uid="{00000000-0005-0000-0000-000050120000}"/>
    <cellStyle name="20% - Accent1 2 2 3 5 8" xfId="4877" xr:uid="{00000000-0005-0000-0000-000051120000}"/>
    <cellStyle name="20% - Accent1 2 2 3 5 8 2" xfId="4878" xr:uid="{00000000-0005-0000-0000-000052120000}"/>
    <cellStyle name="20% - Accent1 2 2 3 5 8 2 2" xfId="4879" xr:uid="{00000000-0005-0000-0000-000053120000}"/>
    <cellStyle name="20% - Accent1 2 2 3 5 8 3" xfId="4880" xr:uid="{00000000-0005-0000-0000-000054120000}"/>
    <cellStyle name="20% - Accent1 2 2 3 5 9" xfId="4881" xr:uid="{00000000-0005-0000-0000-000055120000}"/>
    <cellStyle name="20% - Accent1 2 2 3 5 9 2" xfId="4882" xr:uid="{00000000-0005-0000-0000-000056120000}"/>
    <cellStyle name="20% - Accent1 2 2 3 6" xfId="4883" xr:uid="{00000000-0005-0000-0000-000057120000}"/>
    <cellStyle name="20% - Accent1 2 2 3 6 10" xfId="4884" xr:uid="{00000000-0005-0000-0000-000058120000}"/>
    <cellStyle name="20% - Accent1 2 2 3 6 10 2" xfId="4885" xr:uid="{00000000-0005-0000-0000-000059120000}"/>
    <cellStyle name="20% - Accent1 2 2 3 6 11" xfId="4886" xr:uid="{00000000-0005-0000-0000-00005A120000}"/>
    <cellStyle name="20% - Accent1 2 2 3 6 2" xfId="4887" xr:uid="{00000000-0005-0000-0000-00005B120000}"/>
    <cellStyle name="20% - Accent1 2 2 3 6 2 2" xfId="4888" xr:uid="{00000000-0005-0000-0000-00005C120000}"/>
    <cellStyle name="20% - Accent1 2 2 3 6 2 2 2" xfId="4889" xr:uid="{00000000-0005-0000-0000-00005D120000}"/>
    <cellStyle name="20% - Accent1 2 2 3 6 2 2 2 2" xfId="4890" xr:uid="{00000000-0005-0000-0000-00005E120000}"/>
    <cellStyle name="20% - Accent1 2 2 3 6 2 2 2 2 2" xfId="4891" xr:uid="{00000000-0005-0000-0000-00005F120000}"/>
    <cellStyle name="20% - Accent1 2 2 3 6 2 2 2 3" xfId="4892" xr:uid="{00000000-0005-0000-0000-000060120000}"/>
    <cellStyle name="20% - Accent1 2 2 3 6 2 2 3" xfId="4893" xr:uid="{00000000-0005-0000-0000-000061120000}"/>
    <cellStyle name="20% - Accent1 2 2 3 6 2 2 3 2" xfId="4894" xr:uid="{00000000-0005-0000-0000-000062120000}"/>
    <cellStyle name="20% - Accent1 2 2 3 6 2 2 4" xfId="4895" xr:uid="{00000000-0005-0000-0000-000063120000}"/>
    <cellStyle name="20% - Accent1 2 2 3 6 2 3" xfId="4896" xr:uid="{00000000-0005-0000-0000-000064120000}"/>
    <cellStyle name="20% - Accent1 2 2 3 6 2 3 2" xfId="4897" xr:uid="{00000000-0005-0000-0000-000065120000}"/>
    <cellStyle name="20% - Accent1 2 2 3 6 2 3 2 2" xfId="4898" xr:uid="{00000000-0005-0000-0000-000066120000}"/>
    <cellStyle name="20% - Accent1 2 2 3 6 2 3 2 2 2" xfId="4899" xr:uid="{00000000-0005-0000-0000-000067120000}"/>
    <cellStyle name="20% - Accent1 2 2 3 6 2 3 2 3" xfId="4900" xr:uid="{00000000-0005-0000-0000-000068120000}"/>
    <cellStyle name="20% - Accent1 2 2 3 6 2 3 3" xfId="4901" xr:uid="{00000000-0005-0000-0000-000069120000}"/>
    <cellStyle name="20% - Accent1 2 2 3 6 2 3 3 2" xfId="4902" xr:uid="{00000000-0005-0000-0000-00006A120000}"/>
    <cellStyle name="20% - Accent1 2 2 3 6 2 3 4" xfId="4903" xr:uid="{00000000-0005-0000-0000-00006B120000}"/>
    <cellStyle name="20% - Accent1 2 2 3 6 2 4" xfId="4904" xr:uid="{00000000-0005-0000-0000-00006C120000}"/>
    <cellStyle name="20% - Accent1 2 2 3 6 2 4 2" xfId="4905" xr:uid="{00000000-0005-0000-0000-00006D120000}"/>
    <cellStyle name="20% - Accent1 2 2 3 6 2 4 2 2" xfId="4906" xr:uid="{00000000-0005-0000-0000-00006E120000}"/>
    <cellStyle name="20% - Accent1 2 2 3 6 2 4 2 2 2" xfId="4907" xr:uid="{00000000-0005-0000-0000-00006F120000}"/>
    <cellStyle name="20% - Accent1 2 2 3 6 2 4 2 3" xfId="4908" xr:uid="{00000000-0005-0000-0000-000070120000}"/>
    <cellStyle name="20% - Accent1 2 2 3 6 2 4 3" xfId="4909" xr:uid="{00000000-0005-0000-0000-000071120000}"/>
    <cellStyle name="20% - Accent1 2 2 3 6 2 4 3 2" xfId="4910" xr:uid="{00000000-0005-0000-0000-000072120000}"/>
    <cellStyle name="20% - Accent1 2 2 3 6 2 4 4" xfId="4911" xr:uid="{00000000-0005-0000-0000-000073120000}"/>
    <cellStyle name="20% - Accent1 2 2 3 6 2 5" xfId="4912" xr:uid="{00000000-0005-0000-0000-000074120000}"/>
    <cellStyle name="20% - Accent1 2 2 3 6 2 5 2" xfId="4913" xr:uid="{00000000-0005-0000-0000-000075120000}"/>
    <cellStyle name="20% - Accent1 2 2 3 6 2 5 2 2" xfId="4914" xr:uid="{00000000-0005-0000-0000-000076120000}"/>
    <cellStyle name="20% - Accent1 2 2 3 6 2 5 3" xfId="4915" xr:uid="{00000000-0005-0000-0000-000077120000}"/>
    <cellStyle name="20% - Accent1 2 2 3 6 2 6" xfId="4916" xr:uid="{00000000-0005-0000-0000-000078120000}"/>
    <cellStyle name="20% - Accent1 2 2 3 6 2 6 2" xfId="4917" xr:uid="{00000000-0005-0000-0000-000079120000}"/>
    <cellStyle name="20% - Accent1 2 2 3 6 2 6 2 2" xfId="4918" xr:uid="{00000000-0005-0000-0000-00007A120000}"/>
    <cellStyle name="20% - Accent1 2 2 3 6 2 6 3" xfId="4919" xr:uid="{00000000-0005-0000-0000-00007B120000}"/>
    <cellStyle name="20% - Accent1 2 2 3 6 2 7" xfId="4920" xr:uid="{00000000-0005-0000-0000-00007C120000}"/>
    <cellStyle name="20% - Accent1 2 2 3 6 2 7 2" xfId="4921" xr:uid="{00000000-0005-0000-0000-00007D120000}"/>
    <cellStyle name="20% - Accent1 2 2 3 6 2 8" xfId="4922" xr:uid="{00000000-0005-0000-0000-00007E120000}"/>
    <cellStyle name="20% - Accent1 2 2 3 6 2 8 2" xfId="4923" xr:uid="{00000000-0005-0000-0000-00007F120000}"/>
    <cellStyle name="20% - Accent1 2 2 3 6 2 9" xfId="4924" xr:uid="{00000000-0005-0000-0000-000080120000}"/>
    <cellStyle name="20% - Accent1 2 2 3 6 3" xfId="4925" xr:uid="{00000000-0005-0000-0000-000081120000}"/>
    <cellStyle name="20% - Accent1 2 2 3 6 3 2" xfId="4926" xr:uid="{00000000-0005-0000-0000-000082120000}"/>
    <cellStyle name="20% - Accent1 2 2 3 6 3 2 2" xfId="4927" xr:uid="{00000000-0005-0000-0000-000083120000}"/>
    <cellStyle name="20% - Accent1 2 2 3 6 3 2 2 2" xfId="4928" xr:uid="{00000000-0005-0000-0000-000084120000}"/>
    <cellStyle name="20% - Accent1 2 2 3 6 3 2 2 2 2" xfId="4929" xr:uid="{00000000-0005-0000-0000-000085120000}"/>
    <cellStyle name="20% - Accent1 2 2 3 6 3 2 2 3" xfId="4930" xr:uid="{00000000-0005-0000-0000-000086120000}"/>
    <cellStyle name="20% - Accent1 2 2 3 6 3 2 3" xfId="4931" xr:uid="{00000000-0005-0000-0000-000087120000}"/>
    <cellStyle name="20% - Accent1 2 2 3 6 3 2 3 2" xfId="4932" xr:uid="{00000000-0005-0000-0000-000088120000}"/>
    <cellStyle name="20% - Accent1 2 2 3 6 3 2 4" xfId="4933" xr:uid="{00000000-0005-0000-0000-000089120000}"/>
    <cellStyle name="20% - Accent1 2 2 3 6 3 3" xfId="4934" xr:uid="{00000000-0005-0000-0000-00008A120000}"/>
    <cellStyle name="20% - Accent1 2 2 3 6 3 3 2" xfId="4935" xr:uid="{00000000-0005-0000-0000-00008B120000}"/>
    <cellStyle name="20% - Accent1 2 2 3 6 3 3 2 2" xfId="4936" xr:uid="{00000000-0005-0000-0000-00008C120000}"/>
    <cellStyle name="20% - Accent1 2 2 3 6 3 3 2 2 2" xfId="4937" xr:uid="{00000000-0005-0000-0000-00008D120000}"/>
    <cellStyle name="20% - Accent1 2 2 3 6 3 3 2 3" xfId="4938" xr:uid="{00000000-0005-0000-0000-00008E120000}"/>
    <cellStyle name="20% - Accent1 2 2 3 6 3 3 3" xfId="4939" xr:uid="{00000000-0005-0000-0000-00008F120000}"/>
    <cellStyle name="20% - Accent1 2 2 3 6 3 3 3 2" xfId="4940" xr:uid="{00000000-0005-0000-0000-000090120000}"/>
    <cellStyle name="20% - Accent1 2 2 3 6 3 3 4" xfId="4941" xr:uid="{00000000-0005-0000-0000-000091120000}"/>
    <cellStyle name="20% - Accent1 2 2 3 6 3 4" xfId="4942" xr:uid="{00000000-0005-0000-0000-000092120000}"/>
    <cellStyle name="20% - Accent1 2 2 3 6 3 4 2" xfId="4943" xr:uid="{00000000-0005-0000-0000-000093120000}"/>
    <cellStyle name="20% - Accent1 2 2 3 6 3 4 2 2" xfId="4944" xr:uid="{00000000-0005-0000-0000-000094120000}"/>
    <cellStyle name="20% - Accent1 2 2 3 6 3 4 2 2 2" xfId="4945" xr:uid="{00000000-0005-0000-0000-000095120000}"/>
    <cellStyle name="20% - Accent1 2 2 3 6 3 4 2 3" xfId="4946" xr:uid="{00000000-0005-0000-0000-000096120000}"/>
    <cellStyle name="20% - Accent1 2 2 3 6 3 4 3" xfId="4947" xr:uid="{00000000-0005-0000-0000-000097120000}"/>
    <cellStyle name="20% - Accent1 2 2 3 6 3 4 3 2" xfId="4948" xr:uid="{00000000-0005-0000-0000-000098120000}"/>
    <cellStyle name="20% - Accent1 2 2 3 6 3 4 4" xfId="4949" xr:uid="{00000000-0005-0000-0000-000099120000}"/>
    <cellStyle name="20% - Accent1 2 2 3 6 3 5" xfId="4950" xr:uid="{00000000-0005-0000-0000-00009A120000}"/>
    <cellStyle name="20% - Accent1 2 2 3 6 3 5 2" xfId="4951" xr:uid="{00000000-0005-0000-0000-00009B120000}"/>
    <cellStyle name="20% - Accent1 2 2 3 6 3 5 2 2" xfId="4952" xr:uid="{00000000-0005-0000-0000-00009C120000}"/>
    <cellStyle name="20% - Accent1 2 2 3 6 3 5 3" xfId="4953" xr:uid="{00000000-0005-0000-0000-00009D120000}"/>
    <cellStyle name="20% - Accent1 2 2 3 6 3 6" xfId="4954" xr:uid="{00000000-0005-0000-0000-00009E120000}"/>
    <cellStyle name="20% - Accent1 2 2 3 6 3 6 2" xfId="4955" xr:uid="{00000000-0005-0000-0000-00009F120000}"/>
    <cellStyle name="20% - Accent1 2 2 3 6 3 6 2 2" xfId="4956" xr:uid="{00000000-0005-0000-0000-0000A0120000}"/>
    <cellStyle name="20% - Accent1 2 2 3 6 3 6 3" xfId="4957" xr:uid="{00000000-0005-0000-0000-0000A1120000}"/>
    <cellStyle name="20% - Accent1 2 2 3 6 3 7" xfId="4958" xr:uid="{00000000-0005-0000-0000-0000A2120000}"/>
    <cellStyle name="20% - Accent1 2 2 3 6 3 7 2" xfId="4959" xr:uid="{00000000-0005-0000-0000-0000A3120000}"/>
    <cellStyle name="20% - Accent1 2 2 3 6 3 8" xfId="4960" xr:uid="{00000000-0005-0000-0000-0000A4120000}"/>
    <cellStyle name="20% - Accent1 2 2 3 6 3 8 2" xfId="4961" xr:uid="{00000000-0005-0000-0000-0000A5120000}"/>
    <cellStyle name="20% - Accent1 2 2 3 6 3 9" xfId="4962" xr:uid="{00000000-0005-0000-0000-0000A6120000}"/>
    <cellStyle name="20% - Accent1 2 2 3 6 4" xfId="4963" xr:uid="{00000000-0005-0000-0000-0000A7120000}"/>
    <cellStyle name="20% - Accent1 2 2 3 6 4 2" xfId="4964" xr:uid="{00000000-0005-0000-0000-0000A8120000}"/>
    <cellStyle name="20% - Accent1 2 2 3 6 4 2 2" xfId="4965" xr:uid="{00000000-0005-0000-0000-0000A9120000}"/>
    <cellStyle name="20% - Accent1 2 2 3 6 4 2 2 2" xfId="4966" xr:uid="{00000000-0005-0000-0000-0000AA120000}"/>
    <cellStyle name="20% - Accent1 2 2 3 6 4 2 3" xfId="4967" xr:uid="{00000000-0005-0000-0000-0000AB120000}"/>
    <cellStyle name="20% - Accent1 2 2 3 6 4 3" xfId="4968" xr:uid="{00000000-0005-0000-0000-0000AC120000}"/>
    <cellStyle name="20% - Accent1 2 2 3 6 4 3 2" xfId="4969" xr:uid="{00000000-0005-0000-0000-0000AD120000}"/>
    <cellStyle name="20% - Accent1 2 2 3 6 4 4" xfId="4970" xr:uid="{00000000-0005-0000-0000-0000AE120000}"/>
    <cellStyle name="20% - Accent1 2 2 3 6 5" xfId="4971" xr:uid="{00000000-0005-0000-0000-0000AF120000}"/>
    <cellStyle name="20% - Accent1 2 2 3 6 5 2" xfId="4972" xr:uid="{00000000-0005-0000-0000-0000B0120000}"/>
    <cellStyle name="20% - Accent1 2 2 3 6 5 2 2" xfId="4973" xr:uid="{00000000-0005-0000-0000-0000B1120000}"/>
    <cellStyle name="20% - Accent1 2 2 3 6 5 2 2 2" xfId="4974" xr:uid="{00000000-0005-0000-0000-0000B2120000}"/>
    <cellStyle name="20% - Accent1 2 2 3 6 5 2 3" xfId="4975" xr:uid="{00000000-0005-0000-0000-0000B3120000}"/>
    <cellStyle name="20% - Accent1 2 2 3 6 5 3" xfId="4976" xr:uid="{00000000-0005-0000-0000-0000B4120000}"/>
    <cellStyle name="20% - Accent1 2 2 3 6 5 3 2" xfId="4977" xr:uid="{00000000-0005-0000-0000-0000B5120000}"/>
    <cellStyle name="20% - Accent1 2 2 3 6 5 4" xfId="4978" xr:uid="{00000000-0005-0000-0000-0000B6120000}"/>
    <cellStyle name="20% - Accent1 2 2 3 6 6" xfId="4979" xr:uid="{00000000-0005-0000-0000-0000B7120000}"/>
    <cellStyle name="20% - Accent1 2 2 3 6 6 2" xfId="4980" xr:uid="{00000000-0005-0000-0000-0000B8120000}"/>
    <cellStyle name="20% - Accent1 2 2 3 6 6 2 2" xfId="4981" xr:uid="{00000000-0005-0000-0000-0000B9120000}"/>
    <cellStyle name="20% - Accent1 2 2 3 6 6 2 2 2" xfId="4982" xr:uid="{00000000-0005-0000-0000-0000BA120000}"/>
    <cellStyle name="20% - Accent1 2 2 3 6 6 2 3" xfId="4983" xr:uid="{00000000-0005-0000-0000-0000BB120000}"/>
    <cellStyle name="20% - Accent1 2 2 3 6 6 3" xfId="4984" xr:uid="{00000000-0005-0000-0000-0000BC120000}"/>
    <cellStyle name="20% - Accent1 2 2 3 6 6 3 2" xfId="4985" xr:uid="{00000000-0005-0000-0000-0000BD120000}"/>
    <cellStyle name="20% - Accent1 2 2 3 6 6 4" xfId="4986" xr:uid="{00000000-0005-0000-0000-0000BE120000}"/>
    <cellStyle name="20% - Accent1 2 2 3 6 7" xfId="4987" xr:uid="{00000000-0005-0000-0000-0000BF120000}"/>
    <cellStyle name="20% - Accent1 2 2 3 6 7 2" xfId="4988" xr:uid="{00000000-0005-0000-0000-0000C0120000}"/>
    <cellStyle name="20% - Accent1 2 2 3 6 7 2 2" xfId="4989" xr:uid="{00000000-0005-0000-0000-0000C1120000}"/>
    <cellStyle name="20% - Accent1 2 2 3 6 7 3" xfId="4990" xr:uid="{00000000-0005-0000-0000-0000C2120000}"/>
    <cellStyle name="20% - Accent1 2 2 3 6 8" xfId="4991" xr:uid="{00000000-0005-0000-0000-0000C3120000}"/>
    <cellStyle name="20% - Accent1 2 2 3 6 8 2" xfId="4992" xr:uid="{00000000-0005-0000-0000-0000C4120000}"/>
    <cellStyle name="20% - Accent1 2 2 3 6 8 2 2" xfId="4993" xr:uid="{00000000-0005-0000-0000-0000C5120000}"/>
    <cellStyle name="20% - Accent1 2 2 3 6 8 3" xfId="4994" xr:uid="{00000000-0005-0000-0000-0000C6120000}"/>
    <cellStyle name="20% - Accent1 2 2 3 6 9" xfId="4995" xr:uid="{00000000-0005-0000-0000-0000C7120000}"/>
    <cellStyle name="20% - Accent1 2 2 3 6 9 2" xfId="4996" xr:uid="{00000000-0005-0000-0000-0000C8120000}"/>
    <cellStyle name="20% - Accent1 2 2 3 7" xfId="4997" xr:uid="{00000000-0005-0000-0000-0000C9120000}"/>
    <cellStyle name="20% - Accent1 2 2 3 7 2" xfId="4998" xr:uid="{00000000-0005-0000-0000-0000CA120000}"/>
    <cellStyle name="20% - Accent1 2 2 3 7 2 2" xfId="4999" xr:uid="{00000000-0005-0000-0000-0000CB120000}"/>
    <cellStyle name="20% - Accent1 2 2 3 7 2 2 2" xfId="5000" xr:uid="{00000000-0005-0000-0000-0000CC120000}"/>
    <cellStyle name="20% - Accent1 2 2 3 7 2 2 2 2" xfId="5001" xr:uid="{00000000-0005-0000-0000-0000CD120000}"/>
    <cellStyle name="20% - Accent1 2 2 3 7 2 2 3" xfId="5002" xr:uid="{00000000-0005-0000-0000-0000CE120000}"/>
    <cellStyle name="20% - Accent1 2 2 3 7 2 3" xfId="5003" xr:uid="{00000000-0005-0000-0000-0000CF120000}"/>
    <cellStyle name="20% - Accent1 2 2 3 7 2 3 2" xfId="5004" xr:uid="{00000000-0005-0000-0000-0000D0120000}"/>
    <cellStyle name="20% - Accent1 2 2 3 7 2 4" xfId="5005" xr:uid="{00000000-0005-0000-0000-0000D1120000}"/>
    <cellStyle name="20% - Accent1 2 2 3 7 3" xfId="5006" xr:uid="{00000000-0005-0000-0000-0000D2120000}"/>
    <cellStyle name="20% - Accent1 2 2 3 7 3 2" xfId="5007" xr:uid="{00000000-0005-0000-0000-0000D3120000}"/>
    <cellStyle name="20% - Accent1 2 2 3 7 3 2 2" xfId="5008" xr:uid="{00000000-0005-0000-0000-0000D4120000}"/>
    <cellStyle name="20% - Accent1 2 2 3 7 3 2 2 2" xfId="5009" xr:uid="{00000000-0005-0000-0000-0000D5120000}"/>
    <cellStyle name="20% - Accent1 2 2 3 7 3 2 3" xfId="5010" xr:uid="{00000000-0005-0000-0000-0000D6120000}"/>
    <cellStyle name="20% - Accent1 2 2 3 7 3 3" xfId="5011" xr:uid="{00000000-0005-0000-0000-0000D7120000}"/>
    <cellStyle name="20% - Accent1 2 2 3 7 3 3 2" xfId="5012" xr:uid="{00000000-0005-0000-0000-0000D8120000}"/>
    <cellStyle name="20% - Accent1 2 2 3 7 3 4" xfId="5013" xr:uid="{00000000-0005-0000-0000-0000D9120000}"/>
    <cellStyle name="20% - Accent1 2 2 3 7 4" xfId="5014" xr:uid="{00000000-0005-0000-0000-0000DA120000}"/>
    <cellStyle name="20% - Accent1 2 2 3 7 4 2" xfId="5015" xr:uid="{00000000-0005-0000-0000-0000DB120000}"/>
    <cellStyle name="20% - Accent1 2 2 3 7 4 2 2" xfId="5016" xr:uid="{00000000-0005-0000-0000-0000DC120000}"/>
    <cellStyle name="20% - Accent1 2 2 3 7 4 2 2 2" xfId="5017" xr:uid="{00000000-0005-0000-0000-0000DD120000}"/>
    <cellStyle name="20% - Accent1 2 2 3 7 4 2 3" xfId="5018" xr:uid="{00000000-0005-0000-0000-0000DE120000}"/>
    <cellStyle name="20% - Accent1 2 2 3 7 4 3" xfId="5019" xr:uid="{00000000-0005-0000-0000-0000DF120000}"/>
    <cellStyle name="20% - Accent1 2 2 3 7 4 3 2" xfId="5020" xr:uid="{00000000-0005-0000-0000-0000E0120000}"/>
    <cellStyle name="20% - Accent1 2 2 3 7 4 4" xfId="5021" xr:uid="{00000000-0005-0000-0000-0000E1120000}"/>
    <cellStyle name="20% - Accent1 2 2 3 7 5" xfId="5022" xr:uid="{00000000-0005-0000-0000-0000E2120000}"/>
    <cellStyle name="20% - Accent1 2 2 3 7 5 2" xfId="5023" xr:uid="{00000000-0005-0000-0000-0000E3120000}"/>
    <cellStyle name="20% - Accent1 2 2 3 7 5 2 2" xfId="5024" xr:uid="{00000000-0005-0000-0000-0000E4120000}"/>
    <cellStyle name="20% - Accent1 2 2 3 7 5 3" xfId="5025" xr:uid="{00000000-0005-0000-0000-0000E5120000}"/>
    <cellStyle name="20% - Accent1 2 2 3 7 6" xfId="5026" xr:uid="{00000000-0005-0000-0000-0000E6120000}"/>
    <cellStyle name="20% - Accent1 2 2 3 7 6 2" xfId="5027" xr:uid="{00000000-0005-0000-0000-0000E7120000}"/>
    <cellStyle name="20% - Accent1 2 2 3 7 6 2 2" xfId="5028" xr:uid="{00000000-0005-0000-0000-0000E8120000}"/>
    <cellStyle name="20% - Accent1 2 2 3 7 6 3" xfId="5029" xr:uid="{00000000-0005-0000-0000-0000E9120000}"/>
    <cellStyle name="20% - Accent1 2 2 3 7 7" xfId="5030" xr:uid="{00000000-0005-0000-0000-0000EA120000}"/>
    <cellStyle name="20% - Accent1 2 2 3 7 7 2" xfId="5031" xr:uid="{00000000-0005-0000-0000-0000EB120000}"/>
    <cellStyle name="20% - Accent1 2 2 3 7 8" xfId="5032" xr:uid="{00000000-0005-0000-0000-0000EC120000}"/>
    <cellStyle name="20% - Accent1 2 2 3 7 8 2" xfId="5033" xr:uid="{00000000-0005-0000-0000-0000ED120000}"/>
    <cellStyle name="20% - Accent1 2 2 3 7 9" xfId="5034" xr:uid="{00000000-0005-0000-0000-0000EE120000}"/>
    <cellStyle name="20% - Accent1 2 2 3 8" xfId="5035" xr:uid="{00000000-0005-0000-0000-0000EF120000}"/>
    <cellStyle name="20% - Accent1 2 2 3 8 2" xfId="5036" xr:uid="{00000000-0005-0000-0000-0000F0120000}"/>
    <cellStyle name="20% - Accent1 2 2 3 8 2 2" xfId="5037" xr:uid="{00000000-0005-0000-0000-0000F1120000}"/>
    <cellStyle name="20% - Accent1 2 2 3 8 2 2 2" xfId="5038" xr:uid="{00000000-0005-0000-0000-0000F2120000}"/>
    <cellStyle name="20% - Accent1 2 2 3 8 2 2 2 2" xfId="5039" xr:uid="{00000000-0005-0000-0000-0000F3120000}"/>
    <cellStyle name="20% - Accent1 2 2 3 8 2 2 3" xfId="5040" xr:uid="{00000000-0005-0000-0000-0000F4120000}"/>
    <cellStyle name="20% - Accent1 2 2 3 8 2 3" xfId="5041" xr:uid="{00000000-0005-0000-0000-0000F5120000}"/>
    <cellStyle name="20% - Accent1 2 2 3 8 2 3 2" xfId="5042" xr:uid="{00000000-0005-0000-0000-0000F6120000}"/>
    <cellStyle name="20% - Accent1 2 2 3 8 2 4" xfId="5043" xr:uid="{00000000-0005-0000-0000-0000F7120000}"/>
    <cellStyle name="20% - Accent1 2 2 3 8 3" xfId="5044" xr:uid="{00000000-0005-0000-0000-0000F8120000}"/>
    <cellStyle name="20% - Accent1 2 2 3 8 3 2" xfId="5045" xr:uid="{00000000-0005-0000-0000-0000F9120000}"/>
    <cellStyle name="20% - Accent1 2 2 3 8 3 2 2" xfId="5046" xr:uid="{00000000-0005-0000-0000-0000FA120000}"/>
    <cellStyle name="20% - Accent1 2 2 3 8 3 2 2 2" xfId="5047" xr:uid="{00000000-0005-0000-0000-0000FB120000}"/>
    <cellStyle name="20% - Accent1 2 2 3 8 3 2 3" xfId="5048" xr:uid="{00000000-0005-0000-0000-0000FC120000}"/>
    <cellStyle name="20% - Accent1 2 2 3 8 3 3" xfId="5049" xr:uid="{00000000-0005-0000-0000-0000FD120000}"/>
    <cellStyle name="20% - Accent1 2 2 3 8 3 3 2" xfId="5050" xr:uid="{00000000-0005-0000-0000-0000FE120000}"/>
    <cellStyle name="20% - Accent1 2 2 3 8 3 4" xfId="5051" xr:uid="{00000000-0005-0000-0000-0000FF120000}"/>
    <cellStyle name="20% - Accent1 2 2 3 8 4" xfId="5052" xr:uid="{00000000-0005-0000-0000-000000130000}"/>
    <cellStyle name="20% - Accent1 2 2 3 8 4 2" xfId="5053" xr:uid="{00000000-0005-0000-0000-000001130000}"/>
    <cellStyle name="20% - Accent1 2 2 3 8 4 2 2" xfId="5054" xr:uid="{00000000-0005-0000-0000-000002130000}"/>
    <cellStyle name="20% - Accent1 2 2 3 8 4 2 2 2" xfId="5055" xr:uid="{00000000-0005-0000-0000-000003130000}"/>
    <cellStyle name="20% - Accent1 2 2 3 8 4 2 3" xfId="5056" xr:uid="{00000000-0005-0000-0000-000004130000}"/>
    <cellStyle name="20% - Accent1 2 2 3 8 4 3" xfId="5057" xr:uid="{00000000-0005-0000-0000-000005130000}"/>
    <cellStyle name="20% - Accent1 2 2 3 8 4 3 2" xfId="5058" xr:uid="{00000000-0005-0000-0000-000006130000}"/>
    <cellStyle name="20% - Accent1 2 2 3 8 4 4" xfId="5059" xr:uid="{00000000-0005-0000-0000-000007130000}"/>
    <cellStyle name="20% - Accent1 2 2 3 8 5" xfId="5060" xr:uid="{00000000-0005-0000-0000-000008130000}"/>
    <cellStyle name="20% - Accent1 2 2 3 8 5 2" xfId="5061" xr:uid="{00000000-0005-0000-0000-000009130000}"/>
    <cellStyle name="20% - Accent1 2 2 3 8 5 2 2" xfId="5062" xr:uid="{00000000-0005-0000-0000-00000A130000}"/>
    <cellStyle name="20% - Accent1 2 2 3 8 5 3" xfId="5063" xr:uid="{00000000-0005-0000-0000-00000B130000}"/>
    <cellStyle name="20% - Accent1 2 2 3 8 6" xfId="5064" xr:uid="{00000000-0005-0000-0000-00000C130000}"/>
    <cellStyle name="20% - Accent1 2 2 3 8 6 2" xfId="5065" xr:uid="{00000000-0005-0000-0000-00000D130000}"/>
    <cellStyle name="20% - Accent1 2 2 3 8 6 2 2" xfId="5066" xr:uid="{00000000-0005-0000-0000-00000E130000}"/>
    <cellStyle name="20% - Accent1 2 2 3 8 6 3" xfId="5067" xr:uid="{00000000-0005-0000-0000-00000F130000}"/>
    <cellStyle name="20% - Accent1 2 2 3 8 7" xfId="5068" xr:uid="{00000000-0005-0000-0000-000010130000}"/>
    <cellStyle name="20% - Accent1 2 2 3 8 7 2" xfId="5069" xr:uid="{00000000-0005-0000-0000-000011130000}"/>
    <cellStyle name="20% - Accent1 2 2 3 8 8" xfId="5070" xr:uid="{00000000-0005-0000-0000-000012130000}"/>
    <cellStyle name="20% - Accent1 2 2 3 8 8 2" xfId="5071" xr:uid="{00000000-0005-0000-0000-000013130000}"/>
    <cellStyle name="20% - Accent1 2 2 3 8 9" xfId="5072" xr:uid="{00000000-0005-0000-0000-000014130000}"/>
    <cellStyle name="20% - Accent1 2 2 3 9" xfId="5073" xr:uid="{00000000-0005-0000-0000-000015130000}"/>
    <cellStyle name="20% - Accent1 2 2 3 9 2" xfId="5074" xr:uid="{00000000-0005-0000-0000-000016130000}"/>
    <cellStyle name="20% - Accent1 2 2 3 9 2 2" xfId="5075" xr:uid="{00000000-0005-0000-0000-000017130000}"/>
    <cellStyle name="20% - Accent1 2 2 3 9 2 2 2" xfId="5076" xr:uid="{00000000-0005-0000-0000-000018130000}"/>
    <cellStyle name="20% - Accent1 2 2 3 9 2 3" xfId="5077" xr:uid="{00000000-0005-0000-0000-000019130000}"/>
    <cellStyle name="20% - Accent1 2 2 3 9 3" xfId="5078" xr:uid="{00000000-0005-0000-0000-00001A130000}"/>
    <cellStyle name="20% - Accent1 2 2 3 9 3 2" xfId="5079" xr:uid="{00000000-0005-0000-0000-00001B130000}"/>
    <cellStyle name="20% - Accent1 2 2 3 9 4" xfId="5080" xr:uid="{00000000-0005-0000-0000-00001C130000}"/>
    <cellStyle name="20% - Accent1 2 2 4" xfId="5081" xr:uid="{00000000-0005-0000-0000-00001D130000}"/>
    <cellStyle name="20% - Accent1 2 2 4 10" xfId="5082" xr:uid="{00000000-0005-0000-0000-00001E130000}"/>
    <cellStyle name="20% - Accent1 2 2 4 10 2" xfId="5083" xr:uid="{00000000-0005-0000-0000-00001F130000}"/>
    <cellStyle name="20% - Accent1 2 2 4 10 2 2" xfId="5084" xr:uid="{00000000-0005-0000-0000-000020130000}"/>
    <cellStyle name="20% - Accent1 2 2 4 10 2 2 2" xfId="5085" xr:uid="{00000000-0005-0000-0000-000021130000}"/>
    <cellStyle name="20% - Accent1 2 2 4 10 2 3" xfId="5086" xr:uid="{00000000-0005-0000-0000-000022130000}"/>
    <cellStyle name="20% - Accent1 2 2 4 10 3" xfId="5087" xr:uid="{00000000-0005-0000-0000-000023130000}"/>
    <cellStyle name="20% - Accent1 2 2 4 10 3 2" xfId="5088" xr:uid="{00000000-0005-0000-0000-000024130000}"/>
    <cellStyle name="20% - Accent1 2 2 4 10 4" xfId="5089" xr:uid="{00000000-0005-0000-0000-000025130000}"/>
    <cellStyle name="20% - Accent1 2 2 4 11" xfId="5090" xr:uid="{00000000-0005-0000-0000-000026130000}"/>
    <cellStyle name="20% - Accent1 2 2 4 11 2" xfId="5091" xr:uid="{00000000-0005-0000-0000-000027130000}"/>
    <cellStyle name="20% - Accent1 2 2 4 11 2 2" xfId="5092" xr:uid="{00000000-0005-0000-0000-000028130000}"/>
    <cellStyle name="20% - Accent1 2 2 4 11 2 2 2" xfId="5093" xr:uid="{00000000-0005-0000-0000-000029130000}"/>
    <cellStyle name="20% - Accent1 2 2 4 11 2 3" xfId="5094" xr:uid="{00000000-0005-0000-0000-00002A130000}"/>
    <cellStyle name="20% - Accent1 2 2 4 11 3" xfId="5095" xr:uid="{00000000-0005-0000-0000-00002B130000}"/>
    <cellStyle name="20% - Accent1 2 2 4 11 3 2" xfId="5096" xr:uid="{00000000-0005-0000-0000-00002C130000}"/>
    <cellStyle name="20% - Accent1 2 2 4 11 4" xfId="5097" xr:uid="{00000000-0005-0000-0000-00002D130000}"/>
    <cellStyle name="20% - Accent1 2 2 4 12" xfId="5098" xr:uid="{00000000-0005-0000-0000-00002E130000}"/>
    <cellStyle name="20% - Accent1 2 2 4 12 2" xfId="5099" xr:uid="{00000000-0005-0000-0000-00002F130000}"/>
    <cellStyle name="20% - Accent1 2 2 4 12 2 2" xfId="5100" xr:uid="{00000000-0005-0000-0000-000030130000}"/>
    <cellStyle name="20% - Accent1 2 2 4 12 3" xfId="5101" xr:uid="{00000000-0005-0000-0000-000031130000}"/>
    <cellStyle name="20% - Accent1 2 2 4 13" xfId="5102" xr:uid="{00000000-0005-0000-0000-000032130000}"/>
    <cellStyle name="20% - Accent1 2 2 4 13 2" xfId="5103" xr:uid="{00000000-0005-0000-0000-000033130000}"/>
    <cellStyle name="20% - Accent1 2 2 4 13 2 2" xfId="5104" xr:uid="{00000000-0005-0000-0000-000034130000}"/>
    <cellStyle name="20% - Accent1 2 2 4 13 3" xfId="5105" xr:uid="{00000000-0005-0000-0000-000035130000}"/>
    <cellStyle name="20% - Accent1 2 2 4 14" xfId="5106" xr:uid="{00000000-0005-0000-0000-000036130000}"/>
    <cellStyle name="20% - Accent1 2 2 4 14 2" xfId="5107" xr:uid="{00000000-0005-0000-0000-000037130000}"/>
    <cellStyle name="20% - Accent1 2 2 4 15" xfId="5108" xr:uid="{00000000-0005-0000-0000-000038130000}"/>
    <cellStyle name="20% - Accent1 2 2 4 15 2" xfId="5109" xr:uid="{00000000-0005-0000-0000-000039130000}"/>
    <cellStyle name="20% - Accent1 2 2 4 16" xfId="5110" xr:uid="{00000000-0005-0000-0000-00003A130000}"/>
    <cellStyle name="20% - Accent1 2 2 4 2" xfId="5111" xr:uid="{00000000-0005-0000-0000-00003B130000}"/>
    <cellStyle name="20% - Accent1 2 2 4 2 10" xfId="5112" xr:uid="{00000000-0005-0000-0000-00003C130000}"/>
    <cellStyle name="20% - Accent1 2 2 4 2 10 2" xfId="5113" xr:uid="{00000000-0005-0000-0000-00003D130000}"/>
    <cellStyle name="20% - Accent1 2 2 4 2 10 2 2" xfId="5114" xr:uid="{00000000-0005-0000-0000-00003E130000}"/>
    <cellStyle name="20% - Accent1 2 2 4 2 10 2 2 2" xfId="5115" xr:uid="{00000000-0005-0000-0000-00003F130000}"/>
    <cellStyle name="20% - Accent1 2 2 4 2 10 2 3" xfId="5116" xr:uid="{00000000-0005-0000-0000-000040130000}"/>
    <cellStyle name="20% - Accent1 2 2 4 2 10 3" xfId="5117" xr:uid="{00000000-0005-0000-0000-000041130000}"/>
    <cellStyle name="20% - Accent1 2 2 4 2 10 3 2" xfId="5118" xr:uid="{00000000-0005-0000-0000-000042130000}"/>
    <cellStyle name="20% - Accent1 2 2 4 2 10 4" xfId="5119" xr:uid="{00000000-0005-0000-0000-000043130000}"/>
    <cellStyle name="20% - Accent1 2 2 4 2 11" xfId="5120" xr:uid="{00000000-0005-0000-0000-000044130000}"/>
    <cellStyle name="20% - Accent1 2 2 4 2 11 2" xfId="5121" xr:uid="{00000000-0005-0000-0000-000045130000}"/>
    <cellStyle name="20% - Accent1 2 2 4 2 11 2 2" xfId="5122" xr:uid="{00000000-0005-0000-0000-000046130000}"/>
    <cellStyle name="20% - Accent1 2 2 4 2 11 3" xfId="5123" xr:uid="{00000000-0005-0000-0000-000047130000}"/>
    <cellStyle name="20% - Accent1 2 2 4 2 12" xfId="5124" xr:uid="{00000000-0005-0000-0000-000048130000}"/>
    <cellStyle name="20% - Accent1 2 2 4 2 12 2" xfId="5125" xr:uid="{00000000-0005-0000-0000-000049130000}"/>
    <cellStyle name="20% - Accent1 2 2 4 2 12 2 2" xfId="5126" xr:uid="{00000000-0005-0000-0000-00004A130000}"/>
    <cellStyle name="20% - Accent1 2 2 4 2 12 3" xfId="5127" xr:uid="{00000000-0005-0000-0000-00004B130000}"/>
    <cellStyle name="20% - Accent1 2 2 4 2 13" xfId="5128" xr:uid="{00000000-0005-0000-0000-00004C130000}"/>
    <cellStyle name="20% - Accent1 2 2 4 2 13 2" xfId="5129" xr:uid="{00000000-0005-0000-0000-00004D130000}"/>
    <cellStyle name="20% - Accent1 2 2 4 2 14" xfId="5130" xr:uid="{00000000-0005-0000-0000-00004E130000}"/>
    <cellStyle name="20% - Accent1 2 2 4 2 14 2" xfId="5131" xr:uid="{00000000-0005-0000-0000-00004F130000}"/>
    <cellStyle name="20% - Accent1 2 2 4 2 15" xfId="5132" xr:uid="{00000000-0005-0000-0000-000050130000}"/>
    <cellStyle name="20% - Accent1 2 2 4 2 2" xfId="5133" xr:uid="{00000000-0005-0000-0000-000051130000}"/>
    <cellStyle name="20% - Accent1 2 2 4 2 2 10" xfId="5134" xr:uid="{00000000-0005-0000-0000-000052130000}"/>
    <cellStyle name="20% - Accent1 2 2 4 2 2 10 2" xfId="5135" xr:uid="{00000000-0005-0000-0000-000053130000}"/>
    <cellStyle name="20% - Accent1 2 2 4 2 2 10 2 2" xfId="5136" xr:uid="{00000000-0005-0000-0000-000054130000}"/>
    <cellStyle name="20% - Accent1 2 2 4 2 2 10 3" xfId="5137" xr:uid="{00000000-0005-0000-0000-000055130000}"/>
    <cellStyle name="20% - Accent1 2 2 4 2 2 11" xfId="5138" xr:uid="{00000000-0005-0000-0000-000056130000}"/>
    <cellStyle name="20% - Accent1 2 2 4 2 2 11 2" xfId="5139" xr:uid="{00000000-0005-0000-0000-000057130000}"/>
    <cellStyle name="20% - Accent1 2 2 4 2 2 11 2 2" xfId="5140" xr:uid="{00000000-0005-0000-0000-000058130000}"/>
    <cellStyle name="20% - Accent1 2 2 4 2 2 11 3" xfId="5141" xr:uid="{00000000-0005-0000-0000-000059130000}"/>
    <cellStyle name="20% - Accent1 2 2 4 2 2 12" xfId="5142" xr:uid="{00000000-0005-0000-0000-00005A130000}"/>
    <cellStyle name="20% - Accent1 2 2 4 2 2 12 2" xfId="5143" xr:uid="{00000000-0005-0000-0000-00005B130000}"/>
    <cellStyle name="20% - Accent1 2 2 4 2 2 13" xfId="5144" xr:uid="{00000000-0005-0000-0000-00005C130000}"/>
    <cellStyle name="20% - Accent1 2 2 4 2 2 13 2" xfId="5145" xr:uid="{00000000-0005-0000-0000-00005D130000}"/>
    <cellStyle name="20% - Accent1 2 2 4 2 2 14" xfId="5146" xr:uid="{00000000-0005-0000-0000-00005E130000}"/>
    <cellStyle name="20% - Accent1 2 2 4 2 2 2" xfId="5147" xr:uid="{00000000-0005-0000-0000-00005F130000}"/>
    <cellStyle name="20% - Accent1 2 2 4 2 2 2 10" xfId="5148" xr:uid="{00000000-0005-0000-0000-000060130000}"/>
    <cellStyle name="20% - Accent1 2 2 4 2 2 2 10 2" xfId="5149" xr:uid="{00000000-0005-0000-0000-000061130000}"/>
    <cellStyle name="20% - Accent1 2 2 4 2 2 2 11" xfId="5150" xr:uid="{00000000-0005-0000-0000-000062130000}"/>
    <cellStyle name="20% - Accent1 2 2 4 2 2 2 2" xfId="5151" xr:uid="{00000000-0005-0000-0000-000063130000}"/>
    <cellStyle name="20% - Accent1 2 2 4 2 2 2 2 2" xfId="5152" xr:uid="{00000000-0005-0000-0000-000064130000}"/>
    <cellStyle name="20% - Accent1 2 2 4 2 2 2 2 2 2" xfId="5153" xr:uid="{00000000-0005-0000-0000-000065130000}"/>
    <cellStyle name="20% - Accent1 2 2 4 2 2 2 2 2 2 2" xfId="5154" xr:uid="{00000000-0005-0000-0000-000066130000}"/>
    <cellStyle name="20% - Accent1 2 2 4 2 2 2 2 2 2 2 2" xfId="5155" xr:uid="{00000000-0005-0000-0000-000067130000}"/>
    <cellStyle name="20% - Accent1 2 2 4 2 2 2 2 2 2 3" xfId="5156" xr:uid="{00000000-0005-0000-0000-000068130000}"/>
    <cellStyle name="20% - Accent1 2 2 4 2 2 2 2 2 3" xfId="5157" xr:uid="{00000000-0005-0000-0000-000069130000}"/>
    <cellStyle name="20% - Accent1 2 2 4 2 2 2 2 2 3 2" xfId="5158" xr:uid="{00000000-0005-0000-0000-00006A130000}"/>
    <cellStyle name="20% - Accent1 2 2 4 2 2 2 2 2 4" xfId="5159" xr:uid="{00000000-0005-0000-0000-00006B130000}"/>
    <cellStyle name="20% - Accent1 2 2 4 2 2 2 2 3" xfId="5160" xr:uid="{00000000-0005-0000-0000-00006C130000}"/>
    <cellStyle name="20% - Accent1 2 2 4 2 2 2 2 3 2" xfId="5161" xr:uid="{00000000-0005-0000-0000-00006D130000}"/>
    <cellStyle name="20% - Accent1 2 2 4 2 2 2 2 3 2 2" xfId="5162" xr:uid="{00000000-0005-0000-0000-00006E130000}"/>
    <cellStyle name="20% - Accent1 2 2 4 2 2 2 2 3 2 2 2" xfId="5163" xr:uid="{00000000-0005-0000-0000-00006F130000}"/>
    <cellStyle name="20% - Accent1 2 2 4 2 2 2 2 3 2 3" xfId="5164" xr:uid="{00000000-0005-0000-0000-000070130000}"/>
    <cellStyle name="20% - Accent1 2 2 4 2 2 2 2 3 3" xfId="5165" xr:uid="{00000000-0005-0000-0000-000071130000}"/>
    <cellStyle name="20% - Accent1 2 2 4 2 2 2 2 3 3 2" xfId="5166" xr:uid="{00000000-0005-0000-0000-000072130000}"/>
    <cellStyle name="20% - Accent1 2 2 4 2 2 2 2 3 4" xfId="5167" xr:uid="{00000000-0005-0000-0000-000073130000}"/>
    <cellStyle name="20% - Accent1 2 2 4 2 2 2 2 4" xfId="5168" xr:uid="{00000000-0005-0000-0000-000074130000}"/>
    <cellStyle name="20% - Accent1 2 2 4 2 2 2 2 4 2" xfId="5169" xr:uid="{00000000-0005-0000-0000-000075130000}"/>
    <cellStyle name="20% - Accent1 2 2 4 2 2 2 2 4 2 2" xfId="5170" xr:uid="{00000000-0005-0000-0000-000076130000}"/>
    <cellStyle name="20% - Accent1 2 2 4 2 2 2 2 4 2 2 2" xfId="5171" xr:uid="{00000000-0005-0000-0000-000077130000}"/>
    <cellStyle name="20% - Accent1 2 2 4 2 2 2 2 4 2 3" xfId="5172" xr:uid="{00000000-0005-0000-0000-000078130000}"/>
    <cellStyle name="20% - Accent1 2 2 4 2 2 2 2 4 3" xfId="5173" xr:uid="{00000000-0005-0000-0000-000079130000}"/>
    <cellStyle name="20% - Accent1 2 2 4 2 2 2 2 4 3 2" xfId="5174" xr:uid="{00000000-0005-0000-0000-00007A130000}"/>
    <cellStyle name="20% - Accent1 2 2 4 2 2 2 2 4 4" xfId="5175" xr:uid="{00000000-0005-0000-0000-00007B130000}"/>
    <cellStyle name="20% - Accent1 2 2 4 2 2 2 2 5" xfId="5176" xr:uid="{00000000-0005-0000-0000-00007C130000}"/>
    <cellStyle name="20% - Accent1 2 2 4 2 2 2 2 5 2" xfId="5177" xr:uid="{00000000-0005-0000-0000-00007D130000}"/>
    <cellStyle name="20% - Accent1 2 2 4 2 2 2 2 5 2 2" xfId="5178" xr:uid="{00000000-0005-0000-0000-00007E130000}"/>
    <cellStyle name="20% - Accent1 2 2 4 2 2 2 2 5 3" xfId="5179" xr:uid="{00000000-0005-0000-0000-00007F130000}"/>
    <cellStyle name="20% - Accent1 2 2 4 2 2 2 2 6" xfId="5180" xr:uid="{00000000-0005-0000-0000-000080130000}"/>
    <cellStyle name="20% - Accent1 2 2 4 2 2 2 2 6 2" xfId="5181" xr:uid="{00000000-0005-0000-0000-000081130000}"/>
    <cellStyle name="20% - Accent1 2 2 4 2 2 2 2 6 2 2" xfId="5182" xr:uid="{00000000-0005-0000-0000-000082130000}"/>
    <cellStyle name="20% - Accent1 2 2 4 2 2 2 2 6 3" xfId="5183" xr:uid="{00000000-0005-0000-0000-000083130000}"/>
    <cellStyle name="20% - Accent1 2 2 4 2 2 2 2 7" xfId="5184" xr:uid="{00000000-0005-0000-0000-000084130000}"/>
    <cellStyle name="20% - Accent1 2 2 4 2 2 2 2 7 2" xfId="5185" xr:uid="{00000000-0005-0000-0000-000085130000}"/>
    <cellStyle name="20% - Accent1 2 2 4 2 2 2 2 8" xfId="5186" xr:uid="{00000000-0005-0000-0000-000086130000}"/>
    <cellStyle name="20% - Accent1 2 2 4 2 2 2 2 8 2" xfId="5187" xr:uid="{00000000-0005-0000-0000-000087130000}"/>
    <cellStyle name="20% - Accent1 2 2 4 2 2 2 2 9" xfId="5188" xr:uid="{00000000-0005-0000-0000-000088130000}"/>
    <cellStyle name="20% - Accent1 2 2 4 2 2 2 3" xfId="5189" xr:uid="{00000000-0005-0000-0000-000089130000}"/>
    <cellStyle name="20% - Accent1 2 2 4 2 2 2 3 2" xfId="5190" xr:uid="{00000000-0005-0000-0000-00008A130000}"/>
    <cellStyle name="20% - Accent1 2 2 4 2 2 2 3 2 2" xfId="5191" xr:uid="{00000000-0005-0000-0000-00008B130000}"/>
    <cellStyle name="20% - Accent1 2 2 4 2 2 2 3 2 2 2" xfId="5192" xr:uid="{00000000-0005-0000-0000-00008C130000}"/>
    <cellStyle name="20% - Accent1 2 2 4 2 2 2 3 2 2 2 2" xfId="5193" xr:uid="{00000000-0005-0000-0000-00008D130000}"/>
    <cellStyle name="20% - Accent1 2 2 4 2 2 2 3 2 2 3" xfId="5194" xr:uid="{00000000-0005-0000-0000-00008E130000}"/>
    <cellStyle name="20% - Accent1 2 2 4 2 2 2 3 2 3" xfId="5195" xr:uid="{00000000-0005-0000-0000-00008F130000}"/>
    <cellStyle name="20% - Accent1 2 2 4 2 2 2 3 2 3 2" xfId="5196" xr:uid="{00000000-0005-0000-0000-000090130000}"/>
    <cellStyle name="20% - Accent1 2 2 4 2 2 2 3 2 4" xfId="5197" xr:uid="{00000000-0005-0000-0000-000091130000}"/>
    <cellStyle name="20% - Accent1 2 2 4 2 2 2 3 3" xfId="5198" xr:uid="{00000000-0005-0000-0000-000092130000}"/>
    <cellStyle name="20% - Accent1 2 2 4 2 2 2 3 3 2" xfId="5199" xr:uid="{00000000-0005-0000-0000-000093130000}"/>
    <cellStyle name="20% - Accent1 2 2 4 2 2 2 3 3 2 2" xfId="5200" xr:uid="{00000000-0005-0000-0000-000094130000}"/>
    <cellStyle name="20% - Accent1 2 2 4 2 2 2 3 3 2 2 2" xfId="5201" xr:uid="{00000000-0005-0000-0000-000095130000}"/>
    <cellStyle name="20% - Accent1 2 2 4 2 2 2 3 3 2 3" xfId="5202" xr:uid="{00000000-0005-0000-0000-000096130000}"/>
    <cellStyle name="20% - Accent1 2 2 4 2 2 2 3 3 3" xfId="5203" xr:uid="{00000000-0005-0000-0000-000097130000}"/>
    <cellStyle name="20% - Accent1 2 2 4 2 2 2 3 3 3 2" xfId="5204" xr:uid="{00000000-0005-0000-0000-000098130000}"/>
    <cellStyle name="20% - Accent1 2 2 4 2 2 2 3 3 4" xfId="5205" xr:uid="{00000000-0005-0000-0000-000099130000}"/>
    <cellStyle name="20% - Accent1 2 2 4 2 2 2 3 4" xfId="5206" xr:uid="{00000000-0005-0000-0000-00009A130000}"/>
    <cellStyle name="20% - Accent1 2 2 4 2 2 2 3 4 2" xfId="5207" xr:uid="{00000000-0005-0000-0000-00009B130000}"/>
    <cellStyle name="20% - Accent1 2 2 4 2 2 2 3 4 2 2" xfId="5208" xr:uid="{00000000-0005-0000-0000-00009C130000}"/>
    <cellStyle name="20% - Accent1 2 2 4 2 2 2 3 4 2 2 2" xfId="5209" xr:uid="{00000000-0005-0000-0000-00009D130000}"/>
    <cellStyle name="20% - Accent1 2 2 4 2 2 2 3 4 2 3" xfId="5210" xr:uid="{00000000-0005-0000-0000-00009E130000}"/>
    <cellStyle name="20% - Accent1 2 2 4 2 2 2 3 4 3" xfId="5211" xr:uid="{00000000-0005-0000-0000-00009F130000}"/>
    <cellStyle name="20% - Accent1 2 2 4 2 2 2 3 4 3 2" xfId="5212" xr:uid="{00000000-0005-0000-0000-0000A0130000}"/>
    <cellStyle name="20% - Accent1 2 2 4 2 2 2 3 4 4" xfId="5213" xr:uid="{00000000-0005-0000-0000-0000A1130000}"/>
    <cellStyle name="20% - Accent1 2 2 4 2 2 2 3 5" xfId="5214" xr:uid="{00000000-0005-0000-0000-0000A2130000}"/>
    <cellStyle name="20% - Accent1 2 2 4 2 2 2 3 5 2" xfId="5215" xr:uid="{00000000-0005-0000-0000-0000A3130000}"/>
    <cellStyle name="20% - Accent1 2 2 4 2 2 2 3 5 2 2" xfId="5216" xr:uid="{00000000-0005-0000-0000-0000A4130000}"/>
    <cellStyle name="20% - Accent1 2 2 4 2 2 2 3 5 3" xfId="5217" xr:uid="{00000000-0005-0000-0000-0000A5130000}"/>
    <cellStyle name="20% - Accent1 2 2 4 2 2 2 3 6" xfId="5218" xr:uid="{00000000-0005-0000-0000-0000A6130000}"/>
    <cellStyle name="20% - Accent1 2 2 4 2 2 2 3 6 2" xfId="5219" xr:uid="{00000000-0005-0000-0000-0000A7130000}"/>
    <cellStyle name="20% - Accent1 2 2 4 2 2 2 3 6 2 2" xfId="5220" xr:uid="{00000000-0005-0000-0000-0000A8130000}"/>
    <cellStyle name="20% - Accent1 2 2 4 2 2 2 3 6 3" xfId="5221" xr:uid="{00000000-0005-0000-0000-0000A9130000}"/>
    <cellStyle name="20% - Accent1 2 2 4 2 2 2 3 7" xfId="5222" xr:uid="{00000000-0005-0000-0000-0000AA130000}"/>
    <cellStyle name="20% - Accent1 2 2 4 2 2 2 3 7 2" xfId="5223" xr:uid="{00000000-0005-0000-0000-0000AB130000}"/>
    <cellStyle name="20% - Accent1 2 2 4 2 2 2 3 8" xfId="5224" xr:uid="{00000000-0005-0000-0000-0000AC130000}"/>
    <cellStyle name="20% - Accent1 2 2 4 2 2 2 3 8 2" xfId="5225" xr:uid="{00000000-0005-0000-0000-0000AD130000}"/>
    <cellStyle name="20% - Accent1 2 2 4 2 2 2 3 9" xfId="5226" xr:uid="{00000000-0005-0000-0000-0000AE130000}"/>
    <cellStyle name="20% - Accent1 2 2 4 2 2 2 4" xfId="5227" xr:uid="{00000000-0005-0000-0000-0000AF130000}"/>
    <cellStyle name="20% - Accent1 2 2 4 2 2 2 4 2" xfId="5228" xr:uid="{00000000-0005-0000-0000-0000B0130000}"/>
    <cellStyle name="20% - Accent1 2 2 4 2 2 2 4 2 2" xfId="5229" xr:uid="{00000000-0005-0000-0000-0000B1130000}"/>
    <cellStyle name="20% - Accent1 2 2 4 2 2 2 4 2 2 2" xfId="5230" xr:uid="{00000000-0005-0000-0000-0000B2130000}"/>
    <cellStyle name="20% - Accent1 2 2 4 2 2 2 4 2 3" xfId="5231" xr:uid="{00000000-0005-0000-0000-0000B3130000}"/>
    <cellStyle name="20% - Accent1 2 2 4 2 2 2 4 3" xfId="5232" xr:uid="{00000000-0005-0000-0000-0000B4130000}"/>
    <cellStyle name="20% - Accent1 2 2 4 2 2 2 4 3 2" xfId="5233" xr:uid="{00000000-0005-0000-0000-0000B5130000}"/>
    <cellStyle name="20% - Accent1 2 2 4 2 2 2 4 4" xfId="5234" xr:uid="{00000000-0005-0000-0000-0000B6130000}"/>
    <cellStyle name="20% - Accent1 2 2 4 2 2 2 5" xfId="5235" xr:uid="{00000000-0005-0000-0000-0000B7130000}"/>
    <cellStyle name="20% - Accent1 2 2 4 2 2 2 5 2" xfId="5236" xr:uid="{00000000-0005-0000-0000-0000B8130000}"/>
    <cellStyle name="20% - Accent1 2 2 4 2 2 2 5 2 2" xfId="5237" xr:uid="{00000000-0005-0000-0000-0000B9130000}"/>
    <cellStyle name="20% - Accent1 2 2 4 2 2 2 5 2 2 2" xfId="5238" xr:uid="{00000000-0005-0000-0000-0000BA130000}"/>
    <cellStyle name="20% - Accent1 2 2 4 2 2 2 5 2 3" xfId="5239" xr:uid="{00000000-0005-0000-0000-0000BB130000}"/>
    <cellStyle name="20% - Accent1 2 2 4 2 2 2 5 3" xfId="5240" xr:uid="{00000000-0005-0000-0000-0000BC130000}"/>
    <cellStyle name="20% - Accent1 2 2 4 2 2 2 5 3 2" xfId="5241" xr:uid="{00000000-0005-0000-0000-0000BD130000}"/>
    <cellStyle name="20% - Accent1 2 2 4 2 2 2 5 4" xfId="5242" xr:uid="{00000000-0005-0000-0000-0000BE130000}"/>
    <cellStyle name="20% - Accent1 2 2 4 2 2 2 6" xfId="5243" xr:uid="{00000000-0005-0000-0000-0000BF130000}"/>
    <cellStyle name="20% - Accent1 2 2 4 2 2 2 6 2" xfId="5244" xr:uid="{00000000-0005-0000-0000-0000C0130000}"/>
    <cellStyle name="20% - Accent1 2 2 4 2 2 2 6 2 2" xfId="5245" xr:uid="{00000000-0005-0000-0000-0000C1130000}"/>
    <cellStyle name="20% - Accent1 2 2 4 2 2 2 6 2 2 2" xfId="5246" xr:uid="{00000000-0005-0000-0000-0000C2130000}"/>
    <cellStyle name="20% - Accent1 2 2 4 2 2 2 6 2 3" xfId="5247" xr:uid="{00000000-0005-0000-0000-0000C3130000}"/>
    <cellStyle name="20% - Accent1 2 2 4 2 2 2 6 3" xfId="5248" xr:uid="{00000000-0005-0000-0000-0000C4130000}"/>
    <cellStyle name="20% - Accent1 2 2 4 2 2 2 6 3 2" xfId="5249" xr:uid="{00000000-0005-0000-0000-0000C5130000}"/>
    <cellStyle name="20% - Accent1 2 2 4 2 2 2 6 4" xfId="5250" xr:uid="{00000000-0005-0000-0000-0000C6130000}"/>
    <cellStyle name="20% - Accent1 2 2 4 2 2 2 7" xfId="5251" xr:uid="{00000000-0005-0000-0000-0000C7130000}"/>
    <cellStyle name="20% - Accent1 2 2 4 2 2 2 7 2" xfId="5252" xr:uid="{00000000-0005-0000-0000-0000C8130000}"/>
    <cellStyle name="20% - Accent1 2 2 4 2 2 2 7 2 2" xfId="5253" xr:uid="{00000000-0005-0000-0000-0000C9130000}"/>
    <cellStyle name="20% - Accent1 2 2 4 2 2 2 7 3" xfId="5254" xr:uid="{00000000-0005-0000-0000-0000CA130000}"/>
    <cellStyle name="20% - Accent1 2 2 4 2 2 2 8" xfId="5255" xr:uid="{00000000-0005-0000-0000-0000CB130000}"/>
    <cellStyle name="20% - Accent1 2 2 4 2 2 2 8 2" xfId="5256" xr:uid="{00000000-0005-0000-0000-0000CC130000}"/>
    <cellStyle name="20% - Accent1 2 2 4 2 2 2 8 2 2" xfId="5257" xr:uid="{00000000-0005-0000-0000-0000CD130000}"/>
    <cellStyle name="20% - Accent1 2 2 4 2 2 2 8 3" xfId="5258" xr:uid="{00000000-0005-0000-0000-0000CE130000}"/>
    <cellStyle name="20% - Accent1 2 2 4 2 2 2 9" xfId="5259" xr:uid="{00000000-0005-0000-0000-0000CF130000}"/>
    <cellStyle name="20% - Accent1 2 2 4 2 2 2 9 2" xfId="5260" xr:uid="{00000000-0005-0000-0000-0000D0130000}"/>
    <cellStyle name="20% - Accent1 2 2 4 2 2 3" xfId="5261" xr:uid="{00000000-0005-0000-0000-0000D1130000}"/>
    <cellStyle name="20% - Accent1 2 2 4 2 2 3 10" xfId="5262" xr:uid="{00000000-0005-0000-0000-0000D2130000}"/>
    <cellStyle name="20% - Accent1 2 2 4 2 2 3 10 2" xfId="5263" xr:uid="{00000000-0005-0000-0000-0000D3130000}"/>
    <cellStyle name="20% - Accent1 2 2 4 2 2 3 11" xfId="5264" xr:uid="{00000000-0005-0000-0000-0000D4130000}"/>
    <cellStyle name="20% - Accent1 2 2 4 2 2 3 2" xfId="5265" xr:uid="{00000000-0005-0000-0000-0000D5130000}"/>
    <cellStyle name="20% - Accent1 2 2 4 2 2 3 2 2" xfId="5266" xr:uid="{00000000-0005-0000-0000-0000D6130000}"/>
    <cellStyle name="20% - Accent1 2 2 4 2 2 3 2 2 2" xfId="5267" xr:uid="{00000000-0005-0000-0000-0000D7130000}"/>
    <cellStyle name="20% - Accent1 2 2 4 2 2 3 2 2 2 2" xfId="5268" xr:uid="{00000000-0005-0000-0000-0000D8130000}"/>
    <cellStyle name="20% - Accent1 2 2 4 2 2 3 2 2 2 2 2" xfId="5269" xr:uid="{00000000-0005-0000-0000-0000D9130000}"/>
    <cellStyle name="20% - Accent1 2 2 4 2 2 3 2 2 2 3" xfId="5270" xr:uid="{00000000-0005-0000-0000-0000DA130000}"/>
    <cellStyle name="20% - Accent1 2 2 4 2 2 3 2 2 3" xfId="5271" xr:uid="{00000000-0005-0000-0000-0000DB130000}"/>
    <cellStyle name="20% - Accent1 2 2 4 2 2 3 2 2 3 2" xfId="5272" xr:uid="{00000000-0005-0000-0000-0000DC130000}"/>
    <cellStyle name="20% - Accent1 2 2 4 2 2 3 2 2 4" xfId="5273" xr:uid="{00000000-0005-0000-0000-0000DD130000}"/>
    <cellStyle name="20% - Accent1 2 2 4 2 2 3 2 3" xfId="5274" xr:uid="{00000000-0005-0000-0000-0000DE130000}"/>
    <cellStyle name="20% - Accent1 2 2 4 2 2 3 2 3 2" xfId="5275" xr:uid="{00000000-0005-0000-0000-0000DF130000}"/>
    <cellStyle name="20% - Accent1 2 2 4 2 2 3 2 3 2 2" xfId="5276" xr:uid="{00000000-0005-0000-0000-0000E0130000}"/>
    <cellStyle name="20% - Accent1 2 2 4 2 2 3 2 3 2 2 2" xfId="5277" xr:uid="{00000000-0005-0000-0000-0000E1130000}"/>
    <cellStyle name="20% - Accent1 2 2 4 2 2 3 2 3 2 3" xfId="5278" xr:uid="{00000000-0005-0000-0000-0000E2130000}"/>
    <cellStyle name="20% - Accent1 2 2 4 2 2 3 2 3 3" xfId="5279" xr:uid="{00000000-0005-0000-0000-0000E3130000}"/>
    <cellStyle name="20% - Accent1 2 2 4 2 2 3 2 3 3 2" xfId="5280" xr:uid="{00000000-0005-0000-0000-0000E4130000}"/>
    <cellStyle name="20% - Accent1 2 2 4 2 2 3 2 3 4" xfId="5281" xr:uid="{00000000-0005-0000-0000-0000E5130000}"/>
    <cellStyle name="20% - Accent1 2 2 4 2 2 3 2 4" xfId="5282" xr:uid="{00000000-0005-0000-0000-0000E6130000}"/>
    <cellStyle name="20% - Accent1 2 2 4 2 2 3 2 4 2" xfId="5283" xr:uid="{00000000-0005-0000-0000-0000E7130000}"/>
    <cellStyle name="20% - Accent1 2 2 4 2 2 3 2 4 2 2" xfId="5284" xr:uid="{00000000-0005-0000-0000-0000E8130000}"/>
    <cellStyle name="20% - Accent1 2 2 4 2 2 3 2 4 2 2 2" xfId="5285" xr:uid="{00000000-0005-0000-0000-0000E9130000}"/>
    <cellStyle name="20% - Accent1 2 2 4 2 2 3 2 4 2 3" xfId="5286" xr:uid="{00000000-0005-0000-0000-0000EA130000}"/>
    <cellStyle name="20% - Accent1 2 2 4 2 2 3 2 4 3" xfId="5287" xr:uid="{00000000-0005-0000-0000-0000EB130000}"/>
    <cellStyle name="20% - Accent1 2 2 4 2 2 3 2 4 3 2" xfId="5288" xr:uid="{00000000-0005-0000-0000-0000EC130000}"/>
    <cellStyle name="20% - Accent1 2 2 4 2 2 3 2 4 4" xfId="5289" xr:uid="{00000000-0005-0000-0000-0000ED130000}"/>
    <cellStyle name="20% - Accent1 2 2 4 2 2 3 2 5" xfId="5290" xr:uid="{00000000-0005-0000-0000-0000EE130000}"/>
    <cellStyle name="20% - Accent1 2 2 4 2 2 3 2 5 2" xfId="5291" xr:uid="{00000000-0005-0000-0000-0000EF130000}"/>
    <cellStyle name="20% - Accent1 2 2 4 2 2 3 2 5 2 2" xfId="5292" xr:uid="{00000000-0005-0000-0000-0000F0130000}"/>
    <cellStyle name="20% - Accent1 2 2 4 2 2 3 2 5 3" xfId="5293" xr:uid="{00000000-0005-0000-0000-0000F1130000}"/>
    <cellStyle name="20% - Accent1 2 2 4 2 2 3 2 6" xfId="5294" xr:uid="{00000000-0005-0000-0000-0000F2130000}"/>
    <cellStyle name="20% - Accent1 2 2 4 2 2 3 2 6 2" xfId="5295" xr:uid="{00000000-0005-0000-0000-0000F3130000}"/>
    <cellStyle name="20% - Accent1 2 2 4 2 2 3 2 6 2 2" xfId="5296" xr:uid="{00000000-0005-0000-0000-0000F4130000}"/>
    <cellStyle name="20% - Accent1 2 2 4 2 2 3 2 6 3" xfId="5297" xr:uid="{00000000-0005-0000-0000-0000F5130000}"/>
    <cellStyle name="20% - Accent1 2 2 4 2 2 3 2 7" xfId="5298" xr:uid="{00000000-0005-0000-0000-0000F6130000}"/>
    <cellStyle name="20% - Accent1 2 2 4 2 2 3 2 7 2" xfId="5299" xr:uid="{00000000-0005-0000-0000-0000F7130000}"/>
    <cellStyle name="20% - Accent1 2 2 4 2 2 3 2 8" xfId="5300" xr:uid="{00000000-0005-0000-0000-0000F8130000}"/>
    <cellStyle name="20% - Accent1 2 2 4 2 2 3 2 8 2" xfId="5301" xr:uid="{00000000-0005-0000-0000-0000F9130000}"/>
    <cellStyle name="20% - Accent1 2 2 4 2 2 3 2 9" xfId="5302" xr:uid="{00000000-0005-0000-0000-0000FA130000}"/>
    <cellStyle name="20% - Accent1 2 2 4 2 2 3 3" xfId="5303" xr:uid="{00000000-0005-0000-0000-0000FB130000}"/>
    <cellStyle name="20% - Accent1 2 2 4 2 2 3 3 2" xfId="5304" xr:uid="{00000000-0005-0000-0000-0000FC130000}"/>
    <cellStyle name="20% - Accent1 2 2 4 2 2 3 3 2 2" xfId="5305" xr:uid="{00000000-0005-0000-0000-0000FD130000}"/>
    <cellStyle name="20% - Accent1 2 2 4 2 2 3 3 2 2 2" xfId="5306" xr:uid="{00000000-0005-0000-0000-0000FE130000}"/>
    <cellStyle name="20% - Accent1 2 2 4 2 2 3 3 2 2 2 2" xfId="5307" xr:uid="{00000000-0005-0000-0000-0000FF130000}"/>
    <cellStyle name="20% - Accent1 2 2 4 2 2 3 3 2 2 3" xfId="5308" xr:uid="{00000000-0005-0000-0000-000000140000}"/>
    <cellStyle name="20% - Accent1 2 2 4 2 2 3 3 2 3" xfId="5309" xr:uid="{00000000-0005-0000-0000-000001140000}"/>
    <cellStyle name="20% - Accent1 2 2 4 2 2 3 3 2 3 2" xfId="5310" xr:uid="{00000000-0005-0000-0000-000002140000}"/>
    <cellStyle name="20% - Accent1 2 2 4 2 2 3 3 2 4" xfId="5311" xr:uid="{00000000-0005-0000-0000-000003140000}"/>
    <cellStyle name="20% - Accent1 2 2 4 2 2 3 3 3" xfId="5312" xr:uid="{00000000-0005-0000-0000-000004140000}"/>
    <cellStyle name="20% - Accent1 2 2 4 2 2 3 3 3 2" xfId="5313" xr:uid="{00000000-0005-0000-0000-000005140000}"/>
    <cellStyle name="20% - Accent1 2 2 4 2 2 3 3 3 2 2" xfId="5314" xr:uid="{00000000-0005-0000-0000-000006140000}"/>
    <cellStyle name="20% - Accent1 2 2 4 2 2 3 3 3 2 2 2" xfId="5315" xr:uid="{00000000-0005-0000-0000-000007140000}"/>
    <cellStyle name="20% - Accent1 2 2 4 2 2 3 3 3 2 3" xfId="5316" xr:uid="{00000000-0005-0000-0000-000008140000}"/>
    <cellStyle name="20% - Accent1 2 2 4 2 2 3 3 3 3" xfId="5317" xr:uid="{00000000-0005-0000-0000-000009140000}"/>
    <cellStyle name="20% - Accent1 2 2 4 2 2 3 3 3 3 2" xfId="5318" xr:uid="{00000000-0005-0000-0000-00000A140000}"/>
    <cellStyle name="20% - Accent1 2 2 4 2 2 3 3 3 4" xfId="5319" xr:uid="{00000000-0005-0000-0000-00000B140000}"/>
    <cellStyle name="20% - Accent1 2 2 4 2 2 3 3 4" xfId="5320" xr:uid="{00000000-0005-0000-0000-00000C140000}"/>
    <cellStyle name="20% - Accent1 2 2 4 2 2 3 3 4 2" xfId="5321" xr:uid="{00000000-0005-0000-0000-00000D140000}"/>
    <cellStyle name="20% - Accent1 2 2 4 2 2 3 3 4 2 2" xfId="5322" xr:uid="{00000000-0005-0000-0000-00000E140000}"/>
    <cellStyle name="20% - Accent1 2 2 4 2 2 3 3 4 2 2 2" xfId="5323" xr:uid="{00000000-0005-0000-0000-00000F140000}"/>
    <cellStyle name="20% - Accent1 2 2 4 2 2 3 3 4 2 3" xfId="5324" xr:uid="{00000000-0005-0000-0000-000010140000}"/>
    <cellStyle name="20% - Accent1 2 2 4 2 2 3 3 4 3" xfId="5325" xr:uid="{00000000-0005-0000-0000-000011140000}"/>
    <cellStyle name="20% - Accent1 2 2 4 2 2 3 3 4 3 2" xfId="5326" xr:uid="{00000000-0005-0000-0000-000012140000}"/>
    <cellStyle name="20% - Accent1 2 2 4 2 2 3 3 4 4" xfId="5327" xr:uid="{00000000-0005-0000-0000-000013140000}"/>
    <cellStyle name="20% - Accent1 2 2 4 2 2 3 3 5" xfId="5328" xr:uid="{00000000-0005-0000-0000-000014140000}"/>
    <cellStyle name="20% - Accent1 2 2 4 2 2 3 3 5 2" xfId="5329" xr:uid="{00000000-0005-0000-0000-000015140000}"/>
    <cellStyle name="20% - Accent1 2 2 4 2 2 3 3 5 2 2" xfId="5330" xr:uid="{00000000-0005-0000-0000-000016140000}"/>
    <cellStyle name="20% - Accent1 2 2 4 2 2 3 3 5 3" xfId="5331" xr:uid="{00000000-0005-0000-0000-000017140000}"/>
    <cellStyle name="20% - Accent1 2 2 4 2 2 3 3 6" xfId="5332" xr:uid="{00000000-0005-0000-0000-000018140000}"/>
    <cellStyle name="20% - Accent1 2 2 4 2 2 3 3 6 2" xfId="5333" xr:uid="{00000000-0005-0000-0000-000019140000}"/>
    <cellStyle name="20% - Accent1 2 2 4 2 2 3 3 6 2 2" xfId="5334" xr:uid="{00000000-0005-0000-0000-00001A140000}"/>
    <cellStyle name="20% - Accent1 2 2 4 2 2 3 3 6 3" xfId="5335" xr:uid="{00000000-0005-0000-0000-00001B140000}"/>
    <cellStyle name="20% - Accent1 2 2 4 2 2 3 3 7" xfId="5336" xr:uid="{00000000-0005-0000-0000-00001C140000}"/>
    <cellStyle name="20% - Accent1 2 2 4 2 2 3 3 7 2" xfId="5337" xr:uid="{00000000-0005-0000-0000-00001D140000}"/>
    <cellStyle name="20% - Accent1 2 2 4 2 2 3 3 8" xfId="5338" xr:uid="{00000000-0005-0000-0000-00001E140000}"/>
    <cellStyle name="20% - Accent1 2 2 4 2 2 3 3 8 2" xfId="5339" xr:uid="{00000000-0005-0000-0000-00001F140000}"/>
    <cellStyle name="20% - Accent1 2 2 4 2 2 3 3 9" xfId="5340" xr:uid="{00000000-0005-0000-0000-000020140000}"/>
    <cellStyle name="20% - Accent1 2 2 4 2 2 3 4" xfId="5341" xr:uid="{00000000-0005-0000-0000-000021140000}"/>
    <cellStyle name="20% - Accent1 2 2 4 2 2 3 4 2" xfId="5342" xr:uid="{00000000-0005-0000-0000-000022140000}"/>
    <cellStyle name="20% - Accent1 2 2 4 2 2 3 4 2 2" xfId="5343" xr:uid="{00000000-0005-0000-0000-000023140000}"/>
    <cellStyle name="20% - Accent1 2 2 4 2 2 3 4 2 2 2" xfId="5344" xr:uid="{00000000-0005-0000-0000-000024140000}"/>
    <cellStyle name="20% - Accent1 2 2 4 2 2 3 4 2 3" xfId="5345" xr:uid="{00000000-0005-0000-0000-000025140000}"/>
    <cellStyle name="20% - Accent1 2 2 4 2 2 3 4 3" xfId="5346" xr:uid="{00000000-0005-0000-0000-000026140000}"/>
    <cellStyle name="20% - Accent1 2 2 4 2 2 3 4 3 2" xfId="5347" xr:uid="{00000000-0005-0000-0000-000027140000}"/>
    <cellStyle name="20% - Accent1 2 2 4 2 2 3 4 4" xfId="5348" xr:uid="{00000000-0005-0000-0000-000028140000}"/>
    <cellStyle name="20% - Accent1 2 2 4 2 2 3 5" xfId="5349" xr:uid="{00000000-0005-0000-0000-000029140000}"/>
    <cellStyle name="20% - Accent1 2 2 4 2 2 3 5 2" xfId="5350" xr:uid="{00000000-0005-0000-0000-00002A140000}"/>
    <cellStyle name="20% - Accent1 2 2 4 2 2 3 5 2 2" xfId="5351" xr:uid="{00000000-0005-0000-0000-00002B140000}"/>
    <cellStyle name="20% - Accent1 2 2 4 2 2 3 5 2 2 2" xfId="5352" xr:uid="{00000000-0005-0000-0000-00002C140000}"/>
    <cellStyle name="20% - Accent1 2 2 4 2 2 3 5 2 3" xfId="5353" xr:uid="{00000000-0005-0000-0000-00002D140000}"/>
    <cellStyle name="20% - Accent1 2 2 4 2 2 3 5 3" xfId="5354" xr:uid="{00000000-0005-0000-0000-00002E140000}"/>
    <cellStyle name="20% - Accent1 2 2 4 2 2 3 5 3 2" xfId="5355" xr:uid="{00000000-0005-0000-0000-00002F140000}"/>
    <cellStyle name="20% - Accent1 2 2 4 2 2 3 5 4" xfId="5356" xr:uid="{00000000-0005-0000-0000-000030140000}"/>
    <cellStyle name="20% - Accent1 2 2 4 2 2 3 6" xfId="5357" xr:uid="{00000000-0005-0000-0000-000031140000}"/>
    <cellStyle name="20% - Accent1 2 2 4 2 2 3 6 2" xfId="5358" xr:uid="{00000000-0005-0000-0000-000032140000}"/>
    <cellStyle name="20% - Accent1 2 2 4 2 2 3 6 2 2" xfId="5359" xr:uid="{00000000-0005-0000-0000-000033140000}"/>
    <cellStyle name="20% - Accent1 2 2 4 2 2 3 6 2 2 2" xfId="5360" xr:uid="{00000000-0005-0000-0000-000034140000}"/>
    <cellStyle name="20% - Accent1 2 2 4 2 2 3 6 2 3" xfId="5361" xr:uid="{00000000-0005-0000-0000-000035140000}"/>
    <cellStyle name="20% - Accent1 2 2 4 2 2 3 6 3" xfId="5362" xr:uid="{00000000-0005-0000-0000-000036140000}"/>
    <cellStyle name="20% - Accent1 2 2 4 2 2 3 6 3 2" xfId="5363" xr:uid="{00000000-0005-0000-0000-000037140000}"/>
    <cellStyle name="20% - Accent1 2 2 4 2 2 3 6 4" xfId="5364" xr:uid="{00000000-0005-0000-0000-000038140000}"/>
    <cellStyle name="20% - Accent1 2 2 4 2 2 3 7" xfId="5365" xr:uid="{00000000-0005-0000-0000-000039140000}"/>
    <cellStyle name="20% - Accent1 2 2 4 2 2 3 7 2" xfId="5366" xr:uid="{00000000-0005-0000-0000-00003A140000}"/>
    <cellStyle name="20% - Accent1 2 2 4 2 2 3 7 2 2" xfId="5367" xr:uid="{00000000-0005-0000-0000-00003B140000}"/>
    <cellStyle name="20% - Accent1 2 2 4 2 2 3 7 3" xfId="5368" xr:uid="{00000000-0005-0000-0000-00003C140000}"/>
    <cellStyle name="20% - Accent1 2 2 4 2 2 3 8" xfId="5369" xr:uid="{00000000-0005-0000-0000-00003D140000}"/>
    <cellStyle name="20% - Accent1 2 2 4 2 2 3 8 2" xfId="5370" xr:uid="{00000000-0005-0000-0000-00003E140000}"/>
    <cellStyle name="20% - Accent1 2 2 4 2 2 3 8 2 2" xfId="5371" xr:uid="{00000000-0005-0000-0000-00003F140000}"/>
    <cellStyle name="20% - Accent1 2 2 4 2 2 3 8 3" xfId="5372" xr:uid="{00000000-0005-0000-0000-000040140000}"/>
    <cellStyle name="20% - Accent1 2 2 4 2 2 3 9" xfId="5373" xr:uid="{00000000-0005-0000-0000-000041140000}"/>
    <cellStyle name="20% - Accent1 2 2 4 2 2 3 9 2" xfId="5374" xr:uid="{00000000-0005-0000-0000-000042140000}"/>
    <cellStyle name="20% - Accent1 2 2 4 2 2 4" xfId="5375" xr:uid="{00000000-0005-0000-0000-000043140000}"/>
    <cellStyle name="20% - Accent1 2 2 4 2 2 4 10" xfId="5376" xr:uid="{00000000-0005-0000-0000-000044140000}"/>
    <cellStyle name="20% - Accent1 2 2 4 2 2 4 10 2" xfId="5377" xr:uid="{00000000-0005-0000-0000-000045140000}"/>
    <cellStyle name="20% - Accent1 2 2 4 2 2 4 11" xfId="5378" xr:uid="{00000000-0005-0000-0000-000046140000}"/>
    <cellStyle name="20% - Accent1 2 2 4 2 2 4 2" xfId="5379" xr:uid="{00000000-0005-0000-0000-000047140000}"/>
    <cellStyle name="20% - Accent1 2 2 4 2 2 4 2 2" xfId="5380" xr:uid="{00000000-0005-0000-0000-000048140000}"/>
    <cellStyle name="20% - Accent1 2 2 4 2 2 4 2 2 2" xfId="5381" xr:uid="{00000000-0005-0000-0000-000049140000}"/>
    <cellStyle name="20% - Accent1 2 2 4 2 2 4 2 2 2 2" xfId="5382" xr:uid="{00000000-0005-0000-0000-00004A140000}"/>
    <cellStyle name="20% - Accent1 2 2 4 2 2 4 2 2 2 2 2" xfId="5383" xr:uid="{00000000-0005-0000-0000-00004B140000}"/>
    <cellStyle name="20% - Accent1 2 2 4 2 2 4 2 2 2 3" xfId="5384" xr:uid="{00000000-0005-0000-0000-00004C140000}"/>
    <cellStyle name="20% - Accent1 2 2 4 2 2 4 2 2 3" xfId="5385" xr:uid="{00000000-0005-0000-0000-00004D140000}"/>
    <cellStyle name="20% - Accent1 2 2 4 2 2 4 2 2 3 2" xfId="5386" xr:uid="{00000000-0005-0000-0000-00004E140000}"/>
    <cellStyle name="20% - Accent1 2 2 4 2 2 4 2 2 4" xfId="5387" xr:uid="{00000000-0005-0000-0000-00004F140000}"/>
    <cellStyle name="20% - Accent1 2 2 4 2 2 4 2 3" xfId="5388" xr:uid="{00000000-0005-0000-0000-000050140000}"/>
    <cellStyle name="20% - Accent1 2 2 4 2 2 4 2 3 2" xfId="5389" xr:uid="{00000000-0005-0000-0000-000051140000}"/>
    <cellStyle name="20% - Accent1 2 2 4 2 2 4 2 3 2 2" xfId="5390" xr:uid="{00000000-0005-0000-0000-000052140000}"/>
    <cellStyle name="20% - Accent1 2 2 4 2 2 4 2 3 2 2 2" xfId="5391" xr:uid="{00000000-0005-0000-0000-000053140000}"/>
    <cellStyle name="20% - Accent1 2 2 4 2 2 4 2 3 2 3" xfId="5392" xr:uid="{00000000-0005-0000-0000-000054140000}"/>
    <cellStyle name="20% - Accent1 2 2 4 2 2 4 2 3 3" xfId="5393" xr:uid="{00000000-0005-0000-0000-000055140000}"/>
    <cellStyle name="20% - Accent1 2 2 4 2 2 4 2 3 3 2" xfId="5394" xr:uid="{00000000-0005-0000-0000-000056140000}"/>
    <cellStyle name="20% - Accent1 2 2 4 2 2 4 2 3 4" xfId="5395" xr:uid="{00000000-0005-0000-0000-000057140000}"/>
    <cellStyle name="20% - Accent1 2 2 4 2 2 4 2 4" xfId="5396" xr:uid="{00000000-0005-0000-0000-000058140000}"/>
    <cellStyle name="20% - Accent1 2 2 4 2 2 4 2 4 2" xfId="5397" xr:uid="{00000000-0005-0000-0000-000059140000}"/>
    <cellStyle name="20% - Accent1 2 2 4 2 2 4 2 4 2 2" xfId="5398" xr:uid="{00000000-0005-0000-0000-00005A140000}"/>
    <cellStyle name="20% - Accent1 2 2 4 2 2 4 2 4 2 2 2" xfId="5399" xr:uid="{00000000-0005-0000-0000-00005B140000}"/>
    <cellStyle name="20% - Accent1 2 2 4 2 2 4 2 4 2 3" xfId="5400" xr:uid="{00000000-0005-0000-0000-00005C140000}"/>
    <cellStyle name="20% - Accent1 2 2 4 2 2 4 2 4 3" xfId="5401" xr:uid="{00000000-0005-0000-0000-00005D140000}"/>
    <cellStyle name="20% - Accent1 2 2 4 2 2 4 2 4 3 2" xfId="5402" xr:uid="{00000000-0005-0000-0000-00005E140000}"/>
    <cellStyle name="20% - Accent1 2 2 4 2 2 4 2 4 4" xfId="5403" xr:uid="{00000000-0005-0000-0000-00005F140000}"/>
    <cellStyle name="20% - Accent1 2 2 4 2 2 4 2 5" xfId="5404" xr:uid="{00000000-0005-0000-0000-000060140000}"/>
    <cellStyle name="20% - Accent1 2 2 4 2 2 4 2 5 2" xfId="5405" xr:uid="{00000000-0005-0000-0000-000061140000}"/>
    <cellStyle name="20% - Accent1 2 2 4 2 2 4 2 5 2 2" xfId="5406" xr:uid="{00000000-0005-0000-0000-000062140000}"/>
    <cellStyle name="20% - Accent1 2 2 4 2 2 4 2 5 3" xfId="5407" xr:uid="{00000000-0005-0000-0000-000063140000}"/>
    <cellStyle name="20% - Accent1 2 2 4 2 2 4 2 6" xfId="5408" xr:uid="{00000000-0005-0000-0000-000064140000}"/>
    <cellStyle name="20% - Accent1 2 2 4 2 2 4 2 6 2" xfId="5409" xr:uid="{00000000-0005-0000-0000-000065140000}"/>
    <cellStyle name="20% - Accent1 2 2 4 2 2 4 2 6 2 2" xfId="5410" xr:uid="{00000000-0005-0000-0000-000066140000}"/>
    <cellStyle name="20% - Accent1 2 2 4 2 2 4 2 6 3" xfId="5411" xr:uid="{00000000-0005-0000-0000-000067140000}"/>
    <cellStyle name="20% - Accent1 2 2 4 2 2 4 2 7" xfId="5412" xr:uid="{00000000-0005-0000-0000-000068140000}"/>
    <cellStyle name="20% - Accent1 2 2 4 2 2 4 2 7 2" xfId="5413" xr:uid="{00000000-0005-0000-0000-000069140000}"/>
    <cellStyle name="20% - Accent1 2 2 4 2 2 4 2 8" xfId="5414" xr:uid="{00000000-0005-0000-0000-00006A140000}"/>
    <cellStyle name="20% - Accent1 2 2 4 2 2 4 2 8 2" xfId="5415" xr:uid="{00000000-0005-0000-0000-00006B140000}"/>
    <cellStyle name="20% - Accent1 2 2 4 2 2 4 2 9" xfId="5416" xr:uid="{00000000-0005-0000-0000-00006C140000}"/>
    <cellStyle name="20% - Accent1 2 2 4 2 2 4 3" xfId="5417" xr:uid="{00000000-0005-0000-0000-00006D140000}"/>
    <cellStyle name="20% - Accent1 2 2 4 2 2 4 3 2" xfId="5418" xr:uid="{00000000-0005-0000-0000-00006E140000}"/>
    <cellStyle name="20% - Accent1 2 2 4 2 2 4 3 2 2" xfId="5419" xr:uid="{00000000-0005-0000-0000-00006F140000}"/>
    <cellStyle name="20% - Accent1 2 2 4 2 2 4 3 2 2 2" xfId="5420" xr:uid="{00000000-0005-0000-0000-000070140000}"/>
    <cellStyle name="20% - Accent1 2 2 4 2 2 4 3 2 2 2 2" xfId="5421" xr:uid="{00000000-0005-0000-0000-000071140000}"/>
    <cellStyle name="20% - Accent1 2 2 4 2 2 4 3 2 2 3" xfId="5422" xr:uid="{00000000-0005-0000-0000-000072140000}"/>
    <cellStyle name="20% - Accent1 2 2 4 2 2 4 3 2 3" xfId="5423" xr:uid="{00000000-0005-0000-0000-000073140000}"/>
    <cellStyle name="20% - Accent1 2 2 4 2 2 4 3 2 3 2" xfId="5424" xr:uid="{00000000-0005-0000-0000-000074140000}"/>
    <cellStyle name="20% - Accent1 2 2 4 2 2 4 3 2 4" xfId="5425" xr:uid="{00000000-0005-0000-0000-000075140000}"/>
    <cellStyle name="20% - Accent1 2 2 4 2 2 4 3 3" xfId="5426" xr:uid="{00000000-0005-0000-0000-000076140000}"/>
    <cellStyle name="20% - Accent1 2 2 4 2 2 4 3 3 2" xfId="5427" xr:uid="{00000000-0005-0000-0000-000077140000}"/>
    <cellStyle name="20% - Accent1 2 2 4 2 2 4 3 3 2 2" xfId="5428" xr:uid="{00000000-0005-0000-0000-000078140000}"/>
    <cellStyle name="20% - Accent1 2 2 4 2 2 4 3 3 2 2 2" xfId="5429" xr:uid="{00000000-0005-0000-0000-000079140000}"/>
    <cellStyle name="20% - Accent1 2 2 4 2 2 4 3 3 2 3" xfId="5430" xr:uid="{00000000-0005-0000-0000-00007A140000}"/>
    <cellStyle name="20% - Accent1 2 2 4 2 2 4 3 3 3" xfId="5431" xr:uid="{00000000-0005-0000-0000-00007B140000}"/>
    <cellStyle name="20% - Accent1 2 2 4 2 2 4 3 3 3 2" xfId="5432" xr:uid="{00000000-0005-0000-0000-00007C140000}"/>
    <cellStyle name="20% - Accent1 2 2 4 2 2 4 3 3 4" xfId="5433" xr:uid="{00000000-0005-0000-0000-00007D140000}"/>
    <cellStyle name="20% - Accent1 2 2 4 2 2 4 3 4" xfId="5434" xr:uid="{00000000-0005-0000-0000-00007E140000}"/>
    <cellStyle name="20% - Accent1 2 2 4 2 2 4 3 4 2" xfId="5435" xr:uid="{00000000-0005-0000-0000-00007F140000}"/>
    <cellStyle name="20% - Accent1 2 2 4 2 2 4 3 4 2 2" xfId="5436" xr:uid="{00000000-0005-0000-0000-000080140000}"/>
    <cellStyle name="20% - Accent1 2 2 4 2 2 4 3 4 2 2 2" xfId="5437" xr:uid="{00000000-0005-0000-0000-000081140000}"/>
    <cellStyle name="20% - Accent1 2 2 4 2 2 4 3 4 2 3" xfId="5438" xr:uid="{00000000-0005-0000-0000-000082140000}"/>
    <cellStyle name="20% - Accent1 2 2 4 2 2 4 3 4 3" xfId="5439" xr:uid="{00000000-0005-0000-0000-000083140000}"/>
    <cellStyle name="20% - Accent1 2 2 4 2 2 4 3 4 3 2" xfId="5440" xr:uid="{00000000-0005-0000-0000-000084140000}"/>
    <cellStyle name="20% - Accent1 2 2 4 2 2 4 3 4 4" xfId="5441" xr:uid="{00000000-0005-0000-0000-000085140000}"/>
    <cellStyle name="20% - Accent1 2 2 4 2 2 4 3 5" xfId="5442" xr:uid="{00000000-0005-0000-0000-000086140000}"/>
    <cellStyle name="20% - Accent1 2 2 4 2 2 4 3 5 2" xfId="5443" xr:uid="{00000000-0005-0000-0000-000087140000}"/>
    <cellStyle name="20% - Accent1 2 2 4 2 2 4 3 5 2 2" xfId="5444" xr:uid="{00000000-0005-0000-0000-000088140000}"/>
    <cellStyle name="20% - Accent1 2 2 4 2 2 4 3 5 3" xfId="5445" xr:uid="{00000000-0005-0000-0000-000089140000}"/>
    <cellStyle name="20% - Accent1 2 2 4 2 2 4 3 6" xfId="5446" xr:uid="{00000000-0005-0000-0000-00008A140000}"/>
    <cellStyle name="20% - Accent1 2 2 4 2 2 4 3 6 2" xfId="5447" xr:uid="{00000000-0005-0000-0000-00008B140000}"/>
    <cellStyle name="20% - Accent1 2 2 4 2 2 4 3 6 2 2" xfId="5448" xr:uid="{00000000-0005-0000-0000-00008C140000}"/>
    <cellStyle name="20% - Accent1 2 2 4 2 2 4 3 6 3" xfId="5449" xr:uid="{00000000-0005-0000-0000-00008D140000}"/>
    <cellStyle name="20% - Accent1 2 2 4 2 2 4 3 7" xfId="5450" xr:uid="{00000000-0005-0000-0000-00008E140000}"/>
    <cellStyle name="20% - Accent1 2 2 4 2 2 4 3 7 2" xfId="5451" xr:uid="{00000000-0005-0000-0000-00008F140000}"/>
    <cellStyle name="20% - Accent1 2 2 4 2 2 4 3 8" xfId="5452" xr:uid="{00000000-0005-0000-0000-000090140000}"/>
    <cellStyle name="20% - Accent1 2 2 4 2 2 4 3 8 2" xfId="5453" xr:uid="{00000000-0005-0000-0000-000091140000}"/>
    <cellStyle name="20% - Accent1 2 2 4 2 2 4 3 9" xfId="5454" xr:uid="{00000000-0005-0000-0000-000092140000}"/>
    <cellStyle name="20% - Accent1 2 2 4 2 2 4 4" xfId="5455" xr:uid="{00000000-0005-0000-0000-000093140000}"/>
    <cellStyle name="20% - Accent1 2 2 4 2 2 4 4 2" xfId="5456" xr:uid="{00000000-0005-0000-0000-000094140000}"/>
    <cellStyle name="20% - Accent1 2 2 4 2 2 4 4 2 2" xfId="5457" xr:uid="{00000000-0005-0000-0000-000095140000}"/>
    <cellStyle name="20% - Accent1 2 2 4 2 2 4 4 2 2 2" xfId="5458" xr:uid="{00000000-0005-0000-0000-000096140000}"/>
    <cellStyle name="20% - Accent1 2 2 4 2 2 4 4 2 3" xfId="5459" xr:uid="{00000000-0005-0000-0000-000097140000}"/>
    <cellStyle name="20% - Accent1 2 2 4 2 2 4 4 3" xfId="5460" xr:uid="{00000000-0005-0000-0000-000098140000}"/>
    <cellStyle name="20% - Accent1 2 2 4 2 2 4 4 3 2" xfId="5461" xr:uid="{00000000-0005-0000-0000-000099140000}"/>
    <cellStyle name="20% - Accent1 2 2 4 2 2 4 4 4" xfId="5462" xr:uid="{00000000-0005-0000-0000-00009A140000}"/>
    <cellStyle name="20% - Accent1 2 2 4 2 2 4 5" xfId="5463" xr:uid="{00000000-0005-0000-0000-00009B140000}"/>
    <cellStyle name="20% - Accent1 2 2 4 2 2 4 5 2" xfId="5464" xr:uid="{00000000-0005-0000-0000-00009C140000}"/>
    <cellStyle name="20% - Accent1 2 2 4 2 2 4 5 2 2" xfId="5465" xr:uid="{00000000-0005-0000-0000-00009D140000}"/>
    <cellStyle name="20% - Accent1 2 2 4 2 2 4 5 2 2 2" xfId="5466" xr:uid="{00000000-0005-0000-0000-00009E140000}"/>
    <cellStyle name="20% - Accent1 2 2 4 2 2 4 5 2 3" xfId="5467" xr:uid="{00000000-0005-0000-0000-00009F140000}"/>
    <cellStyle name="20% - Accent1 2 2 4 2 2 4 5 3" xfId="5468" xr:uid="{00000000-0005-0000-0000-0000A0140000}"/>
    <cellStyle name="20% - Accent1 2 2 4 2 2 4 5 3 2" xfId="5469" xr:uid="{00000000-0005-0000-0000-0000A1140000}"/>
    <cellStyle name="20% - Accent1 2 2 4 2 2 4 5 4" xfId="5470" xr:uid="{00000000-0005-0000-0000-0000A2140000}"/>
    <cellStyle name="20% - Accent1 2 2 4 2 2 4 6" xfId="5471" xr:uid="{00000000-0005-0000-0000-0000A3140000}"/>
    <cellStyle name="20% - Accent1 2 2 4 2 2 4 6 2" xfId="5472" xr:uid="{00000000-0005-0000-0000-0000A4140000}"/>
    <cellStyle name="20% - Accent1 2 2 4 2 2 4 6 2 2" xfId="5473" xr:uid="{00000000-0005-0000-0000-0000A5140000}"/>
    <cellStyle name="20% - Accent1 2 2 4 2 2 4 6 2 2 2" xfId="5474" xr:uid="{00000000-0005-0000-0000-0000A6140000}"/>
    <cellStyle name="20% - Accent1 2 2 4 2 2 4 6 2 3" xfId="5475" xr:uid="{00000000-0005-0000-0000-0000A7140000}"/>
    <cellStyle name="20% - Accent1 2 2 4 2 2 4 6 3" xfId="5476" xr:uid="{00000000-0005-0000-0000-0000A8140000}"/>
    <cellStyle name="20% - Accent1 2 2 4 2 2 4 6 3 2" xfId="5477" xr:uid="{00000000-0005-0000-0000-0000A9140000}"/>
    <cellStyle name="20% - Accent1 2 2 4 2 2 4 6 4" xfId="5478" xr:uid="{00000000-0005-0000-0000-0000AA140000}"/>
    <cellStyle name="20% - Accent1 2 2 4 2 2 4 7" xfId="5479" xr:uid="{00000000-0005-0000-0000-0000AB140000}"/>
    <cellStyle name="20% - Accent1 2 2 4 2 2 4 7 2" xfId="5480" xr:uid="{00000000-0005-0000-0000-0000AC140000}"/>
    <cellStyle name="20% - Accent1 2 2 4 2 2 4 7 2 2" xfId="5481" xr:uid="{00000000-0005-0000-0000-0000AD140000}"/>
    <cellStyle name="20% - Accent1 2 2 4 2 2 4 7 3" xfId="5482" xr:uid="{00000000-0005-0000-0000-0000AE140000}"/>
    <cellStyle name="20% - Accent1 2 2 4 2 2 4 8" xfId="5483" xr:uid="{00000000-0005-0000-0000-0000AF140000}"/>
    <cellStyle name="20% - Accent1 2 2 4 2 2 4 8 2" xfId="5484" xr:uid="{00000000-0005-0000-0000-0000B0140000}"/>
    <cellStyle name="20% - Accent1 2 2 4 2 2 4 8 2 2" xfId="5485" xr:uid="{00000000-0005-0000-0000-0000B1140000}"/>
    <cellStyle name="20% - Accent1 2 2 4 2 2 4 8 3" xfId="5486" xr:uid="{00000000-0005-0000-0000-0000B2140000}"/>
    <cellStyle name="20% - Accent1 2 2 4 2 2 4 9" xfId="5487" xr:uid="{00000000-0005-0000-0000-0000B3140000}"/>
    <cellStyle name="20% - Accent1 2 2 4 2 2 4 9 2" xfId="5488" xr:uid="{00000000-0005-0000-0000-0000B4140000}"/>
    <cellStyle name="20% - Accent1 2 2 4 2 2 5" xfId="5489" xr:uid="{00000000-0005-0000-0000-0000B5140000}"/>
    <cellStyle name="20% - Accent1 2 2 4 2 2 5 2" xfId="5490" xr:uid="{00000000-0005-0000-0000-0000B6140000}"/>
    <cellStyle name="20% - Accent1 2 2 4 2 2 5 2 2" xfId="5491" xr:uid="{00000000-0005-0000-0000-0000B7140000}"/>
    <cellStyle name="20% - Accent1 2 2 4 2 2 5 2 2 2" xfId="5492" xr:uid="{00000000-0005-0000-0000-0000B8140000}"/>
    <cellStyle name="20% - Accent1 2 2 4 2 2 5 2 2 2 2" xfId="5493" xr:uid="{00000000-0005-0000-0000-0000B9140000}"/>
    <cellStyle name="20% - Accent1 2 2 4 2 2 5 2 2 3" xfId="5494" xr:uid="{00000000-0005-0000-0000-0000BA140000}"/>
    <cellStyle name="20% - Accent1 2 2 4 2 2 5 2 3" xfId="5495" xr:uid="{00000000-0005-0000-0000-0000BB140000}"/>
    <cellStyle name="20% - Accent1 2 2 4 2 2 5 2 3 2" xfId="5496" xr:uid="{00000000-0005-0000-0000-0000BC140000}"/>
    <cellStyle name="20% - Accent1 2 2 4 2 2 5 2 4" xfId="5497" xr:uid="{00000000-0005-0000-0000-0000BD140000}"/>
    <cellStyle name="20% - Accent1 2 2 4 2 2 5 3" xfId="5498" xr:uid="{00000000-0005-0000-0000-0000BE140000}"/>
    <cellStyle name="20% - Accent1 2 2 4 2 2 5 3 2" xfId="5499" xr:uid="{00000000-0005-0000-0000-0000BF140000}"/>
    <cellStyle name="20% - Accent1 2 2 4 2 2 5 3 2 2" xfId="5500" xr:uid="{00000000-0005-0000-0000-0000C0140000}"/>
    <cellStyle name="20% - Accent1 2 2 4 2 2 5 3 2 2 2" xfId="5501" xr:uid="{00000000-0005-0000-0000-0000C1140000}"/>
    <cellStyle name="20% - Accent1 2 2 4 2 2 5 3 2 3" xfId="5502" xr:uid="{00000000-0005-0000-0000-0000C2140000}"/>
    <cellStyle name="20% - Accent1 2 2 4 2 2 5 3 3" xfId="5503" xr:uid="{00000000-0005-0000-0000-0000C3140000}"/>
    <cellStyle name="20% - Accent1 2 2 4 2 2 5 3 3 2" xfId="5504" xr:uid="{00000000-0005-0000-0000-0000C4140000}"/>
    <cellStyle name="20% - Accent1 2 2 4 2 2 5 3 4" xfId="5505" xr:uid="{00000000-0005-0000-0000-0000C5140000}"/>
    <cellStyle name="20% - Accent1 2 2 4 2 2 5 4" xfId="5506" xr:uid="{00000000-0005-0000-0000-0000C6140000}"/>
    <cellStyle name="20% - Accent1 2 2 4 2 2 5 4 2" xfId="5507" xr:uid="{00000000-0005-0000-0000-0000C7140000}"/>
    <cellStyle name="20% - Accent1 2 2 4 2 2 5 4 2 2" xfId="5508" xr:uid="{00000000-0005-0000-0000-0000C8140000}"/>
    <cellStyle name="20% - Accent1 2 2 4 2 2 5 4 2 2 2" xfId="5509" xr:uid="{00000000-0005-0000-0000-0000C9140000}"/>
    <cellStyle name="20% - Accent1 2 2 4 2 2 5 4 2 3" xfId="5510" xr:uid="{00000000-0005-0000-0000-0000CA140000}"/>
    <cellStyle name="20% - Accent1 2 2 4 2 2 5 4 3" xfId="5511" xr:uid="{00000000-0005-0000-0000-0000CB140000}"/>
    <cellStyle name="20% - Accent1 2 2 4 2 2 5 4 3 2" xfId="5512" xr:uid="{00000000-0005-0000-0000-0000CC140000}"/>
    <cellStyle name="20% - Accent1 2 2 4 2 2 5 4 4" xfId="5513" xr:uid="{00000000-0005-0000-0000-0000CD140000}"/>
    <cellStyle name="20% - Accent1 2 2 4 2 2 5 5" xfId="5514" xr:uid="{00000000-0005-0000-0000-0000CE140000}"/>
    <cellStyle name="20% - Accent1 2 2 4 2 2 5 5 2" xfId="5515" xr:uid="{00000000-0005-0000-0000-0000CF140000}"/>
    <cellStyle name="20% - Accent1 2 2 4 2 2 5 5 2 2" xfId="5516" xr:uid="{00000000-0005-0000-0000-0000D0140000}"/>
    <cellStyle name="20% - Accent1 2 2 4 2 2 5 5 3" xfId="5517" xr:uid="{00000000-0005-0000-0000-0000D1140000}"/>
    <cellStyle name="20% - Accent1 2 2 4 2 2 5 6" xfId="5518" xr:uid="{00000000-0005-0000-0000-0000D2140000}"/>
    <cellStyle name="20% - Accent1 2 2 4 2 2 5 6 2" xfId="5519" xr:uid="{00000000-0005-0000-0000-0000D3140000}"/>
    <cellStyle name="20% - Accent1 2 2 4 2 2 5 6 2 2" xfId="5520" xr:uid="{00000000-0005-0000-0000-0000D4140000}"/>
    <cellStyle name="20% - Accent1 2 2 4 2 2 5 6 3" xfId="5521" xr:uid="{00000000-0005-0000-0000-0000D5140000}"/>
    <cellStyle name="20% - Accent1 2 2 4 2 2 5 7" xfId="5522" xr:uid="{00000000-0005-0000-0000-0000D6140000}"/>
    <cellStyle name="20% - Accent1 2 2 4 2 2 5 7 2" xfId="5523" xr:uid="{00000000-0005-0000-0000-0000D7140000}"/>
    <cellStyle name="20% - Accent1 2 2 4 2 2 5 8" xfId="5524" xr:uid="{00000000-0005-0000-0000-0000D8140000}"/>
    <cellStyle name="20% - Accent1 2 2 4 2 2 5 8 2" xfId="5525" xr:uid="{00000000-0005-0000-0000-0000D9140000}"/>
    <cellStyle name="20% - Accent1 2 2 4 2 2 5 9" xfId="5526" xr:uid="{00000000-0005-0000-0000-0000DA140000}"/>
    <cellStyle name="20% - Accent1 2 2 4 2 2 6" xfId="5527" xr:uid="{00000000-0005-0000-0000-0000DB140000}"/>
    <cellStyle name="20% - Accent1 2 2 4 2 2 6 2" xfId="5528" xr:uid="{00000000-0005-0000-0000-0000DC140000}"/>
    <cellStyle name="20% - Accent1 2 2 4 2 2 6 2 2" xfId="5529" xr:uid="{00000000-0005-0000-0000-0000DD140000}"/>
    <cellStyle name="20% - Accent1 2 2 4 2 2 6 2 2 2" xfId="5530" xr:uid="{00000000-0005-0000-0000-0000DE140000}"/>
    <cellStyle name="20% - Accent1 2 2 4 2 2 6 2 2 2 2" xfId="5531" xr:uid="{00000000-0005-0000-0000-0000DF140000}"/>
    <cellStyle name="20% - Accent1 2 2 4 2 2 6 2 2 3" xfId="5532" xr:uid="{00000000-0005-0000-0000-0000E0140000}"/>
    <cellStyle name="20% - Accent1 2 2 4 2 2 6 2 3" xfId="5533" xr:uid="{00000000-0005-0000-0000-0000E1140000}"/>
    <cellStyle name="20% - Accent1 2 2 4 2 2 6 2 3 2" xfId="5534" xr:uid="{00000000-0005-0000-0000-0000E2140000}"/>
    <cellStyle name="20% - Accent1 2 2 4 2 2 6 2 4" xfId="5535" xr:uid="{00000000-0005-0000-0000-0000E3140000}"/>
    <cellStyle name="20% - Accent1 2 2 4 2 2 6 3" xfId="5536" xr:uid="{00000000-0005-0000-0000-0000E4140000}"/>
    <cellStyle name="20% - Accent1 2 2 4 2 2 6 3 2" xfId="5537" xr:uid="{00000000-0005-0000-0000-0000E5140000}"/>
    <cellStyle name="20% - Accent1 2 2 4 2 2 6 3 2 2" xfId="5538" xr:uid="{00000000-0005-0000-0000-0000E6140000}"/>
    <cellStyle name="20% - Accent1 2 2 4 2 2 6 3 2 2 2" xfId="5539" xr:uid="{00000000-0005-0000-0000-0000E7140000}"/>
    <cellStyle name="20% - Accent1 2 2 4 2 2 6 3 2 3" xfId="5540" xr:uid="{00000000-0005-0000-0000-0000E8140000}"/>
    <cellStyle name="20% - Accent1 2 2 4 2 2 6 3 3" xfId="5541" xr:uid="{00000000-0005-0000-0000-0000E9140000}"/>
    <cellStyle name="20% - Accent1 2 2 4 2 2 6 3 3 2" xfId="5542" xr:uid="{00000000-0005-0000-0000-0000EA140000}"/>
    <cellStyle name="20% - Accent1 2 2 4 2 2 6 3 4" xfId="5543" xr:uid="{00000000-0005-0000-0000-0000EB140000}"/>
    <cellStyle name="20% - Accent1 2 2 4 2 2 6 4" xfId="5544" xr:uid="{00000000-0005-0000-0000-0000EC140000}"/>
    <cellStyle name="20% - Accent1 2 2 4 2 2 6 4 2" xfId="5545" xr:uid="{00000000-0005-0000-0000-0000ED140000}"/>
    <cellStyle name="20% - Accent1 2 2 4 2 2 6 4 2 2" xfId="5546" xr:uid="{00000000-0005-0000-0000-0000EE140000}"/>
    <cellStyle name="20% - Accent1 2 2 4 2 2 6 4 2 2 2" xfId="5547" xr:uid="{00000000-0005-0000-0000-0000EF140000}"/>
    <cellStyle name="20% - Accent1 2 2 4 2 2 6 4 2 3" xfId="5548" xr:uid="{00000000-0005-0000-0000-0000F0140000}"/>
    <cellStyle name="20% - Accent1 2 2 4 2 2 6 4 3" xfId="5549" xr:uid="{00000000-0005-0000-0000-0000F1140000}"/>
    <cellStyle name="20% - Accent1 2 2 4 2 2 6 4 3 2" xfId="5550" xr:uid="{00000000-0005-0000-0000-0000F2140000}"/>
    <cellStyle name="20% - Accent1 2 2 4 2 2 6 4 4" xfId="5551" xr:uid="{00000000-0005-0000-0000-0000F3140000}"/>
    <cellStyle name="20% - Accent1 2 2 4 2 2 6 5" xfId="5552" xr:uid="{00000000-0005-0000-0000-0000F4140000}"/>
    <cellStyle name="20% - Accent1 2 2 4 2 2 6 5 2" xfId="5553" xr:uid="{00000000-0005-0000-0000-0000F5140000}"/>
    <cellStyle name="20% - Accent1 2 2 4 2 2 6 5 2 2" xfId="5554" xr:uid="{00000000-0005-0000-0000-0000F6140000}"/>
    <cellStyle name="20% - Accent1 2 2 4 2 2 6 5 3" xfId="5555" xr:uid="{00000000-0005-0000-0000-0000F7140000}"/>
    <cellStyle name="20% - Accent1 2 2 4 2 2 6 6" xfId="5556" xr:uid="{00000000-0005-0000-0000-0000F8140000}"/>
    <cellStyle name="20% - Accent1 2 2 4 2 2 6 6 2" xfId="5557" xr:uid="{00000000-0005-0000-0000-0000F9140000}"/>
    <cellStyle name="20% - Accent1 2 2 4 2 2 6 6 2 2" xfId="5558" xr:uid="{00000000-0005-0000-0000-0000FA140000}"/>
    <cellStyle name="20% - Accent1 2 2 4 2 2 6 6 3" xfId="5559" xr:uid="{00000000-0005-0000-0000-0000FB140000}"/>
    <cellStyle name="20% - Accent1 2 2 4 2 2 6 7" xfId="5560" xr:uid="{00000000-0005-0000-0000-0000FC140000}"/>
    <cellStyle name="20% - Accent1 2 2 4 2 2 6 7 2" xfId="5561" xr:uid="{00000000-0005-0000-0000-0000FD140000}"/>
    <cellStyle name="20% - Accent1 2 2 4 2 2 6 8" xfId="5562" xr:uid="{00000000-0005-0000-0000-0000FE140000}"/>
    <cellStyle name="20% - Accent1 2 2 4 2 2 6 8 2" xfId="5563" xr:uid="{00000000-0005-0000-0000-0000FF140000}"/>
    <cellStyle name="20% - Accent1 2 2 4 2 2 6 9" xfId="5564" xr:uid="{00000000-0005-0000-0000-000000150000}"/>
    <cellStyle name="20% - Accent1 2 2 4 2 2 7" xfId="5565" xr:uid="{00000000-0005-0000-0000-000001150000}"/>
    <cellStyle name="20% - Accent1 2 2 4 2 2 7 2" xfId="5566" xr:uid="{00000000-0005-0000-0000-000002150000}"/>
    <cellStyle name="20% - Accent1 2 2 4 2 2 7 2 2" xfId="5567" xr:uid="{00000000-0005-0000-0000-000003150000}"/>
    <cellStyle name="20% - Accent1 2 2 4 2 2 7 2 2 2" xfId="5568" xr:uid="{00000000-0005-0000-0000-000004150000}"/>
    <cellStyle name="20% - Accent1 2 2 4 2 2 7 2 3" xfId="5569" xr:uid="{00000000-0005-0000-0000-000005150000}"/>
    <cellStyle name="20% - Accent1 2 2 4 2 2 7 3" xfId="5570" xr:uid="{00000000-0005-0000-0000-000006150000}"/>
    <cellStyle name="20% - Accent1 2 2 4 2 2 7 3 2" xfId="5571" xr:uid="{00000000-0005-0000-0000-000007150000}"/>
    <cellStyle name="20% - Accent1 2 2 4 2 2 7 4" xfId="5572" xr:uid="{00000000-0005-0000-0000-000008150000}"/>
    <cellStyle name="20% - Accent1 2 2 4 2 2 8" xfId="5573" xr:uid="{00000000-0005-0000-0000-000009150000}"/>
    <cellStyle name="20% - Accent1 2 2 4 2 2 8 2" xfId="5574" xr:uid="{00000000-0005-0000-0000-00000A150000}"/>
    <cellStyle name="20% - Accent1 2 2 4 2 2 8 2 2" xfId="5575" xr:uid="{00000000-0005-0000-0000-00000B150000}"/>
    <cellStyle name="20% - Accent1 2 2 4 2 2 8 2 2 2" xfId="5576" xr:uid="{00000000-0005-0000-0000-00000C150000}"/>
    <cellStyle name="20% - Accent1 2 2 4 2 2 8 2 3" xfId="5577" xr:uid="{00000000-0005-0000-0000-00000D150000}"/>
    <cellStyle name="20% - Accent1 2 2 4 2 2 8 3" xfId="5578" xr:uid="{00000000-0005-0000-0000-00000E150000}"/>
    <cellStyle name="20% - Accent1 2 2 4 2 2 8 3 2" xfId="5579" xr:uid="{00000000-0005-0000-0000-00000F150000}"/>
    <cellStyle name="20% - Accent1 2 2 4 2 2 8 4" xfId="5580" xr:uid="{00000000-0005-0000-0000-000010150000}"/>
    <cellStyle name="20% - Accent1 2 2 4 2 2 9" xfId="5581" xr:uid="{00000000-0005-0000-0000-000011150000}"/>
    <cellStyle name="20% - Accent1 2 2 4 2 2 9 2" xfId="5582" xr:uid="{00000000-0005-0000-0000-000012150000}"/>
    <cellStyle name="20% - Accent1 2 2 4 2 2 9 2 2" xfId="5583" xr:uid="{00000000-0005-0000-0000-000013150000}"/>
    <cellStyle name="20% - Accent1 2 2 4 2 2 9 2 2 2" xfId="5584" xr:uid="{00000000-0005-0000-0000-000014150000}"/>
    <cellStyle name="20% - Accent1 2 2 4 2 2 9 2 3" xfId="5585" xr:uid="{00000000-0005-0000-0000-000015150000}"/>
    <cellStyle name="20% - Accent1 2 2 4 2 2 9 3" xfId="5586" xr:uid="{00000000-0005-0000-0000-000016150000}"/>
    <cellStyle name="20% - Accent1 2 2 4 2 2 9 3 2" xfId="5587" xr:uid="{00000000-0005-0000-0000-000017150000}"/>
    <cellStyle name="20% - Accent1 2 2 4 2 2 9 4" xfId="5588" xr:uid="{00000000-0005-0000-0000-000018150000}"/>
    <cellStyle name="20% - Accent1 2 2 4 2 3" xfId="5589" xr:uid="{00000000-0005-0000-0000-000019150000}"/>
    <cellStyle name="20% - Accent1 2 2 4 2 3 10" xfId="5590" xr:uid="{00000000-0005-0000-0000-00001A150000}"/>
    <cellStyle name="20% - Accent1 2 2 4 2 3 10 2" xfId="5591" xr:uid="{00000000-0005-0000-0000-00001B150000}"/>
    <cellStyle name="20% - Accent1 2 2 4 2 3 11" xfId="5592" xr:uid="{00000000-0005-0000-0000-00001C150000}"/>
    <cellStyle name="20% - Accent1 2 2 4 2 3 2" xfId="5593" xr:uid="{00000000-0005-0000-0000-00001D150000}"/>
    <cellStyle name="20% - Accent1 2 2 4 2 3 2 2" xfId="5594" xr:uid="{00000000-0005-0000-0000-00001E150000}"/>
    <cellStyle name="20% - Accent1 2 2 4 2 3 2 2 2" xfId="5595" xr:uid="{00000000-0005-0000-0000-00001F150000}"/>
    <cellStyle name="20% - Accent1 2 2 4 2 3 2 2 2 2" xfId="5596" xr:uid="{00000000-0005-0000-0000-000020150000}"/>
    <cellStyle name="20% - Accent1 2 2 4 2 3 2 2 2 2 2" xfId="5597" xr:uid="{00000000-0005-0000-0000-000021150000}"/>
    <cellStyle name="20% - Accent1 2 2 4 2 3 2 2 2 3" xfId="5598" xr:uid="{00000000-0005-0000-0000-000022150000}"/>
    <cellStyle name="20% - Accent1 2 2 4 2 3 2 2 3" xfId="5599" xr:uid="{00000000-0005-0000-0000-000023150000}"/>
    <cellStyle name="20% - Accent1 2 2 4 2 3 2 2 3 2" xfId="5600" xr:uid="{00000000-0005-0000-0000-000024150000}"/>
    <cellStyle name="20% - Accent1 2 2 4 2 3 2 2 4" xfId="5601" xr:uid="{00000000-0005-0000-0000-000025150000}"/>
    <cellStyle name="20% - Accent1 2 2 4 2 3 2 3" xfId="5602" xr:uid="{00000000-0005-0000-0000-000026150000}"/>
    <cellStyle name="20% - Accent1 2 2 4 2 3 2 3 2" xfId="5603" xr:uid="{00000000-0005-0000-0000-000027150000}"/>
    <cellStyle name="20% - Accent1 2 2 4 2 3 2 3 2 2" xfId="5604" xr:uid="{00000000-0005-0000-0000-000028150000}"/>
    <cellStyle name="20% - Accent1 2 2 4 2 3 2 3 2 2 2" xfId="5605" xr:uid="{00000000-0005-0000-0000-000029150000}"/>
    <cellStyle name="20% - Accent1 2 2 4 2 3 2 3 2 3" xfId="5606" xr:uid="{00000000-0005-0000-0000-00002A150000}"/>
    <cellStyle name="20% - Accent1 2 2 4 2 3 2 3 3" xfId="5607" xr:uid="{00000000-0005-0000-0000-00002B150000}"/>
    <cellStyle name="20% - Accent1 2 2 4 2 3 2 3 3 2" xfId="5608" xr:uid="{00000000-0005-0000-0000-00002C150000}"/>
    <cellStyle name="20% - Accent1 2 2 4 2 3 2 3 4" xfId="5609" xr:uid="{00000000-0005-0000-0000-00002D150000}"/>
    <cellStyle name="20% - Accent1 2 2 4 2 3 2 4" xfId="5610" xr:uid="{00000000-0005-0000-0000-00002E150000}"/>
    <cellStyle name="20% - Accent1 2 2 4 2 3 2 4 2" xfId="5611" xr:uid="{00000000-0005-0000-0000-00002F150000}"/>
    <cellStyle name="20% - Accent1 2 2 4 2 3 2 4 2 2" xfId="5612" xr:uid="{00000000-0005-0000-0000-000030150000}"/>
    <cellStyle name="20% - Accent1 2 2 4 2 3 2 4 2 2 2" xfId="5613" xr:uid="{00000000-0005-0000-0000-000031150000}"/>
    <cellStyle name="20% - Accent1 2 2 4 2 3 2 4 2 3" xfId="5614" xr:uid="{00000000-0005-0000-0000-000032150000}"/>
    <cellStyle name="20% - Accent1 2 2 4 2 3 2 4 3" xfId="5615" xr:uid="{00000000-0005-0000-0000-000033150000}"/>
    <cellStyle name="20% - Accent1 2 2 4 2 3 2 4 3 2" xfId="5616" xr:uid="{00000000-0005-0000-0000-000034150000}"/>
    <cellStyle name="20% - Accent1 2 2 4 2 3 2 4 4" xfId="5617" xr:uid="{00000000-0005-0000-0000-000035150000}"/>
    <cellStyle name="20% - Accent1 2 2 4 2 3 2 5" xfId="5618" xr:uid="{00000000-0005-0000-0000-000036150000}"/>
    <cellStyle name="20% - Accent1 2 2 4 2 3 2 5 2" xfId="5619" xr:uid="{00000000-0005-0000-0000-000037150000}"/>
    <cellStyle name="20% - Accent1 2 2 4 2 3 2 5 2 2" xfId="5620" xr:uid="{00000000-0005-0000-0000-000038150000}"/>
    <cellStyle name="20% - Accent1 2 2 4 2 3 2 5 3" xfId="5621" xr:uid="{00000000-0005-0000-0000-000039150000}"/>
    <cellStyle name="20% - Accent1 2 2 4 2 3 2 6" xfId="5622" xr:uid="{00000000-0005-0000-0000-00003A150000}"/>
    <cellStyle name="20% - Accent1 2 2 4 2 3 2 6 2" xfId="5623" xr:uid="{00000000-0005-0000-0000-00003B150000}"/>
    <cellStyle name="20% - Accent1 2 2 4 2 3 2 6 2 2" xfId="5624" xr:uid="{00000000-0005-0000-0000-00003C150000}"/>
    <cellStyle name="20% - Accent1 2 2 4 2 3 2 6 3" xfId="5625" xr:uid="{00000000-0005-0000-0000-00003D150000}"/>
    <cellStyle name="20% - Accent1 2 2 4 2 3 2 7" xfId="5626" xr:uid="{00000000-0005-0000-0000-00003E150000}"/>
    <cellStyle name="20% - Accent1 2 2 4 2 3 2 7 2" xfId="5627" xr:uid="{00000000-0005-0000-0000-00003F150000}"/>
    <cellStyle name="20% - Accent1 2 2 4 2 3 2 8" xfId="5628" xr:uid="{00000000-0005-0000-0000-000040150000}"/>
    <cellStyle name="20% - Accent1 2 2 4 2 3 2 8 2" xfId="5629" xr:uid="{00000000-0005-0000-0000-000041150000}"/>
    <cellStyle name="20% - Accent1 2 2 4 2 3 2 9" xfId="5630" xr:uid="{00000000-0005-0000-0000-000042150000}"/>
    <cellStyle name="20% - Accent1 2 2 4 2 3 3" xfId="5631" xr:uid="{00000000-0005-0000-0000-000043150000}"/>
    <cellStyle name="20% - Accent1 2 2 4 2 3 3 2" xfId="5632" xr:uid="{00000000-0005-0000-0000-000044150000}"/>
    <cellStyle name="20% - Accent1 2 2 4 2 3 3 2 2" xfId="5633" xr:uid="{00000000-0005-0000-0000-000045150000}"/>
    <cellStyle name="20% - Accent1 2 2 4 2 3 3 2 2 2" xfId="5634" xr:uid="{00000000-0005-0000-0000-000046150000}"/>
    <cellStyle name="20% - Accent1 2 2 4 2 3 3 2 2 2 2" xfId="5635" xr:uid="{00000000-0005-0000-0000-000047150000}"/>
    <cellStyle name="20% - Accent1 2 2 4 2 3 3 2 2 3" xfId="5636" xr:uid="{00000000-0005-0000-0000-000048150000}"/>
    <cellStyle name="20% - Accent1 2 2 4 2 3 3 2 3" xfId="5637" xr:uid="{00000000-0005-0000-0000-000049150000}"/>
    <cellStyle name="20% - Accent1 2 2 4 2 3 3 2 3 2" xfId="5638" xr:uid="{00000000-0005-0000-0000-00004A150000}"/>
    <cellStyle name="20% - Accent1 2 2 4 2 3 3 2 4" xfId="5639" xr:uid="{00000000-0005-0000-0000-00004B150000}"/>
    <cellStyle name="20% - Accent1 2 2 4 2 3 3 3" xfId="5640" xr:uid="{00000000-0005-0000-0000-00004C150000}"/>
    <cellStyle name="20% - Accent1 2 2 4 2 3 3 3 2" xfId="5641" xr:uid="{00000000-0005-0000-0000-00004D150000}"/>
    <cellStyle name="20% - Accent1 2 2 4 2 3 3 3 2 2" xfId="5642" xr:uid="{00000000-0005-0000-0000-00004E150000}"/>
    <cellStyle name="20% - Accent1 2 2 4 2 3 3 3 2 2 2" xfId="5643" xr:uid="{00000000-0005-0000-0000-00004F150000}"/>
    <cellStyle name="20% - Accent1 2 2 4 2 3 3 3 2 3" xfId="5644" xr:uid="{00000000-0005-0000-0000-000050150000}"/>
    <cellStyle name="20% - Accent1 2 2 4 2 3 3 3 3" xfId="5645" xr:uid="{00000000-0005-0000-0000-000051150000}"/>
    <cellStyle name="20% - Accent1 2 2 4 2 3 3 3 3 2" xfId="5646" xr:uid="{00000000-0005-0000-0000-000052150000}"/>
    <cellStyle name="20% - Accent1 2 2 4 2 3 3 3 4" xfId="5647" xr:uid="{00000000-0005-0000-0000-000053150000}"/>
    <cellStyle name="20% - Accent1 2 2 4 2 3 3 4" xfId="5648" xr:uid="{00000000-0005-0000-0000-000054150000}"/>
    <cellStyle name="20% - Accent1 2 2 4 2 3 3 4 2" xfId="5649" xr:uid="{00000000-0005-0000-0000-000055150000}"/>
    <cellStyle name="20% - Accent1 2 2 4 2 3 3 4 2 2" xfId="5650" xr:uid="{00000000-0005-0000-0000-000056150000}"/>
    <cellStyle name="20% - Accent1 2 2 4 2 3 3 4 2 2 2" xfId="5651" xr:uid="{00000000-0005-0000-0000-000057150000}"/>
    <cellStyle name="20% - Accent1 2 2 4 2 3 3 4 2 3" xfId="5652" xr:uid="{00000000-0005-0000-0000-000058150000}"/>
    <cellStyle name="20% - Accent1 2 2 4 2 3 3 4 3" xfId="5653" xr:uid="{00000000-0005-0000-0000-000059150000}"/>
    <cellStyle name="20% - Accent1 2 2 4 2 3 3 4 3 2" xfId="5654" xr:uid="{00000000-0005-0000-0000-00005A150000}"/>
    <cellStyle name="20% - Accent1 2 2 4 2 3 3 4 4" xfId="5655" xr:uid="{00000000-0005-0000-0000-00005B150000}"/>
    <cellStyle name="20% - Accent1 2 2 4 2 3 3 5" xfId="5656" xr:uid="{00000000-0005-0000-0000-00005C150000}"/>
    <cellStyle name="20% - Accent1 2 2 4 2 3 3 5 2" xfId="5657" xr:uid="{00000000-0005-0000-0000-00005D150000}"/>
    <cellStyle name="20% - Accent1 2 2 4 2 3 3 5 2 2" xfId="5658" xr:uid="{00000000-0005-0000-0000-00005E150000}"/>
    <cellStyle name="20% - Accent1 2 2 4 2 3 3 5 3" xfId="5659" xr:uid="{00000000-0005-0000-0000-00005F150000}"/>
    <cellStyle name="20% - Accent1 2 2 4 2 3 3 6" xfId="5660" xr:uid="{00000000-0005-0000-0000-000060150000}"/>
    <cellStyle name="20% - Accent1 2 2 4 2 3 3 6 2" xfId="5661" xr:uid="{00000000-0005-0000-0000-000061150000}"/>
    <cellStyle name="20% - Accent1 2 2 4 2 3 3 6 2 2" xfId="5662" xr:uid="{00000000-0005-0000-0000-000062150000}"/>
    <cellStyle name="20% - Accent1 2 2 4 2 3 3 6 3" xfId="5663" xr:uid="{00000000-0005-0000-0000-000063150000}"/>
    <cellStyle name="20% - Accent1 2 2 4 2 3 3 7" xfId="5664" xr:uid="{00000000-0005-0000-0000-000064150000}"/>
    <cellStyle name="20% - Accent1 2 2 4 2 3 3 7 2" xfId="5665" xr:uid="{00000000-0005-0000-0000-000065150000}"/>
    <cellStyle name="20% - Accent1 2 2 4 2 3 3 8" xfId="5666" xr:uid="{00000000-0005-0000-0000-000066150000}"/>
    <cellStyle name="20% - Accent1 2 2 4 2 3 3 8 2" xfId="5667" xr:uid="{00000000-0005-0000-0000-000067150000}"/>
    <cellStyle name="20% - Accent1 2 2 4 2 3 3 9" xfId="5668" xr:uid="{00000000-0005-0000-0000-000068150000}"/>
    <cellStyle name="20% - Accent1 2 2 4 2 3 4" xfId="5669" xr:uid="{00000000-0005-0000-0000-000069150000}"/>
    <cellStyle name="20% - Accent1 2 2 4 2 3 4 2" xfId="5670" xr:uid="{00000000-0005-0000-0000-00006A150000}"/>
    <cellStyle name="20% - Accent1 2 2 4 2 3 4 2 2" xfId="5671" xr:uid="{00000000-0005-0000-0000-00006B150000}"/>
    <cellStyle name="20% - Accent1 2 2 4 2 3 4 2 2 2" xfId="5672" xr:uid="{00000000-0005-0000-0000-00006C150000}"/>
    <cellStyle name="20% - Accent1 2 2 4 2 3 4 2 3" xfId="5673" xr:uid="{00000000-0005-0000-0000-00006D150000}"/>
    <cellStyle name="20% - Accent1 2 2 4 2 3 4 3" xfId="5674" xr:uid="{00000000-0005-0000-0000-00006E150000}"/>
    <cellStyle name="20% - Accent1 2 2 4 2 3 4 3 2" xfId="5675" xr:uid="{00000000-0005-0000-0000-00006F150000}"/>
    <cellStyle name="20% - Accent1 2 2 4 2 3 4 4" xfId="5676" xr:uid="{00000000-0005-0000-0000-000070150000}"/>
    <cellStyle name="20% - Accent1 2 2 4 2 3 5" xfId="5677" xr:uid="{00000000-0005-0000-0000-000071150000}"/>
    <cellStyle name="20% - Accent1 2 2 4 2 3 5 2" xfId="5678" xr:uid="{00000000-0005-0000-0000-000072150000}"/>
    <cellStyle name="20% - Accent1 2 2 4 2 3 5 2 2" xfId="5679" xr:uid="{00000000-0005-0000-0000-000073150000}"/>
    <cellStyle name="20% - Accent1 2 2 4 2 3 5 2 2 2" xfId="5680" xr:uid="{00000000-0005-0000-0000-000074150000}"/>
    <cellStyle name="20% - Accent1 2 2 4 2 3 5 2 3" xfId="5681" xr:uid="{00000000-0005-0000-0000-000075150000}"/>
    <cellStyle name="20% - Accent1 2 2 4 2 3 5 3" xfId="5682" xr:uid="{00000000-0005-0000-0000-000076150000}"/>
    <cellStyle name="20% - Accent1 2 2 4 2 3 5 3 2" xfId="5683" xr:uid="{00000000-0005-0000-0000-000077150000}"/>
    <cellStyle name="20% - Accent1 2 2 4 2 3 5 4" xfId="5684" xr:uid="{00000000-0005-0000-0000-000078150000}"/>
    <cellStyle name="20% - Accent1 2 2 4 2 3 6" xfId="5685" xr:uid="{00000000-0005-0000-0000-000079150000}"/>
    <cellStyle name="20% - Accent1 2 2 4 2 3 6 2" xfId="5686" xr:uid="{00000000-0005-0000-0000-00007A150000}"/>
    <cellStyle name="20% - Accent1 2 2 4 2 3 6 2 2" xfId="5687" xr:uid="{00000000-0005-0000-0000-00007B150000}"/>
    <cellStyle name="20% - Accent1 2 2 4 2 3 6 2 2 2" xfId="5688" xr:uid="{00000000-0005-0000-0000-00007C150000}"/>
    <cellStyle name="20% - Accent1 2 2 4 2 3 6 2 3" xfId="5689" xr:uid="{00000000-0005-0000-0000-00007D150000}"/>
    <cellStyle name="20% - Accent1 2 2 4 2 3 6 3" xfId="5690" xr:uid="{00000000-0005-0000-0000-00007E150000}"/>
    <cellStyle name="20% - Accent1 2 2 4 2 3 6 3 2" xfId="5691" xr:uid="{00000000-0005-0000-0000-00007F150000}"/>
    <cellStyle name="20% - Accent1 2 2 4 2 3 6 4" xfId="5692" xr:uid="{00000000-0005-0000-0000-000080150000}"/>
    <cellStyle name="20% - Accent1 2 2 4 2 3 7" xfId="5693" xr:uid="{00000000-0005-0000-0000-000081150000}"/>
    <cellStyle name="20% - Accent1 2 2 4 2 3 7 2" xfId="5694" xr:uid="{00000000-0005-0000-0000-000082150000}"/>
    <cellStyle name="20% - Accent1 2 2 4 2 3 7 2 2" xfId="5695" xr:uid="{00000000-0005-0000-0000-000083150000}"/>
    <cellStyle name="20% - Accent1 2 2 4 2 3 7 3" xfId="5696" xr:uid="{00000000-0005-0000-0000-000084150000}"/>
    <cellStyle name="20% - Accent1 2 2 4 2 3 8" xfId="5697" xr:uid="{00000000-0005-0000-0000-000085150000}"/>
    <cellStyle name="20% - Accent1 2 2 4 2 3 8 2" xfId="5698" xr:uid="{00000000-0005-0000-0000-000086150000}"/>
    <cellStyle name="20% - Accent1 2 2 4 2 3 8 2 2" xfId="5699" xr:uid="{00000000-0005-0000-0000-000087150000}"/>
    <cellStyle name="20% - Accent1 2 2 4 2 3 8 3" xfId="5700" xr:uid="{00000000-0005-0000-0000-000088150000}"/>
    <cellStyle name="20% - Accent1 2 2 4 2 3 9" xfId="5701" xr:uid="{00000000-0005-0000-0000-000089150000}"/>
    <cellStyle name="20% - Accent1 2 2 4 2 3 9 2" xfId="5702" xr:uid="{00000000-0005-0000-0000-00008A150000}"/>
    <cellStyle name="20% - Accent1 2 2 4 2 4" xfId="5703" xr:uid="{00000000-0005-0000-0000-00008B150000}"/>
    <cellStyle name="20% - Accent1 2 2 4 2 4 10" xfId="5704" xr:uid="{00000000-0005-0000-0000-00008C150000}"/>
    <cellStyle name="20% - Accent1 2 2 4 2 4 10 2" xfId="5705" xr:uid="{00000000-0005-0000-0000-00008D150000}"/>
    <cellStyle name="20% - Accent1 2 2 4 2 4 11" xfId="5706" xr:uid="{00000000-0005-0000-0000-00008E150000}"/>
    <cellStyle name="20% - Accent1 2 2 4 2 4 2" xfId="5707" xr:uid="{00000000-0005-0000-0000-00008F150000}"/>
    <cellStyle name="20% - Accent1 2 2 4 2 4 2 2" xfId="5708" xr:uid="{00000000-0005-0000-0000-000090150000}"/>
    <cellStyle name="20% - Accent1 2 2 4 2 4 2 2 2" xfId="5709" xr:uid="{00000000-0005-0000-0000-000091150000}"/>
    <cellStyle name="20% - Accent1 2 2 4 2 4 2 2 2 2" xfId="5710" xr:uid="{00000000-0005-0000-0000-000092150000}"/>
    <cellStyle name="20% - Accent1 2 2 4 2 4 2 2 2 2 2" xfId="5711" xr:uid="{00000000-0005-0000-0000-000093150000}"/>
    <cellStyle name="20% - Accent1 2 2 4 2 4 2 2 2 3" xfId="5712" xr:uid="{00000000-0005-0000-0000-000094150000}"/>
    <cellStyle name="20% - Accent1 2 2 4 2 4 2 2 3" xfId="5713" xr:uid="{00000000-0005-0000-0000-000095150000}"/>
    <cellStyle name="20% - Accent1 2 2 4 2 4 2 2 3 2" xfId="5714" xr:uid="{00000000-0005-0000-0000-000096150000}"/>
    <cellStyle name="20% - Accent1 2 2 4 2 4 2 2 4" xfId="5715" xr:uid="{00000000-0005-0000-0000-000097150000}"/>
    <cellStyle name="20% - Accent1 2 2 4 2 4 2 3" xfId="5716" xr:uid="{00000000-0005-0000-0000-000098150000}"/>
    <cellStyle name="20% - Accent1 2 2 4 2 4 2 3 2" xfId="5717" xr:uid="{00000000-0005-0000-0000-000099150000}"/>
    <cellStyle name="20% - Accent1 2 2 4 2 4 2 3 2 2" xfId="5718" xr:uid="{00000000-0005-0000-0000-00009A150000}"/>
    <cellStyle name="20% - Accent1 2 2 4 2 4 2 3 2 2 2" xfId="5719" xr:uid="{00000000-0005-0000-0000-00009B150000}"/>
    <cellStyle name="20% - Accent1 2 2 4 2 4 2 3 2 3" xfId="5720" xr:uid="{00000000-0005-0000-0000-00009C150000}"/>
    <cellStyle name="20% - Accent1 2 2 4 2 4 2 3 3" xfId="5721" xr:uid="{00000000-0005-0000-0000-00009D150000}"/>
    <cellStyle name="20% - Accent1 2 2 4 2 4 2 3 3 2" xfId="5722" xr:uid="{00000000-0005-0000-0000-00009E150000}"/>
    <cellStyle name="20% - Accent1 2 2 4 2 4 2 3 4" xfId="5723" xr:uid="{00000000-0005-0000-0000-00009F150000}"/>
    <cellStyle name="20% - Accent1 2 2 4 2 4 2 4" xfId="5724" xr:uid="{00000000-0005-0000-0000-0000A0150000}"/>
    <cellStyle name="20% - Accent1 2 2 4 2 4 2 4 2" xfId="5725" xr:uid="{00000000-0005-0000-0000-0000A1150000}"/>
    <cellStyle name="20% - Accent1 2 2 4 2 4 2 4 2 2" xfId="5726" xr:uid="{00000000-0005-0000-0000-0000A2150000}"/>
    <cellStyle name="20% - Accent1 2 2 4 2 4 2 4 2 2 2" xfId="5727" xr:uid="{00000000-0005-0000-0000-0000A3150000}"/>
    <cellStyle name="20% - Accent1 2 2 4 2 4 2 4 2 3" xfId="5728" xr:uid="{00000000-0005-0000-0000-0000A4150000}"/>
    <cellStyle name="20% - Accent1 2 2 4 2 4 2 4 3" xfId="5729" xr:uid="{00000000-0005-0000-0000-0000A5150000}"/>
    <cellStyle name="20% - Accent1 2 2 4 2 4 2 4 3 2" xfId="5730" xr:uid="{00000000-0005-0000-0000-0000A6150000}"/>
    <cellStyle name="20% - Accent1 2 2 4 2 4 2 4 4" xfId="5731" xr:uid="{00000000-0005-0000-0000-0000A7150000}"/>
    <cellStyle name="20% - Accent1 2 2 4 2 4 2 5" xfId="5732" xr:uid="{00000000-0005-0000-0000-0000A8150000}"/>
    <cellStyle name="20% - Accent1 2 2 4 2 4 2 5 2" xfId="5733" xr:uid="{00000000-0005-0000-0000-0000A9150000}"/>
    <cellStyle name="20% - Accent1 2 2 4 2 4 2 5 2 2" xfId="5734" xr:uid="{00000000-0005-0000-0000-0000AA150000}"/>
    <cellStyle name="20% - Accent1 2 2 4 2 4 2 5 3" xfId="5735" xr:uid="{00000000-0005-0000-0000-0000AB150000}"/>
    <cellStyle name="20% - Accent1 2 2 4 2 4 2 6" xfId="5736" xr:uid="{00000000-0005-0000-0000-0000AC150000}"/>
    <cellStyle name="20% - Accent1 2 2 4 2 4 2 6 2" xfId="5737" xr:uid="{00000000-0005-0000-0000-0000AD150000}"/>
    <cellStyle name="20% - Accent1 2 2 4 2 4 2 6 2 2" xfId="5738" xr:uid="{00000000-0005-0000-0000-0000AE150000}"/>
    <cellStyle name="20% - Accent1 2 2 4 2 4 2 6 3" xfId="5739" xr:uid="{00000000-0005-0000-0000-0000AF150000}"/>
    <cellStyle name="20% - Accent1 2 2 4 2 4 2 7" xfId="5740" xr:uid="{00000000-0005-0000-0000-0000B0150000}"/>
    <cellStyle name="20% - Accent1 2 2 4 2 4 2 7 2" xfId="5741" xr:uid="{00000000-0005-0000-0000-0000B1150000}"/>
    <cellStyle name="20% - Accent1 2 2 4 2 4 2 8" xfId="5742" xr:uid="{00000000-0005-0000-0000-0000B2150000}"/>
    <cellStyle name="20% - Accent1 2 2 4 2 4 2 8 2" xfId="5743" xr:uid="{00000000-0005-0000-0000-0000B3150000}"/>
    <cellStyle name="20% - Accent1 2 2 4 2 4 2 9" xfId="5744" xr:uid="{00000000-0005-0000-0000-0000B4150000}"/>
    <cellStyle name="20% - Accent1 2 2 4 2 4 3" xfId="5745" xr:uid="{00000000-0005-0000-0000-0000B5150000}"/>
    <cellStyle name="20% - Accent1 2 2 4 2 4 3 2" xfId="5746" xr:uid="{00000000-0005-0000-0000-0000B6150000}"/>
    <cellStyle name="20% - Accent1 2 2 4 2 4 3 2 2" xfId="5747" xr:uid="{00000000-0005-0000-0000-0000B7150000}"/>
    <cellStyle name="20% - Accent1 2 2 4 2 4 3 2 2 2" xfId="5748" xr:uid="{00000000-0005-0000-0000-0000B8150000}"/>
    <cellStyle name="20% - Accent1 2 2 4 2 4 3 2 2 2 2" xfId="5749" xr:uid="{00000000-0005-0000-0000-0000B9150000}"/>
    <cellStyle name="20% - Accent1 2 2 4 2 4 3 2 2 3" xfId="5750" xr:uid="{00000000-0005-0000-0000-0000BA150000}"/>
    <cellStyle name="20% - Accent1 2 2 4 2 4 3 2 3" xfId="5751" xr:uid="{00000000-0005-0000-0000-0000BB150000}"/>
    <cellStyle name="20% - Accent1 2 2 4 2 4 3 2 3 2" xfId="5752" xr:uid="{00000000-0005-0000-0000-0000BC150000}"/>
    <cellStyle name="20% - Accent1 2 2 4 2 4 3 2 4" xfId="5753" xr:uid="{00000000-0005-0000-0000-0000BD150000}"/>
    <cellStyle name="20% - Accent1 2 2 4 2 4 3 3" xfId="5754" xr:uid="{00000000-0005-0000-0000-0000BE150000}"/>
    <cellStyle name="20% - Accent1 2 2 4 2 4 3 3 2" xfId="5755" xr:uid="{00000000-0005-0000-0000-0000BF150000}"/>
    <cellStyle name="20% - Accent1 2 2 4 2 4 3 3 2 2" xfId="5756" xr:uid="{00000000-0005-0000-0000-0000C0150000}"/>
    <cellStyle name="20% - Accent1 2 2 4 2 4 3 3 2 2 2" xfId="5757" xr:uid="{00000000-0005-0000-0000-0000C1150000}"/>
    <cellStyle name="20% - Accent1 2 2 4 2 4 3 3 2 3" xfId="5758" xr:uid="{00000000-0005-0000-0000-0000C2150000}"/>
    <cellStyle name="20% - Accent1 2 2 4 2 4 3 3 3" xfId="5759" xr:uid="{00000000-0005-0000-0000-0000C3150000}"/>
    <cellStyle name="20% - Accent1 2 2 4 2 4 3 3 3 2" xfId="5760" xr:uid="{00000000-0005-0000-0000-0000C4150000}"/>
    <cellStyle name="20% - Accent1 2 2 4 2 4 3 3 4" xfId="5761" xr:uid="{00000000-0005-0000-0000-0000C5150000}"/>
    <cellStyle name="20% - Accent1 2 2 4 2 4 3 4" xfId="5762" xr:uid="{00000000-0005-0000-0000-0000C6150000}"/>
    <cellStyle name="20% - Accent1 2 2 4 2 4 3 4 2" xfId="5763" xr:uid="{00000000-0005-0000-0000-0000C7150000}"/>
    <cellStyle name="20% - Accent1 2 2 4 2 4 3 4 2 2" xfId="5764" xr:uid="{00000000-0005-0000-0000-0000C8150000}"/>
    <cellStyle name="20% - Accent1 2 2 4 2 4 3 4 2 2 2" xfId="5765" xr:uid="{00000000-0005-0000-0000-0000C9150000}"/>
    <cellStyle name="20% - Accent1 2 2 4 2 4 3 4 2 3" xfId="5766" xr:uid="{00000000-0005-0000-0000-0000CA150000}"/>
    <cellStyle name="20% - Accent1 2 2 4 2 4 3 4 3" xfId="5767" xr:uid="{00000000-0005-0000-0000-0000CB150000}"/>
    <cellStyle name="20% - Accent1 2 2 4 2 4 3 4 3 2" xfId="5768" xr:uid="{00000000-0005-0000-0000-0000CC150000}"/>
    <cellStyle name="20% - Accent1 2 2 4 2 4 3 4 4" xfId="5769" xr:uid="{00000000-0005-0000-0000-0000CD150000}"/>
    <cellStyle name="20% - Accent1 2 2 4 2 4 3 5" xfId="5770" xr:uid="{00000000-0005-0000-0000-0000CE150000}"/>
    <cellStyle name="20% - Accent1 2 2 4 2 4 3 5 2" xfId="5771" xr:uid="{00000000-0005-0000-0000-0000CF150000}"/>
    <cellStyle name="20% - Accent1 2 2 4 2 4 3 5 2 2" xfId="5772" xr:uid="{00000000-0005-0000-0000-0000D0150000}"/>
    <cellStyle name="20% - Accent1 2 2 4 2 4 3 5 3" xfId="5773" xr:uid="{00000000-0005-0000-0000-0000D1150000}"/>
    <cellStyle name="20% - Accent1 2 2 4 2 4 3 6" xfId="5774" xr:uid="{00000000-0005-0000-0000-0000D2150000}"/>
    <cellStyle name="20% - Accent1 2 2 4 2 4 3 6 2" xfId="5775" xr:uid="{00000000-0005-0000-0000-0000D3150000}"/>
    <cellStyle name="20% - Accent1 2 2 4 2 4 3 6 2 2" xfId="5776" xr:uid="{00000000-0005-0000-0000-0000D4150000}"/>
    <cellStyle name="20% - Accent1 2 2 4 2 4 3 6 3" xfId="5777" xr:uid="{00000000-0005-0000-0000-0000D5150000}"/>
    <cellStyle name="20% - Accent1 2 2 4 2 4 3 7" xfId="5778" xr:uid="{00000000-0005-0000-0000-0000D6150000}"/>
    <cellStyle name="20% - Accent1 2 2 4 2 4 3 7 2" xfId="5779" xr:uid="{00000000-0005-0000-0000-0000D7150000}"/>
    <cellStyle name="20% - Accent1 2 2 4 2 4 3 8" xfId="5780" xr:uid="{00000000-0005-0000-0000-0000D8150000}"/>
    <cellStyle name="20% - Accent1 2 2 4 2 4 3 8 2" xfId="5781" xr:uid="{00000000-0005-0000-0000-0000D9150000}"/>
    <cellStyle name="20% - Accent1 2 2 4 2 4 3 9" xfId="5782" xr:uid="{00000000-0005-0000-0000-0000DA150000}"/>
    <cellStyle name="20% - Accent1 2 2 4 2 4 4" xfId="5783" xr:uid="{00000000-0005-0000-0000-0000DB150000}"/>
    <cellStyle name="20% - Accent1 2 2 4 2 4 4 2" xfId="5784" xr:uid="{00000000-0005-0000-0000-0000DC150000}"/>
    <cellStyle name="20% - Accent1 2 2 4 2 4 4 2 2" xfId="5785" xr:uid="{00000000-0005-0000-0000-0000DD150000}"/>
    <cellStyle name="20% - Accent1 2 2 4 2 4 4 2 2 2" xfId="5786" xr:uid="{00000000-0005-0000-0000-0000DE150000}"/>
    <cellStyle name="20% - Accent1 2 2 4 2 4 4 2 3" xfId="5787" xr:uid="{00000000-0005-0000-0000-0000DF150000}"/>
    <cellStyle name="20% - Accent1 2 2 4 2 4 4 3" xfId="5788" xr:uid="{00000000-0005-0000-0000-0000E0150000}"/>
    <cellStyle name="20% - Accent1 2 2 4 2 4 4 3 2" xfId="5789" xr:uid="{00000000-0005-0000-0000-0000E1150000}"/>
    <cellStyle name="20% - Accent1 2 2 4 2 4 4 4" xfId="5790" xr:uid="{00000000-0005-0000-0000-0000E2150000}"/>
    <cellStyle name="20% - Accent1 2 2 4 2 4 5" xfId="5791" xr:uid="{00000000-0005-0000-0000-0000E3150000}"/>
    <cellStyle name="20% - Accent1 2 2 4 2 4 5 2" xfId="5792" xr:uid="{00000000-0005-0000-0000-0000E4150000}"/>
    <cellStyle name="20% - Accent1 2 2 4 2 4 5 2 2" xfId="5793" xr:uid="{00000000-0005-0000-0000-0000E5150000}"/>
    <cellStyle name="20% - Accent1 2 2 4 2 4 5 2 2 2" xfId="5794" xr:uid="{00000000-0005-0000-0000-0000E6150000}"/>
    <cellStyle name="20% - Accent1 2 2 4 2 4 5 2 3" xfId="5795" xr:uid="{00000000-0005-0000-0000-0000E7150000}"/>
    <cellStyle name="20% - Accent1 2 2 4 2 4 5 3" xfId="5796" xr:uid="{00000000-0005-0000-0000-0000E8150000}"/>
    <cellStyle name="20% - Accent1 2 2 4 2 4 5 3 2" xfId="5797" xr:uid="{00000000-0005-0000-0000-0000E9150000}"/>
    <cellStyle name="20% - Accent1 2 2 4 2 4 5 4" xfId="5798" xr:uid="{00000000-0005-0000-0000-0000EA150000}"/>
    <cellStyle name="20% - Accent1 2 2 4 2 4 6" xfId="5799" xr:uid="{00000000-0005-0000-0000-0000EB150000}"/>
    <cellStyle name="20% - Accent1 2 2 4 2 4 6 2" xfId="5800" xr:uid="{00000000-0005-0000-0000-0000EC150000}"/>
    <cellStyle name="20% - Accent1 2 2 4 2 4 6 2 2" xfId="5801" xr:uid="{00000000-0005-0000-0000-0000ED150000}"/>
    <cellStyle name="20% - Accent1 2 2 4 2 4 6 2 2 2" xfId="5802" xr:uid="{00000000-0005-0000-0000-0000EE150000}"/>
    <cellStyle name="20% - Accent1 2 2 4 2 4 6 2 3" xfId="5803" xr:uid="{00000000-0005-0000-0000-0000EF150000}"/>
    <cellStyle name="20% - Accent1 2 2 4 2 4 6 3" xfId="5804" xr:uid="{00000000-0005-0000-0000-0000F0150000}"/>
    <cellStyle name="20% - Accent1 2 2 4 2 4 6 3 2" xfId="5805" xr:uid="{00000000-0005-0000-0000-0000F1150000}"/>
    <cellStyle name="20% - Accent1 2 2 4 2 4 6 4" xfId="5806" xr:uid="{00000000-0005-0000-0000-0000F2150000}"/>
    <cellStyle name="20% - Accent1 2 2 4 2 4 7" xfId="5807" xr:uid="{00000000-0005-0000-0000-0000F3150000}"/>
    <cellStyle name="20% - Accent1 2 2 4 2 4 7 2" xfId="5808" xr:uid="{00000000-0005-0000-0000-0000F4150000}"/>
    <cellStyle name="20% - Accent1 2 2 4 2 4 7 2 2" xfId="5809" xr:uid="{00000000-0005-0000-0000-0000F5150000}"/>
    <cellStyle name="20% - Accent1 2 2 4 2 4 7 3" xfId="5810" xr:uid="{00000000-0005-0000-0000-0000F6150000}"/>
    <cellStyle name="20% - Accent1 2 2 4 2 4 8" xfId="5811" xr:uid="{00000000-0005-0000-0000-0000F7150000}"/>
    <cellStyle name="20% - Accent1 2 2 4 2 4 8 2" xfId="5812" xr:uid="{00000000-0005-0000-0000-0000F8150000}"/>
    <cellStyle name="20% - Accent1 2 2 4 2 4 8 2 2" xfId="5813" xr:uid="{00000000-0005-0000-0000-0000F9150000}"/>
    <cellStyle name="20% - Accent1 2 2 4 2 4 8 3" xfId="5814" xr:uid="{00000000-0005-0000-0000-0000FA150000}"/>
    <cellStyle name="20% - Accent1 2 2 4 2 4 9" xfId="5815" xr:uid="{00000000-0005-0000-0000-0000FB150000}"/>
    <cellStyle name="20% - Accent1 2 2 4 2 4 9 2" xfId="5816" xr:uid="{00000000-0005-0000-0000-0000FC150000}"/>
    <cellStyle name="20% - Accent1 2 2 4 2 5" xfId="5817" xr:uid="{00000000-0005-0000-0000-0000FD150000}"/>
    <cellStyle name="20% - Accent1 2 2 4 2 5 10" xfId="5818" xr:uid="{00000000-0005-0000-0000-0000FE150000}"/>
    <cellStyle name="20% - Accent1 2 2 4 2 5 10 2" xfId="5819" xr:uid="{00000000-0005-0000-0000-0000FF150000}"/>
    <cellStyle name="20% - Accent1 2 2 4 2 5 11" xfId="5820" xr:uid="{00000000-0005-0000-0000-000000160000}"/>
    <cellStyle name="20% - Accent1 2 2 4 2 5 2" xfId="5821" xr:uid="{00000000-0005-0000-0000-000001160000}"/>
    <cellStyle name="20% - Accent1 2 2 4 2 5 2 2" xfId="5822" xr:uid="{00000000-0005-0000-0000-000002160000}"/>
    <cellStyle name="20% - Accent1 2 2 4 2 5 2 2 2" xfId="5823" xr:uid="{00000000-0005-0000-0000-000003160000}"/>
    <cellStyle name="20% - Accent1 2 2 4 2 5 2 2 2 2" xfId="5824" xr:uid="{00000000-0005-0000-0000-000004160000}"/>
    <cellStyle name="20% - Accent1 2 2 4 2 5 2 2 2 2 2" xfId="5825" xr:uid="{00000000-0005-0000-0000-000005160000}"/>
    <cellStyle name="20% - Accent1 2 2 4 2 5 2 2 2 3" xfId="5826" xr:uid="{00000000-0005-0000-0000-000006160000}"/>
    <cellStyle name="20% - Accent1 2 2 4 2 5 2 2 3" xfId="5827" xr:uid="{00000000-0005-0000-0000-000007160000}"/>
    <cellStyle name="20% - Accent1 2 2 4 2 5 2 2 3 2" xfId="5828" xr:uid="{00000000-0005-0000-0000-000008160000}"/>
    <cellStyle name="20% - Accent1 2 2 4 2 5 2 2 4" xfId="5829" xr:uid="{00000000-0005-0000-0000-000009160000}"/>
    <cellStyle name="20% - Accent1 2 2 4 2 5 2 3" xfId="5830" xr:uid="{00000000-0005-0000-0000-00000A160000}"/>
    <cellStyle name="20% - Accent1 2 2 4 2 5 2 3 2" xfId="5831" xr:uid="{00000000-0005-0000-0000-00000B160000}"/>
    <cellStyle name="20% - Accent1 2 2 4 2 5 2 3 2 2" xfId="5832" xr:uid="{00000000-0005-0000-0000-00000C160000}"/>
    <cellStyle name="20% - Accent1 2 2 4 2 5 2 3 2 2 2" xfId="5833" xr:uid="{00000000-0005-0000-0000-00000D160000}"/>
    <cellStyle name="20% - Accent1 2 2 4 2 5 2 3 2 3" xfId="5834" xr:uid="{00000000-0005-0000-0000-00000E160000}"/>
    <cellStyle name="20% - Accent1 2 2 4 2 5 2 3 3" xfId="5835" xr:uid="{00000000-0005-0000-0000-00000F160000}"/>
    <cellStyle name="20% - Accent1 2 2 4 2 5 2 3 3 2" xfId="5836" xr:uid="{00000000-0005-0000-0000-000010160000}"/>
    <cellStyle name="20% - Accent1 2 2 4 2 5 2 3 4" xfId="5837" xr:uid="{00000000-0005-0000-0000-000011160000}"/>
    <cellStyle name="20% - Accent1 2 2 4 2 5 2 4" xfId="5838" xr:uid="{00000000-0005-0000-0000-000012160000}"/>
    <cellStyle name="20% - Accent1 2 2 4 2 5 2 4 2" xfId="5839" xr:uid="{00000000-0005-0000-0000-000013160000}"/>
    <cellStyle name="20% - Accent1 2 2 4 2 5 2 4 2 2" xfId="5840" xr:uid="{00000000-0005-0000-0000-000014160000}"/>
    <cellStyle name="20% - Accent1 2 2 4 2 5 2 4 2 2 2" xfId="5841" xr:uid="{00000000-0005-0000-0000-000015160000}"/>
    <cellStyle name="20% - Accent1 2 2 4 2 5 2 4 2 3" xfId="5842" xr:uid="{00000000-0005-0000-0000-000016160000}"/>
    <cellStyle name="20% - Accent1 2 2 4 2 5 2 4 3" xfId="5843" xr:uid="{00000000-0005-0000-0000-000017160000}"/>
    <cellStyle name="20% - Accent1 2 2 4 2 5 2 4 3 2" xfId="5844" xr:uid="{00000000-0005-0000-0000-000018160000}"/>
    <cellStyle name="20% - Accent1 2 2 4 2 5 2 4 4" xfId="5845" xr:uid="{00000000-0005-0000-0000-000019160000}"/>
    <cellStyle name="20% - Accent1 2 2 4 2 5 2 5" xfId="5846" xr:uid="{00000000-0005-0000-0000-00001A160000}"/>
    <cellStyle name="20% - Accent1 2 2 4 2 5 2 5 2" xfId="5847" xr:uid="{00000000-0005-0000-0000-00001B160000}"/>
    <cellStyle name="20% - Accent1 2 2 4 2 5 2 5 2 2" xfId="5848" xr:uid="{00000000-0005-0000-0000-00001C160000}"/>
    <cellStyle name="20% - Accent1 2 2 4 2 5 2 5 3" xfId="5849" xr:uid="{00000000-0005-0000-0000-00001D160000}"/>
    <cellStyle name="20% - Accent1 2 2 4 2 5 2 6" xfId="5850" xr:uid="{00000000-0005-0000-0000-00001E160000}"/>
    <cellStyle name="20% - Accent1 2 2 4 2 5 2 6 2" xfId="5851" xr:uid="{00000000-0005-0000-0000-00001F160000}"/>
    <cellStyle name="20% - Accent1 2 2 4 2 5 2 6 2 2" xfId="5852" xr:uid="{00000000-0005-0000-0000-000020160000}"/>
    <cellStyle name="20% - Accent1 2 2 4 2 5 2 6 3" xfId="5853" xr:uid="{00000000-0005-0000-0000-000021160000}"/>
    <cellStyle name="20% - Accent1 2 2 4 2 5 2 7" xfId="5854" xr:uid="{00000000-0005-0000-0000-000022160000}"/>
    <cellStyle name="20% - Accent1 2 2 4 2 5 2 7 2" xfId="5855" xr:uid="{00000000-0005-0000-0000-000023160000}"/>
    <cellStyle name="20% - Accent1 2 2 4 2 5 2 8" xfId="5856" xr:uid="{00000000-0005-0000-0000-000024160000}"/>
    <cellStyle name="20% - Accent1 2 2 4 2 5 2 8 2" xfId="5857" xr:uid="{00000000-0005-0000-0000-000025160000}"/>
    <cellStyle name="20% - Accent1 2 2 4 2 5 2 9" xfId="5858" xr:uid="{00000000-0005-0000-0000-000026160000}"/>
    <cellStyle name="20% - Accent1 2 2 4 2 5 3" xfId="5859" xr:uid="{00000000-0005-0000-0000-000027160000}"/>
    <cellStyle name="20% - Accent1 2 2 4 2 5 3 2" xfId="5860" xr:uid="{00000000-0005-0000-0000-000028160000}"/>
    <cellStyle name="20% - Accent1 2 2 4 2 5 3 2 2" xfId="5861" xr:uid="{00000000-0005-0000-0000-000029160000}"/>
    <cellStyle name="20% - Accent1 2 2 4 2 5 3 2 2 2" xfId="5862" xr:uid="{00000000-0005-0000-0000-00002A160000}"/>
    <cellStyle name="20% - Accent1 2 2 4 2 5 3 2 2 2 2" xfId="5863" xr:uid="{00000000-0005-0000-0000-00002B160000}"/>
    <cellStyle name="20% - Accent1 2 2 4 2 5 3 2 2 3" xfId="5864" xr:uid="{00000000-0005-0000-0000-00002C160000}"/>
    <cellStyle name="20% - Accent1 2 2 4 2 5 3 2 3" xfId="5865" xr:uid="{00000000-0005-0000-0000-00002D160000}"/>
    <cellStyle name="20% - Accent1 2 2 4 2 5 3 2 3 2" xfId="5866" xr:uid="{00000000-0005-0000-0000-00002E160000}"/>
    <cellStyle name="20% - Accent1 2 2 4 2 5 3 2 4" xfId="5867" xr:uid="{00000000-0005-0000-0000-00002F160000}"/>
    <cellStyle name="20% - Accent1 2 2 4 2 5 3 3" xfId="5868" xr:uid="{00000000-0005-0000-0000-000030160000}"/>
    <cellStyle name="20% - Accent1 2 2 4 2 5 3 3 2" xfId="5869" xr:uid="{00000000-0005-0000-0000-000031160000}"/>
    <cellStyle name="20% - Accent1 2 2 4 2 5 3 3 2 2" xfId="5870" xr:uid="{00000000-0005-0000-0000-000032160000}"/>
    <cellStyle name="20% - Accent1 2 2 4 2 5 3 3 2 2 2" xfId="5871" xr:uid="{00000000-0005-0000-0000-000033160000}"/>
    <cellStyle name="20% - Accent1 2 2 4 2 5 3 3 2 3" xfId="5872" xr:uid="{00000000-0005-0000-0000-000034160000}"/>
    <cellStyle name="20% - Accent1 2 2 4 2 5 3 3 3" xfId="5873" xr:uid="{00000000-0005-0000-0000-000035160000}"/>
    <cellStyle name="20% - Accent1 2 2 4 2 5 3 3 3 2" xfId="5874" xr:uid="{00000000-0005-0000-0000-000036160000}"/>
    <cellStyle name="20% - Accent1 2 2 4 2 5 3 3 4" xfId="5875" xr:uid="{00000000-0005-0000-0000-000037160000}"/>
    <cellStyle name="20% - Accent1 2 2 4 2 5 3 4" xfId="5876" xr:uid="{00000000-0005-0000-0000-000038160000}"/>
    <cellStyle name="20% - Accent1 2 2 4 2 5 3 4 2" xfId="5877" xr:uid="{00000000-0005-0000-0000-000039160000}"/>
    <cellStyle name="20% - Accent1 2 2 4 2 5 3 4 2 2" xfId="5878" xr:uid="{00000000-0005-0000-0000-00003A160000}"/>
    <cellStyle name="20% - Accent1 2 2 4 2 5 3 4 2 2 2" xfId="5879" xr:uid="{00000000-0005-0000-0000-00003B160000}"/>
    <cellStyle name="20% - Accent1 2 2 4 2 5 3 4 2 3" xfId="5880" xr:uid="{00000000-0005-0000-0000-00003C160000}"/>
    <cellStyle name="20% - Accent1 2 2 4 2 5 3 4 3" xfId="5881" xr:uid="{00000000-0005-0000-0000-00003D160000}"/>
    <cellStyle name="20% - Accent1 2 2 4 2 5 3 4 3 2" xfId="5882" xr:uid="{00000000-0005-0000-0000-00003E160000}"/>
    <cellStyle name="20% - Accent1 2 2 4 2 5 3 4 4" xfId="5883" xr:uid="{00000000-0005-0000-0000-00003F160000}"/>
    <cellStyle name="20% - Accent1 2 2 4 2 5 3 5" xfId="5884" xr:uid="{00000000-0005-0000-0000-000040160000}"/>
    <cellStyle name="20% - Accent1 2 2 4 2 5 3 5 2" xfId="5885" xr:uid="{00000000-0005-0000-0000-000041160000}"/>
    <cellStyle name="20% - Accent1 2 2 4 2 5 3 5 2 2" xfId="5886" xr:uid="{00000000-0005-0000-0000-000042160000}"/>
    <cellStyle name="20% - Accent1 2 2 4 2 5 3 5 3" xfId="5887" xr:uid="{00000000-0005-0000-0000-000043160000}"/>
    <cellStyle name="20% - Accent1 2 2 4 2 5 3 6" xfId="5888" xr:uid="{00000000-0005-0000-0000-000044160000}"/>
    <cellStyle name="20% - Accent1 2 2 4 2 5 3 6 2" xfId="5889" xr:uid="{00000000-0005-0000-0000-000045160000}"/>
    <cellStyle name="20% - Accent1 2 2 4 2 5 3 6 2 2" xfId="5890" xr:uid="{00000000-0005-0000-0000-000046160000}"/>
    <cellStyle name="20% - Accent1 2 2 4 2 5 3 6 3" xfId="5891" xr:uid="{00000000-0005-0000-0000-000047160000}"/>
    <cellStyle name="20% - Accent1 2 2 4 2 5 3 7" xfId="5892" xr:uid="{00000000-0005-0000-0000-000048160000}"/>
    <cellStyle name="20% - Accent1 2 2 4 2 5 3 7 2" xfId="5893" xr:uid="{00000000-0005-0000-0000-000049160000}"/>
    <cellStyle name="20% - Accent1 2 2 4 2 5 3 8" xfId="5894" xr:uid="{00000000-0005-0000-0000-00004A160000}"/>
    <cellStyle name="20% - Accent1 2 2 4 2 5 3 8 2" xfId="5895" xr:uid="{00000000-0005-0000-0000-00004B160000}"/>
    <cellStyle name="20% - Accent1 2 2 4 2 5 3 9" xfId="5896" xr:uid="{00000000-0005-0000-0000-00004C160000}"/>
    <cellStyle name="20% - Accent1 2 2 4 2 5 4" xfId="5897" xr:uid="{00000000-0005-0000-0000-00004D160000}"/>
    <cellStyle name="20% - Accent1 2 2 4 2 5 4 2" xfId="5898" xr:uid="{00000000-0005-0000-0000-00004E160000}"/>
    <cellStyle name="20% - Accent1 2 2 4 2 5 4 2 2" xfId="5899" xr:uid="{00000000-0005-0000-0000-00004F160000}"/>
    <cellStyle name="20% - Accent1 2 2 4 2 5 4 2 2 2" xfId="5900" xr:uid="{00000000-0005-0000-0000-000050160000}"/>
    <cellStyle name="20% - Accent1 2 2 4 2 5 4 2 3" xfId="5901" xr:uid="{00000000-0005-0000-0000-000051160000}"/>
    <cellStyle name="20% - Accent1 2 2 4 2 5 4 3" xfId="5902" xr:uid="{00000000-0005-0000-0000-000052160000}"/>
    <cellStyle name="20% - Accent1 2 2 4 2 5 4 3 2" xfId="5903" xr:uid="{00000000-0005-0000-0000-000053160000}"/>
    <cellStyle name="20% - Accent1 2 2 4 2 5 4 4" xfId="5904" xr:uid="{00000000-0005-0000-0000-000054160000}"/>
    <cellStyle name="20% - Accent1 2 2 4 2 5 5" xfId="5905" xr:uid="{00000000-0005-0000-0000-000055160000}"/>
    <cellStyle name="20% - Accent1 2 2 4 2 5 5 2" xfId="5906" xr:uid="{00000000-0005-0000-0000-000056160000}"/>
    <cellStyle name="20% - Accent1 2 2 4 2 5 5 2 2" xfId="5907" xr:uid="{00000000-0005-0000-0000-000057160000}"/>
    <cellStyle name="20% - Accent1 2 2 4 2 5 5 2 2 2" xfId="5908" xr:uid="{00000000-0005-0000-0000-000058160000}"/>
    <cellStyle name="20% - Accent1 2 2 4 2 5 5 2 3" xfId="5909" xr:uid="{00000000-0005-0000-0000-000059160000}"/>
    <cellStyle name="20% - Accent1 2 2 4 2 5 5 3" xfId="5910" xr:uid="{00000000-0005-0000-0000-00005A160000}"/>
    <cellStyle name="20% - Accent1 2 2 4 2 5 5 3 2" xfId="5911" xr:uid="{00000000-0005-0000-0000-00005B160000}"/>
    <cellStyle name="20% - Accent1 2 2 4 2 5 5 4" xfId="5912" xr:uid="{00000000-0005-0000-0000-00005C160000}"/>
    <cellStyle name="20% - Accent1 2 2 4 2 5 6" xfId="5913" xr:uid="{00000000-0005-0000-0000-00005D160000}"/>
    <cellStyle name="20% - Accent1 2 2 4 2 5 6 2" xfId="5914" xr:uid="{00000000-0005-0000-0000-00005E160000}"/>
    <cellStyle name="20% - Accent1 2 2 4 2 5 6 2 2" xfId="5915" xr:uid="{00000000-0005-0000-0000-00005F160000}"/>
    <cellStyle name="20% - Accent1 2 2 4 2 5 6 2 2 2" xfId="5916" xr:uid="{00000000-0005-0000-0000-000060160000}"/>
    <cellStyle name="20% - Accent1 2 2 4 2 5 6 2 3" xfId="5917" xr:uid="{00000000-0005-0000-0000-000061160000}"/>
    <cellStyle name="20% - Accent1 2 2 4 2 5 6 3" xfId="5918" xr:uid="{00000000-0005-0000-0000-000062160000}"/>
    <cellStyle name="20% - Accent1 2 2 4 2 5 6 3 2" xfId="5919" xr:uid="{00000000-0005-0000-0000-000063160000}"/>
    <cellStyle name="20% - Accent1 2 2 4 2 5 6 4" xfId="5920" xr:uid="{00000000-0005-0000-0000-000064160000}"/>
    <cellStyle name="20% - Accent1 2 2 4 2 5 7" xfId="5921" xr:uid="{00000000-0005-0000-0000-000065160000}"/>
    <cellStyle name="20% - Accent1 2 2 4 2 5 7 2" xfId="5922" xr:uid="{00000000-0005-0000-0000-000066160000}"/>
    <cellStyle name="20% - Accent1 2 2 4 2 5 7 2 2" xfId="5923" xr:uid="{00000000-0005-0000-0000-000067160000}"/>
    <cellStyle name="20% - Accent1 2 2 4 2 5 7 3" xfId="5924" xr:uid="{00000000-0005-0000-0000-000068160000}"/>
    <cellStyle name="20% - Accent1 2 2 4 2 5 8" xfId="5925" xr:uid="{00000000-0005-0000-0000-000069160000}"/>
    <cellStyle name="20% - Accent1 2 2 4 2 5 8 2" xfId="5926" xr:uid="{00000000-0005-0000-0000-00006A160000}"/>
    <cellStyle name="20% - Accent1 2 2 4 2 5 8 2 2" xfId="5927" xr:uid="{00000000-0005-0000-0000-00006B160000}"/>
    <cellStyle name="20% - Accent1 2 2 4 2 5 8 3" xfId="5928" xr:uid="{00000000-0005-0000-0000-00006C160000}"/>
    <cellStyle name="20% - Accent1 2 2 4 2 5 9" xfId="5929" xr:uid="{00000000-0005-0000-0000-00006D160000}"/>
    <cellStyle name="20% - Accent1 2 2 4 2 5 9 2" xfId="5930" xr:uid="{00000000-0005-0000-0000-00006E160000}"/>
    <cellStyle name="20% - Accent1 2 2 4 2 6" xfId="5931" xr:uid="{00000000-0005-0000-0000-00006F160000}"/>
    <cellStyle name="20% - Accent1 2 2 4 2 6 2" xfId="5932" xr:uid="{00000000-0005-0000-0000-000070160000}"/>
    <cellStyle name="20% - Accent1 2 2 4 2 6 2 2" xfId="5933" xr:uid="{00000000-0005-0000-0000-000071160000}"/>
    <cellStyle name="20% - Accent1 2 2 4 2 6 2 2 2" xfId="5934" xr:uid="{00000000-0005-0000-0000-000072160000}"/>
    <cellStyle name="20% - Accent1 2 2 4 2 6 2 2 2 2" xfId="5935" xr:uid="{00000000-0005-0000-0000-000073160000}"/>
    <cellStyle name="20% - Accent1 2 2 4 2 6 2 2 3" xfId="5936" xr:uid="{00000000-0005-0000-0000-000074160000}"/>
    <cellStyle name="20% - Accent1 2 2 4 2 6 2 3" xfId="5937" xr:uid="{00000000-0005-0000-0000-000075160000}"/>
    <cellStyle name="20% - Accent1 2 2 4 2 6 2 3 2" xfId="5938" xr:uid="{00000000-0005-0000-0000-000076160000}"/>
    <cellStyle name="20% - Accent1 2 2 4 2 6 2 4" xfId="5939" xr:uid="{00000000-0005-0000-0000-000077160000}"/>
    <cellStyle name="20% - Accent1 2 2 4 2 6 3" xfId="5940" xr:uid="{00000000-0005-0000-0000-000078160000}"/>
    <cellStyle name="20% - Accent1 2 2 4 2 6 3 2" xfId="5941" xr:uid="{00000000-0005-0000-0000-000079160000}"/>
    <cellStyle name="20% - Accent1 2 2 4 2 6 3 2 2" xfId="5942" xr:uid="{00000000-0005-0000-0000-00007A160000}"/>
    <cellStyle name="20% - Accent1 2 2 4 2 6 3 2 2 2" xfId="5943" xr:uid="{00000000-0005-0000-0000-00007B160000}"/>
    <cellStyle name="20% - Accent1 2 2 4 2 6 3 2 3" xfId="5944" xr:uid="{00000000-0005-0000-0000-00007C160000}"/>
    <cellStyle name="20% - Accent1 2 2 4 2 6 3 3" xfId="5945" xr:uid="{00000000-0005-0000-0000-00007D160000}"/>
    <cellStyle name="20% - Accent1 2 2 4 2 6 3 3 2" xfId="5946" xr:uid="{00000000-0005-0000-0000-00007E160000}"/>
    <cellStyle name="20% - Accent1 2 2 4 2 6 3 4" xfId="5947" xr:uid="{00000000-0005-0000-0000-00007F160000}"/>
    <cellStyle name="20% - Accent1 2 2 4 2 6 4" xfId="5948" xr:uid="{00000000-0005-0000-0000-000080160000}"/>
    <cellStyle name="20% - Accent1 2 2 4 2 6 4 2" xfId="5949" xr:uid="{00000000-0005-0000-0000-000081160000}"/>
    <cellStyle name="20% - Accent1 2 2 4 2 6 4 2 2" xfId="5950" xr:uid="{00000000-0005-0000-0000-000082160000}"/>
    <cellStyle name="20% - Accent1 2 2 4 2 6 4 2 2 2" xfId="5951" xr:uid="{00000000-0005-0000-0000-000083160000}"/>
    <cellStyle name="20% - Accent1 2 2 4 2 6 4 2 3" xfId="5952" xr:uid="{00000000-0005-0000-0000-000084160000}"/>
    <cellStyle name="20% - Accent1 2 2 4 2 6 4 3" xfId="5953" xr:uid="{00000000-0005-0000-0000-000085160000}"/>
    <cellStyle name="20% - Accent1 2 2 4 2 6 4 3 2" xfId="5954" xr:uid="{00000000-0005-0000-0000-000086160000}"/>
    <cellStyle name="20% - Accent1 2 2 4 2 6 4 4" xfId="5955" xr:uid="{00000000-0005-0000-0000-000087160000}"/>
    <cellStyle name="20% - Accent1 2 2 4 2 6 5" xfId="5956" xr:uid="{00000000-0005-0000-0000-000088160000}"/>
    <cellStyle name="20% - Accent1 2 2 4 2 6 5 2" xfId="5957" xr:uid="{00000000-0005-0000-0000-000089160000}"/>
    <cellStyle name="20% - Accent1 2 2 4 2 6 5 2 2" xfId="5958" xr:uid="{00000000-0005-0000-0000-00008A160000}"/>
    <cellStyle name="20% - Accent1 2 2 4 2 6 5 3" xfId="5959" xr:uid="{00000000-0005-0000-0000-00008B160000}"/>
    <cellStyle name="20% - Accent1 2 2 4 2 6 6" xfId="5960" xr:uid="{00000000-0005-0000-0000-00008C160000}"/>
    <cellStyle name="20% - Accent1 2 2 4 2 6 6 2" xfId="5961" xr:uid="{00000000-0005-0000-0000-00008D160000}"/>
    <cellStyle name="20% - Accent1 2 2 4 2 6 6 2 2" xfId="5962" xr:uid="{00000000-0005-0000-0000-00008E160000}"/>
    <cellStyle name="20% - Accent1 2 2 4 2 6 6 3" xfId="5963" xr:uid="{00000000-0005-0000-0000-00008F160000}"/>
    <cellStyle name="20% - Accent1 2 2 4 2 6 7" xfId="5964" xr:uid="{00000000-0005-0000-0000-000090160000}"/>
    <cellStyle name="20% - Accent1 2 2 4 2 6 7 2" xfId="5965" xr:uid="{00000000-0005-0000-0000-000091160000}"/>
    <cellStyle name="20% - Accent1 2 2 4 2 6 8" xfId="5966" xr:uid="{00000000-0005-0000-0000-000092160000}"/>
    <cellStyle name="20% - Accent1 2 2 4 2 6 8 2" xfId="5967" xr:uid="{00000000-0005-0000-0000-000093160000}"/>
    <cellStyle name="20% - Accent1 2 2 4 2 6 9" xfId="5968" xr:uid="{00000000-0005-0000-0000-000094160000}"/>
    <cellStyle name="20% - Accent1 2 2 4 2 7" xfId="5969" xr:uid="{00000000-0005-0000-0000-000095160000}"/>
    <cellStyle name="20% - Accent1 2 2 4 2 7 2" xfId="5970" xr:uid="{00000000-0005-0000-0000-000096160000}"/>
    <cellStyle name="20% - Accent1 2 2 4 2 7 2 2" xfId="5971" xr:uid="{00000000-0005-0000-0000-000097160000}"/>
    <cellStyle name="20% - Accent1 2 2 4 2 7 2 2 2" xfId="5972" xr:uid="{00000000-0005-0000-0000-000098160000}"/>
    <cellStyle name="20% - Accent1 2 2 4 2 7 2 2 2 2" xfId="5973" xr:uid="{00000000-0005-0000-0000-000099160000}"/>
    <cellStyle name="20% - Accent1 2 2 4 2 7 2 2 3" xfId="5974" xr:uid="{00000000-0005-0000-0000-00009A160000}"/>
    <cellStyle name="20% - Accent1 2 2 4 2 7 2 3" xfId="5975" xr:uid="{00000000-0005-0000-0000-00009B160000}"/>
    <cellStyle name="20% - Accent1 2 2 4 2 7 2 3 2" xfId="5976" xr:uid="{00000000-0005-0000-0000-00009C160000}"/>
    <cellStyle name="20% - Accent1 2 2 4 2 7 2 4" xfId="5977" xr:uid="{00000000-0005-0000-0000-00009D160000}"/>
    <cellStyle name="20% - Accent1 2 2 4 2 7 3" xfId="5978" xr:uid="{00000000-0005-0000-0000-00009E160000}"/>
    <cellStyle name="20% - Accent1 2 2 4 2 7 3 2" xfId="5979" xr:uid="{00000000-0005-0000-0000-00009F160000}"/>
    <cellStyle name="20% - Accent1 2 2 4 2 7 3 2 2" xfId="5980" xr:uid="{00000000-0005-0000-0000-0000A0160000}"/>
    <cellStyle name="20% - Accent1 2 2 4 2 7 3 2 2 2" xfId="5981" xr:uid="{00000000-0005-0000-0000-0000A1160000}"/>
    <cellStyle name="20% - Accent1 2 2 4 2 7 3 2 3" xfId="5982" xr:uid="{00000000-0005-0000-0000-0000A2160000}"/>
    <cellStyle name="20% - Accent1 2 2 4 2 7 3 3" xfId="5983" xr:uid="{00000000-0005-0000-0000-0000A3160000}"/>
    <cellStyle name="20% - Accent1 2 2 4 2 7 3 3 2" xfId="5984" xr:uid="{00000000-0005-0000-0000-0000A4160000}"/>
    <cellStyle name="20% - Accent1 2 2 4 2 7 3 4" xfId="5985" xr:uid="{00000000-0005-0000-0000-0000A5160000}"/>
    <cellStyle name="20% - Accent1 2 2 4 2 7 4" xfId="5986" xr:uid="{00000000-0005-0000-0000-0000A6160000}"/>
    <cellStyle name="20% - Accent1 2 2 4 2 7 4 2" xfId="5987" xr:uid="{00000000-0005-0000-0000-0000A7160000}"/>
    <cellStyle name="20% - Accent1 2 2 4 2 7 4 2 2" xfId="5988" xr:uid="{00000000-0005-0000-0000-0000A8160000}"/>
    <cellStyle name="20% - Accent1 2 2 4 2 7 4 2 2 2" xfId="5989" xr:uid="{00000000-0005-0000-0000-0000A9160000}"/>
    <cellStyle name="20% - Accent1 2 2 4 2 7 4 2 3" xfId="5990" xr:uid="{00000000-0005-0000-0000-0000AA160000}"/>
    <cellStyle name="20% - Accent1 2 2 4 2 7 4 3" xfId="5991" xr:uid="{00000000-0005-0000-0000-0000AB160000}"/>
    <cellStyle name="20% - Accent1 2 2 4 2 7 4 3 2" xfId="5992" xr:uid="{00000000-0005-0000-0000-0000AC160000}"/>
    <cellStyle name="20% - Accent1 2 2 4 2 7 4 4" xfId="5993" xr:uid="{00000000-0005-0000-0000-0000AD160000}"/>
    <cellStyle name="20% - Accent1 2 2 4 2 7 5" xfId="5994" xr:uid="{00000000-0005-0000-0000-0000AE160000}"/>
    <cellStyle name="20% - Accent1 2 2 4 2 7 5 2" xfId="5995" xr:uid="{00000000-0005-0000-0000-0000AF160000}"/>
    <cellStyle name="20% - Accent1 2 2 4 2 7 5 2 2" xfId="5996" xr:uid="{00000000-0005-0000-0000-0000B0160000}"/>
    <cellStyle name="20% - Accent1 2 2 4 2 7 5 3" xfId="5997" xr:uid="{00000000-0005-0000-0000-0000B1160000}"/>
    <cellStyle name="20% - Accent1 2 2 4 2 7 6" xfId="5998" xr:uid="{00000000-0005-0000-0000-0000B2160000}"/>
    <cellStyle name="20% - Accent1 2 2 4 2 7 6 2" xfId="5999" xr:uid="{00000000-0005-0000-0000-0000B3160000}"/>
    <cellStyle name="20% - Accent1 2 2 4 2 7 6 2 2" xfId="6000" xr:uid="{00000000-0005-0000-0000-0000B4160000}"/>
    <cellStyle name="20% - Accent1 2 2 4 2 7 6 3" xfId="6001" xr:uid="{00000000-0005-0000-0000-0000B5160000}"/>
    <cellStyle name="20% - Accent1 2 2 4 2 7 7" xfId="6002" xr:uid="{00000000-0005-0000-0000-0000B6160000}"/>
    <cellStyle name="20% - Accent1 2 2 4 2 7 7 2" xfId="6003" xr:uid="{00000000-0005-0000-0000-0000B7160000}"/>
    <cellStyle name="20% - Accent1 2 2 4 2 7 8" xfId="6004" xr:uid="{00000000-0005-0000-0000-0000B8160000}"/>
    <cellStyle name="20% - Accent1 2 2 4 2 7 8 2" xfId="6005" xr:uid="{00000000-0005-0000-0000-0000B9160000}"/>
    <cellStyle name="20% - Accent1 2 2 4 2 7 9" xfId="6006" xr:uid="{00000000-0005-0000-0000-0000BA160000}"/>
    <cellStyle name="20% - Accent1 2 2 4 2 8" xfId="6007" xr:uid="{00000000-0005-0000-0000-0000BB160000}"/>
    <cellStyle name="20% - Accent1 2 2 4 2 8 2" xfId="6008" xr:uid="{00000000-0005-0000-0000-0000BC160000}"/>
    <cellStyle name="20% - Accent1 2 2 4 2 8 2 2" xfId="6009" xr:uid="{00000000-0005-0000-0000-0000BD160000}"/>
    <cellStyle name="20% - Accent1 2 2 4 2 8 2 2 2" xfId="6010" xr:uid="{00000000-0005-0000-0000-0000BE160000}"/>
    <cellStyle name="20% - Accent1 2 2 4 2 8 2 3" xfId="6011" xr:uid="{00000000-0005-0000-0000-0000BF160000}"/>
    <cellStyle name="20% - Accent1 2 2 4 2 8 3" xfId="6012" xr:uid="{00000000-0005-0000-0000-0000C0160000}"/>
    <cellStyle name="20% - Accent1 2 2 4 2 8 3 2" xfId="6013" xr:uid="{00000000-0005-0000-0000-0000C1160000}"/>
    <cellStyle name="20% - Accent1 2 2 4 2 8 4" xfId="6014" xr:uid="{00000000-0005-0000-0000-0000C2160000}"/>
    <cellStyle name="20% - Accent1 2 2 4 2 9" xfId="6015" xr:uid="{00000000-0005-0000-0000-0000C3160000}"/>
    <cellStyle name="20% - Accent1 2 2 4 2 9 2" xfId="6016" xr:uid="{00000000-0005-0000-0000-0000C4160000}"/>
    <cellStyle name="20% - Accent1 2 2 4 2 9 2 2" xfId="6017" xr:uid="{00000000-0005-0000-0000-0000C5160000}"/>
    <cellStyle name="20% - Accent1 2 2 4 2 9 2 2 2" xfId="6018" xr:uid="{00000000-0005-0000-0000-0000C6160000}"/>
    <cellStyle name="20% - Accent1 2 2 4 2 9 2 3" xfId="6019" xr:uid="{00000000-0005-0000-0000-0000C7160000}"/>
    <cellStyle name="20% - Accent1 2 2 4 2 9 3" xfId="6020" xr:uid="{00000000-0005-0000-0000-0000C8160000}"/>
    <cellStyle name="20% - Accent1 2 2 4 2 9 3 2" xfId="6021" xr:uid="{00000000-0005-0000-0000-0000C9160000}"/>
    <cellStyle name="20% - Accent1 2 2 4 2 9 4" xfId="6022" xr:uid="{00000000-0005-0000-0000-0000CA160000}"/>
    <cellStyle name="20% - Accent1 2 2 4 3" xfId="6023" xr:uid="{00000000-0005-0000-0000-0000CB160000}"/>
    <cellStyle name="20% - Accent1 2 2 4 3 10" xfId="6024" xr:uid="{00000000-0005-0000-0000-0000CC160000}"/>
    <cellStyle name="20% - Accent1 2 2 4 3 10 2" xfId="6025" xr:uid="{00000000-0005-0000-0000-0000CD160000}"/>
    <cellStyle name="20% - Accent1 2 2 4 3 10 2 2" xfId="6026" xr:uid="{00000000-0005-0000-0000-0000CE160000}"/>
    <cellStyle name="20% - Accent1 2 2 4 3 10 3" xfId="6027" xr:uid="{00000000-0005-0000-0000-0000CF160000}"/>
    <cellStyle name="20% - Accent1 2 2 4 3 11" xfId="6028" xr:uid="{00000000-0005-0000-0000-0000D0160000}"/>
    <cellStyle name="20% - Accent1 2 2 4 3 11 2" xfId="6029" xr:uid="{00000000-0005-0000-0000-0000D1160000}"/>
    <cellStyle name="20% - Accent1 2 2 4 3 11 2 2" xfId="6030" xr:uid="{00000000-0005-0000-0000-0000D2160000}"/>
    <cellStyle name="20% - Accent1 2 2 4 3 11 3" xfId="6031" xr:uid="{00000000-0005-0000-0000-0000D3160000}"/>
    <cellStyle name="20% - Accent1 2 2 4 3 12" xfId="6032" xr:uid="{00000000-0005-0000-0000-0000D4160000}"/>
    <cellStyle name="20% - Accent1 2 2 4 3 12 2" xfId="6033" xr:uid="{00000000-0005-0000-0000-0000D5160000}"/>
    <cellStyle name="20% - Accent1 2 2 4 3 13" xfId="6034" xr:uid="{00000000-0005-0000-0000-0000D6160000}"/>
    <cellStyle name="20% - Accent1 2 2 4 3 13 2" xfId="6035" xr:uid="{00000000-0005-0000-0000-0000D7160000}"/>
    <cellStyle name="20% - Accent1 2 2 4 3 14" xfId="6036" xr:uid="{00000000-0005-0000-0000-0000D8160000}"/>
    <cellStyle name="20% - Accent1 2 2 4 3 2" xfId="6037" xr:uid="{00000000-0005-0000-0000-0000D9160000}"/>
    <cellStyle name="20% - Accent1 2 2 4 3 2 10" xfId="6038" xr:uid="{00000000-0005-0000-0000-0000DA160000}"/>
    <cellStyle name="20% - Accent1 2 2 4 3 2 10 2" xfId="6039" xr:uid="{00000000-0005-0000-0000-0000DB160000}"/>
    <cellStyle name="20% - Accent1 2 2 4 3 2 11" xfId="6040" xr:uid="{00000000-0005-0000-0000-0000DC160000}"/>
    <cellStyle name="20% - Accent1 2 2 4 3 2 2" xfId="6041" xr:uid="{00000000-0005-0000-0000-0000DD160000}"/>
    <cellStyle name="20% - Accent1 2 2 4 3 2 2 2" xfId="6042" xr:uid="{00000000-0005-0000-0000-0000DE160000}"/>
    <cellStyle name="20% - Accent1 2 2 4 3 2 2 2 2" xfId="6043" xr:uid="{00000000-0005-0000-0000-0000DF160000}"/>
    <cellStyle name="20% - Accent1 2 2 4 3 2 2 2 2 2" xfId="6044" xr:uid="{00000000-0005-0000-0000-0000E0160000}"/>
    <cellStyle name="20% - Accent1 2 2 4 3 2 2 2 2 2 2" xfId="6045" xr:uid="{00000000-0005-0000-0000-0000E1160000}"/>
    <cellStyle name="20% - Accent1 2 2 4 3 2 2 2 2 3" xfId="6046" xr:uid="{00000000-0005-0000-0000-0000E2160000}"/>
    <cellStyle name="20% - Accent1 2 2 4 3 2 2 2 3" xfId="6047" xr:uid="{00000000-0005-0000-0000-0000E3160000}"/>
    <cellStyle name="20% - Accent1 2 2 4 3 2 2 2 3 2" xfId="6048" xr:uid="{00000000-0005-0000-0000-0000E4160000}"/>
    <cellStyle name="20% - Accent1 2 2 4 3 2 2 2 4" xfId="6049" xr:uid="{00000000-0005-0000-0000-0000E5160000}"/>
    <cellStyle name="20% - Accent1 2 2 4 3 2 2 3" xfId="6050" xr:uid="{00000000-0005-0000-0000-0000E6160000}"/>
    <cellStyle name="20% - Accent1 2 2 4 3 2 2 3 2" xfId="6051" xr:uid="{00000000-0005-0000-0000-0000E7160000}"/>
    <cellStyle name="20% - Accent1 2 2 4 3 2 2 3 2 2" xfId="6052" xr:uid="{00000000-0005-0000-0000-0000E8160000}"/>
    <cellStyle name="20% - Accent1 2 2 4 3 2 2 3 2 2 2" xfId="6053" xr:uid="{00000000-0005-0000-0000-0000E9160000}"/>
    <cellStyle name="20% - Accent1 2 2 4 3 2 2 3 2 3" xfId="6054" xr:uid="{00000000-0005-0000-0000-0000EA160000}"/>
    <cellStyle name="20% - Accent1 2 2 4 3 2 2 3 3" xfId="6055" xr:uid="{00000000-0005-0000-0000-0000EB160000}"/>
    <cellStyle name="20% - Accent1 2 2 4 3 2 2 3 3 2" xfId="6056" xr:uid="{00000000-0005-0000-0000-0000EC160000}"/>
    <cellStyle name="20% - Accent1 2 2 4 3 2 2 3 4" xfId="6057" xr:uid="{00000000-0005-0000-0000-0000ED160000}"/>
    <cellStyle name="20% - Accent1 2 2 4 3 2 2 4" xfId="6058" xr:uid="{00000000-0005-0000-0000-0000EE160000}"/>
    <cellStyle name="20% - Accent1 2 2 4 3 2 2 4 2" xfId="6059" xr:uid="{00000000-0005-0000-0000-0000EF160000}"/>
    <cellStyle name="20% - Accent1 2 2 4 3 2 2 4 2 2" xfId="6060" xr:uid="{00000000-0005-0000-0000-0000F0160000}"/>
    <cellStyle name="20% - Accent1 2 2 4 3 2 2 4 2 2 2" xfId="6061" xr:uid="{00000000-0005-0000-0000-0000F1160000}"/>
    <cellStyle name="20% - Accent1 2 2 4 3 2 2 4 2 3" xfId="6062" xr:uid="{00000000-0005-0000-0000-0000F2160000}"/>
    <cellStyle name="20% - Accent1 2 2 4 3 2 2 4 3" xfId="6063" xr:uid="{00000000-0005-0000-0000-0000F3160000}"/>
    <cellStyle name="20% - Accent1 2 2 4 3 2 2 4 3 2" xfId="6064" xr:uid="{00000000-0005-0000-0000-0000F4160000}"/>
    <cellStyle name="20% - Accent1 2 2 4 3 2 2 4 4" xfId="6065" xr:uid="{00000000-0005-0000-0000-0000F5160000}"/>
    <cellStyle name="20% - Accent1 2 2 4 3 2 2 5" xfId="6066" xr:uid="{00000000-0005-0000-0000-0000F6160000}"/>
    <cellStyle name="20% - Accent1 2 2 4 3 2 2 5 2" xfId="6067" xr:uid="{00000000-0005-0000-0000-0000F7160000}"/>
    <cellStyle name="20% - Accent1 2 2 4 3 2 2 5 2 2" xfId="6068" xr:uid="{00000000-0005-0000-0000-0000F8160000}"/>
    <cellStyle name="20% - Accent1 2 2 4 3 2 2 5 3" xfId="6069" xr:uid="{00000000-0005-0000-0000-0000F9160000}"/>
    <cellStyle name="20% - Accent1 2 2 4 3 2 2 6" xfId="6070" xr:uid="{00000000-0005-0000-0000-0000FA160000}"/>
    <cellStyle name="20% - Accent1 2 2 4 3 2 2 6 2" xfId="6071" xr:uid="{00000000-0005-0000-0000-0000FB160000}"/>
    <cellStyle name="20% - Accent1 2 2 4 3 2 2 6 2 2" xfId="6072" xr:uid="{00000000-0005-0000-0000-0000FC160000}"/>
    <cellStyle name="20% - Accent1 2 2 4 3 2 2 6 3" xfId="6073" xr:uid="{00000000-0005-0000-0000-0000FD160000}"/>
    <cellStyle name="20% - Accent1 2 2 4 3 2 2 7" xfId="6074" xr:uid="{00000000-0005-0000-0000-0000FE160000}"/>
    <cellStyle name="20% - Accent1 2 2 4 3 2 2 7 2" xfId="6075" xr:uid="{00000000-0005-0000-0000-0000FF160000}"/>
    <cellStyle name="20% - Accent1 2 2 4 3 2 2 8" xfId="6076" xr:uid="{00000000-0005-0000-0000-000000170000}"/>
    <cellStyle name="20% - Accent1 2 2 4 3 2 2 8 2" xfId="6077" xr:uid="{00000000-0005-0000-0000-000001170000}"/>
    <cellStyle name="20% - Accent1 2 2 4 3 2 2 9" xfId="6078" xr:uid="{00000000-0005-0000-0000-000002170000}"/>
    <cellStyle name="20% - Accent1 2 2 4 3 2 3" xfId="6079" xr:uid="{00000000-0005-0000-0000-000003170000}"/>
    <cellStyle name="20% - Accent1 2 2 4 3 2 3 2" xfId="6080" xr:uid="{00000000-0005-0000-0000-000004170000}"/>
    <cellStyle name="20% - Accent1 2 2 4 3 2 3 2 2" xfId="6081" xr:uid="{00000000-0005-0000-0000-000005170000}"/>
    <cellStyle name="20% - Accent1 2 2 4 3 2 3 2 2 2" xfId="6082" xr:uid="{00000000-0005-0000-0000-000006170000}"/>
    <cellStyle name="20% - Accent1 2 2 4 3 2 3 2 2 2 2" xfId="6083" xr:uid="{00000000-0005-0000-0000-000007170000}"/>
    <cellStyle name="20% - Accent1 2 2 4 3 2 3 2 2 3" xfId="6084" xr:uid="{00000000-0005-0000-0000-000008170000}"/>
    <cellStyle name="20% - Accent1 2 2 4 3 2 3 2 3" xfId="6085" xr:uid="{00000000-0005-0000-0000-000009170000}"/>
    <cellStyle name="20% - Accent1 2 2 4 3 2 3 2 3 2" xfId="6086" xr:uid="{00000000-0005-0000-0000-00000A170000}"/>
    <cellStyle name="20% - Accent1 2 2 4 3 2 3 2 4" xfId="6087" xr:uid="{00000000-0005-0000-0000-00000B170000}"/>
    <cellStyle name="20% - Accent1 2 2 4 3 2 3 3" xfId="6088" xr:uid="{00000000-0005-0000-0000-00000C170000}"/>
    <cellStyle name="20% - Accent1 2 2 4 3 2 3 3 2" xfId="6089" xr:uid="{00000000-0005-0000-0000-00000D170000}"/>
    <cellStyle name="20% - Accent1 2 2 4 3 2 3 3 2 2" xfId="6090" xr:uid="{00000000-0005-0000-0000-00000E170000}"/>
    <cellStyle name="20% - Accent1 2 2 4 3 2 3 3 2 2 2" xfId="6091" xr:uid="{00000000-0005-0000-0000-00000F170000}"/>
    <cellStyle name="20% - Accent1 2 2 4 3 2 3 3 2 3" xfId="6092" xr:uid="{00000000-0005-0000-0000-000010170000}"/>
    <cellStyle name="20% - Accent1 2 2 4 3 2 3 3 3" xfId="6093" xr:uid="{00000000-0005-0000-0000-000011170000}"/>
    <cellStyle name="20% - Accent1 2 2 4 3 2 3 3 3 2" xfId="6094" xr:uid="{00000000-0005-0000-0000-000012170000}"/>
    <cellStyle name="20% - Accent1 2 2 4 3 2 3 3 4" xfId="6095" xr:uid="{00000000-0005-0000-0000-000013170000}"/>
    <cellStyle name="20% - Accent1 2 2 4 3 2 3 4" xfId="6096" xr:uid="{00000000-0005-0000-0000-000014170000}"/>
    <cellStyle name="20% - Accent1 2 2 4 3 2 3 4 2" xfId="6097" xr:uid="{00000000-0005-0000-0000-000015170000}"/>
    <cellStyle name="20% - Accent1 2 2 4 3 2 3 4 2 2" xfId="6098" xr:uid="{00000000-0005-0000-0000-000016170000}"/>
    <cellStyle name="20% - Accent1 2 2 4 3 2 3 4 2 2 2" xfId="6099" xr:uid="{00000000-0005-0000-0000-000017170000}"/>
    <cellStyle name="20% - Accent1 2 2 4 3 2 3 4 2 3" xfId="6100" xr:uid="{00000000-0005-0000-0000-000018170000}"/>
    <cellStyle name="20% - Accent1 2 2 4 3 2 3 4 3" xfId="6101" xr:uid="{00000000-0005-0000-0000-000019170000}"/>
    <cellStyle name="20% - Accent1 2 2 4 3 2 3 4 3 2" xfId="6102" xr:uid="{00000000-0005-0000-0000-00001A170000}"/>
    <cellStyle name="20% - Accent1 2 2 4 3 2 3 4 4" xfId="6103" xr:uid="{00000000-0005-0000-0000-00001B170000}"/>
    <cellStyle name="20% - Accent1 2 2 4 3 2 3 5" xfId="6104" xr:uid="{00000000-0005-0000-0000-00001C170000}"/>
    <cellStyle name="20% - Accent1 2 2 4 3 2 3 5 2" xfId="6105" xr:uid="{00000000-0005-0000-0000-00001D170000}"/>
    <cellStyle name="20% - Accent1 2 2 4 3 2 3 5 2 2" xfId="6106" xr:uid="{00000000-0005-0000-0000-00001E170000}"/>
    <cellStyle name="20% - Accent1 2 2 4 3 2 3 5 3" xfId="6107" xr:uid="{00000000-0005-0000-0000-00001F170000}"/>
    <cellStyle name="20% - Accent1 2 2 4 3 2 3 6" xfId="6108" xr:uid="{00000000-0005-0000-0000-000020170000}"/>
    <cellStyle name="20% - Accent1 2 2 4 3 2 3 6 2" xfId="6109" xr:uid="{00000000-0005-0000-0000-000021170000}"/>
    <cellStyle name="20% - Accent1 2 2 4 3 2 3 6 2 2" xfId="6110" xr:uid="{00000000-0005-0000-0000-000022170000}"/>
    <cellStyle name="20% - Accent1 2 2 4 3 2 3 6 3" xfId="6111" xr:uid="{00000000-0005-0000-0000-000023170000}"/>
    <cellStyle name="20% - Accent1 2 2 4 3 2 3 7" xfId="6112" xr:uid="{00000000-0005-0000-0000-000024170000}"/>
    <cellStyle name="20% - Accent1 2 2 4 3 2 3 7 2" xfId="6113" xr:uid="{00000000-0005-0000-0000-000025170000}"/>
    <cellStyle name="20% - Accent1 2 2 4 3 2 3 8" xfId="6114" xr:uid="{00000000-0005-0000-0000-000026170000}"/>
    <cellStyle name="20% - Accent1 2 2 4 3 2 3 8 2" xfId="6115" xr:uid="{00000000-0005-0000-0000-000027170000}"/>
    <cellStyle name="20% - Accent1 2 2 4 3 2 3 9" xfId="6116" xr:uid="{00000000-0005-0000-0000-000028170000}"/>
    <cellStyle name="20% - Accent1 2 2 4 3 2 4" xfId="6117" xr:uid="{00000000-0005-0000-0000-000029170000}"/>
    <cellStyle name="20% - Accent1 2 2 4 3 2 4 2" xfId="6118" xr:uid="{00000000-0005-0000-0000-00002A170000}"/>
    <cellStyle name="20% - Accent1 2 2 4 3 2 4 2 2" xfId="6119" xr:uid="{00000000-0005-0000-0000-00002B170000}"/>
    <cellStyle name="20% - Accent1 2 2 4 3 2 4 2 2 2" xfId="6120" xr:uid="{00000000-0005-0000-0000-00002C170000}"/>
    <cellStyle name="20% - Accent1 2 2 4 3 2 4 2 3" xfId="6121" xr:uid="{00000000-0005-0000-0000-00002D170000}"/>
    <cellStyle name="20% - Accent1 2 2 4 3 2 4 3" xfId="6122" xr:uid="{00000000-0005-0000-0000-00002E170000}"/>
    <cellStyle name="20% - Accent1 2 2 4 3 2 4 3 2" xfId="6123" xr:uid="{00000000-0005-0000-0000-00002F170000}"/>
    <cellStyle name="20% - Accent1 2 2 4 3 2 4 4" xfId="6124" xr:uid="{00000000-0005-0000-0000-000030170000}"/>
    <cellStyle name="20% - Accent1 2 2 4 3 2 5" xfId="6125" xr:uid="{00000000-0005-0000-0000-000031170000}"/>
    <cellStyle name="20% - Accent1 2 2 4 3 2 5 2" xfId="6126" xr:uid="{00000000-0005-0000-0000-000032170000}"/>
    <cellStyle name="20% - Accent1 2 2 4 3 2 5 2 2" xfId="6127" xr:uid="{00000000-0005-0000-0000-000033170000}"/>
    <cellStyle name="20% - Accent1 2 2 4 3 2 5 2 2 2" xfId="6128" xr:uid="{00000000-0005-0000-0000-000034170000}"/>
    <cellStyle name="20% - Accent1 2 2 4 3 2 5 2 3" xfId="6129" xr:uid="{00000000-0005-0000-0000-000035170000}"/>
    <cellStyle name="20% - Accent1 2 2 4 3 2 5 3" xfId="6130" xr:uid="{00000000-0005-0000-0000-000036170000}"/>
    <cellStyle name="20% - Accent1 2 2 4 3 2 5 3 2" xfId="6131" xr:uid="{00000000-0005-0000-0000-000037170000}"/>
    <cellStyle name="20% - Accent1 2 2 4 3 2 5 4" xfId="6132" xr:uid="{00000000-0005-0000-0000-000038170000}"/>
    <cellStyle name="20% - Accent1 2 2 4 3 2 6" xfId="6133" xr:uid="{00000000-0005-0000-0000-000039170000}"/>
    <cellStyle name="20% - Accent1 2 2 4 3 2 6 2" xfId="6134" xr:uid="{00000000-0005-0000-0000-00003A170000}"/>
    <cellStyle name="20% - Accent1 2 2 4 3 2 6 2 2" xfId="6135" xr:uid="{00000000-0005-0000-0000-00003B170000}"/>
    <cellStyle name="20% - Accent1 2 2 4 3 2 6 2 2 2" xfId="6136" xr:uid="{00000000-0005-0000-0000-00003C170000}"/>
    <cellStyle name="20% - Accent1 2 2 4 3 2 6 2 3" xfId="6137" xr:uid="{00000000-0005-0000-0000-00003D170000}"/>
    <cellStyle name="20% - Accent1 2 2 4 3 2 6 3" xfId="6138" xr:uid="{00000000-0005-0000-0000-00003E170000}"/>
    <cellStyle name="20% - Accent1 2 2 4 3 2 6 3 2" xfId="6139" xr:uid="{00000000-0005-0000-0000-00003F170000}"/>
    <cellStyle name="20% - Accent1 2 2 4 3 2 6 4" xfId="6140" xr:uid="{00000000-0005-0000-0000-000040170000}"/>
    <cellStyle name="20% - Accent1 2 2 4 3 2 7" xfId="6141" xr:uid="{00000000-0005-0000-0000-000041170000}"/>
    <cellStyle name="20% - Accent1 2 2 4 3 2 7 2" xfId="6142" xr:uid="{00000000-0005-0000-0000-000042170000}"/>
    <cellStyle name="20% - Accent1 2 2 4 3 2 7 2 2" xfId="6143" xr:uid="{00000000-0005-0000-0000-000043170000}"/>
    <cellStyle name="20% - Accent1 2 2 4 3 2 7 3" xfId="6144" xr:uid="{00000000-0005-0000-0000-000044170000}"/>
    <cellStyle name="20% - Accent1 2 2 4 3 2 8" xfId="6145" xr:uid="{00000000-0005-0000-0000-000045170000}"/>
    <cellStyle name="20% - Accent1 2 2 4 3 2 8 2" xfId="6146" xr:uid="{00000000-0005-0000-0000-000046170000}"/>
    <cellStyle name="20% - Accent1 2 2 4 3 2 8 2 2" xfId="6147" xr:uid="{00000000-0005-0000-0000-000047170000}"/>
    <cellStyle name="20% - Accent1 2 2 4 3 2 8 3" xfId="6148" xr:uid="{00000000-0005-0000-0000-000048170000}"/>
    <cellStyle name="20% - Accent1 2 2 4 3 2 9" xfId="6149" xr:uid="{00000000-0005-0000-0000-000049170000}"/>
    <cellStyle name="20% - Accent1 2 2 4 3 2 9 2" xfId="6150" xr:uid="{00000000-0005-0000-0000-00004A170000}"/>
    <cellStyle name="20% - Accent1 2 2 4 3 3" xfId="6151" xr:uid="{00000000-0005-0000-0000-00004B170000}"/>
    <cellStyle name="20% - Accent1 2 2 4 3 3 10" xfId="6152" xr:uid="{00000000-0005-0000-0000-00004C170000}"/>
    <cellStyle name="20% - Accent1 2 2 4 3 3 10 2" xfId="6153" xr:uid="{00000000-0005-0000-0000-00004D170000}"/>
    <cellStyle name="20% - Accent1 2 2 4 3 3 11" xfId="6154" xr:uid="{00000000-0005-0000-0000-00004E170000}"/>
    <cellStyle name="20% - Accent1 2 2 4 3 3 2" xfId="6155" xr:uid="{00000000-0005-0000-0000-00004F170000}"/>
    <cellStyle name="20% - Accent1 2 2 4 3 3 2 2" xfId="6156" xr:uid="{00000000-0005-0000-0000-000050170000}"/>
    <cellStyle name="20% - Accent1 2 2 4 3 3 2 2 2" xfId="6157" xr:uid="{00000000-0005-0000-0000-000051170000}"/>
    <cellStyle name="20% - Accent1 2 2 4 3 3 2 2 2 2" xfId="6158" xr:uid="{00000000-0005-0000-0000-000052170000}"/>
    <cellStyle name="20% - Accent1 2 2 4 3 3 2 2 2 2 2" xfId="6159" xr:uid="{00000000-0005-0000-0000-000053170000}"/>
    <cellStyle name="20% - Accent1 2 2 4 3 3 2 2 2 3" xfId="6160" xr:uid="{00000000-0005-0000-0000-000054170000}"/>
    <cellStyle name="20% - Accent1 2 2 4 3 3 2 2 3" xfId="6161" xr:uid="{00000000-0005-0000-0000-000055170000}"/>
    <cellStyle name="20% - Accent1 2 2 4 3 3 2 2 3 2" xfId="6162" xr:uid="{00000000-0005-0000-0000-000056170000}"/>
    <cellStyle name="20% - Accent1 2 2 4 3 3 2 2 4" xfId="6163" xr:uid="{00000000-0005-0000-0000-000057170000}"/>
    <cellStyle name="20% - Accent1 2 2 4 3 3 2 3" xfId="6164" xr:uid="{00000000-0005-0000-0000-000058170000}"/>
    <cellStyle name="20% - Accent1 2 2 4 3 3 2 3 2" xfId="6165" xr:uid="{00000000-0005-0000-0000-000059170000}"/>
    <cellStyle name="20% - Accent1 2 2 4 3 3 2 3 2 2" xfId="6166" xr:uid="{00000000-0005-0000-0000-00005A170000}"/>
    <cellStyle name="20% - Accent1 2 2 4 3 3 2 3 2 2 2" xfId="6167" xr:uid="{00000000-0005-0000-0000-00005B170000}"/>
    <cellStyle name="20% - Accent1 2 2 4 3 3 2 3 2 3" xfId="6168" xr:uid="{00000000-0005-0000-0000-00005C170000}"/>
    <cellStyle name="20% - Accent1 2 2 4 3 3 2 3 3" xfId="6169" xr:uid="{00000000-0005-0000-0000-00005D170000}"/>
    <cellStyle name="20% - Accent1 2 2 4 3 3 2 3 3 2" xfId="6170" xr:uid="{00000000-0005-0000-0000-00005E170000}"/>
    <cellStyle name="20% - Accent1 2 2 4 3 3 2 3 4" xfId="6171" xr:uid="{00000000-0005-0000-0000-00005F170000}"/>
    <cellStyle name="20% - Accent1 2 2 4 3 3 2 4" xfId="6172" xr:uid="{00000000-0005-0000-0000-000060170000}"/>
    <cellStyle name="20% - Accent1 2 2 4 3 3 2 4 2" xfId="6173" xr:uid="{00000000-0005-0000-0000-000061170000}"/>
    <cellStyle name="20% - Accent1 2 2 4 3 3 2 4 2 2" xfId="6174" xr:uid="{00000000-0005-0000-0000-000062170000}"/>
    <cellStyle name="20% - Accent1 2 2 4 3 3 2 4 2 2 2" xfId="6175" xr:uid="{00000000-0005-0000-0000-000063170000}"/>
    <cellStyle name="20% - Accent1 2 2 4 3 3 2 4 2 3" xfId="6176" xr:uid="{00000000-0005-0000-0000-000064170000}"/>
    <cellStyle name="20% - Accent1 2 2 4 3 3 2 4 3" xfId="6177" xr:uid="{00000000-0005-0000-0000-000065170000}"/>
    <cellStyle name="20% - Accent1 2 2 4 3 3 2 4 3 2" xfId="6178" xr:uid="{00000000-0005-0000-0000-000066170000}"/>
    <cellStyle name="20% - Accent1 2 2 4 3 3 2 4 4" xfId="6179" xr:uid="{00000000-0005-0000-0000-000067170000}"/>
    <cellStyle name="20% - Accent1 2 2 4 3 3 2 5" xfId="6180" xr:uid="{00000000-0005-0000-0000-000068170000}"/>
    <cellStyle name="20% - Accent1 2 2 4 3 3 2 5 2" xfId="6181" xr:uid="{00000000-0005-0000-0000-000069170000}"/>
    <cellStyle name="20% - Accent1 2 2 4 3 3 2 5 2 2" xfId="6182" xr:uid="{00000000-0005-0000-0000-00006A170000}"/>
    <cellStyle name="20% - Accent1 2 2 4 3 3 2 5 3" xfId="6183" xr:uid="{00000000-0005-0000-0000-00006B170000}"/>
    <cellStyle name="20% - Accent1 2 2 4 3 3 2 6" xfId="6184" xr:uid="{00000000-0005-0000-0000-00006C170000}"/>
    <cellStyle name="20% - Accent1 2 2 4 3 3 2 6 2" xfId="6185" xr:uid="{00000000-0005-0000-0000-00006D170000}"/>
    <cellStyle name="20% - Accent1 2 2 4 3 3 2 6 2 2" xfId="6186" xr:uid="{00000000-0005-0000-0000-00006E170000}"/>
    <cellStyle name="20% - Accent1 2 2 4 3 3 2 6 3" xfId="6187" xr:uid="{00000000-0005-0000-0000-00006F170000}"/>
    <cellStyle name="20% - Accent1 2 2 4 3 3 2 7" xfId="6188" xr:uid="{00000000-0005-0000-0000-000070170000}"/>
    <cellStyle name="20% - Accent1 2 2 4 3 3 2 7 2" xfId="6189" xr:uid="{00000000-0005-0000-0000-000071170000}"/>
    <cellStyle name="20% - Accent1 2 2 4 3 3 2 8" xfId="6190" xr:uid="{00000000-0005-0000-0000-000072170000}"/>
    <cellStyle name="20% - Accent1 2 2 4 3 3 2 8 2" xfId="6191" xr:uid="{00000000-0005-0000-0000-000073170000}"/>
    <cellStyle name="20% - Accent1 2 2 4 3 3 2 9" xfId="6192" xr:uid="{00000000-0005-0000-0000-000074170000}"/>
    <cellStyle name="20% - Accent1 2 2 4 3 3 3" xfId="6193" xr:uid="{00000000-0005-0000-0000-000075170000}"/>
    <cellStyle name="20% - Accent1 2 2 4 3 3 3 2" xfId="6194" xr:uid="{00000000-0005-0000-0000-000076170000}"/>
    <cellStyle name="20% - Accent1 2 2 4 3 3 3 2 2" xfId="6195" xr:uid="{00000000-0005-0000-0000-000077170000}"/>
    <cellStyle name="20% - Accent1 2 2 4 3 3 3 2 2 2" xfId="6196" xr:uid="{00000000-0005-0000-0000-000078170000}"/>
    <cellStyle name="20% - Accent1 2 2 4 3 3 3 2 2 2 2" xfId="6197" xr:uid="{00000000-0005-0000-0000-000079170000}"/>
    <cellStyle name="20% - Accent1 2 2 4 3 3 3 2 2 3" xfId="6198" xr:uid="{00000000-0005-0000-0000-00007A170000}"/>
    <cellStyle name="20% - Accent1 2 2 4 3 3 3 2 3" xfId="6199" xr:uid="{00000000-0005-0000-0000-00007B170000}"/>
    <cellStyle name="20% - Accent1 2 2 4 3 3 3 2 3 2" xfId="6200" xr:uid="{00000000-0005-0000-0000-00007C170000}"/>
    <cellStyle name="20% - Accent1 2 2 4 3 3 3 2 4" xfId="6201" xr:uid="{00000000-0005-0000-0000-00007D170000}"/>
    <cellStyle name="20% - Accent1 2 2 4 3 3 3 3" xfId="6202" xr:uid="{00000000-0005-0000-0000-00007E170000}"/>
    <cellStyle name="20% - Accent1 2 2 4 3 3 3 3 2" xfId="6203" xr:uid="{00000000-0005-0000-0000-00007F170000}"/>
    <cellStyle name="20% - Accent1 2 2 4 3 3 3 3 2 2" xfId="6204" xr:uid="{00000000-0005-0000-0000-000080170000}"/>
    <cellStyle name="20% - Accent1 2 2 4 3 3 3 3 2 2 2" xfId="6205" xr:uid="{00000000-0005-0000-0000-000081170000}"/>
    <cellStyle name="20% - Accent1 2 2 4 3 3 3 3 2 3" xfId="6206" xr:uid="{00000000-0005-0000-0000-000082170000}"/>
    <cellStyle name="20% - Accent1 2 2 4 3 3 3 3 3" xfId="6207" xr:uid="{00000000-0005-0000-0000-000083170000}"/>
    <cellStyle name="20% - Accent1 2 2 4 3 3 3 3 3 2" xfId="6208" xr:uid="{00000000-0005-0000-0000-000084170000}"/>
    <cellStyle name="20% - Accent1 2 2 4 3 3 3 3 4" xfId="6209" xr:uid="{00000000-0005-0000-0000-000085170000}"/>
    <cellStyle name="20% - Accent1 2 2 4 3 3 3 4" xfId="6210" xr:uid="{00000000-0005-0000-0000-000086170000}"/>
    <cellStyle name="20% - Accent1 2 2 4 3 3 3 4 2" xfId="6211" xr:uid="{00000000-0005-0000-0000-000087170000}"/>
    <cellStyle name="20% - Accent1 2 2 4 3 3 3 4 2 2" xfId="6212" xr:uid="{00000000-0005-0000-0000-000088170000}"/>
    <cellStyle name="20% - Accent1 2 2 4 3 3 3 4 2 2 2" xfId="6213" xr:uid="{00000000-0005-0000-0000-000089170000}"/>
    <cellStyle name="20% - Accent1 2 2 4 3 3 3 4 2 3" xfId="6214" xr:uid="{00000000-0005-0000-0000-00008A170000}"/>
    <cellStyle name="20% - Accent1 2 2 4 3 3 3 4 3" xfId="6215" xr:uid="{00000000-0005-0000-0000-00008B170000}"/>
    <cellStyle name="20% - Accent1 2 2 4 3 3 3 4 3 2" xfId="6216" xr:uid="{00000000-0005-0000-0000-00008C170000}"/>
    <cellStyle name="20% - Accent1 2 2 4 3 3 3 4 4" xfId="6217" xr:uid="{00000000-0005-0000-0000-00008D170000}"/>
    <cellStyle name="20% - Accent1 2 2 4 3 3 3 5" xfId="6218" xr:uid="{00000000-0005-0000-0000-00008E170000}"/>
    <cellStyle name="20% - Accent1 2 2 4 3 3 3 5 2" xfId="6219" xr:uid="{00000000-0005-0000-0000-00008F170000}"/>
    <cellStyle name="20% - Accent1 2 2 4 3 3 3 5 2 2" xfId="6220" xr:uid="{00000000-0005-0000-0000-000090170000}"/>
    <cellStyle name="20% - Accent1 2 2 4 3 3 3 5 3" xfId="6221" xr:uid="{00000000-0005-0000-0000-000091170000}"/>
    <cellStyle name="20% - Accent1 2 2 4 3 3 3 6" xfId="6222" xr:uid="{00000000-0005-0000-0000-000092170000}"/>
    <cellStyle name="20% - Accent1 2 2 4 3 3 3 6 2" xfId="6223" xr:uid="{00000000-0005-0000-0000-000093170000}"/>
    <cellStyle name="20% - Accent1 2 2 4 3 3 3 6 2 2" xfId="6224" xr:uid="{00000000-0005-0000-0000-000094170000}"/>
    <cellStyle name="20% - Accent1 2 2 4 3 3 3 6 3" xfId="6225" xr:uid="{00000000-0005-0000-0000-000095170000}"/>
    <cellStyle name="20% - Accent1 2 2 4 3 3 3 7" xfId="6226" xr:uid="{00000000-0005-0000-0000-000096170000}"/>
    <cellStyle name="20% - Accent1 2 2 4 3 3 3 7 2" xfId="6227" xr:uid="{00000000-0005-0000-0000-000097170000}"/>
    <cellStyle name="20% - Accent1 2 2 4 3 3 3 8" xfId="6228" xr:uid="{00000000-0005-0000-0000-000098170000}"/>
    <cellStyle name="20% - Accent1 2 2 4 3 3 3 8 2" xfId="6229" xr:uid="{00000000-0005-0000-0000-000099170000}"/>
    <cellStyle name="20% - Accent1 2 2 4 3 3 3 9" xfId="6230" xr:uid="{00000000-0005-0000-0000-00009A170000}"/>
    <cellStyle name="20% - Accent1 2 2 4 3 3 4" xfId="6231" xr:uid="{00000000-0005-0000-0000-00009B170000}"/>
    <cellStyle name="20% - Accent1 2 2 4 3 3 4 2" xfId="6232" xr:uid="{00000000-0005-0000-0000-00009C170000}"/>
    <cellStyle name="20% - Accent1 2 2 4 3 3 4 2 2" xfId="6233" xr:uid="{00000000-0005-0000-0000-00009D170000}"/>
    <cellStyle name="20% - Accent1 2 2 4 3 3 4 2 2 2" xfId="6234" xr:uid="{00000000-0005-0000-0000-00009E170000}"/>
    <cellStyle name="20% - Accent1 2 2 4 3 3 4 2 3" xfId="6235" xr:uid="{00000000-0005-0000-0000-00009F170000}"/>
    <cellStyle name="20% - Accent1 2 2 4 3 3 4 3" xfId="6236" xr:uid="{00000000-0005-0000-0000-0000A0170000}"/>
    <cellStyle name="20% - Accent1 2 2 4 3 3 4 3 2" xfId="6237" xr:uid="{00000000-0005-0000-0000-0000A1170000}"/>
    <cellStyle name="20% - Accent1 2 2 4 3 3 4 4" xfId="6238" xr:uid="{00000000-0005-0000-0000-0000A2170000}"/>
    <cellStyle name="20% - Accent1 2 2 4 3 3 5" xfId="6239" xr:uid="{00000000-0005-0000-0000-0000A3170000}"/>
    <cellStyle name="20% - Accent1 2 2 4 3 3 5 2" xfId="6240" xr:uid="{00000000-0005-0000-0000-0000A4170000}"/>
    <cellStyle name="20% - Accent1 2 2 4 3 3 5 2 2" xfId="6241" xr:uid="{00000000-0005-0000-0000-0000A5170000}"/>
    <cellStyle name="20% - Accent1 2 2 4 3 3 5 2 2 2" xfId="6242" xr:uid="{00000000-0005-0000-0000-0000A6170000}"/>
    <cellStyle name="20% - Accent1 2 2 4 3 3 5 2 3" xfId="6243" xr:uid="{00000000-0005-0000-0000-0000A7170000}"/>
    <cellStyle name="20% - Accent1 2 2 4 3 3 5 3" xfId="6244" xr:uid="{00000000-0005-0000-0000-0000A8170000}"/>
    <cellStyle name="20% - Accent1 2 2 4 3 3 5 3 2" xfId="6245" xr:uid="{00000000-0005-0000-0000-0000A9170000}"/>
    <cellStyle name="20% - Accent1 2 2 4 3 3 5 4" xfId="6246" xr:uid="{00000000-0005-0000-0000-0000AA170000}"/>
    <cellStyle name="20% - Accent1 2 2 4 3 3 6" xfId="6247" xr:uid="{00000000-0005-0000-0000-0000AB170000}"/>
    <cellStyle name="20% - Accent1 2 2 4 3 3 6 2" xfId="6248" xr:uid="{00000000-0005-0000-0000-0000AC170000}"/>
    <cellStyle name="20% - Accent1 2 2 4 3 3 6 2 2" xfId="6249" xr:uid="{00000000-0005-0000-0000-0000AD170000}"/>
    <cellStyle name="20% - Accent1 2 2 4 3 3 6 2 2 2" xfId="6250" xr:uid="{00000000-0005-0000-0000-0000AE170000}"/>
    <cellStyle name="20% - Accent1 2 2 4 3 3 6 2 3" xfId="6251" xr:uid="{00000000-0005-0000-0000-0000AF170000}"/>
    <cellStyle name="20% - Accent1 2 2 4 3 3 6 3" xfId="6252" xr:uid="{00000000-0005-0000-0000-0000B0170000}"/>
    <cellStyle name="20% - Accent1 2 2 4 3 3 6 3 2" xfId="6253" xr:uid="{00000000-0005-0000-0000-0000B1170000}"/>
    <cellStyle name="20% - Accent1 2 2 4 3 3 6 4" xfId="6254" xr:uid="{00000000-0005-0000-0000-0000B2170000}"/>
    <cellStyle name="20% - Accent1 2 2 4 3 3 7" xfId="6255" xr:uid="{00000000-0005-0000-0000-0000B3170000}"/>
    <cellStyle name="20% - Accent1 2 2 4 3 3 7 2" xfId="6256" xr:uid="{00000000-0005-0000-0000-0000B4170000}"/>
    <cellStyle name="20% - Accent1 2 2 4 3 3 7 2 2" xfId="6257" xr:uid="{00000000-0005-0000-0000-0000B5170000}"/>
    <cellStyle name="20% - Accent1 2 2 4 3 3 7 3" xfId="6258" xr:uid="{00000000-0005-0000-0000-0000B6170000}"/>
    <cellStyle name="20% - Accent1 2 2 4 3 3 8" xfId="6259" xr:uid="{00000000-0005-0000-0000-0000B7170000}"/>
    <cellStyle name="20% - Accent1 2 2 4 3 3 8 2" xfId="6260" xr:uid="{00000000-0005-0000-0000-0000B8170000}"/>
    <cellStyle name="20% - Accent1 2 2 4 3 3 8 2 2" xfId="6261" xr:uid="{00000000-0005-0000-0000-0000B9170000}"/>
    <cellStyle name="20% - Accent1 2 2 4 3 3 8 3" xfId="6262" xr:uid="{00000000-0005-0000-0000-0000BA170000}"/>
    <cellStyle name="20% - Accent1 2 2 4 3 3 9" xfId="6263" xr:uid="{00000000-0005-0000-0000-0000BB170000}"/>
    <cellStyle name="20% - Accent1 2 2 4 3 3 9 2" xfId="6264" xr:uid="{00000000-0005-0000-0000-0000BC170000}"/>
    <cellStyle name="20% - Accent1 2 2 4 3 4" xfId="6265" xr:uid="{00000000-0005-0000-0000-0000BD170000}"/>
    <cellStyle name="20% - Accent1 2 2 4 3 4 10" xfId="6266" xr:uid="{00000000-0005-0000-0000-0000BE170000}"/>
    <cellStyle name="20% - Accent1 2 2 4 3 4 10 2" xfId="6267" xr:uid="{00000000-0005-0000-0000-0000BF170000}"/>
    <cellStyle name="20% - Accent1 2 2 4 3 4 11" xfId="6268" xr:uid="{00000000-0005-0000-0000-0000C0170000}"/>
    <cellStyle name="20% - Accent1 2 2 4 3 4 2" xfId="6269" xr:uid="{00000000-0005-0000-0000-0000C1170000}"/>
    <cellStyle name="20% - Accent1 2 2 4 3 4 2 2" xfId="6270" xr:uid="{00000000-0005-0000-0000-0000C2170000}"/>
    <cellStyle name="20% - Accent1 2 2 4 3 4 2 2 2" xfId="6271" xr:uid="{00000000-0005-0000-0000-0000C3170000}"/>
    <cellStyle name="20% - Accent1 2 2 4 3 4 2 2 2 2" xfId="6272" xr:uid="{00000000-0005-0000-0000-0000C4170000}"/>
    <cellStyle name="20% - Accent1 2 2 4 3 4 2 2 2 2 2" xfId="6273" xr:uid="{00000000-0005-0000-0000-0000C5170000}"/>
    <cellStyle name="20% - Accent1 2 2 4 3 4 2 2 2 3" xfId="6274" xr:uid="{00000000-0005-0000-0000-0000C6170000}"/>
    <cellStyle name="20% - Accent1 2 2 4 3 4 2 2 3" xfId="6275" xr:uid="{00000000-0005-0000-0000-0000C7170000}"/>
    <cellStyle name="20% - Accent1 2 2 4 3 4 2 2 3 2" xfId="6276" xr:uid="{00000000-0005-0000-0000-0000C8170000}"/>
    <cellStyle name="20% - Accent1 2 2 4 3 4 2 2 4" xfId="6277" xr:uid="{00000000-0005-0000-0000-0000C9170000}"/>
    <cellStyle name="20% - Accent1 2 2 4 3 4 2 3" xfId="6278" xr:uid="{00000000-0005-0000-0000-0000CA170000}"/>
    <cellStyle name="20% - Accent1 2 2 4 3 4 2 3 2" xfId="6279" xr:uid="{00000000-0005-0000-0000-0000CB170000}"/>
    <cellStyle name="20% - Accent1 2 2 4 3 4 2 3 2 2" xfId="6280" xr:uid="{00000000-0005-0000-0000-0000CC170000}"/>
    <cellStyle name="20% - Accent1 2 2 4 3 4 2 3 2 2 2" xfId="6281" xr:uid="{00000000-0005-0000-0000-0000CD170000}"/>
    <cellStyle name="20% - Accent1 2 2 4 3 4 2 3 2 3" xfId="6282" xr:uid="{00000000-0005-0000-0000-0000CE170000}"/>
    <cellStyle name="20% - Accent1 2 2 4 3 4 2 3 3" xfId="6283" xr:uid="{00000000-0005-0000-0000-0000CF170000}"/>
    <cellStyle name="20% - Accent1 2 2 4 3 4 2 3 3 2" xfId="6284" xr:uid="{00000000-0005-0000-0000-0000D0170000}"/>
    <cellStyle name="20% - Accent1 2 2 4 3 4 2 3 4" xfId="6285" xr:uid="{00000000-0005-0000-0000-0000D1170000}"/>
    <cellStyle name="20% - Accent1 2 2 4 3 4 2 4" xfId="6286" xr:uid="{00000000-0005-0000-0000-0000D2170000}"/>
    <cellStyle name="20% - Accent1 2 2 4 3 4 2 4 2" xfId="6287" xr:uid="{00000000-0005-0000-0000-0000D3170000}"/>
    <cellStyle name="20% - Accent1 2 2 4 3 4 2 4 2 2" xfId="6288" xr:uid="{00000000-0005-0000-0000-0000D4170000}"/>
    <cellStyle name="20% - Accent1 2 2 4 3 4 2 4 2 2 2" xfId="6289" xr:uid="{00000000-0005-0000-0000-0000D5170000}"/>
    <cellStyle name="20% - Accent1 2 2 4 3 4 2 4 2 3" xfId="6290" xr:uid="{00000000-0005-0000-0000-0000D6170000}"/>
    <cellStyle name="20% - Accent1 2 2 4 3 4 2 4 3" xfId="6291" xr:uid="{00000000-0005-0000-0000-0000D7170000}"/>
    <cellStyle name="20% - Accent1 2 2 4 3 4 2 4 3 2" xfId="6292" xr:uid="{00000000-0005-0000-0000-0000D8170000}"/>
    <cellStyle name="20% - Accent1 2 2 4 3 4 2 4 4" xfId="6293" xr:uid="{00000000-0005-0000-0000-0000D9170000}"/>
    <cellStyle name="20% - Accent1 2 2 4 3 4 2 5" xfId="6294" xr:uid="{00000000-0005-0000-0000-0000DA170000}"/>
    <cellStyle name="20% - Accent1 2 2 4 3 4 2 5 2" xfId="6295" xr:uid="{00000000-0005-0000-0000-0000DB170000}"/>
    <cellStyle name="20% - Accent1 2 2 4 3 4 2 5 2 2" xfId="6296" xr:uid="{00000000-0005-0000-0000-0000DC170000}"/>
    <cellStyle name="20% - Accent1 2 2 4 3 4 2 5 3" xfId="6297" xr:uid="{00000000-0005-0000-0000-0000DD170000}"/>
    <cellStyle name="20% - Accent1 2 2 4 3 4 2 6" xfId="6298" xr:uid="{00000000-0005-0000-0000-0000DE170000}"/>
    <cellStyle name="20% - Accent1 2 2 4 3 4 2 6 2" xfId="6299" xr:uid="{00000000-0005-0000-0000-0000DF170000}"/>
    <cellStyle name="20% - Accent1 2 2 4 3 4 2 6 2 2" xfId="6300" xr:uid="{00000000-0005-0000-0000-0000E0170000}"/>
    <cellStyle name="20% - Accent1 2 2 4 3 4 2 6 3" xfId="6301" xr:uid="{00000000-0005-0000-0000-0000E1170000}"/>
    <cellStyle name="20% - Accent1 2 2 4 3 4 2 7" xfId="6302" xr:uid="{00000000-0005-0000-0000-0000E2170000}"/>
    <cellStyle name="20% - Accent1 2 2 4 3 4 2 7 2" xfId="6303" xr:uid="{00000000-0005-0000-0000-0000E3170000}"/>
    <cellStyle name="20% - Accent1 2 2 4 3 4 2 8" xfId="6304" xr:uid="{00000000-0005-0000-0000-0000E4170000}"/>
    <cellStyle name="20% - Accent1 2 2 4 3 4 2 8 2" xfId="6305" xr:uid="{00000000-0005-0000-0000-0000E5170000}"/>
    <cellStyle name="20% - Accent1 2 2 4 3 4 2 9" xfId="6306" xr:uid="{00000000-0005-0000-0000-0000E6170000}"/>
    <cellStyle name="20% - Accent1 2 2 4 3 4 3" xfId="6307" xr:uid="{00000000-0005-0000-0000-0000E7170000}"/>
    <cellStyle name="20% - Accent1 2 2 4 3 4 3 2" xfId="6308" xr:uid="{00000000-0005-0000-0000-0000E8170000}"/>
    <cellStyle name="20% - Accent1 2 2 4 3 4 3 2 2" xfId="6309" xr:uid="{00000000-0005-0000-0000-0000E9170000}"/>
    <cellStyle name="20% - Accent1 2 2 4 3 4 3 2 2 2" xfId="6310" xr:uid="{00000000-0005-0000-0000-0000EA170000}"/>
    <cellStyle name="20% - Accent1 2 2 4 3 4 3 2 2 2 2" xfId="6311" xr:uid="{00000000-0005-0000-0000-0000EB170000}"/>
    <cellStyle name="20% - Accent1 2 2 4 3 4 3 2 2 3" xfId="6312" xr:uid="{00000000-0005-0000-0000-0000EC170000}"/>
    <cellStyle name="20% - Accent1 2 2 4 3 4 3 2 3" xfId="6313" xr:uid="{00000000-0005-0000-0000-0000ED170000}"/>
    <cellStyle name="20% - Accent1 2 2 4 3 4 3 2 3 2" xfId="6314" xr:uid="{00000000-0005-0000-0000-0000EE170000}"/>
    <cellStyle name="20% - Accent1 2 2 4 3 4 3 2 4" xfId="6315" xr:uid="{00000000-0005-0000-0000-0000EF170000}"/>
    <cellStyle name="20% - Accent1 2 2 4 3 4 3 3" xfId="6316" xr:uid="{00000000-0005-0000-0000-0000F0170000}"/>
    <cellStyle name="20% - Accent1 2 2 4 3 4 3 3 2" xfId="6317" xr:uid="{00000000-0005-0000-0000-0000F1170000}"/>
    <cellStyle name="20% - Accent1 2 2 4 3 4 3 3 2 2" xfId="6318" xr:uid="{00000000-0005-0000-0000-0000F2170000}"/>
    <cellStyle name="20% - Accent1 2 2 4 3 4 3 3 2 2 2" xfId="6319" xr:uid="{00000000-0005-0000-0000-0000F3170000}"/>
    <cellStyle name="20% - Accent1 2 2 4 3 4 3 3 2 3" xfId="6320" xr:uid="{00000000-0005-0000-0000-0000F4170000}"/>
    <cellStyle name="20% - Accent1 2 2 4 3 4 3 3 3" xfId="6321" xr:uid="{00000000-0005-0000-0000-0000F5170000}"/>
    <cellStyle name="20% - Accent1 2 2 4 3 4 3 3 3 2" xfId="6322" xr:uid="{00000000-0005-0000-0000-0000F6170000}"/>
    <cellStyle name="20% - Accent1 2 2 4 3 4 3 3 4" xfId="6323" xr:uid="{00000000-0005-0000-0000-0000F7170000}"/>
    <cellStyle name="20% - Accent1 2 2 4 3 4 3 4" xfId="6324" xr:uid="{00000000-0005-0000-0000-0000F8170000}"/>
    <cellStyle name="20% - Accent1 2 2 4 3 4 3 4 2" xfId="6325" xr:uid="{00000000-0005-0000-0000-0000F9170000}"/>
    <cellStyle name="20% - Accent1 2 2 4 3 4 3 4 2 2" xfId="6326" xr:uid="{00000000-0005-0000-0000-0000FA170000}"/>
    <cellStyle name="20% - Accent1 2 2 4 3 4 3 4 2 2 2" xfId="6327" xr:uid="{00000000-0005-0000-0000-0000FB170000}"/>
    <cellStyle name="20% - Accent1 2 2 4 3 4 3 4 2 3" xfId="6328" xr:uid="{00000000-0005-0000-0000-0000FC170000}"/>
    <cellStyle name="20% - Accent1 2 2 4 3 4 3 4 3" xfId="6329" xr:uid="{00000000-0005-0000-0000-0000FD170000}"/>
    <cellStyle name="20% - Accent1 2 2 4 3 4 3 4 3 2" xfId="6330" xr:uid="{00000000-0005-0000-0000-0000FE170000}"/>
    <cellStyle name="20% - Accent1 2 2 4 3 4 3 4 4" xfId="6331" xr:uid="{00000000-0005-0000-0000-0000FF170000}"/>
    <cellStyle name="20% - Accent1 2 2 4 3 4 3 5" xfId="6332" xr:uid="{00000000-0005-0000-0000-000000180000}"/>
    <cellStyle name="20% - Accent1 2 2 4 3 4 3 5 2" xfId="6333" xr:uid="{00000000-0005-0000-0000-000001180000}"/>
    <cellStyle name="20% - Accent1 2 2 4 3 4 3 5 2 2" xfId="6334" xr:uid="{00000000-0005-0000-0000-000002180000}"/>
    <cellStyle name="20% - Accent1 2 2 4 3 4 3 5 3" xfId="6335" xr:uid="{00000000-0005-0000-0000-000003180000}"/>
    <cellStyle name="20% - Accent1 2 2 4 3 4 3 6" xfId="6336" xr:uid="{00000000-0005-0000-0000-000004180000}"/>
    <cellStyle name="20% - Accent1 2 2 4 3 4 3 6 2" xfId="6337" xr:uid="{00000000-0005-0000-0000-000005180000}"/>
    <cellStyle name="20% - Accent1 2 2 4 3 4 3 6 2 2" xfId="6338" xr:uid="{00000000-0005-0000-0000-000006180000}"/>
    <cellStyle name="20% - Accent1 2 2 4 3 4 3 6 3" xfId="6339" xr:uid="{00000000-0005-0000-0000-000007180000}"/>
    <cellStyle name="20% - Accent1 2 2 4 3 4 3 7" xfId="6340" xr:uid="{00000000-0005-0000-0000-000008180000}"/>
    <cellStyle name="20% - Accent1 2 2 4 3 4 3 7 2" xfId="6341" xr:uid="{00000000-0005-0000-0000-000009180000}"/>
    <cellStyle name="20% - Accent1 2 2 4 3 4 3 8" xfId="6342" xr:uid="{00000000-0005-0000-0000-00000A180000}"/>
    <cellStyle name="20% - Accent1 2 2 4 3 4 3 8 2" xfId="6343" xr:uid="{00000000-0005-0000-0000-00000B180000}"/>
    <cellStyle name="20% - Accent1 2 2 4 3 4 3 9" xfId="6344" xr:uid="{00000000-0005-0000-0000-00000C180000}"/>
    <cellStyle name="20% - Accent1 2 2 4 3 4 4" xfId="6345" xr:uid="{00000000-0005-0000-0000-00000D180000}"/>
    <cellStyle name="20% - Accent1 2 2 4 3 4 4 2" xfId="6346" xr:uid="{00000000-0005-0000-0000-00000E180000}"/>
    <cellStyle name="20% - Accent1 2 2 4 3 4 4 2 2" xfId="6347" xr:uid="{00000000-0005-0000-0000-00000F180000}"/>
    <cellStyle name="20% - Accent1 2 2 4 3 4 4 2 2 2" xfId="6348" xr:uid="{00000000-0005-0000-0000-000010180000}"/>
    <cellStyle name="20% - Accent1 2 2 4 3 4 4 2 3" xfId="6349" xr:uid="{00000000-0005-0000-0000-000011180000}"/>
    <cellStyle name="20% - Accent1 2 2 4 3 4 4 3" xfId="6350" xr:uid="{00000000-0005-0000-0000-000012180000}"/>
    <cellStyle name="20% - Accent1 2 2 4 3 4 4 3 2" xfId="6351" xr:uid="{00000000-0005-0000-0000-000013180000}"/>
    <cellStyle name="20% - Accent1 2 2 4 3 4 4 4" xfId="6352" xr:uid="{00000000-0005-0000-0000-000014180000}"/>
    <cellStyle name="20% - Accent1 2 2 4 3 4 5" xfId="6353" xr:uid="{00000000-0005-0000-0000-000015180000}"/>
    <cellStyle name="20% - Accent1 2 2 4 3 4 5 2" xfId="6354" xr:uid="{00000000-0005-0000-0000-000016180000}"/>
    <cellStyle name="20% - Accent1 2 2 4 3 4 5 2 2" xfId="6355" xr:uid="{00000000-0005-0000-0000-000017180000}"/>
    <cellStyle name="20% - Accent1 2 2 4 3 4 5 2 2 2" xfId="6356" xr:uid="{00000000-0005-0000-0000-000018180000}"/>
    <cellStyle name="20% - Accent1 2 2 4 3 4 5 2 3" xfId="6357" xr:uid="{00000000-0005-0000-0000-000019180000}"/>
    <cellStyle name="20% - Accent1 2 2 4 3 4 5 3" xfId="6358" xr:uid="{00000000-0005-0000-0000-00001A180000}"/>
    <cellStyle name="20% - Accent1 2 2 4 3 4 5 3 2" xfId="6359" xr:uid="{00000000-0005-0000-0000-00001B180000}"/>
    <cellStyle name="20% - Accent1 2 2 4 3 4 5 4" xfId="6360" xr:uid="{00000000-0005-0000-0000-00001C180000}"/>
    <cellStyle name="20% - Accent1 2 2 4 3 4 6" xfId="6361" xr:uid="{00000000-0005-0000-0000-00001D180000}"/>
    <cellStyle name="20% - Accent1 2 2 4 3 4 6 2" xfId="6362" xr:uid="{00000000-0005-0000-0000-00001E180000}"/>
    <cellStyle name="20% - Accent1 2 2 4 3 4 6 2 2" xfId="6363" xr:uid="{00000000-0005-0000-0000-00001F180000}"/>
    <cellStyle name="20% - Accent1 2 2 4 3 4 6 2 2 2" xfId="6364" xr:uid="{00000000-0005-0000-0000-000020180000}"/>
    <cellStyle name="20% - Accent1 2 2 4 3 4 6 2 3" xfId="6365" xr:uid="{00000000-0005-0000-0000-000021180000}"/>
    <cellStyle name="20% - Accent1 2 2 4 3 4 6 3" xfId="6366" xr:uid="{00000000-0005-0000-0000-000022180000}"/>
    <cellStyle name="20% - Accent1 2 2 4 3 4 6 3 2" xfId="6367" xr:uid="{00000000-0005-0000-0000-000023180000}"/>
    <cellStyle name="20% - Accent1 2 2 4 3 4 6 4" xfId="6368" xr:uid="{00000000-0005-0000-0000-000024180000}"/>
    <cellStyle name="20% - Accent1 2 2 4 3 4 7" xfId="6369" xr:uid="{00000000-0005-0000-0000-000025180000}"/>
    <cellStyle name="20% - Accent1 2 2 4 3 4 7 2" xfId="6370" xr:uid="{00000000-0005-0000-0000-000026180000}"/>
    <cellStyle name="20% - Accent1 2 2 4 3 4 7 2 2" xfId="6371" xr:uid="{00000000-0005-0000-0000-000027180000}"/>
    <cellStyle name="20% - Accent1 2 2 4 3 4 7 3" xfId="6372" xr:uid="{00000000-0005-0000-0000-000028180000}"/>
    <cellStyle name="20% - Accent1 2 2 4 3 4 8" xfId="6373" xr:uid="{00000000-0005-0000-0000-000029180000}"/>
    <cellStyle name="20% - Accent1 2 2 4 3 4 8 2" xfId="6374" xr:uid="{00000000-0005-0000-0000-00002A180000}"/>
    <cellStyle name="20% - Accent1 2 2 4 3 4 8 2 2" xfId="6375" xr:uid="{00000000-0005-0000-0000-00002B180000}"/>
    <cellStyle name="20% - Accent1 2 2 4 3 4 8 3" xfId="6376" xr:uid="{00000000-0005-0000-0000-00002C180000}"/>
    <cellStyle name="20% - Accent1 2 2 4 3 4 9" xfId="6377" xr:uid="{00000000-0005-0000-0000-00002D180000}"/>
    <cellStyle name="20% - Accent1 2 2 4 3 4 9 2" xfId="6378" xr:uid="{00000000-0005-0000-0000-00002E180000}"/>
    <cellStyle name="20% - Accent1 2 2 4 3 5" xfId="6379" xr:uid="{00000000-0005-0000-0000-00002F180000}"/>
    <cellStyle name="20% - Accent1 2 2 4 3 5 2" xfId="6380" xr:uid="{00000000-0005-0000-0000-000030180000}"/>
    <cellStyle name="20% - Accent1 2 2 4 3 5 2 2" xfId="6381" xr:uid="{00000000-0005-0000-0000-000031180000}"/>
    <cellStyle name="20% - Accent1 2 2 4 3 5 2 2 2" xfId="6382" xr:uid="{00000000-0005-0000-0000-000032180000}"/>
    <cellStyle name="20% - Accent1 2 2 4 3 5 2 2 2 2" xfId="6383" xr:uid="{00000000-0005-0000-0000-000033180000}"/>
    <cellStyle name="20% - Accent1 2 2 4 3 5 2 2 3" xfId="6384" xr:uid="{00000000-0005-0000-0000-000034180000}"/>
    <cellStyle name="20% - Accent1 2 2 4 3 5 2 3" xfId="6385" xr:uid="{00000000-0005-0000-0000-000035180000}"/>
    <cellStyle name="20% - Accent1 2 2 4 3 5 2 3 2" xfId="6386" xr:uid="{00000000-0005-0000-0000-000036180000}"/>
    <cellStyle name="20% - Accent1 2 2 4 3 5 2 4" xfId="6387" xr:uid="{00000000-0005-0000-0000-000037180000}"/>
    <cellStyle name="20% - Accent1 2 2 4 3 5 3" xfId="6388" xr:uid="{00000000-0005-0000-0000-000038180000}"/>
    <cellStyle name="20% - Accent1 2 2 4 3 5 3 2" xfId="6389" xr:uid="{00000000-0005-0000-0000-000039180000}"/>
    <cellStyle name="20% - Accent1 2 2 4 3 5 3 2 2" xfId="6390" xr:uid="{00000000-0005-0000-0000-00003A180000}"/>
    <cellStyle name="20% - Accent1 2 2 4 3 5 3 2 2 2" xfId="6391" xr:uid="{00000000-0005-0000-0000-00003B180000}"/>
    <cellStyle name="20% - Accent1 2 2 4 3 5 3 2 3" xfId="6392" xr:uid="{00000000-0005-0000-0000-00003C180000}"/>
    <cellStyle name="20% - Accent1 2 2 4 3 5 3 3" xfId="6393" xr:uid="{00000000-0005-0000-0000-00003D180000}"/>
    <cellStyle name="20% - Accent1 2 2 4 3 5 3 3 2" xfId="6394" xr:uid="{00000000-0005-0000-0000-00003E180000}"/>
    <cellStyle name="20% - Accent1 2 2 4 3 5 3 4" xfId="6395" xr:uid="{00000000-0005-0000-0000-00003F180000}"/>
    <cellStyle name="20% - Accent1 2 2 4 3 5 4" xfId="6396" xr:uid="{00000000-0005-0000-0000-000040180000}"/>
    <cellStyle name="20% - Accent1 2 2 4 3 5 4 2" xfId="6397" xr:uid="{00000000-0005-0000-0000-000041180000}"/>
    <cellStyle name="20% - Accent1 2 2 4 3 5 4 2 2" xfId="6398" xr:uid="{00000000-0005-0000-0000-000042180000}"/>
    <cellStyle name="20% - Accent1 2 2 4 3 5 4 2 2 2" xfId="6399" xr:uid="{00000000-0005-0000-0000-000043180000}"/>
    <cellStyle name="20% - Accent1 2 2 4 3 5 4 2 3" xfId="6400" xr:uid="{00000000-0005-0000-0000-000044180000}"/>
    <cellStyle name="20% - Accent1 2 2 4 3 5 4 3" xfId="6401" xr:uid="{00000000-0005-0000-0000-000045180000}"/>
    <cellStyle name="20% - Accent1 2 2 4 3 5 4 3 2" xfId="6402" xr:uid="{00000000-0005-0000-0000-000046180000}"/>
    <cellStyle name="20% - Accent1 2 2 4 3 5 4 4" xfId="6403" xr:uid="{00000000-0005-0000-0000-000047180000}"/>
    <cellStyle name="20% - Accent1 2 2 4 3 5 5" xfId="6404" xr:uid="{00000000-0005-0000-0000-000048180000}"/>
    <cellStyle name="20% - Accent1 2 2 4 3 5 5 2" xfId="6405" xr:uid="{00000000-0005-0000-0000-000049180000}"/>
    <cellStyle name="20% - Accent1 2 2 4 3 5 5 2 2" xfId="6406" xr:uid="{00000000-0005-0000-0000-00004A180000}"/>
    <cellStyle name="20% - Accent1 2 2 4 3 5 5 3" xfId="6407" xr:uid="{00000000-0005-0000-0000-00004B180000}"/>
    <cellStyle name="20% - Accent1 2 2 4 3 5 6" xfId="6408" xr:uid="{00000000-0005-0000-0000-00004C180000}"/>
    <cellStyle name="20% - Accent1 2 2 4 3 5 6 2" xfId="6409" xr:uid="{00000000-0005-0000-0000-00004D180000}"/>
    <cellStyle name="20% - Accent1 2 2 4 3 5 6 2 2" xfId="6410" xr:uid="{00000000-0005-0000-0000-00004E180000}"/>
    <cellStyle name="20% - Accent1 2 2 4 3 5 6 3" xfId="6411" xr:uid="{00000000-0005-0000-0000-00004F180000}"/>
    <cellStyle name="20% - Accent1 2 2 4 3 5 7" xfId="6412" xr:uid="{00000000-0005-0000-0000-000050180000}"/>
    <cellStyle name="20% - Accent1 2 2 4 3 5 7 2" xfId="6413" xr:uid="{00000000-0005-0000-0000-000051180000}"/>
    <cellStyle name="20% - Accent1 2 2 4 3 5 8" xfId="6414" xr:uid="{00000000-0005-0000-0000-000052180000}"/>
    <cellStyle name="20% - Accent1 2 2 4 3 5 8 2" xfId="6415" xr:uid="{00000000-0005-0000-0000-000053180000}"/>
    <cellStyle name="20% - Accent1 2 2 4 3 5 9" xfId="6416" xr:uid="{00000000-0005-0000-0000-000054180000}"/>
    <cellStyle name="20% - Accent1 2 2 4 3 6" xfId="6417" xr:uid="{00000000-0005-0000-0000-000055180000}"/>
    <cellStyle name="20% - Accent1 2 2 4 3 6 2" xfId="6418" xr:uid="{00000000-0005-0000-0000-000056180000}"/>
    <cellStyle name="20% - Accent1 2 2 4 3 6 2 2" xfId="6419" xr:uid="{00000000-0005-0000-0000-000057180000}"/>
    <cellStyle name="20% - Accent1 2 2 4 3 6 2 2 2" xfId="6420" xr:uid="{00000000-0005-0000-0000-000058180000}"/>
    <cellStyle name="20% - Accent1 2 2 4 3 6 2 2 2 2" xfId="6421" xr:uid="{00000000-0005-0000-0000-000059180000}"/>
    <cellStyle name="20% - Accent1 2 2 4 3 6 2 2 3" xfId="6422" xr:uid="{00000000-0005-0000-0000-00005A180000}"/>
    <cellStyle name="20% - Accent1 2 2 4 3 6 2 3" xfId="6423" xr:uid="{00000000-0005-0000-0000-00005B180000}"/>
    <cellStyle name="20% - Accent1 2 2 4 3 6 2 3 2" xfId="6424" xr:uid="{00000000-0005-0000-0000-00005C180000}"/>
    <cellStyle name="20% - Accent1 2 2 4 3 6 2 4" xfId="6425" xr:uid="{00000000-0005-0000-0000-00005D180000}"/>
    <cellStyle name="20% - Accent1 2 2 4 3 6 3" xfId="6426" xr:uid="{00000000-0005-0000-0000-00005E180000}"/>
    <cellStyle name="20% - Accent1 2 2 4 3 6 3 2" xfId="6427" xr:uid="{00000000-0005-0000-0000-00005F180000}"/>
    <cellStyle name="20% - Accent1 2 2 4 3 6 3 2 2" xfId="6428" xr:uid="{00000000-0005-0000-0000-000060180000}"/>
    <cellStyle name="20% - Accent1 2 2 4 3 6 3 2 2 2" xfId="6429" xr:uid="{00000000-0005-0000-0000-000061180000}"/>
    <cellStyle name="20% - Accent1 2 2 4 3 6 3 2 3" xfId="6430" xr:uid="{00000000-0005-0000-0000-000062180000}"/>
    <cellStyle name="20% - Accent1 2 2 4 3 6 3 3" xfId="6431" xr:uid="{00000000-0005-0000-0000-000063180000}"/>
    <cellStyle name="20% - Accent1 2 2 4 3 6 3 3 2" xfId="6432" xr:uid="{00000000-0005-0000-0000-000064180000}"/>
    <cellStyle name="20% - Accent1 2 2 4 3 6 3 4" xfId="6433" xr:uid="{00000000-0005-0000-0000-000065180000}"/>
    <cellStyle name="20% - Accent1 2 2 4 3 6 4" xfId="6434" xr:uid="{00000000-0005-0000-0000-000066180000}"/>
    <cellStyle name="20% - Accent1 2 2 4 3 6 4 2" xfId="6435" xr:uid="{00000000-0005-0000-0000-000067180000}"/>
    <cellStyle name="20% - Accent1 2 2 4 3 6 4 2 2" xfId="6436" xr:uid="{00000000-0005-0000-0000-000068180000}"/>
    <cellStyle name="20% - Accent1 2 2 4 3 6 4 2 2 2" xfId="6437" xr:uid="{00000000-0005-0000-0000-000069180000}"/>
    <cellStyle name="20% - Accent1 2 2 4 3 6 4 2 3" xfId="6438" xr:uid="{00000000-0005-0000-0000-00006A180000}"/>
    <cellStyle name="20% - Accent1 2 2 4 3 6 4 3" xfId="6439" xr:uid="{00000000-0005-0000-0000-00006B180000}"/>
    <cellStyle name="20% - Accent1 2 2 4 3 6 4 3 2" xfId="6440" xr:uid="{00000000-0005-0000-0000-00006C180000}"/>
    <cellStyle name="20% - Accent1 2 2 4 3 6 4 4" xfId="6441" xr:uid="{00000000-0005-0000-0000-00006D180000}"/>
    <cellStyle name="20% - Accent1 2 2 4 3 6 5" xfId="6442" xr:uid="{00000000-0005-0000-0000-00006E180000}"/>
    <cellStyle name="20% - Accent1 2 2 4 3 6 5 2" xfId="6443" xr:uid="{00000000-0005-0000-0000-00006F180000}"/>
    <cellStyle name="20% - Accent1 2 2 4 3 6 5 2 2" xfId="6444" xr:uid="{00000000-0005-0000-0000-000070180000}"/>
    <cellStyle name="20% - Accent1 2 2 4 3 6 5 3" xfId="6445" xr:uid="{00000000-0005-0000-0000-000071180000}"/>
    <cellStyle name="20% - Accent1 2 2 4 3 6 6" xfId="6446" xr:uid="{00000000-0005-0000-0000-000072180000}"/>
    <cellStyle name="20% - Accent1 2 2 4 3 6 6 2" xfId="6447" xr:uid="{00000000-0005-0000-0000-000073180000}"/>
    <cellStyle name="20% - Accent1 2 2 4 3 6 6 2 2" xfId="6448" xr:uid="{00000000-0005-0000-0000-000074180000}"/>
    <cellStyle name="20% - Accent1 2 2 4 3 6 6 3" xfId="6449" xr:uid="{00000000-0005-0000-0000-000075180000}"/>
    <cellStyle name="20% - Accent1 2 2 4 3 6 7" xfId="6450" xr:uid="{00000000-0005-0000-0000-000076180000}"/>
    <cellStyle name="20% - Accent1 2 2 4 3 6 7 2" xfId="6451" xr:uid="{00000000-0005-0000-0000-000077180000}"/>
    <cellStyle name="20% - Accent1 2 2 4 3 6 8" xfId="6452" xr:uid="{00000000-0005-0000-0000-000078180000}"/>
    <cellStyle name="20% - Accent1 2 2 4 3 6 8 2" xfId="6453" xr:uid="{00000000-0005-0000-0000-000079180000}"/>
    <cellStyle name="20% - Accent1 2 2 4 3 6 9" xfId="6454" xr:uid="{00000000-0005-0000-0000-00007A180000}"/>
    <cellStyle name="20% - Accent1 2 2 4 3 7" xfId="6455" xr:uid="{00000000-0005-0000-0000-00007B180000}"/>
    <cellStyle name="20% - Accent1 2 2 4 3 7 2" xfId="6456" xr:uid="{00000000-0005-0000-0000-00007C180000}"/>
    <cellStyle name="20% - Accent1 2 2 4 3 7 2 2" xfId="6457" xr:uid="{00000000-0005-0000-0000-00007D180000}"/>
    <cellStyle name="20% - Accent1 2 2 4 3 7 2 2 2" xfId="6458" xr:uid="{00000000-0005-0000-0000-00007E180000}"/>
    <cellStyle name="20% - Accent1 2 2 4 3 7 2 3" xfId="6459" xr:uid="{00000000-0005-0000-0000-00007F180000}"/>
    <cellStyle name="20% - Accent1 2 2 4 3 7 3" xfId="6460" xr:uid="{00000000-0005-0000-0000-000080180000}"/>
    <cellStyle name="20% - Accent1 2 2 4 3 7 3 2" xfId="6461" xr:uid="{00000000-0005-0000-0000-000081180000}"/>
    <cellStyle name="20% - Accent1 2 2 4 3 7 4" xfId="6462" xr:uid="{00000000-0005-0000-0000-000082180000}"/>
    <cellStyle name="20% - Accent1 2 2 4 3 8" xfId="6463" xr:uid="{00000000-0005-0000-0000-000083180000}"/>
    <cellStyle name="20% - Accent1 2 2 4 3 8 2" xfId="6464" xr:uid="{00000000-0005-0000-0000-000084180000}"/>
    <cellStyle name="20% - Accent1 2 2 4 3 8 2 2" xfId="6465" xr:uid="{00000000-0005-0000-0000-000085180000}"/>
    <cellStyle name="20% - Accent1 2 2 4 3 8 2 2 2" xfId="6466" xr:uid="{00000000-0005-0000-0000-000086180000}"/>
    <cellStyle name="20% - Accent1 2 2 4 3 8 2 3" xfId="6467" xr:uid="{00000000-0005-0000-0000-000087180000}"/>
    <cellStyle name="20% - Accent1 2 2 4 3 8 3" xfId="6468" xr:uid="{00000000-0005-0000-0000-000088180000}"/>
    <cellStyle name="20% - Accent1 2 2 4 3 8 3 2" xfId="6469" xr:uid="{00000000-0005-0000-0000-000089180000}"/>
    <cellStyle name="20% - Accent1 2 2 4 3 8 4" xfId="6470" xr:uid="{00000000-0005-0000-0000-00008A180000}"/>
    <cellStyle name="20% - Accent1 2 2 4 3 9" xfId="6471" xr:uid="{00000000-0005-0000-0000-00008B180000}"/>
    <cellStyle name="20% - Accent1 2 2 4 3 9 2" xfId="6472" xr:uid="{00000000-0005-0000-0000-00008C180000}"/>
    <cellStyle name="20% - Accent1 2 2 4 3 9 2 2" xfId="6473" xr:uid="{00000000-0005-0000-0000-00008D180000}"/>
    <cellStyle name="20% - Accent1 2 2 4 3 9 2 2 2" xfId="6474" xr:uid="{00000000-0005-0000-0000-00008E180000}"/>
    <cellStyle name="20% - Accent1 2 2 4 3 9 2 3" xfId="6475" xr:uid="{00000000-0005-0000-0000-00008F180000}"/>
    <cellStyle name="20% - Accent1 2 2 4 3 9 3" xfId="6476" xr:uid="{00000000-0005-0000-0000-000090180000}"/>
    <cellStyle name="20% - Accent1 2 2 4 3 9 3 2" xfId="6477" xr:uid="{00000000-0005-0000-0000-000091180000}"/>
    <cellStyle name="20% - Accent1 2 2 4 3 9 4" xfId="6478" xr:uid="{00000000-0005-0000-0000-000092180000}"/>
    <cellStyle name="20% - Accent1 2 2 4 4" xfId="6479" xr:uid="{00000000-0005-0000-0000-000093180000}"/>
    <cellStyle name="20% - Accent1 2 2 4 4 10" xfId="6480" xr:uid="{00000000-0005-0000-0000-000094180000}"/>
    <cellStyle name="20% - Accent1 2 2 4 4 10 2" xfId="6481" xr:uid="{00000000-0005-0000-0000-000095180000}"/>
    <cellStyle name="20% - Accent1 2 2 4 4 11" xfId="6482" xr:uid="{00000000-0005-0000-0000-000096180000}"/>
    <cellStyle name="20% - Accent1 2 2 4 4 2" xfId="6483" xr:uid="{00000000-0005-0000-0000-000097180000}"/>
    <cellStyle name="20% - Accent1 2 2 4 4 2 2" xfId="6484" xr:uid="{00000000-0005-0000-0000-000098180000}"/>
    <cellStyle name="20% - Accent1 2 2 4 4 2 2 2" xfId="6485" xr:uid="{00000000-0005-0000-0000-000099180000}"/>
    <cellStyle name="20% - Accent1 2 2 4 4 2 2 2 2" xfId="6486" xr:uid="{00000000-0005-0000-0000-00009A180000}"/>
    <cellStyle name="20% - Accent1 2 2 4 4 2 2 2 2 2" xfId="6487" xr:uid="{00000000-0005-0000-0000-00009B180000}"/>
    <cellStyle name="20% - Accent1 2 2 4 4 2 2 2 3" xfId="6488" xr:uid="{00000000-0005-0000-0000-00009C180000}"/>
    <cellStyle name="20% - Accent1 2 2 4 4 2 2 3" xfId="6489" xr:uid="{00000000-0005-0000-0000-00009D180000}"/>
    <cellStyle name="20% - Accent1 2 2 4 4 2 2 3 2" xfId="6490" xr:uid="{00000000-0005-0000-0000-00009E180000}"/>
    <cellStyle name="20% - Accent1 2 2 4 4 2 2 4" xfId="6491" xr:uid="{00000000-0005-0000-0000-00009F180000}"/>
    <cellStyle name="20% - Accent1 2 2 4 4 2 3" xfId="6492" xr:uid="{00000000-0005-0000-0000-0000A0180000}"/>
    <cellStyle name="20% - Accent1 2 2 4 4 2 3 2" xfId="6493" xr:uid="{00000000-0005-0000-0000-0000A1180000}"/>
    <cellStyle name="20% - Accent1 2 2 4 4 2 3 2 2" xfId="6494" xr:uid="{00000000-0005-0000-0000-0000A2180000}"/>
    <cellStyle name="20% - Accent1 2 2 4 4 2 3 2 2 2" xfId="6495" xr:uid="{00000000-0005-0000-0000-0000A3180000}"/>
    <cellStyle name="20% - Accent1 2 2 4 4 2 3 2 3" xfId="6496" xr:uid="{00000000-0005-0000-0000-0000A4180000}"/>
    <cellStyle name="20% - Accent1 2 2 4 4 2 3 3" xfId="6497" xr:uid="{00000000-0005-0000-0000-0000A5180000}"/>
    <cellStyle name="20% - Accent1 2 2 4 4 2 3 3 2" xfId="6498" xr:uid="{00000000-0005-0000-0000-0000A6180000}"/>
    <cellStyle name="20% - Accent1 2 2 4 4 2 3 4" xfId="6499" xr:uid="{00000000-0005-0000-0000-0000A7180000}"/>
    <cellStyle name="20% - Accent1 2 2 4 4 2 4" xfId="6500" xr:uid="{00000000-0005-0000-0000-0000A8180000}"/>
    <cellStyle name="20% - Accent1 2 2 4 4 2 4 2" xfId="6501" xr:uid="{00000000-0005-0000-0000-0000A9180000}"/>
    <cellStyle name="20% - Accent1 2 2 4 4 2 4 2 2" xfId="6502" xr:uid="{00000000-0005-0000-0000-0000AA180000}"/>
    <cellStyle name="20% - Accent1 2 2 4 4 2 4 2 2 2" xfId="6503" xr:uid="{00000000-0005-0000-0000-0000AB180000}"/>
    <cellStyle name="20% - Accent1 2 2 4 4 2 4 2 3" xfId="6504" xr:uid="{00000000-0005-0000-0000-0000AC180000}"/>
    <cellStyle name="20% - Accent1 2 2 4 4 2 4 3" xfId="6505" xr:uid="{00000000-0005-0000-0000-0000AD180000}"/>
    <cellStyle name="20% - Accent1 2 2 4 4 2 4 3 2" xfId="6506" xr:uid="{00000000-0005-0000-0000-0000AE180000}"/>
    <cellStyle name="20% - Accent1 2 2 4 4 2 4 4" xfId="6507" xr:uid="{00000000-0005-0000-0000-0000AF180000}"/>
    <cellStyle name="20% - Accent1 2 2 4 4 2 5" xfId="6508" xr:uid="{00000000-0005-0000-0000-0000B0180000}"/>
    <cellStyle name="20% - Accent1 2 2 4 4 2 5 2" xfId="6509" xr:uid="{00000000-0005-0000-0000-0000B1180000}"/>
    <cellStyle name="20% - Accent1 2 2 4 4 2 5 2 2" xfId="6510" xr:uid="{00000000-0005-0000-0000-0000B2180000}"/>
    <cellStyle name="20% - Accent1 2 2 4 4 2 5 3" xfId="6511" xr:uid="{00000000-0005-0000-0000-0000B3180000}"/>
    <cellStyle name="20% - Accent1 2 2 4 4 2 6" xfId="6512" xr:uid="{00000000-0005-0000-0000-0000B4180000}"/>
    <cellStyle name="20% - Accent1 2 2 4 4 2 6 2" xfId="6513" xr:uid="{00000000-0005-0000-0000-0000B5180000}"/>
    <cellStyle name="20% - Accent1 2 2 4 4 2 6 2 2" xfId="6514" xr:uid="{00000000-0005-0000-0000-0000B6180000}"/>
    <cellStyle name="20% - Accent1 2 2 4 4 2 6 3" xfId="6515" xr:uid="{00000000-0005-0000-0000-0000B7180000}"/>
    <cellStyle name="20% - Accent1 2 2 4 4 2 7" xfId="6516" xr:uid="{00000000-0005-0000-0000-0000B8180000}"/>
    <cellStyle name="20% - Accent1 2 2 4 4 2 7 2" xfId="6517" xr:uid="{00000000-0005-0000-0000-0000B9180000}"/>
    <cellStyle name="20% - Accent1 2 2 4 4 2 8" xfId="6518" xr:uid="{00000000-0005-0000-0000-0000BA180000}"/>
    <cellStyle name="20% - Accent1 2 2 4 4 2 8 2" xfId="6519" xr:uid="{00000000-0005-0000-0000-0000BB180000}"/>
    <cellStyle name="20% - Accent1 2 2 4 4 2 9" xfId="6520" xr:uid="{00000000-0005-0000-0000-0000BC180000}"/>
    <cellStyle name="20% - Accent1 2 2 4 4 3" xfId="6521" xr:uid="{00000000-0005-0000-0000-0000BD180000}"/>
    <cellStyle name="20% - Accent1 2 2 4 4 3 2" xfId="6522" xr:uid="{00000000-0005-0000-0000-0000BE180000}"/>
    <cellStyle name="20% - Accent1 2 2 4 4 3 2 2" xfId="6523" xr:uid="{00000000-0005-0000-0000-0000BF180000}"/>
    <cellStyle name="20% - Accent1 2 2 4 4 3 2 2 2" xfId="6524" xr:uid="{00000000-0005-0000-0000-0000C0180000}"/>
    <cellStyle name="20% - Accent1 2 2 4 4 3 2 2 2 2" xfId="6525" xr:uid="{00000000-0005-0000-0000-0000C1180000}"/>
    <cellStyle name="20% - Accent1 2 2 4 4 3 2 2 3" xfId="6526" xr:uid="{00000000-0005-0000-0000-0000C2180000}"/>
    <cellStyle name="20% - Accent1 2 2 4 4 3 2 3" xfId="6527" xr:uid="{00000000-0005-0000-0000-0000C3180000}"/>
    <cellStyle name="20% - Accent1 2 2 4 4 3 2 3 2" xfId="6528" xr:uid="{00000000-0005-0000-0000-0000C4180000}"/>
    <cellStyle name="20% - Accent1 2 2 4 4 3 2 4" xfId="6529" xr:uid="{00000000-0005-0000-0000-0000C5180000}"/>
    <cellStyle name="20% - Accent1 2 2 4 4 3 3" xfId="6530" xr:uid="{00000000-0005-0000-0000-0000C6180000}"/>
    <cellStyle name="20% - Accent1 2 2 4 4 3 3 2" xfId="6531" xr:uid="{00000000-0005-0000-0000-0000C7180000}"/>
    <cellStyle name="20% - Accent1 2 2 4 4 3 3 2 2" xfId="6532" xr:uid="{00000000-0005-0000-0000-0000C8180000}"/>
    <cellStyle name="20% - Accent1 2 2 4 4 3 3 2 2 2" xfId="6533" xr:uid="{00000000-0005-0000-0000-0000C9180000}"/>
    <cellStyle name="20% - Accent1 2 2 4 4 3 3 2 3" xfId="6534" xr:uid="{00000000-0005-0000-0000-0000CA180000}"/>
    <cellStyle name="20% - Accent1 2 2 4 4 3 3 3" xfId="6535" xr:uid="{00000000-0005-0000-0000-0000CB180000}"/>
    <cellStyle name="20% - Accent1 2 2 4 4 3 3 3 2" xfId="6536" xr:uid="{00000000-0005-0000-0000-0000CC180000}"/>
    <cellStyle name="20% - Accent1 2 2 4 4 3 3 4" xfId="6537" xr:uid="{00000000-0005-0000-0000-0000CD180000}"/>
    <cellStyle name="20% - Accent1 2 2 4 4 3 4" xfId="6538" xr:uid="{00000000-0005-0000-0000-0000CE180000}"/>
    <cellStyle name="20% - Accent1 2 2 4 4 3 4 2" xfId="6539" xr:uid="{00000000-0005-0000-0000-0000CF180000}"/>
    <cellStyle name="20% - Accent1 2 2 4 4 3 4 2 2" xfId="6540" xr:uid="{00000000-0005-0000-0000-0000D0180000}"/>
    <cellStyle name="20% - Accent1 2 2 4 4 3 4 2 2 2" xfId="6541" xr:uid="{00000000-0005-0000-0000-0000D1180000}"/>
    <cellStyle name="20% - Accent1 2 2 4 4 3 4 2 3" xfId="6542" xr:uid="{00000000-0005-0000-0000-0000D2180000}"/>
    <cellStyle name="20% - Accent1 2 2 4 4 3 4 3" xfId="6543" xr:uid="{00000000-0005-0000-0000-0000D3180000}"/>
    <cellStyle name="20% - Accent1 2 2 4 4 3 4 3 2" xfId="6544" xr:uid="{00000000-0005-0000-0000-0000D4180000}"/>
    <cellStyle name="20% - Accent1 2 2 4 4 3 4 4" xfId="6545" xr:uid="{00000000-0005-0000-0000-0000D5180000}"/>
    <cellStyle name="20% - Accent1 2 2 4 4 3 5" xfId="6546" xr:uid="{00000000-0005-0000-0000-0000D6180000}"/>
    <cellStyle name="20% - Accent1 2 2 4 4 3 5 2" xfId="6547" xr:uid="{00000000-0005-0000-0000-0000D7180000}"/>
    <cellStyle name="20% - Accent1 2 2 4 4 3 5 2 2" xfId="6548" xr:uid="{00000000-0005-0000-0000-0000D8180000}"/>
    <cellStyle name="20% - Accent1 2 2 4 4 3 5 3" xfId="6549" xr:uid="{00000000-0005-0000-0000-0000D9180000}"/>
    <cellStyle name="20% - Accent1 2 2 4 4 3 6" xfId="6550" xr:uid="{00000000-0005-0000-0000-0000DA180000}"/>
    <cellStyle name="20% - Accent1 2 2 4 4 3 6 2" xfId="6551" xr:uid="{00000000-0005-0000-0000-0000DB180000}"/>
    <cellStyle name="20% - Accent1 2 2 4 4 3 6 2 2" xfId="6552" xr:uid="{00000000-0005-0000-0000-0000DC180000}"/>
    <cellStyle name="20% - Accent1 2 2 4 4 3 6 3" xfId="6553" xr:uid="{00000000-0005-0000-0000-0000DD180000}"/>
    <cellStyle name="20% - Accent1 2 2 4 4 3 7" xfId="6554" xr:uid="{00000000-0005-0000-0000-0000DE180000}"/>
    <cellStyle name="20% - Accent1 2 2 4 4 3 7 2" xfId="6555" xr:uid="{00000000-0005-0000-0000-0000DF180000}"/>
    <cellStyle name="20% - Accent1 2 2 4 4 3 8" xfId="6556" xr:uid="{00000000-0005-0000-0000-0000E0180000}"/>
    <cellStyle name="20% - Accent1 2 2 4 4 3 8 2" xfId="6557" xr:uid="{00000000-0005-0000-0000-0000E1180000}"/>
    <cellStyle name="20% - Accent1 2 2 4 4 3 9" xfId="6558" xr:uid="{00000000-0005-0000-0000-0000E2180000}"/>
    <cellStyle name="20% - Accent1 2 2 4 4 4" xfId="6559" xr:uid="{00000000-0005-0000-0000-0000E3180000}"/>
    <cellStyle name="20% - Accent1 2 2 4 4 4 2" xfId="6560" xr:uid="{00000000-0005-0000-0000-0000E4180000}"/>
    <cellStyle name="20% - Accent1 2 2 4 4 4 2 2" xfId="6561" xr:uid="{00000000-0005-0000-0000-0000E5180000}"/>
    <cellStyle name="20% - Accent1 2 2 4 4 4 2 2 2" xfId="6562" xr:uid="{00000000-0005-0000-0000-0000E6180000}"/>
    <cellStyle name="20% - Accent1 2 2 4 4 4 2 3" xfId="6563" xr:uid="{00000000-0005-0000-0000-0000E7180000}"/>
    <cellStyle name="20% - Accent1 2 2 4 4 4 3" xfId="6564" xr:uid="{00000000-0005-0000-0000-0000E8180000}"/>
    <cellStyle name="20% - Accent1 2 2 4 4 4 3 2" xfId="6565" xr:uid="{00000000-0005-0000-0000-0000E9180000}"/>
    <cellStyle name="20% - Accent1 2 2 4 4 4 4" xfId="6566" xr:uid="{00000000-0005-0000-0000-0000EA180000}"/>
    <cellStyle name="20% - Accent1 2 2 4 4 5" xfId="6567" xr:uid="{00000000-0005-0000-0000-0000EB180000}"/>
    <cellStyle name="20% - Accent1 2 2 4 4 5 2" xfId="6568" xr:uid="{00000000-0005-0000-0000-0000EC180000}"/>
    <cellStyle name="20% - Accent1 2 2 4 4 5 2 2" xfId="6569" xr:uid="{00000000-0005-0000-0000-0000ED180000}"/>
    <cellStyle name="20% - Accent1 2 2 4 4 5 2 2 2" xfId="6570" xr:uid="{00000000-0005-0000-0000-0000EE180000}"/>
    <cellStyle name="20% - Accent1 2 2 4 4 5 2 3" xfId="6571" xr:uid="{00000000-0005-0000-0000-0000EF180000}"/>
    <cellStyle name="20% - Accent1 2 2 4 4 5 3" xfId="6572" xr:uid="{00000000-0005-0000-0000-0000F0180000}"/>
    <cellStyle name="20% - Accent1 2 2 4 4 5 3 2" xfId="6573" xr:uid="{00000000-0005-0000-0000-0000F1180000}"/>
    <cellStyle name="20% - Accent1 2 2 4 4 5 4" xfId="6574" xr:uid="{00000000-0005-0000-0000-0000F2180000}"/>
    <cellStyle name="20% - Accent1 2 2 4 4 6" xfId="6575" xr:uid="{00000000-0005-0000-0000-0000F3180000}"/>
    <cellStyle name="20% - Accent1 2 2 4 4 6 2" xfId="6576" xr:uid="{00000000-0005-0000-0000-0000F4180000}"/>
    <cellStyle name="20% - Accent1 2 2 4 4 6 2 2" xfId="6577" xr:uid="{00000000-0005-0000-0000-0000F5180000}"/>
    <cellStyle name="20% - Accent1 2 2 4 4 6 2 2 2" xfId="6578" xr:uid="{00000000-0005-0000-0000-0000F6180000}"/>
    <cellStyle name="20% - Accent1 2 2 4 4 6 2 3" xfId="6579" xr:uid="{00000000-0005-0000-0000-0000F7180000}"/>
    <cellStyle name="20% - Accent1 2 2 4 4 6 3" xfId="6580" xr:uid="{00000000-0005-0000-0000-0000F8180000}"/>
    <cellStyle name="20% - Accent1 2 2 4 4 6 3 2" xfId="6581" xr:uid="{00000000-0005-0000-0000-0000F9180000}"/>
    <cellStyle name="20% - Accent1 2 2 4 4 6 4" xfId="6582" xr:uid="{00000000-0005-0000-0000-0000FA180000}"/>
    <cellStyle name="20% - Accent1 2 2 4 4 7" xfId="6583" xr:uid="{00000000-0005-0000-0000-0000FB180000}"/>
    <cellStyle name="20% - Accent1 2 2 4 4 7 2" xfId="6584" xr:uid="{00000000-0005-0000-0000-0000FC180000}"/>
    <cellStyle name="20% - Accent1 2 2 4 4 7 2 2" xfId="6585" xr:uid="{00000000-0005-0000-0000-0000FD180000}"/>
    <cellStyle name="20% - Accent1 2 2 4 4 7 3" xfId="6586" xr:uid="{00000000-0005-0000-0000-0000FE180000}"/>
    <cellStyle name="20% - Accent1 2 2 4 4 8" xfId="6587" xr:uid="{00000000-0005-0000-0000-0000FF180000}"/>
    <cellStyle name="20% - Accent1 2 2 4 4 8 2" xfId="6588" xr:uid="{00000000-0005-0000-0000-000000190000}"/>
    <cellStyle name="20% - Accent1 2 2 4 4 8 2 2" xfId="6589" xr:uid="{00000000-0005-0000-0000-000001190000}"/>
    <cellStyle name="20% - Accent1 2 2 4 4 8 3" xfId="6590" xr:uid="{00000000-0005-0000-0000-000002190000}"/>
    <cellStyle name="20% - Accent1 2 2 4 4 9" xfId="6591" xr:uid="{00000000-0005-0000-0000-000003190000}"/>
    <cellStyle name="20% - Accent1 2 2 4 4 9 2" xfId="6592" xr:uid="{00000000-0005-0000-0000-000004190000}"/>
    <cellStyle name="20% - Accent1 2 2 4 5" xfId="6593" xr:uid="{00000000-0005-0000-0000-000005190000}"/>
    <cellStyle name="20% - Accent1 2 2 4 5 10" xfId="6594" xr:uid="{00000000-0005-0000-0000-000006190000}"/>
    <cellStyle name="20% - Accent1 2 2 4 5 10 2" xfId="6595" xr:uid="{00000000-0005-0000-0000-000007190000}"/>
    <cellStyle name="20% - Accent1 2 2 4 5 11" xfId="6596" xr:uid="{00000000-0005-0000-0000-000008190000}"/>
    <cellStyle name="20% - Accent1 2 2 4 5 2" xfId="6597" xr:uid="{00000000-0005-0000-0000-000009190000}"/>
    <cellStyle name="20% - Accent1 2 2 4 5 2 2" xfId="6598" xr:uid="{00000000-0005-0000-0000-00000A190000}"/>
    <cellStyle name="20% - Accent1 2 2 4 5 2 2 2" xfId="6599" xr:uid="{00000000-0005-0000-0000-00000B190000}"/>
    <cellStyle name="20% - Accent1 2 2 4 5 2 2 2 2" xfId="6600" xr:uid="{00000000-0005-0000-0000-00000C190000}"/>
    <cellStyle name="20% - Accent1 2 2 4 5 2 2 2 2 2" xfId="6601" xr:uid="{00000000-0005-0000-0000-00000D190000}"/>
    <cellStyle name="20% - Accent1 2 2 4 5 2 2 2 3" xfId="6602" xr:uid="{00000000-0005-0000-0000-00000E190000}"/>
    <cellStyle name="20% - Accent1 2 2 4 5 2 2 3" xfId="6603" xr:uid="{00000000-0005-0000-0000-00000F190000}"/>
    <cellStyle name="20% - Accent1 2 2 4 5 2 2 3 2" xfId="6604" xr:uid="{00000000-0005-0000-0000-000010190000}"/>
    <cellStyle name="20% - Accent1 2 2 4 5 2 2 4" xfId="6605" xr:uid="{00000000-0005-0000-0000-000011190000}"/>
    <cellStyle name="20% - Accent1 2 2 4 5 2 3" xfId="6606" xr:uid="{00000000-0005-0000-0000-000012190000}"/>
    <cellStyle name="20% - Accent1 2 2 4 5 2 3 2" xfId="6607" xr:uid="{00000000-0005-0000-0000-000013190000}"/>
    <cellStyle name="20% - Accent1 2 2 4 5 2 3 2 2" xfId="6608" xr:uid="{00000000-0005-0000-0000-000014190000}"/>
    <cellStyle name="20% - Accent1 2 2 4 5 2 3 2 2 2" xfId="6609" xr:uid="{00000000-0005-0000-0000-000015190000}"/>
    <cellStyle name="20% - Accent1 2 2 4 5 2 3 2 3" xfId="6610" xr:uid="{00000000-0005-0000-0000-000016190000}"/>
    <cellStyle name="20% - Accent1 2 2 4 5 2 3 3" xfId="6611" xr:uid="{00000000-0005-0000-0000-000017190000}"/>
    <cellStyle name="20% - Accent1 2 2 4 5 2 3 3 2" xfId="6612" xr:uid="{00000000-0005-0000-0000-000018190000}"/>
    <cellStyle name="20% - Accent1 2 2 4 5 2 3 4" xfId="6613" xr:uid="{00000000-0005-0000-0000-000019190000}"/>
    <cellStyle name="20% - Accent1 2 2 4 5 2 4" xfId="6614" xr:uid="{00000000-0005-0000-0000-00001A190000}"/>
    <cellStyle name="20% - Accent1 2 2 4 5 2 4 2" xfId="6615" xr:uid="{00000000-0005-0000-0000-00001B190000}"/>
    <cellStyle name="20% - Accent1 2 2 4 5 2 4 2 2" xfId="6616" xr:uid="{00000000-0005-0000-0000-00001C190000}"/>
    <cellStyle name="20% - Accent1 2 2 4 5 2 4 2 2 2" xfId="6617" xr:uid="{00000000-0005-0000-0000-00001D190000}"/>
    <cellStyle name="20% - Accent1 2 2 4 5 2 4 2 3" xfId="6618" xr:uid="{00000000-0005-0000-0000-00001E190000}"/>
    <cellStyle name="20% - Accent1 2 2 4 5 2 4 3" xfId="6619" xr:uid="{00000000-0005-0000-0000-00001F190000}"/>
    <cellStyle name="20% - Accent1 2 2 4 5 2 4 3 2" xfId="6620" xr:uid="{00000000-0005-0000-0000-000020190000}"/>
    <cellStyle name="20% - Accent1 2 2 4 5 2 4 4" xfId="6621" xr:uid="{00000000-0005-0000-0000-000021190000}"/>
    <cellStyle name="20% - Accent1 2 2 4 5 2 5" xfId="6622" xr:uid="{00000000-0005-0000-0000-000022190000}"/>
    <cellStyle name="20% - Accent1 2 2 4 5 2 5 2" xfId="6623" xr:uid="{00000000-0005-0000-0000-000023190000}"/>
    <cellStyle name="20% - Accent1 2 2 4 5 2 5 2 2" xfId="6624" xr:uid="{00000000-0005-0000-0000-000024190000}"/>
    <cellStyle name="20% - Accent1 2 2 4 5 2 5 3" xfId="6625" xr:uid="{00000000-0005-0000-0000-000025190000}"/>
    <cellStyle name="20% - Accent1 2 2 4 5 2 6" xfId="6626" xr:uid="{00000000-0005-0000-0000-000026190000}"/>
    <cellStyle name="20% - Accent1 2 2 4 5 2 6 2" xfId="6627" xr:uid="{00000000-0005-0000-0000-000027190000}"/>
    <cellStyle name="20% - Accent1 2 2 4 5 2 6 2 2" xfId="6628" xr:uid="{00000000-0005-0000-0000-000028190000}"/>
    <cellStyle name="20% - Accent1 2 2 4 5 2 6 3" xfId="6629" xr:uid="{00000000-0005-0000-0000-000029190000}"/>
    <cellStyle name="20% - Accent1 2 2 4 5 2 7" xfId="6630" xr:uid="{00000000-0005-0000-0000-00002A190000}"/>
    <cellStyle name="20% - Accent1 2 2 4 5 2 7 2" xfId="6631" xr:uid="{00000000-0005-0000-0000-00002B190000}"/>
    <cellStyle name="20% - Accent1 2 2 4 5 2 8" xfId="6632" xr:uid="{00000000-0005-0000-0000-00002C190000}"/>
    <cellStyle name="20% - Accent1 2 2 4 5 2 8 2" xfId="6633" xr:uid="{00000000-0005-0000-0000-00002D190000}"/>
    <cellStyle name="20% - Accent1 2 2 4 5 2 9" xfId="6634" xr:uid="{00000000-0005-0000-0000-00002E190000}"/>
    <cellStyle name="20% - Accent1 2 2 4 5 3" xfId="6635" xr:uid="{00000000-0005-0000-0000-00002F190000}"/>
    <cellStyle name="20% - Accent1 2 2 4 5 3 2" xfId="6636" xr:uid="{00000000-0005-0000-0000-000030190000}"/>
    <cellStyle name="20% - Accent1 2 2 4 5 3 2 2" xfId="6637" xr:uid="{00000000-0005-0000-0000-000031190000}"/>
    <cellStyle name="20% - Accent1 2 2 4 5 3 2 2 2" xfId="6638" xr:uid="{00000000-0005-0000-0000-000032190000}"/>
    <cellStyle name="20% - Accent1 2 2 4 5 3 2 2 2 2" xfId="6639" xr:uid="{00000000-0005-0000-0000-000033190000}"/>
    <cellStyle name="20% - Accent1 2 2 4 5 3 2 2 3" xfId="6640" xr:uid="{00000000-0005-0000-0000-000034190000}"/>
    <cellStyle name="20% - Accent1 2 2 4 5 3 2 3" xfId="6641" xr:uid="{00000000-0005-0000-0000-000035190000}"/>
    <cellStyle name="20% - Accent1 2 2 4 5 3 2 3 2" xfId="6642" xr:uid="{00000000-0005-0000-0000-000036190000}"/>
    <cellStyle name="20% - Accent1 2 2 4 5 3 2 4" xfId="6643" xr:uid="{00000000-0005-0000-0000-000037190000}"/>
    <cellStyle name="20% - Accent1 2 2 4 5 3 3" xfId="6644" xr:uid="{00000000-0005-0000-0000-000038190000}"/>
    <cellStyle name="20% - Accent1 2 2 4 5 3 3 2" xfId="6645" xr:uid="{00000000-0005-0000-0000-000039190000}"/>
    <cellStyle name="20% - Accent1 2 2 4 5 3 3 2 2" xfId="6646" xr:uid="{00000000-0005-0000-0000-00003A190000}"/>
    <cellStyle name="20% - Accent1 2 2 4 5 3 3 2 2 2" xfId="6647" xr:uid="{00000000-0005-0000-0000-00003B190000}"/>
    <cellStyle name="20% - Accent1 2 2 4 5 3 3 2 3" xfId="6648" xr:uid="{00000000-0005-0000-0000-00003C190000}"/>
    <cellStyle name="20% - Accent1 2 2 4 5 3 3 3" xfId="6649" xr:uid="{00000000-0005-0000-0000-00003D190000}"/>
    <cellStyle name="20% - Accent1 2 2 4 5 3 3 3 2" xfId="6650" xr:uid="{00000000-0005-0000-0000-00003E190000}"/>
    <cellStyle name="20% - Accent1 2 2 4 5 3 3 4" xfId="6651" xr:uid="{00000000-0005-0000-0000-00003F190000}"/>
    <cellStyle name="20% - Accent1 2 2 4 5 3 4" xfId="6652" xr:uid="{00000000-0005-0000-0000-000040190000}"/>
    <cellStyle name="20% - Accent1 2 2 4 5 3 4 2" xfId="6653" xr:uid="{00000000-0005-0000-0000-000041190000}"/>
    <cellStyle name="20% - Accent1 2 2 4 5 3 4 2 2" xfId="6654" xr:uid="{00000000-0005-0000-0000-000042190000}"/>
    <cellStyle name="20% - Accent1 2 2 4 5 3 4 2 2 2" xfId="6655" xr:uid="{00000000-0005-0000-0000-000043190000}"/>
    <cellStyle name="20% - Accent1 2 2 4 5 3 4 2 3" xfId="6656" xr:uid="{00000000-0005-0000-0000-000044190000}"/>
    <cellStyle name="20% - Accent1 2 2 4 5 3 4 3" xfId="6657" xr:uid="{00000000-0005-0000-0000-000045190000}"/>
    <cellStyle name="20% - Accent1 2 2 4 5 3 4 3 2" xfId="6658" xr:uid="{00000000-0005-0000-0000-000046190000}"/>
    <cellStyle name="20% - Accent1 2 2 4 5 3 4 4" xfId="6659" xr:uid="{00000000-0005-0000-0000-000047190000}"/>
    <cellStyle name="20% - Accent1 2 2 4 5 3 5" xfId="6660" xr:uid="{00000000-0005-0000-0000-000048190000}"/>
    <cellStyle name="20% - Accent1 2 2 4 5 3 5 2" xfId="6661" xr:uid="{00000000-0005-0000-0000-000049190000}"/>
    <cellStyle name="20% - Accent1 2 2 4 5 3 5 2 2" xfId="6662" xr:uid="{00000000-0005-0000-0000-00004A190000}"/>
    <cellStyle name="20% - Accent1 2 2 4 5 3 5 3" xfId="6663" xr:uid="{00000000-0005-0000-0000-00004B190000}"/>
    <cellStyle name="20% - Accent1 2 2 4 5 3 6" xfId="6664" xr:uid="{00000000-0005-0000-0000-00004C190000}"/>
    <cellStyle name="20% - Accent1 2 2 4 5 3 6 2" xfId="6665" xr:uid="{00000000-0005-0000-0000-00004D190000}"/>
    <cellStyle name="20% - Accent1 2 2 4 5 3 6 2 2" xfId="6666" xr:uid="{00000000-0005-0000-0000-00004E190000}"/>
    <cellStyle name="20% - Accent1 2 2 4 5 3 6 3" xfId="6667" xr:uid="{00000000-0005-0000-0000-00004F190000}"/>
    <cellStyle name="20% - Accent1 2 2 4 5 3 7" xfId="6668" xr:uid="{00000000-0005-0000-0000-000050190000}"/>
    <cellStyle name="20% - Accent1 2 2 4 5 3 7 2" xfId="6669" xr:uid="{00000000-0005-0000-0000-000051190000}"/>
    <cellStyle name="20% - Accent1 2 2 4 5 3 8" xfId="6670" xr:uid="{00000000-0005-0000-0000-000052190000}"/>
    <cellStyle name="20% - Accent1 2 2 4 5 3 8 2" xfId="6671" xr:uid="{00000000-0005-0000-0000-000053190000}"/>
    <cellStyle name="20% - Accent1 2 2 4 5 3 9" xfId="6672" xr:uid="{00000000-0005-0000-0000-000054190000}"/>
    <cellStyle name="20% - Accent1 2 2 4 5 4" xfId="6673" xr:uid="{00000000-0005-0000-0000-000055190000}"/>
    <cellStyle name="20% - Accent1 2 2 4 5 4 2" xfId="6674" xr:uid="{00000000-0005-0000-0000-000056190000}"/>
    <cellStyle name="20% - Accent1 2 2 4 5 4 2 2" xfId="6675" xr:uid="{00000000-0005-0000-0000-000057190000}"/>
    <cellStyle name="20% - Accent1 2 2 4 5 4 2 2 2" xfId="6676" xr:uid="{00000000-0005-0000-0000-000058190000}"/>
    <cellStyle name="20% - Accent1 2 2 4 5 4 2 3" xfId="6677" xr:uid="{00000000-0005-0000-0000-000059190000}"/>
    <cellStyle name="20% - Accent1 2 2 4 5 4 3" xfId="6678" xr:uid="{00000000-0005-0000-0000-00005A190000}"/>
    <cellStyle name="20% - Accent1 2 2 4 5 4 3 2" xfId="6679" xr:uid="{00000000-0005-0000-0000-00005B190000}"/>
    <cellStyle name="20% - Accent1 2 2 4 5 4 4" xfId="6680" xr:uid="{00000000-0005-0000-0000-00005C190000}"/>
    <cellStyle name="20% - Accent1 2 2 4 5 5" xfId="6681" xr:uid="{00000000-0005-0000-0000-00005D190000}"/>
    <cellStyle name="20% - Accent1 2 2 4 5 5 2" xfId="6682" xr:uid="{00000000-0005-0000-0000-00005E190000}"/>
    <cellStyle name="20% - Accent1 2 2 4 5 5 2 2" xfId="6683" xr:uid="{00000000-0005-0000-0000-00005F190000}"/>
    <cellStyle name="20% - Accent1 2 2 4 5 5 2 2 2" xfId="6684" xr:uid="{00000000-0005-0000-0000-000060190000}"/>
    <cellStyle name="20% - Accent1 2 2 4 5 5 2 3" xfId="6685" xr:uid="{00000000-0005-0000-0000-000061190000}"/>
    <cellStyle name="20% - Accent1 2 2 4 5 5 3" xfId="6686" xr:uid="{00000000-0005-0000-0000-000062190000}"/>
    <cellStyle name="20% - Accent1 2 2 4 5 5 3 2" xfId="6687" xr:uid="{00000000-0005-0000-0000-000063190000}"/>
    <cellStyle name="20% - Accent1 2 2 4 5 5 4" xfId="6688" xr:uid="{00000000-0005-0000-0000-000064190000}"/>
    <cellStyle name="20% - Accent1 2 2 4 5 6" xfId="6689" xr:uid="{00000000-0005-0000-0000-000065190000}"/>
    <cellStyle name="20% - Accent1 2 2 4 5 6 2" xfId="6690" xr:uid="{00000000-0005-0000-0000-000066190000}"/>
    <cellStyle name="20% - Accent1 2 2 4 5 6 2 2" xfId="6691" xr:uid="{00000000-0005-0000-0000-000067190000}"/>
    <cellStyle name="20% - Accent1 2 2 4 5 6 2 2 2" xfId="6692" xr:uid="{00000000-0005-0000-0000-000068190000}"/>
    <cellStyle name="20% - Accent1 2 2 4 5 6 2 3" xfId="6693" xr:uid="{00000000-0005-0000-0000-000069190000}"/>
    <cellStyle name="20% - Accent1 2 2 4 5 6 3" xfId="6694" xr:uid="{00000000-0005-0000-0000-00006A190000}"/>
    <cellStyle name="20% - Accent1 2 2 4 5 6 3 2" xfId="6695" xr:uid="{00000000-0005-0000-0000-00006B190000}"/>
    <cellStyle name="20% - Accent1 2 2 4 5 6 4" xfId="6696" xr:uid="{00000000-0005-0000-0000-00006C190000}"/>
    <cellStyle name="20% - Accent1 2 2 4 5 7" xfId="6697" xr:uid="{00000000-0005-0000-0000-00006D190000}"/>
    <cellStyle name="20% - Accent1 2 2 4 5 7 2" xfId="6698" xr:uid="{00000000-0005-0000-0000-00006E190000}"/>
    <cellStyle name="20% - Accent1 2 2 4 5 7 2 2" xfId="6699" xr:uid="{00000000-0005-0000-0000-00006F190000}"/>
    <cellStyle name="20% - Accent1 2 2 4 5 7 3" xfId="6700" xr:uid="{00000000-0005-0000-0000-000070190000}"/>
    <cellStyle name="20% - Accent1 2 2 4 5 8" xfId="6701" xr:uid="{00000000-0005-0000-0000-000071190000}"/>
    <cellStyle name="20% - Accent1 2 2 4 5 8 2" xfId="6702" xr:uid="{00000000-0005-0000-0000-000072190000}"/>
    <cellStyle name="20% - Accent1 2 2 4 5 8 2 2" xfId="6703" xr:uid="{00000000-0005-0000-0000-000073190000}"/>
    <cellStyle name="20% - Accent1 2 2 4 5 8 3" xfId="6704" xr:uid="{00000000-0005-0000-0000-000074190000}"/>
    <cellStyle name="20% - Accent1 2 2 4 5 9" xfId="6705" xr:uid="{00000000-0005-0000-0000-000075190000}"/>
    <cellStyle name="20% - Accent1 2 2 4 5 9 2" xfId="6706" xr:uid="{00000000-0005-0000-0000-000076190000}"/>
    <cellStyle name="20% - Accent1 2 2 4 6" xfId="6707" xr:uid="{00000000-0005-0000-0000-000077190000}"/>
    <cellStyle name="20% - Accent1 2 2 4 6 10" xfId="6708" xr:uid="{00000000-0005-0000-0000-000078190000}"/>
    <cellStyle name="20% - Accent1 2 2 4 6 10 2" xfId="6709" xr:uid="{00000000-0005-0000-0000-000079190000}"/>
    <cellStyle name="20% - Accent1 2 2 4 6 11" xfId="6710" xr:uid="{00000000-0005-0000-0000-00007A190000}"/>
    <cellStyle name="20% - Accent1 2 2 4 6 2" xfId="6711" xr:uid="{00000000-0005-0000-0000-00007B190000}"/>
    <cellStyle name="20% - Accent1 2 2 4 6 2 2" xfId="6712" xr:uid="{00000000-0005-0000-0000-00007C190000}"/>
    <cellStyle name="20% - Accent1 2 2 4 6 2 2 2" xfId="6713" xr:uid="{00000000-0005-0000-0000-00007D190000}"/>
    <cellStyle name="20% - Accent1 2 2 4 6 2 2 2 2" xfId="6714" xr:uid="{00000000-0005-0000-0000-00007E190000}"/>
    <cellStyle name="20% - Accent1 2 2 4 6 2 2 2 2 2" xfId="6715" xr:uid="{00000000-0005-0000-0000-00007F190000}"/>
    <cellStyle name="20% - Accent1 2 2 4 6 2 2 2 3" xfId="6716" xr:uid="{00000000-0005-0000-0000-000080190000}"/>
    <cellStyle name="20% - Accent1 2 2 4 6 2 2 3" xfId="6717" xr:uid="{00000000-0005-0000-0000-000081190000}"/>
    <cellStyle name="20% - Accent1 2 2 4 6 2 2 3 2" xfId="6718" xr:uid="{00000000-0005-0000-0000-000082190000}"/>
    <cellStyle name="20% - Accent1 2 2 4 6 2 2 4" xfId="6719" xr:uid="{00000000-0005-0000-0000-000083190000}"/>
    <cellStyle name="20% - Accent1 2 2 4 6 2 3" xfId="6720" xr:uid="{00000000-0005-0000-0000-000084190000}"/>
    <cellStyle name="20% - Accent1 2 2 4 6 2 3 2" xfId="6721" xr:uid="{00000000-0005-0000-0000-000085190000}"/>
    <cellStyle name="20% - Accent1 2 2 4 6 2 3 2 2" xfId="6722" xr:uid="{00000000-0005-0000-0000-000086190000}"/>
    <cellStyle name="20% - Accent1 2 2 4 6 2 3 2 2 2" xfId="6723" xr:uid="{00000000-0005-0000-0000-000087190000}"/>
    <cellStyle name="20% - Accent1 2 2 4 6 2 3 2 3" xfId="6724" xr:uid="{00000000-0005-0000-0000-000088190000}"/>
    <cellStyle name="20% - Accent1 2 2 4 6 2 3 3" xfId="6725" xr:uid="{00000000-0005-0000-0000-000089190000}"/>
    <cellStyle name="20% - Accent1 2 2 4 6 2 3 3 2" xfId="6726" xr:uid="{00000000-0005-0000-0000-00008A190000}"/>
    <cellStyle name="20% - Accent1 2 2 4 6 2 3 4" xfId="6727" xr:uid="{00000000-0005-0000-0000-00008B190000}"/>
    <cellStyle name="20% - Accent1 2 2 4 6 2 4" xfId="6728" xr:uid="{00000000-0005-0000-0000-00008C190000}"/>
    <cellStyle name="20% - Accent1 2 2 4 6 2 4 2" xfId="6729" xr:uid="{00000000-0005-0000-0000-00008D190000}"/>
    <cellStyle name="20% - Accent1 2 2 4 6 2 4 2 2" xfId="6730" xr:uid="{00000000-0005-0000-0000-00008E190000}"/>
    <cellStyle name="20% - Accent1 2 2 4 6 2 4 2 2 2" xfId="6731" xr:uid="{00000000-0005-0000-0000-00008F190000}"/>
    <cellStyle name="20% - Accent1 2 2 4 6 2 4 2 3" xfId="6732" xr:uid="{00000000-0005-0000-0000-000090190000}"/>
    <cellStyle name="20% - Accent1 2 2 4 6 2 4 3" xfId="6733" xr:uid="{00000000-0005-0000-0000-000091190000}"/>
    <cellStyle name="20% - Accent1 2 2 4 6 2 4 3 2" xfId="6734" xr:uid="{00000000-0005-0000-0000-000092190000}"/>
    <cellStyle name="20% - Accent1 2 2 4 6 2 4 4" xfId="6735" xr:uid="{00000000-0005-0000-0000-000093190000}"/>
    <cellStyle name="20% - Accent1 2 2 4 6 2 5" xfId="6736" xr:uid="{00000000-0005-0000-0000-000094190000}"/>
    <cellStyle name="20% - Accent1 2 2 4 6 2 5 2" xfId="6737" xr:uid="{00000000-0005-0000-0000-000095190000}"/>
    <cellStyle name="20% - Accent1 2 2 4 6 2 5 2 2" xfId="6738" xr:uid="{00000000-0005-0000-0000-000096190000}"/>
    <cellStyle name="20% - Accent1 2 2 4 6 2 5 3" xfId="6739" xr:uid="{00000000-0005-0000-0000-000097190000}"/>
    <cellStyle name="20% - Accent1 2 2 4 6 2 6" xfId="6740" xr:uid="{00000000-0005-0000-0000-000098190000}"/>
    <cellStyle name="20% - Accent1 2 2 4 6 2 6 2" xfId="6741" xr:uid="{00000000-0005-0000-0000-000099190000}"/>
    <cellStyle name="20% - Accent1 2 2 4 6 2 6 2 2" xfId="6742" xr:uid="{00000000-0005-0000-0000-00009A190000}"/>
    <cellStyle name="20% - Accent1 2 2 4 6 2 6 3" xfId="6743" xr:uid="{00000000-0005-0000-0000-00009B190000}"/>
    <cellStyle name="20% - Accent1 2 2 4 6 2 7" xfId="6744" xr:uid="{00000000-0005-0000-0000-00009C190000}"/>
    <cellStyle name="20% - Accent1 2 2 4 6 2 7 2" xfId="6745" xr:uid="{00000000-0005-0000-0000-00009D190000}"/>
    <cellStyle name="20% - Accent1 2 2 4 6 2 8" xfId="6746" xr:uid="{00000000-0005-0000-0000-00009E190000}"/>
    <cellStyle name="20% - Accent1 2 2 4 6 2 8 2" xfId="6747" xr:uid="{00000000-0005-0000-0000-00009F190000}"/>
    <cellStyle name="20% - Accent1 2 2 4 6 2 9" xfId="6748" xr:uid="{00000000-0005-0000-0000-0000A0190000}"/>
    <cellStyle name="20% - Accent1 2 2 4 6 3" xfId="6749" xr:uid="{00000000-0005-0000-0000-0000A1190000}"/>
    <cellStyle name="20% - Accent1 2 2 4 6 3 2" xfId="6750" xr:uid="{00000000-0005-0000-0000-0000A2190000}"/>
    <cellStyle name="20% - Accent1 2 2 4 6 3 2 2" xfId="6751" xr:uid="{00000000-0005-0000-0000-0000A3190000}"/>
    <cellStyle name="20% - Accent1 2 2 4 6 3 2 2 2" xfId="6752" xr:uid="{00000000-0005-0000-0000-0000A4190000}"/>
    <cellStyle name="20% - Accent1 2 2 4 6 3 2 2 2 2" xfId="6753" xr:uid="{00000000-0005-0000-0000-0000A5190000}"/>
    <cellStyle name="20% - Accent1 2 2 4 6 3 2 2 3" xfId="6754" xr:uid="{00000000-0005-0000-0000-0000A6190000}"/>
    <cellStyle name="20% - Accent1 2 2 4 6 3 2 3" xfId="6755" xr:uid="{00000000-0005-0000-0000-0000A7190000}"/>
    <cellStyle name="20% - Accent1 2 2 4 6 3 2 3 2" xfId="6756" xr:uid="{00000000-0005-0000-0000-0000A8190000}"/>
    <cellStyle name="20% - Accent1 2 2 4 6 3 2 4" xfId="6757" xr:uid="{00000000-0005-0000-0000-0000A9190000}"/>
    <cellStyle name="20% - Accent1 2 2 4 6 3 3" xfId="6758" xr:uid="{00000000-0005-0000-0000-0000AA190000}"/>
    <cellStyle name="20% - Accent1 2 2 4 6 3 3 2" xfId="6759" xr:uid="{00000000-0005-0000-0000-0000AB190000}"/>
    <cellStyle name="20% - Accent1 2 2 4 6 3 3 2 2" xfId="6760" xr:uid="{00000000-0005-0000-0000-0000AC190000}"/>
    <cellStyle name="20% - Accent1 2 2 4 6 3 3 2 2 2" xfId="6761" xr:uid="{00000000-0005-0000-0000-0000AD190000}"/>
    <cellStyle name="20% - Accent1 2 2 4 6 3 3 2 3" xfId="6762" xr:uid="{00000000-0005-0000-0000-0000AE190000}"/>
    <cellStyle name="20% - Accent1 2 2 4 6 3 3 3" xfId="6763" xr:uid="{00000000-0005-0000-0000-0000AF190000}"/>
    <cellStyle name="20% - Accent1 2 2 4 6 3 3 3 2" xfId="6764" xr:uid="{00000000-0005-0000-0000-0000B0190000}"/>
    <cellStyle name="20% - Accent1 2 2 4 6 3 3 4" xfId="6765" xr:uid="{00000000-0005-0000-0000-0000B1190000}"/>
    <cellStyle name="20% - Accent1 2 2 4 6 3 4" xfId="6766" xr:uid="{00000000-0005-0000-0000-0000B2190000}"/>
    <cellStyle name="20% - Accent1 2 2 4 6 3 4 2" xfId="6767" xr:uid="{00000000-0005-0000-0000-0000B3190000}"/>
    <cellStyle name="20% - Accent1 2 2 4 6 3 4 2 2" xfId="6768" xr:uid="{00000000-0005-0000-0000-0000B4190000}"/>
    <cellStyle name="20% - Accent1 2 2 4 6 3 4 2 2 2" xfId="6769" xr:uid="{00000000-0005-0000-0000-0000B5190000}"/>
    <cellStyle name="20% - Accent1 2 2 4 6 3 4 2 3" xfId="6770" xr:uid="{00000000-0005-0000-0000-0000B6190000}"/>
    <cellStyle name="20% - Accent1 2 2 4 6 3 4 3" xfId="6771" xr:uid="{00000000-0005-0000-0000-0000B7190000}"/>
    <cellStyle name="20% - Accent1 2 2 4 6 3 4 3 2" xfId="6772" xr:uid="{00000000-0005-0000-0000-0000B8190000}"/>
    <cellStyle name="20% - Accent1 2 2 4 6 3 4 4" xfId="6773" xr:uid="{00000000-0005-0000-0000-0000B9190000}"/>
    <cellStyle name="20% - Accent1 2 2 4 6 3 5" xfId="6774" xr:uid="{00000000-0005-0000-0000-0000BA190000}"/>
    <cellStyle name="20% - Accent1 2 2 4 6 3 5 2" xfId="6775" xr:uid="{00000000-0005-0000-0000-0000BB190000}"/>
    <cellStyle name="20% - Accent1 2 2 4 6 3 5 2 2" xfId="6776" xr:uid="{00000000-0005-0000-0000-0000BC190000}"/>
    <cellStyle name="20% - Accent1 2 2 4 6 3 5 3" xfId="6777" xr:uid="{00000000-0005-0000-0000-0000BD190000}"/>
    <cellStyle name="20% - Accent1 2 2 4 6 3 6" xfId="6778" xr:uid="{00000000-0005-0000-0000-0000BE190000}"/>
    <cellStyle name="20% - Accent1 2 2 4 6 3 6 2" xfId="6779" xr:uid="{00000000-0005-0000-0000-0000BF190000}"/>
    <cellStyle name="20% - Accent1 2 2 4 6 3 6 2 2" xfId="6780" xr:uid="{00000000-0005-0000-0000-0000C0190000}"/>
    <cellStyle name="20% - Accent1 2 2 4 6 3 6 3" xfId="6781" xr:uid="{00000000-0005-0000-0000-0000C1190000}"/>
    <cellStyle name="20% - Accent1 2 2 4 6 3 7" xfId="6782" xr:uid="{00000000-0005-0000-0000-0000C2190000}"/>
    <cellStyle name="20% - Accent1 2 2 4 6 3 7 2" xfId="6783" xr:uid="{00000000-0005-0000-0000-0000C3190000}"/>
    <cellStyle name="20% - Accent1 2 2 4 6 3 8" xfId="6784" xr:uid="{00000000-0005-0000-0000-0000C4190000}"/>
    <cellStyle name="20% - Accent1 2 2 4 6 3 8 2" xfId="6785" xr:uid="{00000000-0005-0000-0000-0000C5190000}"/>
    <cellStyle name="20% - Accent1 2 2 4 6 3 9" xfId="6786" xr:uid="{00000000-0005-0000-0000-0000C6190000}"/>
    <cellStyle name="20% - Accent1 2 2 4 6 4" xfId="6787" xr:uid="{00000000-0005-0000-0000-0000C7190000}"/>
    <cellStyle name="20% - Accent1 2 2 4 6 4 2" xfId="6788" xr:uid="{00000000-0005-0000-0000-0000C8190000}"/>
    <cellStyle name="20% - Accent1 2 2 4 6 4 2 2" xfId="6789" xr:uid="{00000000-0005-0000-0000-0000C9190000}"/>
    <cellStyle name="20% - Accent1 2 2 4 6 4 2 2 2" xfId="6790" xr:uid="{00000000-0005-0000-0000-0000CA190000}"/>
    <cellStyle name="20% - Accent1 2 2 4 6 4 2 3" xfId="6791" xr:uid="{00000000-0005-0000-0000-0000CB190000}"/>
    <cellStyle name="20% - Accent1 2 2 4 6 4 3" xfId="6792" xr:uid="{00000000-0005-0000-0000-0000CC190000}"/>
    <cellStyle name="20% - Accent1 2 2 4 6 4 3 2" xfId="6793" xr:uid="{00000000-0005-0000-0000-0000CD190000}"/>
    <cellStyle name="20% - Accent1 2 2 4 6 4 4" xfId="6794" xr:uid="{00000000-0005-0000-0000-0000CE190000}"/>
    <cellStyle name="20% - Accent1 2 2 4 6 5" xfId="6795" xr:uid="{00000000-0005-0000-0000-0000CF190000}"/>
    <cellStyle name="20% - Accent1 2 2 4 6 5 2" xfId="6796" xr:uid="{00000000-0005-0000-0000-0000D0190000}"/>
    <cellStyle name="20% - Accent1 2 2 4 6 5 2 2" xfId="6797" xr:uid="{00000000-0005-0000-0000-0000D1190000}"/>
    <cellStyle name="20% - Accent1 2 2 4 6 5 2 2 2" xfId="6798" xr:uid="{00000000-0005-0000-0000-0000D2190000}"/>
    <cellStyle name="20% - Accent1 2 2 4 6 5 2 3" xfId="6799" xr:uid="{00000000-0005-0000-0000-0000D3190000}"/>
    <cellStyle name="20% - Accent1 2 2 4 6 5 3" xfId="6800" xr:uid="{00000000-0005-0000-0000-0000D4190000}"/>
    <cellStyle name="20% - Accent1 2 2 4 6 5 3 2" xfId="6801" xr:uid="{00000000-0005-0000-0000-0000D5190000}"/>
    <cellStyle name="20% - Accent1 2 2 4 6 5 4" xfId="6802" xr:uid="{00000000-0005-0000-0000-0000D6190000}"/>
    <cellStyle name="20% - Accent1 2 2 4 6 6" xfId="6803" xr:uid="{00000000-0005-0000-0000-0000D7190000}"/>
    <cellStyle name="20% - Accent1 2 2 4 6 6 2" xfId="6804" xr:uid="{00000000-0005-0000-0000-0000D8190000}"/>
    <cellStyle name="20% - Accent1 2 2 4 6 6 2 2" xfId="6805" xr:uid="{00000000-0005-0000-0000-0000D9190000}"/>
    <cellStyle name="20% - Accent1 2 2 4 6 6 2 2 2" xfId="6806" xr:uid="{00000000-0005-0000-0000-0000DA190000}"/>
    <cellStyle name="20% - Accent1 2 2 4 6 6 2 3" xfId="6807" xr:uid="{00000000-0005-0000-0000-0000DB190000}"/>
    <cellStyle name="20% - Accent1 2 2 4 6 6 3" xfId="6808" xr:uid="{00000000-0005-0000-0000-0000DC190000}"/>
    <cellStyle name="20% - Accent1 2 2 4 6 6 3 2" xfId="6809" xr:uid="{00000000-0005-0000-0000-0000DD190000}"/>
    <cellStyle name="20% - Accent1 2 2 4 6 6 4" xfId="6810" xr:uid="{00000000-0005-0000-0000-0000DE190000}"/>
    <cellStyle name="20% - Accent1 2 2 4 6 7" xfId="6811" xr:uid="{00000000-0005-0000-0000-0000DF190000}"/>
    <cellStyle name="20% - Accent1 2 2 4 6 7 2" xfId="6812" xr:uid="{00000000-0005-0000-0000-0000E0190000}"/>
    <cellStyle name="20% - Accent1 2 2 4 6 7 2 2" xfId="6813" xr:uid="{00000000-0005-0000-0000-0000E1190000}"/>
    <cellStyle name="20% - Accent1 2 2 4 6 7 3" xfId="6814" xr:uid="{00000000-0005-0000-0000-0000E2190000}"/>
    <cellStyle name="20% - Accent1 2 2 4 6 8" xfId="6815" xr:uid="{00000000-0005-0000-0000-0000E3190000}"/>
    <cellStyle name="20% - Accent1 2 2 4 6 8 2" xfId="6816" xr:uid="{00000000-0005-0000-0000-0000E4190000}"/>
    <cellStyle name="20% - Accent1 2 2 4 6 8 2 2" xfId="6817" xr:uid="{00000000-0005-0000-0000-0000E5190000}"/>
    <cellStyle name="20% - Accent1 2 2 4 6 8 3" xfId="6818" xr:uid="{00000000-0005-0000-0000-0000E6190000}"/>
    <cellStyle name="20% - Accent1 2 2 4 6 9" xfId="6819" xr:uid="{00000000-0005-0000-0000-0000E7190000}"/>
    <cellStyle name="20% - Accent1 2 2 4 6 9 2" xfId="6820" xr:uid="{00000000-0005-0000-0000-0000E8190000}"/>
    <cellStyle name="20% - Accent1 2 2 4 7" xfId="6821" xr:uid="{00000000-0005-0000-0000-0000E9190000}"/>
    <cellStyle name="20% - Accent1 2 2 4 7 2" xfId="6822" xr:uid="{00000000-0005-0000-0000-0000EA190000}"/>
    <cellStyle name="20% - Accent1 2 2 4 7 2 2" xfId="6823" xr:uid="{00000000-0005-0000-0000-0000EB190000}"/>
    <cellStyle name="20% - Accent1 2 2 4 7 2 2 2" xfId="6824" xr:uid="{00000000-0005-0000-0000-0000EC190000}"/>
    <cellStyle name="20% - Accent1 2 2 4 7 2 2 2 2" xfId="6825" xr:uid="{00000000-0005-0000-0000-0000ED190000}"/>
    <cellStyle name="20% - Accent1 2 2 4 7 2 2 3" xfId="6826" xr:uid="{00000000-0005-0000-0000-0000EE190000}"/>
    <cellStyle name="20% - Accent1 2 2 4 7 2 3" xfId="6827" xr:uid="{00000000-0005-0000-0000-0000EF190000}"/>
    <cellStyle name="20% - Accent1 2 2 4 7 2 3 2" xfId="6828" xr:uid="{00000000-0005-0000-0000-0000F0190000}"/>
    <cellStyle name="20% - Accent1 2 2 4 7 2 4" xfId="6829" xr:uid="{00000000-0005-0000-0000-0000F1190000}"/>
    <cellStyle name="20% - Accent1 2 2 4 7 3" xfId="6830" xr:uid="{00000000-0005-0000-0000-0000F2190000}"/>
    <cellStyle name="20% - Accent1 2 2 4 7 3 2" xfId="6831" xr:uid="{00000000-0005-0000-0000-0000F3190000}"/>
    <cellStyle name="20% - Accent1 2 2 4 7 3 2 2" xfId="6832" xr:uid="{00000000-0005-0000-0000-0000F4190000}"/>
    <cellStyle name="20% - Accent1 2 2 4 7 3 2 2 2" xfId="6833" xr:uid="{00000000-0005-0000-0000-0000F5190000}"/>
    <cellStyle name="20% - Accent1 2 2 4 7 3 2 3" xfId="6834" xr:uid="{00000000-0005-0000-0000-0000F6190000}"/>
    <cellStyle name="20% - Accent1 2 2 4 7 3 3" xfId="6835" xr:uid="{00000000-0005-0000-0000-0000F7190000}"/>
    <cellStyle name="20% - Accent1 2 2 4 7 3 3 2" xfId="6836" xr:uid="{00000000-0005-0000-0000-0000F8190000}"/>
    <cellStyle name="20% - Accent1 2 2 4 7 3 4" xfId="6837" xr:uid="{00000000-0005-0000-0000-0000F9190000}"/>
    <cellStyle name="20% - Accent1 2 2 4 7 4" xfId="6838" xr:uid="{00000000-0005-0000-0000-0000FA190000}"/>
    <cellStyle name="20% - Accent1 2 2 4 7 4 2" xfId="6839" xr:uid="{00000000-0005-0000-0000-0000FB190000}"/>
    <cellStyle name="20% - Accent1 2 2 4 7 4 2 2" xfId="6840" xr:uid="{00000000-0005-0000-0000-0000FC190000}"/>
    <cellStyle name="20% - Accent1 2 2 4 7 4 2 2 2" xfId="6841" xr:uid="{00000000-0005-0000-0000-0000FD190000}"/>
    <cellStyle name="20% - Accent1 2 2 4 7 4 2 3" xfId="6842" xr:uid="{00000000-0005-0000-0000-0000FE190000}"/>
    <cellStyle name="20% - Accent1 2 2 4 7 4 3" xfId="6843" xr:uid="{00000000-0005-0000-0000-0000FF190000}"/>
    <cellStyle name="20% - Accent1 2 2 4 7 4 3 2" xfId="6844" xr:uid="{00000000-0005-0000-0000-0000001A0000}"/>
    <cellStyle name="20% - Accent1 2 2 4 7 4 4" xfId="6845" xr:uid="{00000000-0005-0000-0000-0000011A0000}"/>
    <cellStyle name="20% - Accent1 2 2 4 7 5" xfId="6846" xr:uid="{00000000-0005-0000-0000-0000021A0000}"/>
    <cellStyle name="20% - Accent1 2 2 4 7 5 2" xfId="6847" xr:uid="{00000000-0005-0000-0000-0000031A0000}"/>
    <cellStyle name="20% - Accent1 2 2 4 7 5 2 2" xfId="6848" xr:uid="{00000000-0005-0000-0000-0000041A0000}"/>
    <cellStyle name="20% - Accent1 2 2 4 7 5 3" xfId="6849" xr:uid="{00000000-0005-0000-0000-0000051A0000}"/>
    <cellStyle name="20% - Accent1 2 2 4 7 6" xfId="6850" xr:uid="{00000000-0005-0000-0000-0000061A0000}"/>
    <cellStyle name="20% - Accent1 2 2 4 7 6 2" xfId="6851" xr:uid="{00000000-0005-0000-0000-0000071A0000}"/>
    <cellStyle name="20% - Accent1 2 2 4 7 6 2 2" xfId="6852" xr:uid="{00000000-0005-0000-0000-0000081A0000}"/>
    <cellStyle name="20% - Accent1 2 2 4 7 6 3" xfId="6853" xr:uid="{00000000-0005-0000-0000-0000091A0000}"/>
    <cellStyle name="20% - Accent1 2 2 4 7 7" xfId="6854" xr:uid="{00000000-0005-0000-0000-00000A1A0000}"/>
    <cellStyle name="20% - Accent1 2 2 4 7 7 2" xfId="6855" xr:uid="{00000000-0005-0000-0000-00000B1A0000}"/>
    <cellStyle name="20% - Accent1 2 2 4 7 8" xfId="6856" xr:uid="{00000000-0005-0000-0000-00000C1A0000}"/>
    <cellStyle name="20% - Accent1 2 2 4 7 8 2" xfId="6857" xr:uid="{00000000-0005-0000-0000-00000D1A0000}"/>
    <cellStyle name="20% - Accent1 2 2 4 7 9" xfId="6858" xr:uid="{00000000-0005-0000-0000-00000E1A0000}"/>
    <cellStyle name="20% - Accent1 2 2 4 8" xfId="6859" xr:uid="{00000000-0005-0000-0000-00000F1A0000}"/>
    <cellStyle name="20% - Accent1 2 2 4 8 2" xfId="6860" xr:uid="{00000000-0005-0000-0000-0000101A0000}"/>
    <cellStyle name="20% - Accent1 2 2 4 8 2 2" xfId="6861" xr:uid="{00000000-0005-0000-0000-0000111A0000}"/>
    <cellStyle name="20% - Accent1 2 2 4 8 2 2 2" xfId="6862" xr:uid="{00000000-0005-0000-0000-0000121A0000}"/>
    <cellStyle name="20% - Accent1 2 2 4 8 2 2 2 2" xfId="6863" xr:uid="{00000000-0005-0000-0000-0000131A0000}"/>
    <cellStyle name="20% - Accent1 2 2 4 8 2 2 3" xfId="6864" xr:uid="{00000000-0005-0000-0000-0000141A0000}"/>
    <cellStyle name="20% - Accent1 2 2 4 8 2 3" xfId="6865" xr:uid="{00000000-0005-0000-0000-0000151A0000}"/>
    <cellStyle name="20% - Accent1 2 2 4 8 2 3 2" xfId="6866" xr:uid="{00000000-0005-0000-0000-0000161A0000}"/>
    <cellStyle name="20% - Accent1 2 2 4 8 2 4" xfId="6867" xr:uid="{00000000-0005-0000-0000-0000171A0000}"/>
    <cellStyle name="20% - Accent1 2 2 4 8 3" xfId="6868" xr:uid="{00000000-0005-0000-0000-0000181A0000}"/>
    <cellStyle name="20% - Accent1 2 2 4 8 3 2" xfId="6869" xr:uid="{00000000-0005-0000-0000-0000191A0000}"/>
    <cellStyle name="20% - Accent1 2 2 4 8 3 2 2" xfId="6870" xr:uid="{00000000-0005-0000-0000-00001A1A0000}"/>
    <cellStyle name="20% - Accent1 2 2 4 8 3 2 2 2" xfId="6871" xr:uid="{00000000-0005-0000-0000-00001B1A0000}"/>
    <cellStyle name="20% - Accent1 2 2 4 8 3 2 3" xfId="6872" xr:uid="{00000000-0005-0000-0000-00001C1A0000}"/>
    <cellStyle name="20% - Accent1 2 2 4 8 3 3" xfId="6873" xr:uid="{00000000-0005-0000-0000-00001D1A0000}"/>
    <cellStyle name="20% - Accent1 2 2 4 8 3 3 2" xfId="6874" xr:uid="{00000000-0005-0000-0000-00001E1A0000}"/>
    <cellStyle name="20% - Accent1 2 2 4 8 3 4" xfId="6875" xr:uid="{00000000-0005-0000-0000-00001F1A0000}"/>
    <cellStyle name="20% - Accent1 2 2 4 8 4" xfId="6876" xr:uid="{00000000-0005-0000-0000-0000201A0000}"/>
    <cellStyle name="20% - Accent1 2 2 4 8 4 2" xfId="6877" xr:uid="{00000000-0005-0000-0000-0000211A0000}"/>
    <cellStyle name="20% - Accent1 2 2 4 8 4 2 2" xfId="6878" xr:uid="{00000000-0005-0000-0000-0000221A0000}"/>
    <cellStyle name="20% - Accent1 2 2 4 8 4 2 2 2" xfId="6879" xr:uid="{00000000-0005-0000-0000-0000231A0000}"/>
    <cellStyle name="20% - Accent1 2 2 4 8 4 2 3" xfId="6880" xr:uid="{00000000-0005-0000-0000-0000241A0000}"/>
    <cellStyle name="20% - Accent1 2 2 4 8 4 3" xfId="6881" xr:uid="{00000000-0005-0000-0000-0000251A0000}"/>
    <cellStyle name="20% - Accent1 2 2 4 8 4 3 2" xfId="6882" xr:uid="{00000000-0005-0000-0000-0000261A0000}"/>
    <cellStyle name="20% - Accent1 2 2 4 8 4 4" xfId="6883" xr:uid="{00000000-0005-0000-0000-0000271A0000}"/>
    <cellStyle name="20% - Accent1 2 2 4 8 5" xfId="6884" xr:uid="{00000000-0005-0000-0000-0000281A0000}"/>
    <cellStyle name="20% - Accent1 2 2 4 8 5 2" xfId="6885" xr:uid="{00000000-0005-0000-0000-0000291A0000}"/>
    <cellStyle name="20% - Accent1 2 2 4 8 5 2 2" xfId="6886" xr:uid="{00000000-0005-0000-0000-00002A1A0000}"/>
    <cellStyle name="20% - Accent1 2 2 4 8 5 3" xfId="6887" xr:uid="{00000000-0005-0000-0000-00002B1A0000}"/>
    <cellStyle name="20% - Accent1 2 2 4 8 6" xfId="6888" xr:uid="{00000000-0005-0000-0000-00002C1A0000}"/>
    <cellStyle name="20% - Accent1 2 2 4 8 6 2" xfId="6889" xr:uid="{00000000-0005-0000-0000-00002D1A0000}"/>
    <cellStyle name="20% - Accent1 2 2 4 8 6 2 2" xfId="6890" xr:uid="{00000000-0005-0000-0000-00002E1A0000}"/>
    <cellStyle name="20% - Accent1 2 2 4 8 6 3" xfId="6891" xr:uid="{00000000-0005-0000-0000-00002F1A0000}"/>
    <cellStyle name="20% - Accent1 2 2 4 8 7" xfId="6892" xr:uid="{00000000-0005-0000-0000-0000301A0000}"/>
    <cellStyle name="20% - Accent1 2 2 4 8 7 2" xfId="6893" xr:uid="{00000000-0005-0000-0000-0000311A0000}"/>
    <cellStyle name="20% - Accent1 2 2 4 8 8" xfId="6894" xr:uid="{00000000-0005-0000-0000-0000321A0000}"/>
    <cellStyle name="20% - Accent1 2 2 4 8 8 2" xfId="6895" xr:uid="{00000000-0005-0000-0000-0000331A0000}"/>
    <cellStyle name="20% - Accent1 2 2 4 8 9" xfId="6896" xr:uid="{00000000-0005-0000-0000-0000341A0000}"/>
    <cellStyle name="20% - Accent1 2 2 4 9" xfId="6897" xr:uid="{00000000-0005-0000-0000-0000351A0000}"/>
    <cellStyle name="20% - Accent1 2 2 4 9 2" xfId="6898" xr:uid="{00000000-0005-0000-0000-0000361A0000}"/>
    <cellStyle name="20% - Accent1 2 2 4 9 2 2" xfId="6899" xr:uid="{00000000-0005-0000-0000-0000371A0000}"/>
    <cellStyle name="20% - Accent1 2 2 4 9 2 2 2" xfId="6900" xr:uid="{00000000-0005-0000-0000-0000381A0000}"/>
    <cellStyle name="20% - Accent1 2 2 4 9 2 3" xfId="6901" xr:uid="{00000000-0005-0000-0000-0000391A0000}"/>
    <cellStyle name="20% - Accent1 2 2 4 9 3" xfId="6902" xr:uid="{00000000-0005-0000-0000-00003A1A0000}"/>
    <cellStyle name="20% - Accent1 2 2 4 9 3 2" xfId="6903" xr:uid="{00000000-0005-0000-0000-00003B1A0000}"/>
    <cellStyle name="20% - Accent1 2 2 4 9 4" xfId="6904" xr:uid="{00000000-0005-0000-0000-00003C1A0000}"/>
    <cellStyle name="20% - Accent1 2 2 5" xfId="6905" xr:uid="{00000000-0005-0000-0000-00003D1A0000}"/>
    <cellStyle name="20% - Accent1 2 2 5 10" xfId="6906" xr:uid="{00000000-0005-0000-0000-00003E1A0000}"/>
    <cellStyle name="20% - Accent1 2 2 5 10 2" xfId="6907" xr:uid="{00000000-0005-0000-0000-00003F1A0000}"/>
    <cellStyle name="20% - Accent1 2 2 5 10 2 2" xfId="6908" xr:uid="{00000000-0005-0000-0000-0000401A0000}"/>
    <cellStyle name="20% - Accent1 2 2 5 10 2 2 2" xfId="6909" xr:uid="{00000000-0005-0000-0000-0000411A0000}"/>
    <cellStyle name="20% - Accent1 2 2 5 10 2 3" xfId="6910" xr:uid="{00000000-0005-0000-0000-0000421A0000}"/>
    <cellStyle name="20% - Accent1 2 2 5 10 3" xfId="6911" xr:uid="{00000000-0005-0000-0000-0000431A0000}"/>
    <cellStyle name="20% - Accent1 2 2 5 10 3 2" xfId="6912" xr:uid="{00000000-0005-0000-0000-0000441A0000}"/>
    <cellStyle name="20% - Accent1 2 2 5 10 4" xfId="6913" xr:uid="{00000000-0005-0000-0000-0000451A0000}"/>
    <cellStyle name="20% - Accent1 2 2 5 11" xfId="6914" xr:uid="{00000000-0005-0000-0000-0000461A0000}"/>
    <cellStyle name="20% - Accent1 2 2 5 11 2" xfId="6915" xr:uid="{00000000-0005-0000-0000-0000471A0000}"/>
    <cellStyle name="20% - Accent1 2 2 5 11 2 2" xfId="6916" xr:uid="{00000000-0005-0000-0000-0000481A0000}"/>
    <cellStyle name="20% - Accent1 2 2 5 11 3" xfId="6917" xr:uid="{00000000-0005-0000-0000-0000491A0000}"/>
    <cellStyle name="20% - Accent1 2 2 5 12" xfId="6918" xr:uid="{00000000-0005-0000-0000-00004A1A0000}"/>
    <cellStyle name="20% - Accent1 2 2 5 12 2" xfId="6919" xr:uid="{00000000-0005-0000-0000-00004B1A0000}"/>
    <cellStyle name="20% - Accent1 2 2 5 12 2 2" xfId="6920" xr:uid="{00000000-0005-0000-0000-00004C1A0000}"/>
    <cellStyle name="20% - Accent1 2 2 5 12 3" xfId="6921" xr:uid="{00000000-0005-0000-0000-00004D1A0000}"/>
    <cellStyle name="20% - Accent1 2 2 5 13" xfId="6922" xr:uid="{00000000-0005-0000-0000-00004E1A0000}"/>
    <cellStyle name="20% - Accent1 2 2 5 13 2" xfId="6923" xr:uid="{00000000-0005-0000-0000-00004F1A0000}"/>
    <cellStyle name="20% - Accent1 2 2 5 14" xfId="6924" xr:uid="{00000000-0005-0000-0000-0000501A0000}"/>
    <cellStyle name="20% - Accent1 2 2 5 14 2" xfId="6925" xr:uid="{00000000-0005-0000-0000-0000511A0000}"/>
    <cellStyle name="20% - Accent1 2 2 5 15" xfId="6926" xr:uid="{00000000-0005-0000-0000-0000521A0000}"/>
    <cellStyle name="20% - Accent1 2 2 5 2" xfId="6927" xr:uid="{00000000-0005-0000-0000-0000531A0000}"/>
    <cellStyle name="20% - Accent1 2 2 5 2 10" xfId="6928" xr:uid="{00000000-0005-0000-0000-0000541A0000}"/>
    <cellStyle name="20% - Accent1 2 2 5 2 10 2" xfId="6929" xr:uid="{00000000-0005-0000-0000-0000551A0000}"/>
    <cellStyle name="20% - Accent1 2 2 5 2 10 2 2" xfId="6930" xr:uid="{00000000-0005-0000-0000-0000561A0000}"/>
    <cellStyle name="20% - Accent1 2 2 5 2 10 3" xfId="6931" xr:uid="{00000000-0005-0000-0000-0000571A0000}"/>
    <cellStyle name="20% - Accent1 2 2 5 2 11" xfId="6932" xr:uid="{00000000-0005-0000-0000-0000581A0000}"/>
    <cellStyle name="20% - Accent1 2 2 5 2 11 2" xfId="6933" xr:uid="{00000000-0005-0000-0000-0000591A0000}"/>
    <cellStyle name="20% - Accent1 2 2 5 2 11 2 2" xfId="6934" xr:uid="{00000000-0005-0000-0000-00005A1A0000}"/>
    <cellStyle name="20% - Accent1 2 2 5 2 11 3" xfId="6935" xr:uid="{00000000-0005-0000-0000-00005B1A0000}"/>
    <cellStyle name="20% - Accent1 2 2 5 2 12" xfId="6936" xr:uid="{00000000-0005-0000-0000-00005C1A0000}"/>
    <cellStyle name="20% - Accent1 2 2 5 2 12 2" xfId="6937" xr:uid="{00000000-0005-0000-0000-00005D1A0000}"/>
    <cellStyle name="20% - Accent1 2 2 5 2 13" xfId="6938" xr:uid="{00000000-0005-0000-0000-00005E1A0000}"/>
    <cellStyle name="20% - Accent1 2 2 5 2 13 2" xfId="6939" xr:uid="{00000000-0005-0000-0000-00005F1A0000}"/>
    <cellStyle name="20% - Accent1 2 2 5 2 14" xfId="6940" xr:uid="{00000000-0005-0000-0000-0000601A0000}"/>
    <cellStyle name="20% - Accent1 2 2 5 2 2" xfId="6941" xr:uid="{00000000-0005-0000-0000-0000611A0000}"/>
    <cellStyle name="20% - Accent1 2 2 5 2 2 10" xfId="6942" xr:uid="{00000000-0005-0000-0000-0000621A0000}"/>
    <cellStyle name="20% - Accent1 2 2 5 2 2 10 2" xfId="6943" xr:uid="{00000000-0005-0000-0000-0000631A0000}"/>
    <cellStyle name="20% - Accent1 2 2 5 2 2 11" xfId="6944" xr:uid="{00000000-0005-0000-0000-0000641A0000}"/>
    <cellStyle name="20% - Accent1 2 2 5 2 2 2" xfId="6945" xr:uid="{00000000-0005-0000-0000-0000651A0000}"/>
    <cellStyle name="20% - Accent1 2 2 5 2 2 2 2" xfId="6946" xr:uid="{00000000-0005-0000-0000-0000661A0000}"/>
    <cellStyle name="20% - Accent1 2 2 5 2 2 2 2 2" xfId="6947" xr:uid="{00000000-0005-0000-0000-0000671A0000}"/>
    <cellStyle name="20% - Accent1 2 2 5 2 2 2 2 2 2" xfId="6948" xr:uid="{00000000-0005-0000-0000-0000681A0000}"/>
    <cellStyle name="20% - Accent1 2 2 5 2 2 2 2 2 2 2" xfId="6949" xr:uid="{00000000-0005-0000-0000-0000691A0000}"/>
    <cellStyle name="20% - Accent1 2 2 5 2 2 2 2 2 3" xfId="6950" xr:uid="{00000000-0005-0000-0000-00006A1A0000}"/>
    <cellStyle name="20% - Accent1 2 2 5 2 2 2 2 3" xfId="6951" xr:uid="{00000000-0005-0000-0000-00006B1A0000}"/>
    <cellStyle name="20% - Accent1 2 2 5 2 2 2 2 3 2" xfId="6952" xr:uid="{00000000-0005-0000-0000-00006C1A0000}"/>
    <cellStyle name="20% - Accent1 2 2 5 2 2 2 2 4" xfId="6953" xr:uid="{00000000-0005-0000-0000-00006D1A0000}"/>
    <cellStyle name="20% - Accent1 2 2 5 2 2 2 3" xfId="6954" xr:uid="{00000000-0005-0000-0000-00006E1A0000}"/>
    <cellStyle name="20% - Accent1 2 2 5 2 2 2 3 2" xfId="6955" xr:uid="{00000000-0005-0000-0000-00006F1A0000}"/>
    <cellStyle name="20% - Accent1 2 2 5 2 2 2 3 2 2" xfId="6956" xr:uid="{00000000-0005-0000-0000-0000701A0000}"/>
    <cellStyle name="20% - Accent1 2 2 5 2 2 2 3 2 2 2" xfId="6957" xr:uid="{00000000-0005-0000-0000-0000711A0000}"/>
    <cellStyle name="20% - Accent1 2 2 5 2 2 2 3 2 3" xfId="6958" xr:uid="{00000000-0005-0000-0000-0000721A0000}"/>
    <cellStyle name="20% - Accent1 2 2 5 2 2 2 3 3" xfId="6959" xr:uid="{00000000-0005-0000-0000-0000731A0000}"/>
    <cellStyle name="20% - Accent1 2 2 5 2 2 2 3 3 2" xfId="6960" xr:uid="{00000000-0005-0000-0000-0000741A0000}"/>
    <cellStyle name="20% - Accent1 2 2 5 2 2 2 3 4" xfId="6961" xr:uid="{00000000-0005-0000-0000-0000751A0000}"/>
    <cellStyle name="20% - Accent1 2 2 5 2 2 2 4" xfId="6962" xr:uid="{00000000-0005-0000-0000-0000761A0000}"/>
    <cellStyle name="20% - Accent1 2 2 5 2 2 2 4 2" xfId="6963" xr:uid="{00000000-0005-0000-0000-0000771A0000}"/>
    <cellStyle name="20% - Accent1 2 2 5 2 2 2 4 2 2" xfId="6964" xr:uid="{00000000-0005-0000-0000-0000781A0000}"/>
    <cellStyle name="20% - Accent1 2 2 5 2 2 2 4 2 2 2" xfId="6965" xr:uid="{00000000-0005-0000-0000-0000791A0000}"/>
    <cellStyle name="20% - Accent1 2 2 5 2 2 2 4 2 3" xfId="6966" xr:uid="{00000000-0005-0000-0000-00007A1A0000}"/>
    <cellStyle name="20% - Accent1 2 2 5 2 2 2 4 3" xfId="6967" xr:uid="{00000000-0005-0000-0000-00007B1A0000}"/>
    <cellStyle name="20% - Accent1 2 2 5 2 2 2 4 3 2" xfId="6968" xr:uid="{00000000-0005-0000-0000-00007C1A0000}"/>
    <cellStyle name="20% - Accent1 2 2 5 2 2 2 4 4" xfId="6969" xr:uid="{00000000-0005-0000-0000-00007D1A0000}"/>
    <cellStyle name="20% - Accent1 2 2 5 2 2 2 5" xfId="6970" xr:uid="{00000000-0005-0000-0000-00007E1A0000}"/>
    <cellStyle name="20% - Accent1 2 2 5 2 2 2 5 2" xfId="6971" xr:uid="{00000000-0005-0000-0000-00007F1A0000}"/>
    <cellStyle name="20% - Accent1 2 2 5 2 2 2 5 2 2" xfId="6972" xr:uid="{00000000-0005-0000-0000-0000801A0000}"/>
    <cellStyle name="20% - Accent1 2 2 5 2 2 2 5 3" xfId="6973" xr:uid="{00000000-0005-0000-0000-0000811A0000}"/>
    <cellStyle name="20% - Accent1 2 2 5 2 2 2 6" xfId="6974" xr:uid="{00000000-0005-0000-0000-0000821A0000}"/>
    <cellStyle name="20% - Accent1 2 2 5 2 2 2 6 2" xfId="6975" xr:uid="{00000000-0005-0000-0000-0000831A0000}"/>
    <cellStyle name="20% - Accent1 2 2 5 2 2 2 6 2 2" xfId="6976" xr:uid="{00000000-0005-0000-0000-0000841A0000}"/>
    <cellStyle name="20% - Accent1 2 2 5 2 2 2 6 3" xfId="6977" xr:uid="{00000000-0005-0000-0000-0000851A0000}"/>
    <cellStyle name="20% - Accent1 2 2 5 2 2 2 7" xfId="6978" xr:uid="{00000000-0005-0000-0000-0000861A0000}"/>
    <cellStyle name="20% - Accent1 2 2 5 2 2 2 7 2" xfId="6979" xr:uid="{00000000-0005-0000-0000-0000871A0000}"/>
    <cellStyle name="20% - Accent1 2 2 5 2 2 2 8" xfId="6980" xr:uid="{00000000-0005-0000-0000-0000881A0000}"/>
    <cellStyle name="20% - Accent1 2 2 5 2 2 2 8 2" xfId="6981" xr:uid="{00000000-0005-0000-0000-0000891A0000}"/>
    <cellStyle name="20% - Accent1 2 2 5 2 2 2 9" xfId="6982" xr:uid="{00000000-0005-0000-0000-00008A1A0000}"/>
    <cellStyle name="20% - Accent1 2 2 5 2 2 3" xfId="6983" xr:uid="{00000000-0005-0000-0000-00008B1A0000}"/>
    <cellStyle name="20% - Accent1 2 2 5 2 2 3 2" xfId="6984" xr:uid="{00000000-0005-0000-0000-00008C1A0000}"/>
    <cellStyle name="20% - Accent1 2 2 5 2 2 3 2 2" xfId="6985" xr:uid="{00000000-0005-0000-0000-00008D1A0000}"/>
    <cellStyle name="20% - Accent1 2 2 5 2 2 3 2 2 2" xfId="6986" xr:uid="{00000000-0005-0000-0000-00008E1A0000}"/>
    <cellStyle name="20% - Accent1 2 2 5 2 2 3 2 2 2 2" xfId="6987" xr:uid="{00000000-0005-0000-0000-00008F1A0000}"/>
    <cellStyle name="20% - Accent1 2 2 5 2 2 3 2 2 3" xfId="6988" xr:uid="{00000000-0005-0000-0000-0000901A0000}"/>
    <cellStyle name="20% - Accent1 2 2 5 2 2 3 2 3" xfId="6989" xr:uid="{00000000-0005-0000-0000-0000911A0000}"/>
    <cellStyle name="20% - Accent1 2 2 5 2 2 3 2 3 2" xfId="6990" xr:uid="{00000000-0005-0000-0000-0000921A0000}"/>
    <cellStyle name="20% - Accent1 2 2 5 2 2 3 2 4" xfId="6991" xr:uid="{00000000-0005-0000-0000-0000931A0000}"/>
    <cellStyle name="20% - Accent1 2 2 5 2 2 3 3" xfId="6992" xr:uid="{00000000-0005-0000-0000-0000941A0000}"/>
    <cellStyle name="20% - Accent1 2 2 5 2 2 3 3 2" xfId="6993" xr:uid="{00000000-0005-0000-0000-0000951A0000}"/>
    <cellStyle name="20% - Accent1 2 2 5 2 2 3 3 2 2" xfId="6994" xr:uid="{00000000-0005-0000-0000-0000961A0000}"/>
    <cellStyle name="20% - Accent1 2 2 5 2 2 3 3 2 2 2" xfId="6995" xr:uid="{00000000-0005-0000-0000-0000971A0000}"/>
    <cellStyle name="20% - Accent1 2 2 5 2 2 3 3 2 3" xfId="6996" xr:uid="{00000000-0005-0000-0000-0000981A0000}"/>
    <cellStyle name="20% - Accent1 2 2 5 2 2 3 3 3" xfId="6997" xr:uid="{00000000-0005-0000-0000-0000991A0000}"/>
    <cellStyle name="20% - Accent1 2 2 5 2 2 3 3 3 2" xfId="6998" xr:uid="{00000000-0005-0000-0000-00009A1A0000}"/>
    <cellStyle name="20% - Accent1 2 2 5 2 2 3 3 4" xfId="6999" xr:uid="{00000000-0005-0000-0000-00009B1A0000}"/>
    <cellStyle name="20% - Accent1 2 2 5 2 2 3 4" xfId="7000" xr:uid="{00000000-0005-0000-0000-00009C1A0000}"/>
    <cellStyle name="20% - Accent1 2 2 5 2 2 3 4 2" xfId="7001" xr:uid="{00000000-0005-0000-0000-00009D1A0000}"/>
    <cellStyle name="20% - Accent1 2 2 5 2 2 3 4 2 2" xfId="7002" xr:uid="{00000000-0005-0000-0000-00009E1A0000}"/>
    <cellStyle name="20% - Accent1 2 2 5 2 2 3 4 2 2 2" xfId="7003" xr:uid="{00000000-0005-0000-0000-00009F1A0000}"/>
    <cellStyle name="20% - Accent1 2 2 5 2 2 3 4 2 3" xfId="7004" xr:uid="{00000000-0005-0000-0000-0000A01A0000}"/>
    <cellStyle name="20% - Accent1 2 2 5 2 2 3 4 3" xfId="7005" xr:uid="{00000000-0005-0000-0000-0000A11A0000}"/>
    <cellStyle name="20% - Accent1 2 2 5 2 2 3 4 3 2" xfId="7006" xr:uid="{00000000-0005-0000-0000-0000A21A0000}"/>
    <cellStyle name="20% - Accent1 2 2 5 2 2 3 4 4" xfId="7007" xr:uid="{00000000-0005-0000-0000-0000A31A0000}"/>
    <cellStyle name="20% - Accent1 2 2 5 2 2 3 5" xfId="7008" xr:uid="{00000000-0005-0000-0000-0000A41A0000}"/>
    <cellStyle name="20% - Accent1 2 2 5 2 2 3 5 2" xfId="7009" xr:uid="{00000000-0005-0000-0000-0000A51A0000}"/>
    <cellStyle name="20% - Accent1 2 2 5 2 2 3 5 2 2" xfId="7010" xr:uid="{00000000-0005-0000-0000-0000A61A0000}"/>
    <cellStyle name="20% - Accent1 2 2 5 2 2 3 5 3" xfId="7011" xr:uid="{00000000-0005-0000-0000-0000A71A0000}"/>
    <cellStyle name="20% - Accent1 2 2 5 2 2 3 6" xfId="7012" xr:uid="{00000000-0005-0000-0000-0000A81A0000}"/>
    <cellStyle name="20% - Accent1 2 2 5 2 2 3 6 2" xfId="7013" xr:uid="{00000000-0005-0000-0000-0000A91A0000}"/>
    <cellStyle name="20% - Accent1 2 2 5 2 2 3 6 2 2" xfId="7014" xr:uid="{00000000-0005-0000-0000-0000AA1A0000}"/>
    <cellStyle name="20% - Accent1 2 2 5 2 2 3 6 3" xfId="7015" xr:uid="{00000000-0005-0000-0000-0000AB1A0000}"/>
    <cellStyle name="20% - Accent1 2 2 5 2 2 3 7" xfId="7016" xr:uid="{00000000-0005-0000-0000-0000AC1A0000}"/>
    <cellStyle name="20% - Accent1 2 2 5 2 2 3 7 2" xfId="7017" xr:uid="{00000000-0005-0000-0000-0000AD1A0000}"/>
    <cellStyle name="20% - Accent1 2 2 5 2 2 3 8" xfId="7018" xr:uid="{00000000-0005-0000-0000-0000AE1A0000}"/>
    <cellStyle name="20% - Accent1 2 2 5 2 2 3 8 2" xfId="7019" xr:uid="{00000000-0005-0000-0000-0000AF1A0000}"/>
    <cellStyle name="20% - Accent1 2 2 5 2 2 3 9" xfId="7020" xr:uid="{00000000-0005-0000-0000-0000B01A0000}"/>
    <cellStyle name="20% - Accent1 2 2 5 2 2 4" xfId="7021" xr:uid="{00000000-0005-0000-0000-0000B11A0000}"/>
    <cellStyle name="20% - Accent1 2 2 5 2 2 4 2" xfId="7022" xr:uid="{00000000-0005-0000-0000-0000B21A0000}"/>
    <cellStyle name="20% - Accent1 2 2 5 2 2 4 2 2" xfId="7023" xr:uid="{00000000-0005-0000-0000-0000B31A0000}"/>
    <cellStyle name="20% - Accent1 2 2 5 2 2 4 2 2 2" xfId="7024" xr:uid="{00000000-0005-0000-0000-0000B41A0000}"/>
    <cellStyle name="20% - Accent1 2 2 5 2 2 4 2 3" xfId="7025" xr:uid="{00000000-0005-0000-0000-0000B51A0000}"/>
    <cellStyle name="20% - Accent1 2 2 5 2 2 4 3" xfId="7026" xr:uid="{00000000-0005-0000-0000-0000B61A0000}"/>
    <cellStyle name="20% - Accent1 2 2 5 2 2 4 3 2" xfId="7027" xr:uid="{00000000-0005-0000-0000-0000B71A0000}"/>
    <cellStyle name="20% - Accent1 2 2 5 2 2 4 4" xfId="7028" xr:uid="{00000000-0005-0000-0000-0000B81A0000}"/>
    <cellStyle name="20% - Accent1 2 2 5 2 2 5" xfId="7029" xr:uid="{00000000-0005-0000-0000-0000B91A0000}"/>
    <cellStyle name="20% - Accent1 2 2 5 2 2 5 2" xfId="7030" xr:uid="{00000000-0005-0000-0000-0000BA1A0000}"/>
    <cellStyle name="20% - Accent1 2 2 5 2 2 5 2 2" xfId="7031" xr:uid="{00000000-0005-0000-0000-0000BB1A0000}"/>
    <cellStyle name="20% - Accent1 2 2 5 2 2 5 2 2 2" xfId="7032" xr:uid="{00000000-0005-0000-0000-0000BC1A0000}"/>
    <cellStyle name="20% - Accent1 2 2 5 2 2 5 2 3" xfId="7033" xr:uid="{00000000-0005-0000-0000-0000BD1A0000}"/>
    <cellStyle name="20% - Accent1 2 2 5 2 2 5 3" xfId="7034" xr:uid="{00000000-0005-0000-0000-0000BE1A0000}"/>
    <cellStyle name="20% - Accent1 2 2 5 2 2 5 3 2" xfId="7035" xr:uid="{00000000-0005-0000-0000-0000BF1A0000}"/>
    <cellStyle name="20% - Accent1 2 2 5 2 2 5 4" xfId="7036" xr:uid="{00000000-0005-0000-0000-0000C01A0000}"/>
    <cellStyle name="20% - Accent1 2 2 5 2 2 6" xfId="7037" xr:uid="{00000000-0005-0000-0000-0000C11A0000}"/>
    <cellStyle name="20% - Accent1 2 2 5 2 2 6 2" xfId="7038" xr:uid="{00000000-0005-0000-0000-0000C21A0000}"/>
    <cellStyle name="20% - Accent1 2 2 5 2 2 6 2 2" xfId="7039" xr:uid="{00000000-0005-0000-0000-0000C31A0000}"/>
    <cellStyle name="20% - Accent1 2 2 5 2 2 6 2 2 2" xfId="7040" xr:uid="{00000000-0005-0000-0000-0000C41A0000}"/>
    <cellStyle name="20% - Accent1 2 2 5 2 2 6 2 3" xfId="7041" xr:uid="{00000000-0005-0000-0000-0000C51A0000}"/>
    <cellStyle name="20% - Accent1 2 2 5 2 2 6 3" xfId="7042" xr:uid="{00000000-0005-0000-0000-0000C61A0000}"/>
    <cellStyle name="20% - Accent1 2 2 5 2 2 6 3 2" xfId="7043" xr:uid="{00000000-0005-0000-0000-0000C71A0000}"/>
    <cellStyle name="20% - Accent1 2 2 5 2 2 6 4" xfId="7044" xr:uid="{00000000-0005-0000-0000-0000C81A0000}"/>
    <cellStyle name="20% - Accent1 2 2 5 2 2 7" xfId="7045" xr:uid="{00000000-0005-0000-0000-0000C91A0000}"/>
    <cellStyle name="20% - Accent1 2 2 5 2 2 7 2" xfId="7046" xr:uid="{00000000-0005-0000-0000-0000CA1A0000}"/>
    <cellStyle name="20% - Accent1 2 2 5 2 2 7 2 2" xfId="7047" xr:uid="{00000000-0005-0000-0000-0000CB1A0000}"/>
    <cellStyle name="20% - Accent1 2 2 5 2 2 7 3" xfId="7048" xr:uid="{00000000-0005-0000-0000-0000CC1A0000}"/>
    <cellStyle name="20% - Accent1 2 2 5 2 2 8" xfId="7049" xr:uid="{00000000-0005-0000-0000-0000CD1A0000}"/>
    <cellStyle name="20% - Accent1 2 2 5 2 2 8 2" xfId="7050" xr:uid="{00000000-0005-0000-0000-0000CE1A0000}"/>
    <cellStyle name="20% - Accent1 2 2 5 2 2 8 2 2" xfId="7051" xr:uid="{00000000-0005-0000-0000-0000CF1A0000}"/>
    <cellStyle name="20% - Accent1 2 2 5 2 2 8 3" xfId="7052" xr:uid="{00000000-0005-0000-0000-0000D01A0000}"/>
    <cellStyle name="20% - Accent1 2 2 5 2 2 9" xfId="7053" xr:uid="{00000000-0005-0000-0000-0000D11A0000}"/>
    <cellStyle name="20% - Accent1 2 2 5 2 2 9 2" xfId="7054" xr:uid="{00000000-0005-0000-0000-0000D21A0000}"/>
    <cellStyle name="20% - Accent1 2 2 5 2 3" xfId="7055" xr:uid="{00000000-0005-0000-0000-0000D31A0000}"/>
    <cellStyle name="20% - Accent1 2 2 5 2 3 10" xfId="7056" xr:uid="{00000000-0005-0000-0000-0000D41A0000}"/>
    <cellStyle name="20% - Accent1 2 2 5 2 3 10 2" xfId="7057" xr:uid="{00000000-0005-0000-0000-0000D51A0000}"/>
    <cellStyle name="20% - Accent1 2 2 5 2 3 11" xfId="7058" xr:uid="{00000000-0005-0000-0000-0000D61A0000}"/>
    <cellStyle name="20% - Accent1 2 2 5 2 3 2" xfId="7059" xr:uid="{00000000-0005-0000-0000-0000D71A0000}"/>
    <cellStyle name="20% - Accent1 2 2 5 2 3 2 2" xfId="7060" xr:uid="{00000000-0005-0000-0000-0000D81A0000}"/>
    <cellStyle name="20% - Accent1 2 2 5 2 3 2 2 2" xfId="7061" xr:uid="{00000000-0005-0000-0000-0000D91A0000}"/>
    <cellStyle name="20% - Accent1 2 2 5 2 3 2 2 2 2" xfId="7062" xr:uid="{00000000-0005-0000-0000-0000DA1A0000}"/>
    <cellStyle name="20% - Accent1 2 2 5 2 3 2 2 2 2 2" xfId="7063" xr:uid="{00000000-0005-0000-0000-0000DB1A0000}"/>
    <cellStyle name="20% - Accent1 2 2 5 2 3 2 2 2 3" xfId="7064" xr:uid="{00000000-0005-0000-0000-0000DC1A0000}"/>
    <cellStyle name="20% - Accent1 2 2 5 2 3 2 2 3" xfId="7065" xr:uid="{00000000-0005-0000-0000-0000DD1A0000}"/>
    <cellStyle name="20% - Accent1 2 2 5 2 3 2 2 3 2" xfId="7066" xr:uid="{00000000-0005-0000-0000-0000DE1A0000}"/>
    <cellStyle name="20% - Accent1 2 2 5 2 3 2 2 4" xfId="7067" xr:uid="{00000000-0005-0000-0000-0000DF1A0000}"/>
    <cellStyle name="20% - Accent1 2 2 5 2 3 2 3" xfId="7068" xr:uid="{00000000-0005-0000-0000-0000E01A0000}"/>
    <cellStyle name="20% - Accent1 2 2 5 2 3 2 3 2" xfId="7069" xr:uid="{00000000-0005-0000-0000-0000E11A0000}"/>
    <cellStyle name="20% - Accent1 2 2 5 2 3 2 3 2 2" xfId="7070" xr:uid="{00000000-0005-0000-0000-0000E21A0000}"/>
    <cellStyle name="20% - Accent1 2 2 5 2 3 2 3 2 2 2" xfId="7071" xr:uid="{00000000-0005-0000-0000-0000E31A0000}"/>
    <cellStyle name="20% - Accent1 2 2 5 2 3 2 3 2 3" xfId="7072" xr:uid="{00000000-0005-0000-0000-0000E41A0000}"/>
    <cellStyle name="20% - Accent1 2 2 5 2 3 2 3 3" xfId="7073" xr:uid="{00000000-0005-0000-0000-0000E51A0000}"/>
    <cellStyle name="20% - Accent1 2 2 5 2 3 2 3 3 2" xfId="7074" xr:uid="{00000000-0005-0000-0000-0000E61A0000}"/>
    <cellStyle name="20% - Accent1 2 2 5 2 3 2 3 4" xfId="7075" xr:uid="{00000000-0005-0000-0000-0000E71A0000}"/>
    <cellStyle name="20% - Accent1 2 2 5 2 3 2 4" xfId="7076" xr:uid="{00000000-0005-0000-0000-0000E81A0000}"/>
    <cellStyle name="20% - Accent1 2 2 5 2 3 2 4 2" xfId="7077" xr:uid="{00000000-0005-0000-0000-0000E91A0000}"/>
    <cellStyle name="20% - Accent1 2 2 5 2 3 2 4 2 2" xfId="7078" xr:uid="{00000000-0005-0000-0000-0000EA1A0000}"/>
    <cellStyle name="20% - Accent1 2 2 5 2 3 2 4 2 2 2" xfId="7079" xr:uid="{00000000-0005-0000-0000-0000EB1A0000}"/>
    <cellStyle name="20% - Accent1 2 2 5 2 3 2 4 2 3" xfId="7080" xr:uid="{00000000-0005-0000-0000-0000EC1A0000}"/>
    <cellStyle name="20% - Accent1 2 2 5 2 3 2 4 3" xfId="7081" xr:uid="{00000000-0005-0000-0000-0000ED1A0000}"/>
    <cellStyle name="20% - Accent1 2 2 5 2 3 2 4 3 2" xfId="7082" xr:uid="{00000000-0005-0000-0000-0000EE1A0000}"/>
    <cellStyle name="20% - Accent1 2 2 5 2 3 2 4 4" xfId="7083" xr:uid="{00000000-0005-0000-0000-0000EF1A0000}"/>
    <cellStyle name="20% - Accent1 2 2 5 2 3 2 5" xfId="7084" xr:uid="{00000000-0005-0000-0000-0000F01A0000}"/>
    <cellStyle name="20% - Accent1 2 2 5 2 3 2 5 2" xfId="7085" xr:uid="{00000000-0005-0000-0000-0000F11A0000}"/>
    <cellStyle name="20% - Accent1 2 2 5 2 3 2 5 2 2" xfId="7086" xr:uid="{00000000-0005-0000-0000-0000F21A0000}"/>
    <cellStyle name="20% - Accent1 2 2 5 2 3 2 5 3" xfId="7087" xr:uid="{00000000-0005-0000-0000-0000F31A0000}"/>
    <cellStyle name="20% - Accent1 2 2 5 2 3 2 6" xfId="7088" xr:uid="{00000000-0005-0000-0000-0000F41A0000}"/>
    <cellStyle name="20% - Accent1 2 2 5 2 3 2 6 2" xfId="7089" xr:uid="{00000000-0005-0000-0000-0000F51A0000}"/>
    <cellStyle name="20% - Accent1 2 2 5 2 3 2 6 2 2" xfId="7090" xr:uid="{00000000-0005-0000-0000-0000F61A0000}"/>
    <cellStyle name="20% - Accent1 2 2 5 2 3 2 6 3" xfId="7091" xr:uid="{00000000-0005-0000-0000-0000F71A0000}"/>
    <cellStyle name="20% - Accent1 2 2 5 2 3 2 7" xfId="7092" xr:uid="{00000000-0005-0000-0000-0000F81A0000}"/>
    <cellStyle name="20% - Accent1 2 2 5 2 3 2 7 2" xfId="7093" xr:uid="{00000000-0005-0000-0000-0000F91A0000}"/>
    <cellStyle name="20% - Accent1 2 2 5 2 3 2 8" xfId="7094" xr:uid="{00000000-0005-0000-0000-0000FA1A0000}"/>
    <cellStyle name="20% - Accent1 2 2 5 2 3 2 8 2" xfId="7095" xr:uid="{00000000-0005-0000-0000-0000FB1A0000}"/>
    <cellStyle name="20% - Accent1 2 2 5 2 3 2 9" xfId="7096" xr:uid="{00000000-0005-0000-0000-0000FC1A0000}"/>
    <cellStyle name="20% - Accent1 2 2 5 2 3 3" xfId="7097" xr:uid="{00000000-0005-0000-0000-0000FD1A0000}"/>
    <cellStyle name="20% - Accent1 2 2 5 2 3 3 2" xfId="7098" xr:uid="{00000000-0005-0000-0000-0000FE1A0000}"/>
    <cellStyle name="20% - Accent1 2 2 5 2 3 3 2 2" xfId="7099" xr:uid="{00000000-0005-0000-0000-0000FF1A0000}"/>
    <cellStyle name="20% - Accent1 2 2 5 2 3 3 2 2 2" xfId="7100" xr:uid="{00000000-0005-0000-0000-0000001B0000}"/>
    <cellStyle name="20% - Accent1 2 2 5 2 3 3 2 2 2 2" xfId="7101" xr:uid="{00000000-0005-0000-0000-0000011B0000}"/>
    <cellStyle name="20% - Accent1 2 2 5 2 3 3 2 2 3" xfId="7102" xr:uid="{00000000-0005-0000-0000-0000021B0000}"/>
    <cellStyle name="20% - Accent1 2 2 5 2 3 3 2 3" xfId="7103" xr:uid="{00000000-0005-0000-0000-0000031B0000}"/>
    <cellStyle name="20% - Accent1 2 2 5 2 3 3 2 3 2" xfId="7104" xr:uid="{00000000-0005-0000-0000-0000041B0000}"/>
    <cellStyle name="20% - Accent1 2 2 5 2 3 3 2 4" xfId="7105" xr:uid="{00000000-0005-0000-0000-0000051B0000}"/>
    <cellStyle name="20% - Accent1 2 2 5 2 3 3 3" xfId="7106" xr:uid="{00000000-0005-0000-0000-0000061B0000}"/>
    <cellStyle name="20% - Accent1 2 2 5 2 3 3 3 2" xfId="7107" xr:uid="{00000000-0005-0000-0000-0000071B0000}"/>
    <cellStyle name="20% - Accent1 2 2 5 2 3 3 3 2 2" xfId="7108" xr:uid="{00000000-0005-0000-0000-0000081B0000}"/>
    <cellStyle name="20% - Accent1 2 2 5 2 3 3 3 2 2 2" xfId="7109" xr:uid="{00000000-0005-0000-0000-0000091B0000}"/>
    <cellStyle name="20% - Accent1 2 2 5 2 3 3 3 2 3" xfId="7110" xr:uid="{00000000-0005-0000-0000-00000A1B0000}"/>
    <cellStyle name="20% - Accent1 2 2 5 2 3 3 3 3" xfId="7111" xr:uid="{00000000-0005-0000-0000-00000B1B0000}"/>
    <cellStyle name="20% - Accent1 2 2 5 2 3 3 3 3 2" xfId="7112" xr:uid="{00000000-0005-0000-0000-00000C1B0000}"/>
    <cellStyle name="20% - Accent1 2 2 5 2 3 3 3 4" xfId="7113" xr:uid="{00000000-0005-0000-0000-00000D1B0000}"/>
    <cellStyle name="20% - Accent1 2 2 5 2 3 3 4" xfId="7114" xr:uid="{00000000-0005-0000-0000-00000E1B0000}"/>
    <cellStyle name="20% - Accent1 2 2 5 2 3 3 4 2" xfId="7115" xr:uid="{00000000-0005-0000-0000-00000F1B0000}"/>
    <cellStyle name="20% - Accent1 2 2 5 2 3 3 4 2 2" xfId="7116" xr:uid="{00000000-0005-0000-0000-0000101B0000}"/>
    <cellStyle name="20% - Accent1 2 2 5 2 3 3 4 2 2 2" xfId="7117" xr:uid="{00000000-0005-0000-0000-0000111B0000}"/>
    <cellStyle name="20% - Accent1 2 2 5 2 3 3 4 2 3" xfId="7118" xr:uid="{00000000-0005-0000-0000-0000121B0000}"/>
    <cellStyle name="20% - Accent1 2 2 5 2 3 3 4 3" xfId="7119" xr:uid="{00000000-0005-0000-0000-0000131B0000}"/>
    <cellStyle name="20% - Accent1 2 2 5 2 3 3 4 3 2" xfId="7120" xr:uid="{00000000-0005-0000-0000-0000141B0000}"/>
    <cellStyle name="20% - Accent1 2 2 5 2 3 3 4 4" xfId="7121" xr:uid="{00000000-0005-0000-0000-0000151B0000}"/>
    <cellStyle name="20% - Accent1 2 2 5 2 3 3 5" xfId="7122" xr:uid="{00000000-0005-0000-0000-0000161B0000}"/>
    <cellStyle name="20% - Accent1 2 2 5 2 3 3 5 2" xfId="7123" xr:uid="{00000000-0005-0000-0000-0000171B0000}"/>
    <cellStyle name="20% - Accent1 2 2 5 2 3 3 5 2 2" xfId="7124" xr:uid="{00000000-0005-0000-0000-0000181B0000}"/>
    <cellStyle name="20% - Accent1 2 2 5 2 3 3 5 3" xfId="7125" xr:uid="{00000000-0005-0000-0000-0000191B0000}"/>
    <cellStyle name="20% - Accent1 2 2 5 2 3 3 6" xfId="7126" xr:uid="{00000000-0005-0000-0000-00001A1B0000}"/>
    <cellStyle name="20% - Accent1 2 2 5 2 3 3 6 2" xfId="7127" xr:uid="{00000000-0005-0000-0000-00001B1B0000}"/>
    <cellStyle name="20% - Accent1 2 2 5 2 3 3 6 2 2" xfId="7128" xr:uid="{00000000-0005-0000-0000-00001C1B0000}"/>
    <cellStyle name="20% - Accent1 2 2 5 2 3 3 6 3" xfId="7129" xr:uid="{00000000-0005-0000-0000-00001D1B0000}"/>
    <cellStyle name="20% - Accent1 2 2 5 2 3 3 7" xfId="7130" xr:uid="{00000000-0005-0000-0000-00001E1B0000}"/>
    <cellStyle name="20% - Accent1 2 2 5 2 3 3 7 2" xfId="7131" xr:uid="{00000000-0005-0000-0000-00001F1B0000}"/>
    <cellStyle name="20% - Accent1 2 2 5 2 3 3 8" xfId="7132" xr:uid="{00000000-0005-0000-0000-0000201B0000}"/>
    <cellStyle name="20% - Accent1 2 2 5 2 3 3 8 2" xfId="7133" xr:uid="{00000000-0005-0000-0000-0000211B0000}"/>
    <cellStyle name="20% - Accent1 2 2 5 2 3 3 9" xfId="7134" xr:uid="{00000000-0005-0000-0000-0000221B0000}"/>
    <cellStyle name="20% - Accent1 2 2 5 2 3 4" xfId="7135" xr:uid="{00000000-0005-0000-0000-0000231B0000}"/>
    <cellStyle name="20% - Accent1 2 2 5 2 3 4 2" xfId="7136" xr:uid="{00000000-0005-0000-0000-0000241B0000}"/>
    <cellStyle name="20% - Accent1 2 2 5 2 3 4 2 2" xfId="7137" xr:uid="{00000000-0005-0000-0000-0000251B0000}"/>
    <cellStyle name="20% - Accent1 2 2 5 2 3 4 2 2 2" xfId="7138" xr:uid="{00000000-0005-0000-0000-0000261B0000}"/>
    <cellStyle name="20% - Accent1 2 2 5 2 3 4 2 3" xfId="7139" xr:uid="{00000000-0005-0000-0000-0000271B0000}"/>
    <cellStyle name="20% - Accent1 2 2 5 2 3 4 3" xfId="7140" xr:uid="{00000000-0005-0000-0000-0000281B0000}"/>
    <cellStyle name="20% - Accent1 2 2 5 2 3 4 3 2" xfId="7141" xr:uid="{00000000-0005-0000-0000-0000291B0000}"/>
    <cellStyle name="20% - Accent1 2 2 5 2 3 4 4" xfId="7142" xr:uid="{00000000-0005-0000-0000-00002A1B0000}"/>
    <cellStyle name="20% - Accent1 2 2 5 2 3 5" xfId="7143" xr:uid="{00000000-0005-0000-0000-00002B1B0000}"/>
    <cellStyle name="20% - Accent1 2 2 5 2 3 5 2" xfId="7144" xr:uid="{00000000-0005-0000-0000-00002C1B0000}"/>
    <cellStyle name="20% - Accent1 2 2 5 2 3 5 2 2" xfId="7145" xr:uid="{00000000-0005-0000-0000-00002D1B0000}"/>
    <cellStyle name="20% - Accent1 2 2 5 2 3 5 2 2 2" xfId="7146" xr:uid="{00000000-0005-0000-0000-00002E1B0000}"/>
    <cellStyle name="20% - Accent1 2 2 5 2 3 5 2 3" xfId="7147" xr:uid="{00000000-0005-0000-0000-00002F1B0000}"/>
    <cellStyle name="20% - Accent1 2 2 5 2 3 5 3" xfId="7148" xr:uid="{00000000-0005-0000-0000-0000301B0000}"/>
    <cellStyle name="20% - Accent1 2 2 5 2 3 5 3 2" xfId="7149" xr:uid="{00000000-0005-0000-0000-0000311B0000}"/>
    <cellStyle name="20% - Accent1 2 2 5 2 3 5 4" xfId="7150" xr:uid="{00000000-0005-0000-0000-0000321B0000}"/>
    <cellStyle name="20% - Accent1 2 2 5 2 3 6" xfId="7151" xr:uid="{00000000-0005-0000-0000-0000331B0000}"/>
    <cellStyle name="20% - Accent1 2 2 5 2 3 6 2" xfId="7152" xr:uid="{00000000-0005-0000-0000-0000341B0000}"/>
    <cellStyle name="20% - Accent1 2 2 5 2 3 6 2 2" xfId="7153" xr:uid="{00000000-0005-0000-0000-0000351B0000}"/>
    <cellStyle name="20% - Accent1 2 2 5 2 3 6 2 2 2" xfId="7154" xr:uid="{00000000-0005-0000-0000-0000361B0000}"/>
    <cellStyle name="20% - Accent1 2 2 5 2 3 6 2 3" xfId="7155" xr:uid="{00000000-0005-0000-0000-0000371B0000}"/>
    <cellStyle name="20% - Accent1 2 2 5 2 3 6 3" xfId="7156" xr:uid="{00000000-0005-0000-0000-0000381B0000}"/>
    <cellStyle name="20% - Accent1 2 2 5 2 3 6 3 2" xfId="7157" xr:uid="{00000000-0005-0000-0000-0000391B0000}"/>
    <cellStyle name="20% - Accent1 2 2 5 2 3 6 4" xfId="7158" xr:uid="{00000000-0005-0000-0000-00003A1B0000}"/>
    <cellStyle name="20% - Accent1 2 2 5 2 3 7" xfId="7159" xr:uid="{00000000-0005-0000-0000-00003B1B0000}"/>
    <cellStyle name="20% - Accent1 2 2 5 2 3 7 2" xfId="7160" xr:uid="{00000000-0005-0000-0000-00003C1B0000}"/>
    <cellStyle name="20% - Accent1 2 2 5 2 3 7 2 2" xfId="7161" xr:uid="{00000000-0005-0000-0000-00003D1B0000}"/>
    <cellStyle name="20% - Accent1 2 2 5 2 3 7 3" xfId="7162" xr:uid="{00000000-0005-0000-0000-00003E1B0000}"/>
    <cellStyle name="20% - Accent1 2 2 5 2 3 8" xfId="7163" xr:uid="{00000000-0005-0000-0000-00003F1B0000}"/>
    <cellStyle name="20% - Accent1 2 2 5 2 3 8 2" xfId="7164" xr:uid="{00000000-0005-0000-0000-0000401B0000}"/>
    <cellStyle name="20% - Accent1 2 2 5 2 3 8 2 2" xfId="7165" xr:uid="{00000000-0005-0000-0000-0000411B0000}"/>
    <cellStyle name="20% - Accent1 2 2 5 2 3 8 3" xfId="7166" xr:uid="{00000000-0005-0000-0000-0000421B0000}"/>
    <cellStyle name="20% - Accent1 2 2 5 2 3 9" xfId="7167" xr:uid="{00000000-0005-0000-0000-0000431B0000}"/>
    <cellStyle name="20% - Accent1 2 2 5 2 3 9 2" xfId="7168" xr:uid="{00000000-0005-0000-0000-0000441B0000}"/>
    <cellStyle name="20% - Accent1 2 2 5 2 4" xfId="7169" xr:uid="{00000000-0005-0000-0000-0000451B0000}"/>
    <cellStyle name="20% - Accent1 2 2 5 2 4 10" xfId="7170" xr:uid="{00000000-0005-0000-0000-0000461B0000}"/>
    <cellStyle name="20% - Accent1 2 2 5 2 4 10 2" xfId="7171" xr:uid="{00000000-0005-0000-0000-0000471B0000}"/>
    <cellStyle name="20% - Accent1 2 2 5 2 4 11" xfId="7172" xr:uid="{00000000-0005-0000-0000-0000481B0000}"/>
    <cellStyle name="20% - Accent1 2 2 5 2 4 2" xfId="7173" xr:uid="{00000000-0005-0000-0000-0000491B0000}"/>
    <cellStyle name="20% - Accent1 2 2 5 2 4 2 2" xfId="7174" xr:uid="{00000000-0005-0000-0000-00004A1B0000}"/>
    <cellStyle name="20% - Accent1 2 2 5 2 4 2 2 2" xfId="7175" xr:uid="{00000000-0005-0000-0000-00004B1B0000}"/>
    <cellStyle name="20% - Accent1 2 2 5 2 4 2 2 2 2" xfId="7176" xr:uid="{00000000-0005-0000-0000-00004C1B0000}"/>
    <cellStyle name="20% - Accent1 2 2 5 2 4 2 2 2 2 2" xfId="7177" xr:uid="{00000000-0005-0000-0000-00004D1B0000}"/>
    <cellStyle name="20% - Accent1 2 2 5 2 4 2 2 2 3" xfId="7178" xr:uid="{00000000-0005-0000-0000-00004E1B0000}"/>
    <cellStyle name="20% - Accent1 2 2 5 2 4 2 2 3" xfId="7179" xr:uid="{00000000-0005-0000-0000-00004F1B0000}"/>
    <cellStyle name="20% - Accent1 2 2 5 2 4 2 2 3 2" xfId="7180" xr:uid="{00000000-0005-0000-0000-0000501B0000}"/>
    <cellStyle name="20% - Accent1 2 2 5 2 4 2 2 4" xfId="7181" xr:uid="{00000000-0005-0000-0000-0000511B0000}"/>
    <cellStyle name="20% - Accent1 2 2 5 2 4 2 3" xfId="7182" xr:uid="{00000000-0005-0000-0000-0000521B0000}"/>
    <cellStyle name="20% - Accent1 2 2 5 2 4 2 3 2" xfId="7183" xr:uid="{00000000-0005-0000-0000-0000531B0000}"/>
    <cellStyle name="20% - Accent1 2 2 5 2 4 2 3 2 2" xfId="7184" xr:uid="{00000000-0005-0000-0000-0000541B0000}"/>
    <cellStyle name="20% - Accent1 2 2 5 2 4 2 3 2 2 2" xfId="7185" xr:uid="{00000000-0005-0000-0000-0000551B0000}"/>
    <cellStyle name="20% - Accent1 2 2 5 2 4 2 3 2 3" xfId="7186" xr:uid="{00000000-0005-0000-0000-0000561B0000}"/>
    <cellStyle name="20% - Accent1 2 2 5 2 4 2 3 3" xfId="7187" xr:uid="{00000000-0005-0000-0000-0000571B0000}"/>
    <cellStyle name="20% - Accent1 2 2 5 2 4 2 3 3 2" xfId="7188" xr:uid="{00000000-0005-0000-0000-0000581B0000}"/>
    <cellStyle name="20% - Accent1 2 2 5 2 4 2 3 4" xfId="7189" xr:uid="{00000000-0005-0000-0000-0000591B0000}"/>
    <cellStyle name="20% - Accent1 2 2 5 2 4 2 4" xfId="7190" xr:uid="{00000000-0005-0000-0000-00005A1B0000}"/>
    <cellStyle name="20% - Accent1 2 2 5 2 4 2 4 2" xfId="7191" xr:uid="{00000000-0005-0000-0000-00005B1B0000}"/>
    <cellStyle name="20% - Accent1 2 2 5 2 4 2 4 2 2" xfId="7192" xr:uid="{00000000-0005-0000-0000-00005C1B0000}"/>
    <cellStyle name="20% - Accent1 2 2 5 2 4 2 4 2 2 2" xfId="7193" xr:uid="{00000000-0005-0000-0000-00005D1B0000}"/>
    <cellStyle name="20% - Accent1 2 2 5 2 4 2 4 2 3" xfId="7194" xr:uid="{00000000-0005-0000-0000-00005E1B0000}"/>
    <cellStyle name="20% - Accent1 2 2 5 2 4 2 4 3" xfId="7195" xr:uid="{00000000-0005-0000-0000-00005F1B0000}"/>
    <cellStyle name="20% - Accent1 2 2 5 2 4 2 4 3 2" xfId="7196" xr:uid="{00000000-0005-0000-0000-0000601B0000}"/>
    <cellStyle name="20% - Accent1 2 2 5 2 4 2 4 4" xfId="7197" xr:uid="{00000000-0005-0000-0000-0000611B0000}"/>
    <cellStyle name="20% - Accent1 2 2 5 2 4 2 5" xfId="7198" xr:uid="{00000000-0005-0000-0000-0000621B0000}"/>
    <cellStyle name="20% - Accent1 2 2 5 2 4 2 5 2" xfId="7199" xr:uid="{00000000-0005-0000-0000-0000631B0000}"/>
    <cellStyle name="20% - Accent1 2 2 5 2 4 2 5 2 2" xfId="7200" xr:uid="{00000000-0005-0000-0000-0000641B0000}"/>
    <cellStyle name="20% - Accent1 2 2 5 2 4 2 5 3" xfId="7201" xr:uid="{00000000-0005-0000-0000-0000651B0000}"/>
    <cellStyle name="20% - Accent1 2 2 5 2 4 2 6" xfId="7202" xr:uid="{00000000-0005-0000-0000-0000661B0000}"/>
    <cellStyle name="20% - Accent1 2 2 5 2 4 2 6 2" xfId="7203" xr:uid="{00000000-0005-0000-0000-0000671B0000}"/>
    <cellStyle name="20% - Accent1 2 2 5 2 4 2 6 2 2" xfId="7204" xr:uid="{00000000-0005-0000-0000-0000681B0000}"/>
    <cellStyle name="20% - Accent1 2 2 5 2 4 2 6 3" xfId="7205" xr:uid="{00000000-0005-0000-0000-0000691B0000}"/>
    <cellStyle name="20% - Accent1 2 2 5 2 4 2 7" xfId="7206" xr:uid="{00000000-0005-0000-0000-00006A1B0000}"/>
    <cellStyle name="20% - Accent1 2 2 5 2 4 2 7 2" xfId="7207" xr:uid="{00000000-0005-0000-0000-00006B1B0000}"/>
    <cellStyle name="20% - Accent1 2 2 5 2 4 2 8" xfId="7208" xr:uid="{00000000-0005-0000-0000-00006C1B0000}"/>
    <cellStyle name="20% - Accent1 2 2 5 2 4 2 8 2" xfId="7209" xr:uid="{00000000-0005-0000-0000-00006D1B0000}"/>
    <cellStyle name="20% - Accent1 2 2 5 2 4 2 9" xfId="7210" xr:uid="{00000000-0005-0000-0000-00006E1B0000}"/>
    <cellStyle name="20% - Accent1 2 2 5 2 4 3" xfId="7211" xr:uid="{00000000-0005-0000-0000-00006F1B0000}"/>
    <cellStyle name="20% - Accent1 2 2 5 2 4 3 2" xfId="7212" xr:uid="{00000000-0005-0000-0000-0000701B0000}"/>
    <cellStyle name="20% - Accent1 2 2 5 2 4 3 2 2" xfId="7213" xr:uid="{00000000-0005-0000-0000-0000711B0000}"/>
    <cellStyle name="20% - Accent1 2 2 5 2 4 3 2 2 2" xfId="7214" xr:uid="{00000000-0005-0000-0000-0000721B0000}"/>
    <cellStyle name="20% - Accent1 2 2 5 2 4 3 2 2 2 2" xfId="7215" xr:uid="{00000000-0005-0000-0000-0000731B0000}"/>
    <cellStyle name="20% - Accent1 2 2 5 2 4 3 2 2 3" xfId="7216" xr:uid="{00000000-0005-0000-0000-0000741B0000}"/>
    <cellStyle name="20% - Accent1 2 2 5 2 4 3 2 3" xfId="7217" xr:uid="{00000000-0005-0000-0000-0000751B0000}"/>
    <cellStyle name="20% - Accent1 2 2 5 2 4 3 2 3 2" xfId="7218" xr:uid="{00000000-0005-0000-0000-0000761B0000}"/>
    <cellStyle name="20% - Accent1 2 2 5 2 4 3 2 4" xfId="7219" xr:uid="{00000000-0005-0000-0000-0000771B0000}"/>
    <cellStyle name="20% - Accent1 2 2 5 2 4 3 3" xfId="7220" xr:uid="{00000000-0005-0000-0000-0000781B0000}"/>
    <cellStyle name="20% - Accent1 2 2 5 2 4 3 3 2" xfId="7221" xr:uid="{00000000-0005-0000-0000-0000791B0000}"/>
    <cellStyle name="20% - Accent1 2 2 5 2 4 3 3 2 2" xfId="7222" xr:uid="{00000000-0005-0000-0000-00007A1B0000}"/>
    <cellStyle name="20% - Accent1 2 2 5 2 4 3 3 2 2 2" xfId="7223" xr:uid="{00000000-0005-0000-0000-00007B1B0000}"/>
    <cellStyle name="20% - Accent1 2 2 5 2 4 3 3 2 3" xfId="7224" xr:uid="{00000000-0005-0000-0000-00007C1B0000}"/>
    <cellStyle name="20% - Accent1 2 2 5 2 4 3 3 3" xfId="7225" xr:uid="{00000000-0005-0000-0000-00007D1B0000}"/>
    <cellStyle name="20% - Accent1 2 2 5 2 4 3 3 3 2" xfId="7226" xr:uid="{00000000-0005-0000-0000-00007E1B0000}"/>
    <cellStyle name="20% - Accent1 2 2 5 2 4 3 3 4" xfId="7227" xr:uid="{00000000-0005-0000-0000-00007F1B0000}"/>
    <cellStyle name="20% - Accent1 2 2 5 2 4 3 4" xfId="7228" xr:uid="{00000000-0005-0000-0000-0000801B0000}"/>
    <cellStyle name="20% - Accent1 2 2 5 2 4 3 4 2" xfId="7229" xr:uid="{00000000-0005-0000-0000-0000811B0000}"/>
    <cellStyle name="20% - Accent1 2 2 5 2 4 3 4 2 2" xfId="7230" xr:uid="{00000000-0005-0000-0000-0000821B0000}"/>
    <cellStyle name="20% - Accent1 2 2 5 2 4 3 4 2 2 2" xfId="7231" xr:uid="{00000000-0005-0000-0000-0000831B0000}"/>
    <cellStyle name="20% - Accent1 2 2 5 2 4 3 4 2 3" xfId="7232" xr:uid="{00000000-0005-0000-0000-0000841B0000}"/>
    <cellStyle name="20% - Accent1 2 2 5 2 4 3 4 3" xfId="7233" xr:uid="{00000000-0005-0000-0000-0000851B0000}"/>
    <cellStyle name="20% - Accent1 2 2 5 2 4 3 4 3 2" xfId="7234" xr:uid="{00000000-0005-0000-0000-0000861B0000}"/>
    <cellStyle name="20% - Accent1 2 2 5 2 4 3 4 4" xfId="7235" xr:uid="{00000000-0005-0000-0000-0000871B0000}"/>
    <cellStyle name="20% - Accent1 2 2 5 2 4 3 5" xfId="7236" xr:uid="{00000000-0005-0000-0000-0000881B0000}"/>
    <cellStyle name="20% - Accent1 2 2 5 2 4 3 5 2" xfId="7237" xr:uid="{00000000-0005-0000-0000-0000891B0000}"/>
    <cellStyle name="20% - Accent1 2 2 5 2 4 3 5 2 2" xfId="7238" xr:uid="{00000000-0005-0000-0000-00008A1B0000}"/>
    <cellStyle name="20% - Accent1 2 2 5 2 4 3 5 3" xfId="7239" xr:uid="{00000000-0005-0000-0000-00008B1B0000}"/>
    <cellStyle name="20% - Accent1 2 2 5 2 4 3 6" xfId="7240" xr:uid="{00000000-0005-0000-0000-00008C1B0000}"/>
    <cellStyle name="20% - Accent1 2 2 5 2 4 3 6 2" xfId="7241" xr:uid="{00000000-0005-0000-0000-00008D1B0000}"/>
    <cellStyle name="20% - Accent1 2 2 5 2 4 3 6 2 2" xfId="7242" xr:uid="{00000000-0005-0000-0000-00008E1B0000}"/>
    <cellStyle name="20% - Accent1 2 2 5 2 4 3 6 3" xfId="7243" xr:uid="{00000000-0005-0000-0000-00008F1B0000}"/>
    <cellStyle name="20% - Accent1 2 2 5 2 4 3 7" xfId="7244" xr:uid="{00000000-0005-0000-0000-0000901B0000}"/>
    <cellStyle name="20% - Accent1 2 2 5 2 4 3 7 2" xfId="7245" xr:uid="{00000000-0005-0000-0000-0000911B0000}"/>
    <cellStyle name="20% - Accent1 2 2 5 2 4 3 8" xfId="7246" xr:uid="{00000000-0005-0000-0000-0000921B0000}"/>
    <cellStyle name="20% - Accent1 2 2 5 2 4 3 8 2" xfId="7247" xr:uid="{00000000-0005-0000-0000-0000931B0000}"/>
    <cellStyle name="20% - Accent1 2 2 5 2 4 3 9" xfId="7248" xr:uid="{00000000-0005-0000-0000-0000941B0000}"/>
    <cellStyle name="20% - Accent1 2 2 5 2 4 4" xfId="7249" xr:uid="{00000000-0005-0000-0000-0000951B0000}"/>
    <cellStyle name="20% - Accent1 2 2 5 2 4 4 2" xfId="7250" xr:uid="{00000000-0005-0000-0000-0000961B0000}"/>
    <cellStyle name="20% - Accent1 2 2 5 2 4 4 2 2" xfId="7251" xr:uid="{00000000-0005-0000-0000-0000971B0000}"/>
    <cellStyle name="20% - Accent1 2 2 5 2 4 4 2 2 2" xfId="7252" xr:uid="{00000000-0005-0000-0000-0000981B0000}"/>
    <cellStyle name="20% - Accent1 2 2 5 2 4 4 2 3" xfId="7253" xr:uid="{00000000-0005-0000-0000-0000991B0000}"/>
    <cellStyle name="20% - Accent1 2 2 5 2 4 4 3" xfId="7254" xr:uid="{00000000-0005-0000-0000-00009A1B0000}"/>
    <cellStyle name="20% - Accent1 2 2 5 2 4 4 3 2" xfId="7255" xr:uid="{00000000-0005-0000-0000-00009B1B0000}"/>
    <cellStyle name="20% - Accent1 2 2 5 2 4 4 4" xfId="7256" xr:uid="{00000000-0005-0000-0000-00009C1B0000}"/>
    <cellStyle name="20% - Accent1 2 2 5 2 4 5" xfId="7257" xr:uid="{00000000-0005-0000-0000-00009D1B0000}"/>
    <cellStyle name="20% - Accent1 2 2 5 2 4 5 2" xfId="7258" xr:uid="{00000000-0005-0000-0000-00009E1B0000}"/>
    <cellStyle name="20% - Accent1 2 2 5 2 4 5 2 2" xfId="7259" xr:uid="{00000000-0005-0000-0000-00009F1B0000}"/>
    <cellStyle name="20% - Accent1 2 2 5 2 4 5 2 2 2" xfId="7260" xr:uid="{00000000-0005-0000-0000-0000A01B0000}"/>
    <cellStyle name="20% - Accent1 2 2 5 2 4 5 2 3" xfId="7261" xr:uid="{00000000-0005-0000-0000-0000A11B0000}"/>
    <cellStyle name="20% - Accent1 2 2 5 2 4 5 3" xfId="7262" xr:uid="{00000000-0005-0000-0000-0000A21B0000}"/>
    <cellStyle name="20% - Accent1 2 2 5 2 4 5 3 2" xfId="7263" xr:uid="{00000000-0005-0000-0000-0000A31B0000}"/>
    <cellStyle name="20% - Accent1 2 2 5 2 4 5 4" xfId="7264" xr:uid="{00000000-0005-0000-0000-0000A41B0000}"/>
    <cellStyle name="20% - Accent1 2 2 5 2 4 6" xfId="7265" xr:uid="{00000000-0005-0000-0000-0000A51B0000}"/>
    <cellStyle name="20% - Accent1 2 2 5 2 4 6 2" xfId="7266" xr:uid="{00000000-0005-0000-0000-0000A61B0000}"/>
    <cellStyle name="20% - Accent1 2 2 5 2 4 6 2 2" xfId="7267" xr:uid="{00000000-0005-0000-0000-0000A71B0000}"/>
    <cellStyle name="20% - Accent1 2 2 5 2 4 6 2 2 2" xfId="7268" xr:uid="{00000000-0005-0000-0000-0000A81B0000}"/>
    <cellStyle name="20% - Accent1 2 2 5 2 4 6 2 3" xfId="7269" xr:uid="{00000000-0005-0000-0000-0000A91B0000}"/>
    <cellStyle name="20% - Accent1 2 2 5 2 4 6 3" xfId="7270" xr:uid="{00000000-0005-0000-0000-0000AA1B0000}"/>
    <cellStyle name="20% - Accent1 2 2 5 2 4 6 3 2" xfId="7271" xr:uid="{00000000-0005-0000-0000-0000AB1B0000}"/>
    <cellStyle name="20% - Accent1 2 2 5 2 4 6 4" xfId="7272" xr:uid="{00000000-0005-0000-0000-0000AC1B0000}"/>
    <cellStyle name="20% - Accent1 2 2 5 2 4 7" xfId="7273" xr:uid="{00000000-0005-0000-0000-0000AD1B0000}"/>
    <cellStyle name="20% - Accent1 2 2 5 2 4 7 2" xfId="7274" xr:uid="{00000000-0005-0000-0000-0000AE1B0000}"/>
    <cellStyle name="20% - Accent1 2 2 5 2 4 7 2 2" xfId="7275" xr:uid="{00000000-0005-0000-0000-0000AF1B0000}"/>
    <cellStyle name="20% - Accent1 2 2 5 2 4 7 3" xfId="7276" xr:uid="{00000000-0005-0000-0000-0000B01B0000}"/>
    <cellStyle name="20% - Accent1 2 2 5 2 4 8" xfId="7277" xr:uid="{00000000-0005-0000-0000-0000B11B0000}"/>
    <cellStyle name="20% - Accent1 2 2 5 2 4 8 2" xfId="7278" xr:uid="{00000000-0005-0000-0000-0000B21B0000}"/>
    <cellStyle name="20% - Accent1 2 2 5 2 4 8 2 2" xfId="7279" xr:uid="{00000000-0005-0000-0000-0000B31B0000}"/>
    <cellStyle name="20% - Accent1 2 2 5 2 4 8 3" xfId="7280" xr:uid="{00000000-0005-0000-0000-0000B41B0000}"/>
    <cellStyle name="20% - Accent1 2 2 5 2 4 9" xfId="7281" xr:uid="{00000000-0005-0000-0000-0000B51B0000}"/>
    <cellStyle name="20% - Accent1 2 2 5 2 4 9 2" xfId="7282" xr:uid="{00000000-0005-0000-0000-0000B61B0000}"/>
    <cellStyle name="20% - Accent1 2 2 5 2 5" xfId="7283" xr:uid="{00000000-0005-0000-0000-0000B71B0000}"/>
    <cellStyle name="20% - Accent1 2 2 5 2 5 2" xfId="7284" xr:uid="{00000000-0005-0000-0000-0000B81B0000}"/>
    <cellStyle name="20% - Accent1 2 2 5 2 5 2 2" xfId="7285" xr:uid="{00000000-0005-0000-0000-0000B91B0000}"/>
    <cellStyle name="20% - Accent1 2 2 5 2 5 2 2 2" xfId="7286" xr:uid="{00000000-0005-0000-0000-0000BA1B0000}"/>
    <cellStyle name="20% - Accent1 2 2 5 2 5 2 2 2 2" xfId="7287" xr:uid="{00000000-0005-0000-0000-0000BB1B0000}"/>
    <cellStyle name="20% - Accent1 2 2 5 2 5 2 2 3" xfId="7288" xr:uid="{00000000-0005-0000-0000-0000BC1B0000}"/>
    <cellStyle name="20% - Accent1 2 2 5 2 5 2 3" xfId="7289" xr:uid="{00000000-0005-0000-0000-0000BD1B0000}"/>
    <cellStyle name="20% - Accent1 2 2 5 2 5 2 3 2" xfId="7290" xr:uid="{00000000-0005-0000-0000-0000BE1B0000}"/>
    <cellStyle name="20% - Accent1 2 2 5 2 5 2 4" xfId="7291" xr:uid="{00000000-0005-0000-0000-0000BF1B0000}"/>
    <cellStyle name="20% - Accent1 2 2 5 2 5 3" xfId="7292" xr:uid="{00000000-0005-0000-0000-0000C01B0000}"/>
    <cellStyle name="20% - Accent1 2 2 5 2 5 3 2" xfId="7293" xr:uid="{00000000-0005-0000-0000-0000C11B0000}"/>
    <cellStyle name="20% - Accent1 2 2 5 2 5 3 2 2" xfId="7294" xr:uid="{00000000-0005-0000-0000-0000C21B0000}"/>
    <cellStyle name="20% - Accent1 2 2 5 2 5 3 2 2 2" xfId="7295" xr:uid="{00000000-0005-0000-0000-0000C31B0000}"/>
    <cellStyle name="20% - Accent1 2 2 5 2 5 3 2 3" xfId="7296" xr:uid="{00000000-0005-0000-0000-0000C41B0000}"/>
    <cellStyle name="20% - Accent1 2 2 5 2 5 3 3" xfId="7297" xr:uid="{00000000-0005-0000-0000-0000C51B0000}"/>
    <cellStyle name="20% - Accent1 2 2 5 2 5 3 3 2" xfId="7298" xr:uid="{00000000-0005-0000-0000-0000C61B0000}"/>
    <cellStyle name="20% - Accent1 2 2 5 2 5 3 4" xfId="7299" xr:uid="{00000000-0005-0000-0000-0000C71B0000}"/>
    <cellStyle name="20% - Accent1 2 2 5 2 5 4" xfId="7300" xr:uid="{00000000-0005-0000-0000-0000C81B0000}"/>
    <cellStyle name="20% - Accent1 2 2 5 2 5 4 2" xfId="7301" xr:uid="{00000000-0005-0000-0000-0000C91B0000}"/>
    <cellStyle name="20% - Accent1 2 2 5 2 5 4 2 2" xfId="7302" xr:uid="{00000000-0005-0000-0000-0000CA1B0000}"/>
    <cellStyle name="20% - Accent1 2 2 5 2 5 4 2 2 2" xfId="7303" xr:uid="{00000000-0005-0000-0000-0000CB1B0000}"/>
    <cellStyle name="20% - Accent1 2 2 5 2 5 4 2 3" xfId="7304" xr:uid="{00000000-0005-0000-0000-0000CC1B0000}"/>
    <cellStyle name="20% - Accent1 2 2 5 2 5 4 3" xfId="7305" xr:uid="{00000000-0005-0000-0000-0000CD1B0000}"/>
    <cellStyle name="20% - Accent1 2 2 5 2 5 4 3 2" xfId="7306" xr:uid="{00000000-0005-0000-0000-0000CE1B0000}"/>
    <cellStyle name="20% - Accent1 2 2 5 2 5 4 4" xfId="7307" xr:uid="{00000000-0005-0000-0000-0000CF1B0000}"/>
    <cellStyle name="20% - Accent1 2 2 5 2 5 5" xfId="7308" xr:uid="{00000000-0005-0000-0000-0000D01B0000}"/>
    <cellStyle name="20% - Accent1 2 2 5 2 5 5 2" xfId="7309" xr:uid="{00000000-0005-0000-0000-0000D11B0000}"/>
    <cellStyle name="20% - Accent1 2 2 5 2 5 5 2 2" xfId="7310" xr:uid="{00000000-0005-0000-0000-0000D21B0000}"/>
    <cellStyle name="20% - Accent1 2 2 5 2 5 5 3" xfId="7311" xr:uid="{00000000-0005-0000-0000-0000D31B0000}"/>
    <cellStyle name="20% - Accent1 2 2 5 2 5 6" xfId="7312" xr:uid="{00000000-0005-0000-0000-0000D41B0000}"/>
    <cellStyle name="20% - Accent1 2 2 5 2 5 6 2" xfId="7313" xr:uid="{00000000-0005-0000-0000-0000D51B0000}"/>
    <cellStyle name="20% - Accent1 2 2 5 2 5 6 2 2" xfId="7314" xr:uid="{00000000-0005-0000-0000-0000D61B0000}"/>
    <cellStyle name="20% - Accent1 2 2 5 2 5 6 3" xfId="7315" xr:uid="{00000000-0005-0000-0000-0000D71B0000}"/>
    <cellStyle name="20% - Accent1 2 2 5 2 5 7" xfId="7316" xr:uid="{00000000-0005-0000-0000-0000D81B0000}"/>
    <cellStyle name="20% - Accent1 2 2 5 2 5 7 2" xfId="7317" xr:uid="{00000000-0005-0000-0000-0000D91B0000}"/>
    <cellStyle name="20% - Accent1 2 2 5 2 5 8" xfId="7318" xr:uid="{00000000-0005-0000-0000-0000DA1B0000}"/>
    <cellStyle name="20% - Accent1 2 2 5 2 5 8 2" xfId="7319" xr:uid="{00000000-0005-0000-0000-0000DB1B0000}"/>
    <cellStyle name="20% - Accent1 2 2 5 2 5 9" xfId="7320" xr:uid="{00000000-0005-0000-0000-0000DC1B0000}"/>
    <cellStyle name="20% - Accent1 2 2 5 2 6" xfId="7321" xr:uid="{00000000-0005-0000-0000-0000DD1B0000}"/>
    <cellStyle name="20% - Accent1 2 2 5 2 6 2" xfId="7322" xr:uid="{00000000-0005-0000-0000-0000DE1B0000}"/>
    <cellStyle name="20% - Accent1 2 2 5 2 6 2 2" xfId="7323" xr:uid="{00000000-0005-0000-0000-0000DF1B0000}"/>
    <cellStyle name="20% - Accent1 2 2 5 2 6 2 2 2" xfId="7324" xr:uid="{00000000-0005-0000-0000-0000E01B0000}"/>
    <cellStyle name="20% - Accent1 2 2 5 2 6 2 2 2 2" xfId="7325" xr:uid="{00000000-0005-0000-0000-0000E11B0000}"/>
    <cellStyle name="20% - Accent1 2 2 5 2 6 2 2 3" xfId="7326" xr:uid="{00000000-0005-0000-0000-0000E21B0000}"/>
    <cellStyle name="20% - Accent1 2 2 5 2 6 2 3" xfId="7327" xr:uid="{00000000-0005-0000-0000-0000E31B0000}"/>
    <cellStyle name="20% - Accent1 2 2 5 2 6 2 3 2" xfId="7328" xr:uid="{00000000-0005-0000-0000-0000E41B0000}"/>
    <cellStyle name="20% - Accent1 2 2 5 2 6 2 4" xfId="7329" xr:uid="{00000000-0005-0000-0000-0000E51B0000}"/>
    <cellStyle name="20% - Accent1 2 2 5 2 6 3" xfId="7330" xr:uid="{00000000-0005-0000-0000-0000E61B0000}"/>
    <cellStyle name="20% - Accent1 2 2 5 2 6 3 2" xfId="7331" xr:uid="{00000000-0005-0000-0000-0000E71B0000}"/>
    <cellStyle name="20% - Accent1 2 2 5 2 6 3 2 2" xfId="7332" xr:uid="{00000000-0005-0000-0000-0000E81B0000}"/>
    <cellStyle name="20% - Accent1 2 2 5 2 6 3 2 2 2" xfId="7333" xr:uid="{00000000-0005-0000-0000-0000E91B0000}"/>
    <cellStyle name="20% - Accent1 2 2 5 2 6 3 2 3" xfId="7334" xr:uid="{00000000-0005-0000-0000-0000EA1B0000}"/>
    <cellStyle name="20% - Accent1 2 2 5 2 6 3 3" xfId="7335" xr:uid="{00000000-0005-0000-0000-0000EB1B0000}"/>
    <cellStyle name="20% - Accent1 2 2 5 2 6 3 3 2" xfId="7336" xr:uid="{00000000-0005-0000-0000-0000EC1B0000}"/>
    <cellStyle name="20% - Accent1 2 2 5 2 6 3 4" xfId="7337" xr:uid="{00000000-0005-0000-0000-0000ED1B0000}"/>
    <cellStyle name="20% - Accent1 2 2 5 2 6 4" xfId="7338" xr:uid="{00000000-0005-0000-0000-0000EE1B0000}"/>
    <cellStyle name="20% - Accent1 2 2 5 2 6 4 2" xfId="7339" xr:uid="{00000000-0005-0000-0000-0000EF1B0000}"/>
    <cellStyle name="20% - Accent1 2 2 5 2 6 4 2 2" xfId="7340" xr:uid="{00000000-0005-0000-0000-0000F01B0000}"/>
    <cellStyle name="20% - Accent1 2 2 5 2 6 4 2 2 2" xfId="7341" xr:uid="{00000000-0005-0000-0000-0000F11B0000}"/>
    <cellStyle name="20% - Accent1 2 2 5 2 6 4 2 3" xfId="7342" xr:uid="{00000000-0005-0000-0000-0000F21B0000}"/>
    <cellStyle name="20% - Accent1 2 2 5 2 6 4 3" xfId="7343" xr:uid="{00000000-0005-0000-0000-0000F31B0000}"/>
    <cellStyle name="20% - Accent1 2 2 5 2 6 4 3 2" xfId="7344" xr:uid="{00000000-0005-0000-0000-0000F41B0000}"/>
    <cellStyle name="20% - Accent1 2 2 5 2 6 4 4" xfId="7345" xr:uid="{00000000-0005-0000-0000-0000F51B0000}"/>
    <cellStyle name="20% - Accent1 2 2 5 2 6 5" xfId="7346" xr:uid="{00000000-0005-0000-0000-0000F61B0000}"/>
    <cellStyle name="20% - Accent1 2 2 5 2 6 5 2" xfId="7347" xr:uid="{00000000-0005-0000-0000-0000F71B0000}"/>
    <cellStyle name="20% - Accent1 2 2 5 2 6 5 2 2" xfId="7348" xr:uid="{00000000-0005-0000-0000-0000F81B0000}"/>
    <cellStyle name="20% - Accent1 2 2 5 2 6 5 3" xfId="7349" xr:uid="{00000000-0005-0000-0000-0000F91B0000}"/>
    <cellStyle name="20% - Accent1 2 2 5 2 6 6" xfId="7350" xr:uid="{00000000-0005-0000-0000-0000FA1B0000}"/>
    <cellStyle name="20% - Accent1 2 2 5 2 6 6 2" xfId="7351" xr:uid="{00000000-0005-0000-0000-0000FB1B0000}"/>
    <cellStyle name="20% - Accent1 2 2 5 2 6 6 2 2" xfId="7352" xr:uid="{00000000-0005-0000-0000-0000FC1B0000}"/>
    <cellStyle name="20% - Accent1 2 2 5 2 6 6 3" xfId="7353" xr:uid="{00000000-0005-0000-0000-0000FD1B0000}"/>
    <cellStyle name="20% - Accent1 2 2 5 2 6 7" xfId="7354" xr:uid="{00000000-0005-0000-0000-0000FE1B0000}"/>
    <cellStyle name="20% - Accent1 2 2 5 2 6 7 2" xfId="7355" xr:uid="{00000000-0005-0000-0000-0000FF1B0000}"/>
    <cellStyle name="20% - Accent1 2 2 5 2 6 8" xfId="7356" xr:uid="{00000000-0005-0000-0000-0000001C0000}"/>
    <cellStyle name="20% - Accent1 2 2 5 2 6 8 2" xfId="7357" xr:uid="{00000000-0005-0000-0000-0000011C0000}"/>
    <cellStyle name="20% - Accent1 2 2 5 2 6 9" xfId="7358" xr:uid="{00000000-0005-0000-0000-0000021C0000}"/>
    <cellStyle name="20% - Accent1 2 2 5 2 7" xfId="7359" xr:uid="{00000000-0005-0000-0000-0000031C0000}"/>
    <cellStyle name="20% - Accent1 2 2 5 2 7 2" xfId="7360" xr:uid="{00000000-0005-0000-0000-0000041C0000}"/>
    <cellStyle name="20% - Accent1 2 2 5 2 7 2 2" xfId="7361" xr:uid="{00000000-0005-0000-0000-0000051C0000}"/>
    <cellStyle name="20% - Accent1 2 2 5 2 7 2 2 2" xfId="7362" xr:uid="{00000000-0005-0000-0000-0000061C0000}"/>
    <cellStyle name="20% - Accent1 2 2 5 2 7 2 3" xfId="7363" xr:uid="{00000000-0005-0000-0000-0000071C0000}"/>
    <cellStyle name="20% - Accent1 2 2 5 2 7 3" xfId="7364" xr:uid="{00000000-0005-0000-0000-0000081C0000}"/>
    <cellStyle name="20% - Accent1 2 2 5 2 7 3 2" xfId="7365" xr:uid="{00000000-0005-0000-0000-0000091C0000}"/>
    <cellStyle name="20% - Accent1 2 2 5 2 7 4" xfId="7366" xr:uid="{00000000-0005-0000-0000-00000A1C0000}"/>
    <cellStyle name="20% - Accent1 2 2 5 2 8" xfId="7367" xr:uid="{00000000-0005-0000-0000-00000B1C0000}"/>
    <cellStyle name="20% - Accent1 2 2 5 2 8 2" xfId="7368" xr:uid="{00000000-0005-0000-0000-00000C1C0000}"/>
    <cellStyle name="20% - Accent1 2 2 5 2 8 2 2" xfId="7369" xr:uid="{00000000-0005-0000-0000-00000D1C0000}"/>
    <cellStyle name="20% - Accent1 2 2 5 2 8 2 2 2" xfId="7370" xr:uid="{00000000-0005-0000-0000-00000E1C0000}"/>
    <cellStyle name="20% - Accent1 2 2 5 2 8 2 3" xfId="7371" xr:uid="{00000000-0005-0000-0000-00000F1C0000}"/>
    <cellStyle name="20% - Accent1 2 2 5 2 8 3" xfId="7372" xr:uid="{00000000-0005-0000-0000-0000101C0000}"/>
    <cellStyle name="20% - Accent1 2 2 5 2 8 3 2" xfId="7373" xr:uid="{00000000-0005-0000-0000-0000111C0000}"/>
    <cellStyle name="20% - Accent1 2 2 5 2 8 4" xfId="7374" xr:uid="{00000000-0005-0000-0000-0000121C0000}"/>
    <cellStyle name="20% - Accent1 2 2 5 2 9" xfId="7375" xr:uid="{00000000-0005-0000-0000-0000131C0000}"/>
    <cellStyle name="20% - Accent1 2 2 5 2 9 2" xfId="7376" xr:uid="{00000000-0005-0000-0000-0000141C0000}"/>
    <cellStyle name="20% - Accent1 2 2 5 2 9 2 2" xfId="7377" xr:uid="{00000000-0005-0000-0000-0000151C0000}"/>
    <cellStyle name="20% - Accent1 2 2 5 2 9 2 2 2" xfId="7378" xr:uid="{00000000-0005-0000-0000-0000161C0000}"/>
    <cellStyle name="20% - Accent1 2 2 5 2 9 2 3" xfId="7379" xr:uid="{00000000-0005-0000-0000-0000171C0000}"/>
    <cellStyle name="20% - Accent1 2 2 5 2 9 3" xfId="7380" xr:uid="{00000000-0005-0000-0000-0000181C0000}"/>
    <cellStyle name="20% - Accent1 2 2 5 2 9 3 2" xfId="7381" xr:uid="{00000000-0005-0000-0000-0000191C0000}"/>
    <cellStyle name="20% - Accent1 2 2 5 2 9 4" xfId="7382" xr:uid="{00000000-0005-0000-0000-00001A1C0000}"/>
    <cellStyle name="20% - Accent1 2 2 5 3" xfId="7383" xr:uid="{00000000-0005-0000-0000-00001B1C0000}"/>
    <cellStyle name="20% - Accent1 2 2 5 3 10" xfId="7384" xr:uid="{00000000-0005-0000-0000-00001C1C0000}"/>
    <cellStyle name="20% - Accent1 2 2 5 3 10 2" xfId="7385" xr:uid="{00000000-0005-0000-0000-00001D1C0000}"/>
    <cellStyle name="20% - Accent1 2 2 5 3 11" xfId="7386" xr:uid="{00000000-0005-0000-0000-00001E1C0000}"/>
    <cellStyle name="20% - Accent1 2 2 5 3 2" xfId="7387" xr:uid="{00000000-0005-0000-0000-00001F1C0000}"/>
    <cellStyle name="20% - Accent1 2 2 5 3 2 2" xfId="7388" xr:uid="{00000000-0005-0000-0000-0000201C0000}"/>
    <cellStyle name="20% - Accent1 2 2 5 3 2 2 2" xfId="7389" xr:uid="{00000000-0005-0000-0000-0000211C0000}"/>
    <cellStyle name="20% - Accent1 2 2 5 3 2 2 2 2" xfId="7390" xr:uid="{00000000-0005-0000-0000-0000221C0000}"/>
    <cellStyle name="20% - Accent1 2 2 5 3 2 2 2 2 2" xfId="7391" xr:uid="{00000000-0005-0000-0000-0000231C0000}"/>
    <cellStyle name="20% - Accent1 2 2 5 3 2 2 2 3" xfId="7392" xr:uid="{00000000-0005-0000-0000-0000241C0000}"/>
    <cellStyle name="20% - Accent1 2 2 5 3 2 2 3" xfId="7393" xr:uid="{00000000-0005-0000-0000-0000251C0000}"/>
    <cellStyle name="20% - Accent1 2 2 5 3 2 2 3 2" xfId="7394" xr:uid="{00000000-0005-0000-0000-0000261C0000}"/>
    <cellStyle name="20% - Accent1 2 2 5 3 2 2 4" xfId="7395" xr:uid="{00000000-0005-0000-0000-0000271C0000}"/>
    <cellStyle name="20% - Accent1 2 2 5 3 2 3" xfId="7396" xr:uid="{00000000-0005-0000-0000-0000281C0000}"/>
    <cellStyle name="20% - Accent1 2 2 5 3 2 3 2" xfId="7397" xr:uid="{00000000-0005-0000-0000-0000291C0000}"/>
    <cellStyle name="20% - Accent1 2 2 5 3 2 3 2 2" xfId="7398" xr:uid="{00000000-0005-0000-0000-00002A1C0000}"/>
    <cellStyle name="20% - Accent1 2 2 5 3 2 3 2 2 2" xfId="7399" xr:uid="{00000000-0005-0000-0000-00002B1C0000}"/>
    <cellStyle name="20% - Accent1 2 2 5 3 2 3 2 3" xfId="7400" xr:uid="{00000000-0005-0000-0000-00002C1C0000}"/>
    <cellStyle name="20% - Accent1 2 2 5 3 2 3 3" xfId="7401" xr:uid="{00000000-0005-0000-0000-00002D1C0000}"/>
    <cellStyle name="20% - Accent1 2 2 5 3 2 3 3 2" xfId="7402" xr:uid="{00000000-0005-0000-0000-00002E1C0000}"/>
    <cellStyle name="20% - Accent1 2 2 5 3 2 3 4" xfId="7403" xr:uid="{00000000-0005-0000-0000-00002F1C0000}"/>
    <cellStyle name="20% - Accent1 2 2 5 3 2 4" xfId="7404" xr:uid="{00000000-0005-0000-0000-0000301C0000}"/>
    <cellStyle name="20% - Accent1 2 2 5 3 2 4 2" xfId="7405" xr:uid="{00000000-0005-0000-0000-0000311C0000}"/>
    <cellStyle name="20% - Accent1 2 2 5 3 2 4 2 2" xfId="7406" xr:uid="{00000000-0005-0000-0000-0000321C0000}"/>
    <cellStyle name="20% - Accent1 2 2 5 3 2 4 2 2 2" xfId="7407" xr:uid="{00000000-0005-0000-0000-0000331C0000}"/>
    <cellStyle name="20% - Accent1 2 2 5 3 2 4 2 3" xfId="7408" xr:uid="{00000000-0005-0000-0000-0000341C0000}"/>
    <cellStyle name="20% - Accent1 2 2 5 3 2 4 3" xfId="7409" xr:uid="{00000000-0005-0000-0000-0000351C0000}"/>
    <cellStyle name="20% - Accent1 2 2 5 3 2 4 3 2" xfId="7410" xr:uid="{00000000-0005-0000-0000-0000361C0000}"/>
    <cellStyle name="20% - Accent1 2 2 5 3 2 4 4" xfId="7411" xr:uid="{00000000-0005-0000-0000-0000371C0000}"/>
    <cellStyle name="20% - Accent1 2 2 5 3 2 5" xfId="7412" xr:uid="{00000000-0005-0000-0000-0000381C0000}"/>
    <cellStyle name="20% - Accent1 2 2 5 3 2 5 2" xfId="7413" xr:uid="{00000000-0005-0000-0000-0000391C0000}"/>
    <cellStyle name="20% - Accent1 2 2 5 3 2 5 2 2" xfId="7414" xr:uid="{00000000-0005-0000-0000-00003A1C0000}"/>
    <cellStyle name="20% - Accent1 2 2 5 3 2 5 3" xfId="7415" xr:uid="{00000000-0005-0000-0000-00003B1C0000}"/>
    <cellStyle name="20% - Accent1 2 2 5 3 2 6" xfId="7416" xr:uid="{00000000-0005-0000-0000-00003C1C0000}"/>
    <cellStyle name="20% - Accent1 2 2 5 3 2 6 2" xfId="7417" xr:uid="{00000000-0005-0000-0000-00003D1C0000}"/>
    <cellStyle name="20% - Accent1 2 2 5 3 2 6 2 2" xfId="7418" xr:uid="{00000000-0005-0000-0000-00003E1C0000}"/>
    <cellStyle name="20% - Accent1 2 2 5 3 2 6 3" xfId="7419" xr:uid="{00000000-0005-0000-0000-00003F1C0000}"/>
    <cellStyle name="20% - Accent1 2 2 5 3 2 7" xfId="7420" xr:uid="{00000000-0005-0000-0000-0000401C0000}"/>
    <cellStyle name="20% - Accent1 2 2 5 3 2 7 2" xfId="7421" xr:uid="{00000000-0005-0000-0000-0000411C0000}"/>
    <cellStyle name="20% - Accent1 2 2 5 3 2 8" xfId="7422" xr:uid="{00000000-0005-0000-0000-0000421C0000}"/>
    <cellStyle name="20% - Accent1 2 2 5 3 2 8 2" xfId="7423" xr:uid="{00000000-0005-0000-0000-0000431C0000}"/>
    <cellStyle name="20% - Accent1 2 2 5 3 2 9" xfId="7424" xr:uid="{00000000-0005-0000-0000-0000441C0000}"/>
    <cellStyle name="20% - Accent1 2 2 5 3 3" xfId="7425" xr:uid="{00000000-0005-0000-0000-0000451C0000}"/>
    <cellStyle name="20% - Accent1 2 2 5 3 3 2" xfId="7426" xr:uid="{00000000-0005-0000-0000-0000461C0000}"/>
    <cellStyle name="20% - Accent1 2 2 5 3 3 2 2" xfId="7427" xr:uid="{00000000-0005-0000-0000-0000471C0000}"/>
    <cellStyle name="20% - Accent1 2 2 5 3 3 2 2 2" xfId="7428" xr:uid="{00000000-0005-0000-0000-0000481C0000}"/>
    <cellStyle name="20% - Accent1 2 2 5 3 3 2 2 2 2" xfId="7429" xr:uid="{00000000-0005-0000-0000-0000491C0000}"/>
    <cellStyle name="20% - Accent1 2 2 5 3 3 2 2 3" xfId="7430" xr:uid="{00000000-0005-0000-0000-00004A1C0000}"/>
    <cellStyle name="20% - Accent1 2 2 5 3 3 2 3" xfId="7431" xr:uid="{00000000-0005-0000-0000-00004B1C0000}"/>
    <cellStyle name="20% - Accent1 2 2 5 3 3 2 3 2" xfId="7432" xr:uid="{00000000-0005-0000-0000-00004C1C0000}"/>
    <cellStyle name="20% - Accent1 2 2 5 3 3 2 4" xfId="7433" xr:uid="{00000000-0005-0000-0000-00004D1C0000}"/>
    <cellStyle name="20% - Accent1 2 2 5 3 3 3" xfId="7434" xr:uid="{00000000-0005-0000-0000-00004E1C0000}"/>
    <cellStyle name="20% - Accent1 2 2 5 3 3 3 2" xfId="7435" xr:uid="{00000000-0005-0000-0000-00004F1C0000}"/>
    <cellStyle name="20% - Accent1 2 2 5 3 3 3 2 2" xfId="7436" xr:uid="{00000000-0005-0000-0000-0000501C0000}"/>
    <cellStyle name="20% - Accent1 2 2 5 3 3 3 2 2 2" xfId="7437" xr:uid="{00000000-0005-0000-0000-0000511C0000}"/>
    <cellStyle name="20% - Accent1 2 2 5 3 3 3 2 3" xfId="7438" xr:uid="{00000000-0005-0000-0000-0000521C0000}"/>
    <cellStyle name="20% - Accent1 2 2 5 3 3 3 3" xfId="7439" xr:uid="{00000000-0005-0000-0000-0000531C0000}"/>
    <cellStyle name="20% - Accent1 2 2 5 3 3 3 3 2" xfId="7440" xr:uid="{00000000-0005-0000-0000-0000541C0000}"/>
    <cellStyle name="20% - Accent1 2 2 5 3 3 3 4" xfId="7441" xr:uid="{00000000-0005-0000-0000-0000551C0000}"/>
    <cellStyle name="20% - Accent1 2 2 5 3 3 4" xfId="7442" xr:uid="{00000000-0005-0000-0000-0000561C0000}"/>
    <cellStyle name="20% - Accent1 2 2 5 3 3 4 2" xfId="7443" xr:uid="{00000000-0005-0000-0000-0000571C0000}"/>
    <cellStyle name="20% - Accent1 2 2 5 3 3 4 2 2" xfId="7444" xr:uid="{00000000-0005-0000-0000-0000581C0000}"/>
    <cellStyle name="20% - Accent1 2 2 5 3 3 4 2 2 2" xfId="7445" xr:uid="{00000000-0005-0000-0000-0000591C0000}"/>
    <cellStyle name="20% - Accent1 2 2 5 3 3 4 2 3" xfId="7446" xr:uid="{00000000-0005-0000-0000-00005A1C0000}"/>
    <cellStyle name="20% - Accent1 2 2 5 3 3 4 3" xfId="7447" xr:uid="{00000000-0005-0000-0000-00005B1C0000}"/>
    <cellStyle name="20% - Accent1 2 2 5 3 3 4 3 2" xfId="7448" xr:uid="{00000000-0005-0000-0000-00005C1C0000}"/>
    <cellStyle name="20% - Accent1 2 2 5 3 3 4 4" xfId="7449" xr:uid="{00000000-0005-0000-0000-00005D1C0000}"/>
    <cellStyle name="20% - Accent1 2 2 5 3 3 5" xfId="7450" xr:uid="{00000000-0005-0000-0000-00005E1C0000}"/>
    <cellStyle name="20% - Accent1 2 2 5 3 3 5 2" xfId="7451" xr:uid="{00000000-0005-0000-0000-00005F1C0000}"/>
    <cellStyle name="20% - Accent1 2 2 5 3 3 5 2 2" xfId="7452" xr:uid="{00000000-0005-0000-0000-0000601C0000}"/>
    <cellStyle name="20% - Accent1 2 2 5 3 3 5 3" xfId="7453" xr:uid="{00000000-0005-0000-0000-0000611C0000}"/>
    <cellStyle name="20% - Accent1 2 2 5 3 3 6" xfId="7454" xr:uid="{00000000-0005-0000-0000-0000621C0000}"/>
    <cellStyle name="20% - Accent1 2 2 5 3 3 6 2" xfId="7455" xr:uid="{00000000-0005-0000-0000-0000631C0000}"/>
    <cellStyle name="20% - Accent1 2 2 5 3 3 6 2 2" xfId="7456" xr:uid="{00000000-0005-0000-0000-0000641C0000}"/>
    <cellStyle name="20% - Accent1 2 2 5 3 3 6 3" xfId="7457" xr:uid="{00000000-0005-0000-0000-0000651C0000}"/>
    <cellStyle name="20% - Accent1 2 2 5 3 3 7" xfId="7458" xr:uid="{00000000-0005-0000-0000-0000661C0000}"/>
    <cellStyle name="20% - Accent1 2 2 5 3 3 7 2" xfId="7459" xr:uid="{00000000-0005-0000-0000-0000671C0000}"/>
    <cellStyle name="20% - Accent1 2 2 5 3 3 8" xfId="7460" xr:uid="{00000000-0005-0000-0000-0000681C0000}"/>
    <cellStyle name="20% - Accent1 2 2 5 3 3 8 2" xfId="7461" xr:uid="{00000000-0005-0000-0000-0000691C0000}"/>
    <cellStyle name="20% - Accent1 2 2 5 3 3 9" xfId="7462" xr:uid="{00000000-0005-0000-0000-00006A1C0000}"/>
    <cellStyle name="20% - Accent1 2 2 5 3 4" xfId="7463" xr:uid="{00000000-0005-0000-0000-00006B1C0000}"/>
    <cellStyle name="20% - Accent1 2 2 5 3 4 2" xfId="7464" xr:uid="{00000000-0005-0000-0000-00006C1C0000}"/>
    <cellStyle name="20% - Accent1 2 2 5 3 4 2 2" xfId="7465" xr:uid="{00000000-0005-0000-0000-00006D1C0000}"/>
    <cellStyle name="20% - Accent1 2 2 5 3 4 2 2 2" xfId="7466" xr:uid="{00000000-0005-0000-0000-00006E1C0000}"/>
    <cellStyle name="20% - Accent1 2 2 5 3 4 2 3" xfId="7467" xr:uid="{00000000-0005-0000-0000-00006F1C0000}"/>
    <cellStyle name="20% - Accent1 2 2 5 3 4 3" xfId="7468" xr:uid="{00000000-0005-0000-0000-0000701C0000}"/>
    <cellStyle name="20% - Accent1 2 2 5 3 4 3 2" xfId="7469" xr:uid="{00000000-0005-0000-0000-0000711C0000}"/>
    <cellStyle name="20% - Accent1 2 2 5 3 4 4" xfId="7470" xr:uid="{00000000-0005-0000-0000-0000721C0000}"/>
    <cellStyle name="20% - Accent1 2 2 5 3 5" xfId="7471" xr:uid="{00000000-0005-0000-0000-0000731C0000}"/>
    <cellStyle name="20% - Accent1 2 2 5 3 5 2" xfId="7472" xr:uid="{00000000-0005-0000-0000-0000741C0000}"/>
    <cellStyle name="20% - Accent1 2 2 5 3 5 2 2" xfId="7473" xr:uid="{00000000-0005-0000-0000-0000751C0000}"/>
    <cellStyle name="20% - Accent1 2 2 5 3 5 2 2 2" xfId="7474" xr:uid="{00000000-0005-0000-0000-0000761C0000}"/>
    <cellStyle name="20% - Accent1 2 2 5 3 5 2 3" xfId="7475" xr:uid="{00000000-0005-0000-0000-0000771C0000}"/>
    <cellStyle name="20% - Accent1 2 2 5 3 5 3" xfId="7476" xr:uid="{00000000-0005-0000-0000-0000781C0000}"/>
    <cellStyle name="20% - Accent1 2 2 5 3 5 3 2" xfId="7477" xr:uid="{00000000-0005-0000-0000-0000791C0000}"/>
    <cellStyle name="20% - Accent1 2 2 5 3 5 4" xfId="7478" xr:uid="{00000000-0005-0000-0000-00007A1C0000}"/>
    <cellStyle name="20% - Accent1 2 2 5 3 6" xfId="7479" xr:uid="{00000000-0005-0000-0000-00007B1C0000}"/>
    <cellStyle name="20% - Accent1 2 2 5 3 6 2" xfId="7480" xr:uid="{00000000-0005-0000-0000-00007C1C0000}"/>
    <cellStyle name="20% - Accent1 2 2 5 3 6 2 2" xfId="7481" xr:uid="{00000000-0005-0000-0000-00007D1C0000}"/>
    <cellStyle name="20% - Accent1 2 2 5 3 6 2 2 2" xfId="7482" xr:uid="{00000000-0005-0000-0000-00007E1C0000}"/>
    <cellStyle name="20% - Accent1 2 2 5 3 6 2 3" xfId="7483" xr:uid="{00000000-0005-0000-0000-00007F1C0000}"/>
    <cellStyle name="20% - Accent1 2 2 5 3 6 3" xfId="7484" xr:uid="{00000000-0005-0000-0000-0000801C0000}"/>
    <cellStyle name="20% - Accent1 2 2 5 3 6 3 2" xfId="7485" xr:uid="{00000000-0005-0000-0000-0000811C0000}"/>
    <cellStyle name="20% - Accent1 2 2 5 3 6 4" xfId="7486" xr:uid="{00000000-0005-0000-0000-0000821C0000}"/>
    <cellStyle name="20% - Accent1 2 2 5 3 7" xfId="7487" xr:uid="{00000000-0005-0000-0000-0000831C0000}"/>
    <cellStyle name="20% - Accent1 2 2 5 3 7 2" xfId="7488" xr:uid="{00000000-0005-0000-0000-0000841C0000}"/>
    <cellStyle name="20% - Accent1 2 2 5 3 7 2 2" xfId="7489" xr:uid="{00000000-0005-0000-0000-0000851C0000}"/>
    <cellStyle name="20% - Accent1 2 2 5 3 7 3" xfId="7490" xr:uid="{00000000-0005-0000-0000-0000861C0000}"/>
    <cellStyle name="20% - Accent1 2 2 5 3 8" xfId="7491" xr:uid="{00000000-0005-0000-0000-0000871C0000}"/>
    <cellStyle name="20% - Accent1 2 2 5 3 8 2" xfId="7492" xr:uid="{00000000-0005-0000-0000-0000881C0000}"/>
    <cellStyle name="20% - Accent1 2 2 5 3 8 2 2" xfId="7493" xr:uid="{00000000-0005-0000-0000-0000891C0000}"/>
    <cellStyle name="20% - Accent1 2 2 5 3 8 3" xfId="7494" xr:uid="{00000000-0005-0000-0000-00008A1C0000}"/>
    <cellStyle name="20% - Accent1 2 2 5 3 9" xfId="7495" xr:uid="{00000000-0005-0000-0000-00008B1C0000}"/>
    <cellStyle name="20% - Accent1 2 2 5 3 9 2" xfId="7496" xr:uid="{00000000-0005-0000-0000-00008C1C0000}"/>
    <cellStyle name="20% - Accent1 2 2 5 4" xfId="7497" xr:uid="{00000000-0005-0000-0000-00008D1C0000}"/>
    <cellStyle name="20% - Accent1 2 2 5 4 10" xfId="7498" xr:uid="{00000000-0005-0000-0000-00008E1C0000}"/>
    <cellStyle name="20% - Accent1 2 2 5 4 10 2" xfId="7499" xr:uid="{00000000-0005-0000-0000-00008F1C0000}"/>
    <cellStyle name="20% - Accent1 2 2 5 4 11" xfId="7500" xr:uid="{00000000-0005-0000-0000-0000901C0000}"/>
    <cellStyle name="20% - Accent1 2 2 5 4 2" xfId="7501" xr:uid="{00000000-0005-0000-0000-0000911C0000}"/>
    <cellStyle name="20% - Accent1 2 2 5 4 2 2" xfId="7502" xr:uid="{00000000-0005-0000-0000-0000921C0000}"/>
    <cellStyle name="20% - Accent1 2 2 5 4 2 2 2" xfId="7503" xr:uid="{00000000-0005-0000-0000-0000931C0000}"/>
    <cellStyle name="20% - Accent1 2 2 5 4 2 2 2 2" xfId="7504" xr:uid="{00000000-0005-0000-0000-0000941C0000}"/>
    <cellStyle name="20% - Accent1 2 2 5 4 2 2 2 2 2" xfId="7505" xr:uid="{00000000-0005-0000-0000-0000951C0000}"/>
    <cellStyle name="20% - Accent1 2 2 5 4 2 2 2 3" xfId="7506" xr:uid="{00000000-0005-0000-0000-0000961C0000}"/>
    <cellStyle name="20% - Accent1 2 2 5 4 2 2 3" xfId="7507" xr:uid="{00000000-0005-0000-0000-0000971C0000}"/>
    <cellStyle name="20% - Accent1 2 2 5 4 2 2 3 2" xfId="7508" xr:uid="{00000000-0005-0000-0000-0000981C0000}"/>
    <cellStyle name="20% - Accent1 2 2 5 4 2 2 4" xfId="7509" xr:uid="{00000000-0005-0000-0000-0000991C0000}"/>
    <cellStyle name="20% - Accent1 2 2 5 4 2 3" xfId="7510" xr:uid="{00000000-0005-0000-0000-00009A1C0000}"/>
    <cellStyle name="20% - Accent1 2 2 5 4 2 3 2" xfId="7511" xr:uid="{00000000-0005-0000-0000-00009B1C0000}"/>
    <cellStyle name="20% - Accent1 2 2 5 4 2 3 2 2" xfId="7512" xr:uid="{00000000-0005-0000-0000-00009C1C0000}"/>
    <cellStyle name="20% - Accent1 2 2 5 4 2 3 2 2 2" xfId="7513" xr:uid="{00000000-0005-0000-0000-00009D1C0000}"/>
    <cellStyle name="20% - Accent1 2 2 5 4 2 3 2 3" xfId="7514" xr:uid="{00000000-0005-0000-0000-00009E1C0000}"/>
    <cellStyle name="20% - Accent1 2 2 5 4 2 3 3" xfId="7515" xr:uid="{00000000-0005-0000-0000-00009F1C0000}"/>
    <cellStyle name="20% - Accent1 2 2 5 4 2 3 3 2" xfId="7516" xr:uid="{00000000-0005-0000-0000-0000A01C0000}"/>
    <cellStyle name="20% - Accent1 2 2 5 4 2 3 4" xfId="7517" xr:uid="{00000000-0005-0000-0000-0000A11C0000}"/>
    <cellStyle name="20% - Accent1 2 2 5 4 2 4" xfId="7518" xr:uid="{00000000-0005-0000-0000-0000A21C0000}"/>
    <cellStyle name="20% - Accent1 2 2 5 4 2 4 2" xfId="7519" xr:uid="{00000000-0005-0000-0000-0000A31C0000}"/>
    <cellStyle name="20% - Accent1 2 2 5 4 2 4 2 2" xfId="7520" xr:uid="{00000000-0005-0000-0000-0000A41C0000}"/>
    <cellStyle name="20% - Accent1 2 2 5 4 2 4 2 2 2" xfId="7521" xr:uid="{00000000-0005-0000-0000-0000A51C0000}"/>
    <cellStyle name="20% - Accent1 2 2 5 4 2 4 2 3" xfId="7522" xr:uid="{00000000-0005-0000-0000-0000A61C0000}"/>
    <cellStyle name="20% - Accent1 2 2 5 4 2 4 3" xfId="7523" xr:uid="{00000000-0005-0000-0000-0000A71C0000}"/>
    <cellStyle name="20% - Accent1 2 2 5 4 2 4 3 2" xfId="7524" xr:uid="{00000000-0005-0000-0000-0000A81C0000}"/>
    <cellStyle name="20% - Accent1 2 2 5 4 2 4 4" xfId="7525" xr:uid="{00000000-0005-0000-0000-0000A91C0000}"/>
    <cellStyle name="20% - Accent1 2 2 5 4 2 5" xfId="7526" xr:uid="{00000000-0005-0000-0000-0000AA1C0000}"/>
    <cellStyle name="20% - Accent1 2 2 5 4 2 5 2" xfId="7527" xr:uid="{00000000-0005-0000-0000-0000AB1C0000}"/>
    <cellStyle name="20% - Accent1 2 2 5 4 2 5 2 2" xfId="7528" xr:uid="{00000000-0005-0000-0000-0000AC1C0000}"/>
    <cellStyle name="20% - Accent1 2 2 5 4 2 5 3" xfId="7529" xr:uid="{00000000-0005-0000-0000-0000AD1C0000}"/>
    <cellStyle name="20% - Accent1 2 2 5 4 2 6" xfId="7530" xr:uid="{00000000-0005-0000-0000-0000AE1C0000}"/>
    <cellStyle name="20% - Accent1 2 2 5 4 2 6 2" xfId="7531" xr:uid="{00000000-0005-0000-0000-0000AF1C0000}"/>
    <cellStyle name="20% - Accent1 2 2 5 4 2 6 2 2" xfId="7532" xr:uid="{00000000-0005-0000-0000-0000B01C0000}"/>
    <cellStyle name="20% - Accent1 2 2 5 4 2 6 3" xfId="7533" xr:uid="{00000000-0005-0000-0000-0000B11C0000}"/>
    <cellStyle name="20% - Accent1 2 2 5 4 2 7" xfId="7534" xr:uid="{00000000-0005-0000-0000-0000B21C0000}"/>
    <cellStyle name="20% - Accent1 2 2 5 4 2 7 2" xfId="7535" xr:uid="{00000000-0005-0000-0000-0000B31C0000}"/>
    <cellStyle name="20% - Accent1 2 2 5 4 2 8" xfId="7536" xr:uid="{00000000-0005-0000-0000-0000B41C0000}"/>
    <cellStyle name="20% - Accent1 2 2 5 4 2 8 2" xfId="7537" xr:uid="{00000000-0005-0000-0000-0000B51C0000}"/>
    <cellStyle name="20% - Accent1 2 2 5 4 2 9" xfId="7538" xr:uid="{00000000-0005-0000-0000-0000B61C0000}"/>
    <cellStyle name="20% - Accent1 2 2 5 4 3" xfId="7539" xr:uid="{00000000-0005-0000-0000-0000B71C0000}"/>
    <cellStyle name="20% - Accent1 2 2 5 4 3 2" xfId="7540" xr:uid="{00000000-0005-0000-0000-0000B81C0000}"/>
    <cellStyle name="20% - Accent1 2 2 5 4 3 2 2" xfId="7541" xr:uid="{00000000-0005-0000-0000-0000B91C0000}"/>
    <cellStyle name="20% - Accent1 2 2 5 4 3 2 2 2" xfId="7542" xr:uid="{00000000-0005-0000-0000-0000BA1C0000}"/>
    <cellStyle name="20% - Accent1 2 2 5 4 3 2 2 2 2" xfId="7543" xr:uid="{00000000-0005-0000-0000-0000BB1C0000}"/>
    <cellStyle name="20% - Accent1 2 2 5 4 3 2 2 3" xfId="7544" xr:uid="{00000000-0005-0000-0000-0000BC1C0000}"/>
    <cellStyle name="20% - Accent1 2 2 5 4 3 2 3" xfId="7545" xr:uid="{00000000-0005-0000-0000-0000BD1C0000}"/>
    <cellStyle name="20% - Accent1 2 2 5 4 3 2 3 2" xfId="7546" xr:uid="{00000000-0005-0000-0000-0000BE1C0000}"/>
    <cellStyle name="20% - Accent1 2 2 5 4 3 2 4" xfId="7547" xr:uid="{00000000-0005-0000-0000-0000BF1C0000}"/>
    <cellStyle name="20% - Accent1 2 2 5 4 3 3" xfId="7548" xr:uid="{00000000-0005-0000-0000-0000C01C0000}"/>
    <cellStyle name="20% - Accent1 2 2 5 4 3 3 2" xfId="7549" xr:uid="{00000000-0005-0000-0000-0000C11C0000}"/>
    <cellStyle name="20% - Accent1 2 2 5 4 3 3 2 2" xfId="7550" xr:uid="{00000000-0005-0000-0000-0000C21C0000}"/>
    <cellStyle name="20% - Accent1 2 2 5 4 3 3 2 2 2" xfId="7551" xr:uid="{00000000-0005-0000-0000-0000C31C0000}"/>
    <cellStyle name="20% - Accent1 2 2 5 4 3 3 2 3" xfId="7552" xr:uid="{00000000-0005-0000-0000-0000C41C0000}"/>
    <cellStyle name="20% - Accent1 2 2 5 4 3 3 3" xfId="7553" xr:uid="{00000000-0005-0000-0000-0000C51C0000}"/>
    <cellStyle name="20% - Accent1 2 2 5 4 3 3 3 2" xfId="7554" xr:uid="{00000000-0005-0000-0000-0000C61C0000}"/>
    <cellStyle name="20% - Accent1 2 2 5 4 3 3 4" xfId="7555" xr:uid="{00000000-0005-0000-0000-0000C71C0000}"/>
    <cellStyle name="20% - Accent1 2 2 5 4 3 4" xfId="7556" xr:uid="{00000000-0005-0000-0000-0000C81C0000}"/>
    <cellStyle name="20% - Accent1 2 2 5 4 3 4 2" xfId="7557" xr:uid="{00000000-0005-0000-0000-0000C91C0000}"/>
    <cellStyle name="20% - Accent1 2 2 5 4 3 4 2 2" xfId="7558" xr:uid="{00000000-0005-0000-0000-0000CA1C0000}"/>
    <cellStyle name="20% - Accent1 2 2 5 4 3 4 2 2 2" xfId="7559" xr:uid="{00000000-0005-0000-0000-0000CB1C0000}"/>
    <cellStyle name="20% - Accent1 2 2 5 4 3 4 2 3" xfId="7560" xr:uid="{00000000-0005-0000-0000-0000CC1C0000}"/>
    <cellStyle name="20% - Accent1 2 2 5 4 3 4 3" xfId="7561" xr:uid="{00000000-0005-0000-0000-0000CD1C0000}"/>
    <cellStyle name="20% - Accent1 2 2 5 4 3 4 3 2" xfId="7562" xr:uid="{00000000-0005-0000-0000-0000CE1C0000}"/>
    <cellStyle name="20% - Accent1 2 2 5 4 3 4 4" xfId="7563" xr:uid="{00000000-0005-0000-0000-0000CF1C0000}"/>
    <cellStyle name="20% - Accent1 2 2 5 4 3 5" xfId="7564" xr:uid="{00000000-0005-0000-0000-0000D01C0000}"/>
    <cellStyle name="20% - Accent1 2 2 5 4 3 5 2" xfId="7565" xr:uid="{00000000-0005-0000-0000-0000D11C0000}"/>
    <cellStyle name="20% - Accent1 2 2 5 4 3 5 2 2" xfId="7566" xr:uid="{00000000-0005-0000-0000-0000D21C0000}"/>
    <cellStyle name="20% - Accent1 2 2 5 4 3 5 3" xfId="7567" xr:uid="{00000000-0005-0000-0000-0000D31C0000}"/>
    <cellStyle name="20% - Accent1 2 2 5 4 3 6" xfId="7568" xr:uid="{00000000-0005-0000-0000-0000D41C0000}"/>
    <cellStyle name="20% - Accent1 2 2 5 4 3 6 2" xfId="7569" xr:uid="{00000000-0005-0000-0000-0000D51C0000}"/>
    <cellStyle name="20% - Accent1 2 2 5 4 3 6 2 2" xfId="7570" xr:uid="{00000000-0005-0000-0000-0000D61C0000}"/>
    <cellStyle name="20% - Accent1 2 2 5 4 3 6 3" xfId="7571" xr:uid="{00000000-0005-0000-0000-0000D71C0000}"/>
    <cellStyle name="20% - Accent1 2 2 5 4 3 7" xfId="7572" xr:uid="{00000000-0005-0000-0000-0000D81C0000}"/>
    <cellStyle name="20% - Accent1 2 2 5 4 3 7 2" xfId="7573" xr:uid="{00000000-0005-0000-0000-0000D91C0000}"/>
    <cellStyle name="20% - Accent1 2 2 5 4 3 8" xfId="7574" xr:uid="{00000000-0005-0000-0000-0000DA1C0000}"/>
    <cellStyle name="20% - Accent1 2 2 5 4 3 8 2" xfId="7575" xr:uid="{00000000-0005-0000-0000-0000DB1C0000}"/>
    <cellStyle name="20% - Accent1 2 2 5 4 3 9" xfId="7576" xr:uid="{00000000-0005-0000-0000-0000DC1C0000}"/>
    <cellStyle name="20% - Accent1 2 2 5 4 4" xfId="7577" xr:uid="{00000000-0005-0000-0000-0000DD1C0000}"/>
    <cellStyle name="20% - Accent1 2 2 5 4 4 2" xfId="7578" xr:uid="{00000000-0005-0000-0000-0000DE1C0000}"/>
    <cellStyle name="20% - Accent1 2 2 5 4 4 2 2" xfId="7579" xr:uid="{00000000-0005-0000-0000-0000DF1C0000}"/>
    <cellStyle name="20% - Accent1 2 2 5 4 4 2 2 2" xfId="7580" xr:uid="{00000000-0005-0000-0000-0000E01C0000}"/>
    <cellStyle name="20% - Accent1 2 2 5 4 4 2 3" xfId="7581" xr:uid="{00000000-0005-0000-0000-0000E11C0000}"/>
    <cellStyle name="20% - Accent1 2 2 5 4 4 3" xfId="7582" xr:uid="{00000000-0005-0000-0000-0000E21C0000}"/>
    <cellStyle name="20% - Accent1 2 2 5 4 4 3 2" xfId="7583" xr:uid="{00000000-0005-0000-0000-0000E31C0000}"/>
    <cellStyle name="20% - Accent1 2 2 5 4 4 4" xfId="7584" xr:uid="{00000000-0005-0000-0000-0000E41C0000}"/>
    <cellStyle name="20% - Accent1 2 2 5 4 5" xfId="7585" xr:uid="{00000000-0005-0000-0000-0000E51C0000}"/>
    <cellStyle name="20% - Accent1 2 2 5 4 5 2" xfId="7586" xr:uid="{00000000-0005-0000-0000-0000E61C0000}"/>
    <cellStyle name="20% - Accent1 2 2 5 4 5 2 2" xfId="7587" xr:uid="{00000000-0005-0000-0000-0000E71C0000}"/>
    <cellStyle name="20% - Accent1 2 2 5 4 5 2 2 2" xfId="7588" xr:uid="{00000000-0005-0000-0000-0000E81C0000}"/>
    <cellStyle name="20% - Accent1 2 2 5 4 5 2 3" xfId="7589" xr:uid="{00000000-0005-0000-0000-0000E91C0000}"/>
    <cellStyle name="20% - Accent1 2 2 5 4 5 3" xfId="7590" xr:uid="{00000000-0005-0000-0000-0000EA1C0000}"/>
    <cellStyle name="20% - Accent1 2 2 5 4 5 3 2" xfId="7591" xr:uid="{00000000-0005-0000-0000-0000EB1C0000}"/>
    <cellStyle name="20% - Accent1 2 2 5 4 5 4" xfId="7592" xr:uid="{00000000-0005-0000-0000-0000EC1C0000}"/>
    <cellStyle name="20% - Accent1 2 2 5 4 6" xfId="7593" xr:uid="{00000000-0005-0000-0000-0000ED1C0000}"/>
    <cellStyle name="20% - Accent1 2 2 5 4 6 2" xfId="7594" xr:uid="{00000000-0005-0000-0000-0000EE1C0000}"/>
    <cellStyle name="20% - Accent1 2 2 5 4 6 2 2" xfId="7595" xr:uid="{00000000-0005-0000-0000-0000EF1C0000}"/>
    <cellStyle name="20% - Accent1 2 2 5 4 6 2 2 2" xfId="7596" xr:uid="{00000000-0005-0000-0000-0000F01C0000}"/>
    <cellStyle name="20% - Accent1 2 2 5 4 6 2 3" xfId="7597" xr:uid="{00000000-0005-0000-0000-0000F11C0000}"/>
    <cellStyle name="20% - Accent1 2 2 5 4 6 3" xfId="7598" xr:uid="{00000000-0005-0000-0000-0000F21C0000}"/>
    <cellStyle name="20% - Accent1 2 2 5 4 6 3 2" xfId="7599" xr:uid="{00000000-0005-0000-0000-0000F31C0000}"/>
    <cellStyle name="20% - Accent1 2 2 5 4 6 4" xfId="7600" xr:uid="{00000000-0005-0000-0000-0000F41C0000}"/>
    <cellStyle name="20% - Accent1 2 2 5 4 7" xfId="7601" xr:uid="{00000000-0005-0000-0000-0000F51C0000}"/>
    <cellStyle name="20% - Accent1 2 2 5 4 7 2" xfId="7602" xr:uid="{00000000-0005-0000-0000-0000F61C0000}"/>
    <cellStyle name="20% - Accent1 2 2 5 4 7 2 2" xfId="7603" xr:uid="{00000000-0005-0000-0000-0000F71C0000}"/>
    <cellStyle name="20% - Accent1 2 2 5 4 7 3" xfId="7604" xr:uid="{00000000-0005-0000-0000-0000F81C0000}"/>
    <cellStyle name="20% - Accent1 2 2 5 4 8" xfId="7605" xr:uid="{00000000-0005-0000-0000-0000F91C0000}"/>
    <cellStyle name="20% - Accent1 2 2 5 4 8 2" xfId="7606" xr:uid="{00000000-0005-0000-0000-0000FA1C0000}"/>
    <cellStyle name="20% - Accent1 2 2 5 4 8 2 2" xfId="7607" xr:uid="{00000000-0005-0000-0000-0000FB1C0000}"/>
    <cellStyle name="20% - Accent1 2 2 5 4 8 3" xfId="7608" xr:uid="{00000000-0005-0000-0000-0000FC1C0000}"/>
    <cellStyle name="20% - Accent1 2 2 5 4 9" xfId="7609" xr:uid="{00000000-0005-0000-0000-0000FD1C0000}"/>
    <cellStyle name="20% - Accent1 2 2 5 4 9 2" xfId="7610" xr:uid="{00000000-0005-0000-0000-0000FE1C0000}"/>
    <cellStyle name="20% - Accent1 2 2 5 5" xfId="7611" xr:uid="{00000000-0005-0000-0000-0000FF1C0000}"/>
    <cellStyle name="20% - Accent1 2 2 5 5 10" xfId="7612" xr:uid="{00000000-0005-0000-0000-0000001D0000}"/>
    <cellStyle name="20% - Accent1 2 2 5 5 10 2" xfId="7613" xr:uid="{00000000-0005-0000-0000-0000011D0000}"/>
    <cellStyle name="20% - Accent1 2 2 5 5 11" xfId="7614" xr:uid="{00000000-0005-0000-0000-0000021D0000}"/>
    <cellStyle name="20% - Accent1 2 2 5 5 2" xfId="7615" xr:uid="{00000000-0005-0000-0000-0000031D0000}"/>
    <cellStyle name="20% - Accent1 2 2 5 5 2 2" xfId="7616" xr:uid="{00000000-0005-0000-0000-0000041D0000}"/>
    <cellStyle name="20% - Accent1 2 2 5 5 2 2 2" xfId="7617" xr:uid="{00000000-0005-0000-0000-0000051D0000}"/>
    <cellStyle name="20% - Accent1 2 2 5 5 2 2 2 2" xfId="7618" xr:uid="{00000000-0005-0000-0000-0000061D0000}"/>
    <cellStyle name="20% - Accent1 2 2 5 5 2 2 2 2 2" xfId="7619" xr:uid="{00000000-0005-0000-0000-0000071D0000}"/>
    <cellStyle name="20% - Accent1 2 2 5 5 2 2 2 3" xfId="7620" xr:uid="{00000000-0005-0000-0000-0000081D0000}"/>
    <cellStyle name="20% - Accent1 2 2 5 5 2 2 3" xfId="7621" xr:uid="{00000000-0005-0000-0000-0000091D0000}"/>
    <cellStyle name="20% - Accent1 2 2 5 5 2 2 3 2" xfId="7622" xr:uid="{00000000-0005-0000-0000-00000A1D0000}"/>
    <cellStyle name="20% - Accent1 2 2 5 5 2 2 4" xfId="7623" xr:uid="{00000000-0005-0000-0000-00000B1D0000}"/>
    <cellStyle name="20% - Accent1 2 2 5 5 2 3" xfId="7624" xr:uid="{00000000-0005-0000-0000-00000C1D0000}"/>
    <cellStyle name="20% - Accent1 2 2 5 5 2 3 2" xfId="7625" xr:uid="{00000000-0005-0000-0000-00000D1D0000}"/>
    <cellStyle name="20% - Accent1 2 2 5 5 2 3 2 2" xfId="7626" xr:uid="{00000000-0005-0000-0000-00000E1D0000}"/>
    <cellStyle name="20% - Accent1 2 2 5 5 2 3 2 2 2" xfId="7627" xr:uid="{00000000-0005-0000-0000-00000F1D0000}"/>
    <cellStyle name="20% - Accent1 2 2 5 5 2 3 2 3" xfId="7628" xr:uid="{00000000-0005-0000-0000-0000101D0000}"/>
    <cellStyle name="20% - Accent1 2 2 5 5 2 3 3" xfId="7629" xr:uid="{00000000-0005-0000-0000-0000111D0000}"/>
    <cellStyle name="20% - Accent1 2 2 5 5 2 3 3 2" xfId="7630" xr:uid="{00000000-0005-0000-0000-0000121D0000}"/>
    <cellStyle name="20% - Accent1 2 2 5 5 2 3 4" xfId="7631" xr:uid="{00000000-0005-0000-0000-0000131D0000}"/>
    <cellStyle name="20% - Accent1 2 2 5 5 2 4" xfId="7632" xr:uid="{00000000-0005-0000-0000-0000141D0000}"/>
    <cellStyle name="20% - Accent1 2 2 5 5 2 4 2" xfId="7633" xr:uid="{00000000-0005-0000-0000-0000151D0000}"/>
    <cellStyle name="20% - Accent1 2 2 5 5 2 4 2 2" xfId="7634" xr:uid="{00000000-0005-0000-0000-0000161D0000}"/>
    <cellStyle name="20% - Accent1 2 2 5 5 2 4 2 2 2" xfId="7635" xr:uid="{00000000-0005-0000-0000-0000171D0000}"/>
    <cellStyle name="20% - Accent1 2 2 5 5 2 4 2 3" xfId="7636" xr:uid="{00000000-0005-0000-0000-0000181D0000}"/>
    <cellStyle name="20% - Accent1 2 2 5 5 2 4 3" xfId="7637" xr:uid="{00000000-0005-0000-0000-0000191D0000}"/>
    <cellStyle name="20% - Accent1 2 2 5 5 2 4 3 2" xfId="7638" xr:uid="{00000000-0005-0000-0000-00001A1D0000}"/>
    <cellStyle name="20% - Accent1 2 2 5 5 2 4 4" xfId="7639" xr:uid="{00000000-0005-0000-0000-00001B1D0000}"/>
    <cellStyle name="20% - Accent1 2 2 5 5 2 5" xfId="7640" xr:uid="{00000000-0005-0000-0000-00001C1D0000}"/>
    <cellStyle name="20% - Accent1 2 2 5 5 2 5 2" xfId="7641" xr:uid="{00000000-0005-0000-0000-00001D1D0000}"/>
    <cellStyle name="20% - Accent1 2 2 5 5 2 5 2 2" xfId="7642" xr:uid="{00000000-0005-0000-0000-00001E1D0000}"/>
    <cellStyle name="20% - Accent1 2 2 5 5 2 5 3" xfId="7643" xr:uid="{00000000-0005-0000-0000-00001F1D0000}"/>
    <cellStyle name="20% - Accent1 2 2 5 5 2 6" xfId="7644" xr:uid="{00000000-0005-0000-0000-0000201D0000}"/>
    <cellStyle name="20% - Accent1 2 2 5 5 2 6 2" xfId="7645" xr:uid="{00000000-0005-0000-0000-0000211D0000}"/>
    <cellStyle name="20% - Accent1 2 2 5 5 2 6 2 2" xfId="7646" xr:uid="{00000000-0005-0000-0000-0000221D0000}"/>
    <cellStyle name="20% - Accent1 2 2 5 5 2 6 3" xfId="7647" xr:uid="{00000000-0005-0000-0000-0000231D0000}"/>
    <cellStyle name="20% - Accent1 2 2 5 5 2 7" xfId="7648" xr:uid="{00000000-0005-0000-0000-0000241D0000}"/>
    <cellStyle name="20% - Accent1 2 2 5 5 2 7 2" xfId="7649" xr:uid="{00000000-0005-0000-0000-0000251D0000}"/>
    <cellStyle name="20% - Accent1 2 2 5 5 2 8" xfId="7650" xr:uid="{00000000-0005-0000-0000-0000261D0000}"/>
    <cellStyle name="20% - Accent1 2 2 5 5 2 8 2" xfId="7651" xr:uid="{00000000-0005-0000-0000-0000271D0000}"/>
    <cellStyle name="20% - Accent1 2 2 5 5 2 9" xfId="7652" xr:uid="{00000000-0005-0000-0000-0000281D0000}"/>
    <cellStyle name="20% - Accent1 2 2 5 5 3" xfId="7653" xr:uid="{00000000-0005-0000-0000-0000291D0000}"/>
    <cellStyle name="20% - Accent1 2 2 5 5 3 2" xfId="7654" xr:uid="{00000000-0005-0000-0000-00002A1D0000}"/>
    <cellStyle name="20% - Accent1 2 2 5 5 3 2 2" xfId="7655" xr:uid="{00000000-0005-0000-0000-00002B1D0000}"/>
    <cellStyle name="20% - Accent1 2 2 5 5 3 2 2 2" xfId="7656" xr:uid="{00000000-0005-0000-0000-00002C1D0000}"/>
    <cellStyle name="20% - Accent1 2 2 5 5 3 2 2 2 2" xfId="7657" xr:uid="{00000000-0005-0000-0000-00002D1D0000}"/>
    <cellStyle name="20% - Accent1 2 2 5 5 3 2 2 3" xfId="7658" xr:uid="{00000000-0005-0000-0000-00002E1D0000}"/>
    <cellStyle name="20% - Accent1 2 2 5 5 3 2 3" xfId="7659" xr:uid="{00000000-0005-0000-0000-00002F1D0000}"/>
    <cellStyle name="20% - Accent1 2 2 5 5 3 2 3 2" xfId="7660" xr:uid="{00000000-0005-0000-0000-0000301D0000}"/>
    <cellStyle name="20% - Accent1 2 2 5 5 3 2 4" xfId="7661" xr:uid="{00000000-0005-0000-0000-0000311D0000}"/>
    <cellStyle name="20% - Accent1 2 2 5 5 3 3" xfId="7662" xr:uid="{00000000-0005-0000-0000-0000321D0000}"/>
    <cellStyle name="20% - Accent1 2 2 5 5 3 3 2" xfId="7663" xr:uid="{00000000-0005-0000-0000-0000331D0000}"/>
    <cellStyle name="20% - Accent1 2 2 5 5 3 3 2 2" xfId="7664" xr:uid="{00000000-0005-0000-0000-0000341D0000}"/>
    <cellStyle name="20% - Accent1 2 2 5 5 3 3 2 2 2" xfId="7665" xr:uid="{00000000-0005-0000-0000-0000351D0000}"/>
    <cellStyle name="20% - Accent1 2 2 5 5 3 3 2 3" xfId="7666" xr:uid="{00000000-0005-0000-0000-0000361D0000}"/>
    <cellStyle name="20% - Accent1 2 2 5 5 3 3 3" xfId="7667" xr:uid="{00000000-0005-0000-0000-0000371D0000}"/>
    <cellStyle name="20% - Accent1 2 2 5 5 3 3 3 2" xfId="7668" xr:uid="{00000000-0005-0000-0000-0000381D0000}"/>
    <cellStyle name="20% - Accent1 2 2 5 5 3 3 4" xfId="7669" xr:uid="{00000000-0005-0000-0000-0000391D0000}"/>
    <cellStyle name="20% - Accent1 2 2 5 5 3 4" xfId="7670" xr:uid="{00000000-0005-0000-0000-00003A1D0000}"/>
    <cellStyle name="20% - Accent1 2 2 5 5 3 4 2" xfId="7671" xr:uid="{00000000-0005-0000-0000-00003B1D0000}"/>
    <cellStyle name="20% - Accent1 2 2 5 5 3 4 2 2" xfId="7672" xr:uid="{00000000-0005-0000-0000-00003C1D0000}"/>
    <cellStyle name="20% - Accent1 2 2 5 5 3 4 2 2 2" xfId="7673" xr:uid="{00000000-0005-0000-0000-00003D1D0000}"/>
    <cellStyle name="20% - Accent1 2 2 5 5 3 4 2 3" xfId="7674" xr:uid="{00000000-0005-0000-0000-00003E1D0000}"/>
    <cellStyle name="20% - Accent1 2 2 5 5 3 4 3" xfId="7675" xr:uid="{00000000-0005-0000-0000-00003F1D0000}"/>
    <cellStyle name="20% - Accent1 2 2 5 5 3 4 3 2" xfId="7676" xr:uid="{00000000-0005-0000-0000-0000401D0000}"/>
    <cellStyle name="20% - Accent1 2 2 5 5 3 4 4" xfId="7677" xr:uid="{00000000-0005-0000-0000-0000411D0000}"/>
    <cellStyle name="20% - Accent1 2 2 5 5 3 5" xfId="7678" xr:uid="{00000000-0005-0000-0000-0000421D0000}"/>
    <cellStyle name="20% - Accent1 2 2 5 5 3 5 2" xfId="7679" xr:uid="{00000000-0005-0000-0000-0000431D0000}"/>
    <cellStyle name="20% - Accent1 2 2 5 5 3 5 2 2" xfId="7680" xr:uid="{00000000-0005-0000-0000-0000441D0000}"/>
    <cellStyle name="20% - Accent1 2 2 5 5 3 5 3" xfId="7681" xr:uid="{00000000-0005-0000-0000-0000451D0000}"/>
    <cellStyle name="20% - Accent1 2 2 5 5 3 6" xfId="7682" xr:uid="{00000000-0005-0000-0000-0000461D0000}"/>
    <cellStyle name="20% - Accent1 2 2 5 5 3 6 2" xfId="7683" xr:uid="{00000000-0005-0000-0000-0000471D0000}"/>
    <cellStyle name="20% - Accent1 2 2 5 5 3 6 2 2" xfId="7684" xr:uid="{00000000-0005-0000-0000-0000481D0000}"/>
    <cellStyle name="20% - Accent1 2 2 5 5 3 6 3" xfId="7685" xr:uid="{00000000-0005-0000-0000-0000491D0000}"/>
    <cellStyle name="20% - Accent1 2 2 5 5 3 7" xfId="7686" xr:uid="{00000000-0005-0000-0000-00004A1D0000}"/>
    <cellStyle name="20% - Accent1 2 2 5 5 3 7 2" xfId="7687" xr:uid="{00000000-0005-0000-0000-00004B1D0000}"/>
    <cellStyle name="20% - Accent1 2 2 5 5 3 8" xfId="7688" xr:uid="{00000000-0005-0000-0000-00004C1D0000}"/>
    <cellStyle name="20% - Accent1 2 2 5 5 3 8 2" xfId="7689" xr:uid="{00000000-0005-0000-0000-00004D1D0000}"/>
    <cellStyle name="20% - Accent1 2 2 5 5 3 9" xfId="7690" xr:uid="{00000000-0005-0000-0000-00004E1D0000}"/>
    <cellStyle name="20% - Accent1 2 2 5 5 4" xfId="7691" xr:uid="{00000000-0005-0000-0000-00004F1D0000}"/>
    <cellStyle name="20% - Accent1 2 2 5 5 4 2" xfId="7692" xr:uid="{00000000-0005-0000-0000-0000501D0000}"/>
    <cellStyle name="20% - Accent1 2 2 5 5 4 2 2" xfId="7693" xr:uid="{00000000-0005-0000-0000-0000511D0000}"/>
    <cellStyle name="20% - Accent1 2 2 5 5 4 2 2 2" xfId="7694" xr:uid="{00000000-0005-0000-0000-0000521D0000}"/>
    <cellStyle name="20% - Accent1 2 2 5 5 4 2 3" xfId="7695" xr:uid="{00000000-0005-0000-0000-0000531D0000}"/>
    <cellStyle name="20% - Accent1 2 2 5 5 4 3" xfId="7696" xr:uid="{00000000-0005-0000-0000-0000541D0000}"/>
    <cellStyle name="20% - Accent1 2 2 5 5 4 3 2" xfId="7697" xr:uid="{00000000-0005-0000-0000-0000551D0000}"/>
    <cellStyle name="20% - Accent1 2 2 5 5 4 4" xfId="7698" xr:uid="{00000000-0005-0000-0000-0000561D0000}"/>
    <cellStyle name="20% - Accent1 2 2 5 5 5" xfId="7699" xr:uid="{00000000-0005-0000-0000-0000571D0000}"/>
    <cellStyle name="20% - Accent1 2 2 5 5 5 2" xfId="7700" xr:uid="{00000000-0005-0000-0000-0000581D0000}"/>
    <cellStyle name="20% - Accent1 2 2 5 5 5 2 2" xfId="7701" xr:uid="{00000000-0005-0000-0000-0000591D0000}"/>
    <cellStyle name="20% - Accent1 2 2 5 5 5 2 2 2" xfId="7702" xr:uid="{00000000-0005-0000-0000-00005A1D0000}"/>
    <cellStyle name="20% - Accent1 2 2 5 5 5 2 3" xfId="7703" xr:uid="{00000000-0005-0000-0000-00005B1D0000}"/>
    <cellStyle name="20% - Accent1 2 2 5 5 5 3" xfId="7704" xr:uid="{00000000-0005-0000-0000-00005C1D0000}"/>
    <cellStyle name="20% - Accent1 2 2 5 5 5 3 2" xfId="7705" xr:uid="{00000000-0005-0000-0000-00005D1D0000}"/>
    <cellStyle name="20% - Accent1 2 2 5 5 5 4" xfId="7706" xr:uid="{00000000-0005-0000-0000-00005E1D0000}"/>
    <cellStyle name="20% - Accent1 2 2 5 5 6" xfId="7707" xr:uid="{00000000-0005-0000-0000-00005F1D0000}"/>
    <cellStyle name="20% - Accent1 2 2 5 5 6 2" xfId="7708" xr:uid="{00000000-0005-0000-0000-0000601D0000}"/>
    <cellStyle name="20% - Accent1 2 2 5 5 6 2 2" xfId="7709" xr:uid="{00000000-0005-0000-0000-0000611D0000}"/>
    <cellStyle name="20% - Accent1 2 2 5 5 6 2 2 2" xfId="7710" xr:uid="{00000000-0005-0000-0000-0000621D0000}"/>
    <cellStyle name="20% - Accent1 2 2 5 5 6 2 3" xfId="7711" xr:uid="{00000000-0005-0000-0000-0000631D0000}"/>
    <cellStyle name="20% - Accent1 2 2 5 5 6 3" xfId="7712" xr:uid="{00000000-0005-0000-0000-0000641D0000}"/>
    <cellStyle name="20% - Accent1 2 2 5 5 6 3 2" xfId="7713" xr:uid="{00000000-0005-0000-0000-0000651D0000}"/>
    <cellStyle name="20% - Accent1 2 2 5 5 6 4" xfId="7714" xr:uid="{00000000-0005-0000-0000-0000661D0000}"/>
    <cellStyle name="20% - Accent1 2 2 5 5 7" xfId="7715" xr:uid="{00000000-0005-0000-0000-0000671D0000}"/>
    <cellStyle name="20% - Accent1 2 2 5 5 7 2" xfId="7716" xr:uid="{00000000-0005-0000-0000-0000681D0000}"/>
    <cellStyle name="20% - Accent1 2 2 5 5 7 2 2" xfId="7717" xr:uid="{00000000-0005-0000-0000-0000691D0000}"/>
    <cellStyle name="20% - Accent1 2 2 5 5 7 3" xfId="7718" xr:uid="{00000000-0005-0000-0000-00006A1D0000}"/>
    <cellStyle name="20% - Accent1 2 2 5 5 8" xfId="7719" xr:uid="{00000000-0005-0000-0000-00006B1D0000}"/>
    <cellStyle name="20% - Accent1 2 2 5 5 8 2" xfId="7720" xr:uid="{00000000-0005-0000-0000-00006C1D0000}"/>
    <cellStyle name="20% - Accent1 2 2 5 5 8 2 2" xfId="7721" xr:uid="{00000000-0005-0000-0000-00006D1D0000}"/>
    <cellStyle name="20% - Accent1 2 2 5 5 8 3" xfId="7722" xr:uid="{00000000-0005-0000-0000-00006E1D0000}"/>
    <cellStyle name="20% - Accent1 2 2 5 5 9" xfId="7723" xr:uid="{00000000-0005-0000-0000-00006F1D0000}"/>
    <cellStyle name="20% - Accent1 2 2 5 5 9 2" xfId="7724" xr:uid="{00000000-0005-0000-0000-0000701D0000}"/>
    <cellStyle name="20% - Accent1 2 2 5 6" xfId="7725" xr:uid="{00000000-0005-0000-0000-0000711D0000}"/>
    <cellStyle name="20% - Accent1 2 2 5 6 2" xfId="7726" xr:uid="{00000000-0005-0000-0000-0000721D0000}"/>
    <cellStyle name="20% - Accent1 2 2 5 6 2 2" xfId="7727" xr:uid="{00000000-0005-0000-0000-0000731D0000}"/>
    <cellStyle name="20% - Accent1 2 2 5 6 2 2 2" xfId="7728" xr:uid="{00000000-0005-0000-0000-0000741D0000}"/>
    <cellStyle name="20% - Accent1 2 2 5 6 2 2 2 2" xfId="7729" xr:uid="{00000000-0005-0000-0000-0000751D0000}"/>
    <cellStyle name="20% - Accent1 2 2 5 6 2 2 3" xfId="7730" xr:uid="{00000000-0005-0000-0000-0000761D0000}"/>
    <cellStyle name="20% - Accent1 2 2 5 6 2 3" xfId="7731" xr:uid="{00000000-0005-0000-0000-0000771D0000}"/>
    <cellStyle name="20% - Accent1 2 2 5 6 2 3 2" xfId="7732" xr:uid="{00000000-0005-0000-0000-0000781D0000}"/>
    <cellStyle name="20% - Accent1 2 2 5 6 2 4" xfId="7733" xr:uid="{00000000-0005-0000-0000-0000791D0000}"/>
    <cellStyle name="20% - Accent1 2 2 5 6 3" xfId="7734" xr:uid="{00000000-0005-0000-0000-00007A1D0000}"/>
    <cellStyle name="20% - Accent1 2 2 5 6 3 2" xfId="7735" xr:uid="{00000000-0005-0000-0000-00007B1D0000}"/>
    <cellStyle name="20% - Accent1 2 2 5 6 3 2 2" xfId="7736" xr:uid="{00000000-0005-0000-0000-00007C1D0000}"/>
    <cellStyle name="20% - Accent1 2 2 5 6 3 2 2 2" xfId="7737" xr:uid="{00000000-0005-0000-0000-00007D1D0000}"/>
    <cellStyle name="20% - Accent1 2 2 5 6 3 2 3" xfId="7738" xr:uid="{00000000-0005-0000-0000-00007E1D0000}"/>
    <cellStyle name="20% - Accent1 2 2 5 6 3 3" xfId="7739" xr:uid="{00000000-0005-0000-0000-00007F1D0000}"/>
    <cellStyle name="20% - Accent1 2 2 5 6 3 3 2" xfId="7740" xr:uid="{00000000-0005-0000-0000-0000801D0000}"/>
    <cellStyle name="20% - Accent1 2 2 5 6 3 4" xfId="7741" xr:uid="{00000000-0005-0000-0000-0000811D0000}"/>
    <cellStyle name="20% - Accent1 2 2 5 6 4" xfId="7742" xr:uid="{00000000-0005-0000-0000-0000821D0000}"/>
    <cellStyle name="20% - Accent1 2 2 5 6 4 2" xfId="7743" xr:uid="{00000000-0005-0000-0000-0000831D0000}"/>
    <cellStyle name="20% - Accent1 2 2 5 6 4 2 2" xfId="7744" xr:uid="{00000000-0005-0000-0000-0000841D0000}"/>
    <cellStyle name="20% - Accent1 2 2 5 6 4 2 2 2" xfId="7745" xr:uid="{00000000-0005-0000-0000-0000851D0000}"/>
    <cellStyle name="20% - Accent1 2 2 5 6 4 2 3" xfId="7746" xr:uid="{00000000-0005-0000-0000-0000861D0000}"/>
    <cellStyle name="20% - Accent1 2 2 5 6 4 3" xfId="7747" xr:uid="{00000000-0005-0000-0000-0000871D0000}"/>
    <cellStyle name="20% - Accent1 2 2 5 6 4 3 2" xfId="7748" xr:uid="{00000000-0005-0000-0000-0000881D0000}"/>
    <cellStyle name="20% - Accent1 2 2 5 6 4 4" xfId="7749" xr:uid="{00000000-0005-0000-0000-0000891D0000}"/>
    <cellStyle name="20% - Accent1 2 2 5 6 5" xfId="7750" xr:uid="{00000000-0005-0000-0000-00008A1D0000}"/>
    <cellStyle name="20% - Accent1 2 2 5 6 5 2" xfId="7751" xr:uid="{00000000-0005-0000-0000-00008B1D0000}"/>
    <cellStyle name="20% - Accent1 2 2 5 6 5 2 2" xfId="7752" xr:uid="{00000000-0005-0000-0000-00008C1D0000}"/>
    <cellStyle name="20% - Accent1 2 2 5 6 5 3" xfId="7753" xr:uid="{00000000-0005-0000-0000-00008D1D0000}"/>
    <cellStyle name="20% - Accent1 2 2 5 6 6" xfId="7754" xr:uid="{00000000-0005-0000-0000-00008E1D0000}"/>
    <cellStyle name="20% - Accent1 2 2 5 6 6 2" xfId="7755" xr:uid="{00000000-0005-0000-0000-00008F1D0000}"/>
    <cellStyle name="20% - Accent1 2 2 5 6 6 2 2" xfId="7756" xr:uid="{00000000-0005-0000-0000-0000901D0000}"/>
    <cellStyle name="20% - Accent1 2 2 5 6 6 3" xfId="7757" xr:uid="{00000000-0005-0000-0000-0000911D0000}"/>
    <cellStyle name="20% - Accent1 2 2 5 6 7" xfId="7758" xr:uid="{00000000-0005-0000-0000-0000921D0000}"/>
    <cellStyle name="20% - Accent1 2 2 5 6 7 2" xfId="7759" xr:uid="{00000000-0005-0000-0000-0000931D0000}"/>
    <cellStyle name="20% - Accent1 2 2 5 6 8" xfId="7760" xr:uid="{00000000-0005-0000-0000-0000941D0000}"/>
    <cellStyle name="20% - Accent1 2 2 5 6 8 2" xfId="7761" xr:uid="{00000000-0005-0000-0000-0000951D0000}"/>
    <cellStyle name="20% - Accent1 2 2 5 6 9" xfId="7762" xr:uid="{00000000-0005-0000-0000-0000961D0000}"/>
    <cellStyle name="20% - Accent1 2 2 5 7" xfId="7763" xr:uid="{00000000-0005-0000-0000-0000971D0000}"/>
    <cellStyle name="20% - Accent1 2 2 5 7 2" xfId="7764" xr:uid="{00000000-0005-0000-0000-0000981D0000}"/>
    <cellStyle name="20% - Accent1 2 2 5 7 2 2" xfId="7765" xr:uid="{00000000-0005-0000-0000-0000991D0000}"/>
    <cellStyle name="20% - Accent1 2 2 5 7 2 2 2" xfId="7766" xr:uid="{00000000-0005-0000-0000-00009A1D0000}"/>
    <cellStyle name="20% - Accent1 2 2 5 7 2 2 2 2" xfId="7767" xr:uid="{00000000-0005-0000-0000-00009B1D0000}"/>
    <cellStyle name="20% - Accent1 2 2 5 7 2 2 3" xfId="7768" xr:uid="{00000000-0005-0000-0000-00009C1D0000}"/>
    <cellStyle name="20% - Accent1 2 2 5 7 2 3" xfId="7769" xr:uid="{00000000-0005-0000-0000-00009D1D0000}"/>
    <cellStyle name="20% - Accent1 2 2 5 7 2 3 2" xfId="7770" xr:uid="{00000000-0005-0000-0000-00009E1D0000}"/>
    <cellStyle name="20% - Accent1 2 2 5 7 2 4" xfId="7771" xr:uid="{00000000-0005-0000-0000-00009F1D0000}"/>
    <cellStyle name="20% - Accent1 2 2 5 7 3" xfId="7772" xr:uid="{00000000-0005-0000-0000-0000A01D0000}"/>
    <cellStyle name="20% - Accent1 2 2 5 7 3 2" xfId="7773" xr:uid="{00000000-0005-0000-0000-0000A11D0000}"/>
    <cellStyle name="20% - Accent1 2 2 5 7 3 2 2" xfId="7774" xr:uid="{00000000-0005-0000-0000-0000A21D0000}"/>
    <cellStyle name="20% - Accent1 2 2 5 7 3 2 2 2" xfId="7775" xr:uid="{00000000-0005-0000-0000-0000A31D0000}"/>
    <cellStyle name="20% - Accent1 2 2 5 7 3 2 3" xfId="7776" xr:uid="{00000000-0005-0000-0000-0000A41D0000}"/>
    <cellStyle name="20% - Accent1 2 2 5 7 3 3" xfId="7777" xr:uid="{00000000-0005-0000-0000-0000A51D0000}"/>
    <cellStyle name="20% - Accent1 2 2 5 7 3 3 2" xfId="7778" xr:uid="{00000000-0005-0000-0000-0000A61D0000}"/>
    <cellStyle name="20% - Accent1 2 2 5 7 3 4" xfId="7779" xr:uid="{00000000-0005-0000-0000-0000A71D0000}"/>
    <cellStyle name="20% - Accent1 2 2 5 7 4" xfId="7780" xr:uid="{00000000-0005-0000-0000-0000A81D0000}"/>
    <cellStyle name="20% - Accent1 2 2 5 7 4 2" xfId="7781" xr:uid="{00000000-0005-0000-0000-0000A91D0000}"/>
    <cellStyle name="20% - Accent1 2 2 5 7 4 2 2" xfId="7782" xr:uid="{00000000-0005-0000-0000-0000AA1D0000}"/>
    <cellStyle name="20% - Accent1 2 2 5 7 4 2 2 2" xfId="7783" xr:uid="{00000000-0005-0000-0000-0000AB1D0000}"/>
    <cellStyle name="20% - Accent1 2 2 5 7 4 2 3" xfId="7784" xr:uid="{00000000-0005-0000-0000-0000AC1D0000}"/>
    <cellStyle name="20% - Accent1 2 2 5 7 4 3" xfId="7785" xr:uid="{00000000-0005-0000-0000-0000AD1D0000}"/>
    <cellStyle name="20% - Accent1 2 2 5 7 4 3 2" xfId="7786" xr:uid="{00000000-0005-0000-0000-0000AE1D0000}"/>
    <cellStyle name="20% - Accent1 2 2 5 7 4 4" xfId="7787" xr:uid="{00000000-0005-0000-0000-0000AF1D0000}"/>
    <cellStyle name="20% - Accent1 2 2 5 7 5" xfId="7788" xr:uid="{00000000-0005-0000-0000-0000B01D0000}"/>
    <cellStyle name="20% - Accent1 2 2 5 7 5 2" xfId="7789" xr:uid="{00000000-0005-0000-0000-0000B11D0000}"/>
    <cellStyle name="20% - Accent1 2 2 5 7 5 2 2" xfId="7790" xr:uid="{00000000-0005-0000-0000-0000B21D0000}"/>
    <cellStyle name="20% - Accent1 2 2 5 7 5 3" xfId="7791" xr:uid="{00000000-0005-0000-0000-0000B31D0000}"/>
    <cellStyle name="20% - Accent1 2 2 5 7 6" xfId="7792" xr:uid="{00000000-0005-0000-0000-0000B41D0000}"/>
    <cellStyle name="20% - Accent1 2 2 5 7 6 2" xfId="7793" xr:uid="{00000000-0005-0000-0000-0000B51D0000}"/>
    <cellStyle name="20% - Accent1 2 2 5 7 6 2 2" xfId="7794" xr:uid="{00000000-0005-0000-0000-0000B61D0000}"/>
    <cellStyle name="20% - Accent1 2 2 5 7 6 3" xfId="7795" xr:uid="{00000000-0005-0000-0000-0000B71D0000}"/>
    <cellStyle name="20% - Accent1 2 2 5 7 7" xfId="7796" xr:uid="{00000000-0005-0000-0000-0000B81D0000}"/>
    <cellStyle name="20% - Accent1 2 2 5 7 7 2" xfId="7797" xr:uid="{00000000-0005-0000-0000-0000B91D0000}"/>
    <cellStyle name="20% - Accent1 2 2 5 7 8" xfId="7798" xr:uid="{00000000-0005-0000-0000-0000BA1D0000}"/>
    <cellStyle name="20% - Accent1 2 2 5 7 8 2" xfId="7799" xr:uid="{00000000-0005-0000-0000-0000BB1D0000}"/>
    <cellStyle name="20% - Accent1 2 2 5 7 9" xfId="7800" xr:uid="{00000000-0005-0000-0000-0000BC1D0000}"/>
    <cellStyle name="20% - Accent1 2 2 5 8" xfId="7801" xr:uid="{00000000-0005-0000-0000-0000BD1D0000}"/>
    <cellStyle name="20% - Accent1 2 2 5 8 2" xfId="7802" xr:uid="{00000000-0005-0000-0000-0000BE1D0000}"/>
    <cellStyle name="20% - Accent1 2 2 5 8 2 2" xfId="7803" xr:uid="{00000000-0005-0000-0000-0000BF1D0000}"/>
    <cellStyle name="20% - Accent1 2 2 5 8 2 2 2" xfId="7804" xr:uid="{00000000-0005-0000-0000-0000C01D0000}"/>
    <cellStyle name="20% - Accent1 2 2 5 8 2 3" xfId="7805" xr:uid="{00000000-0005-0000-0000-0000C11D0000}"/>
    <cellStyle name="20% - Accent1 2 2 5 8 3" xfId="7806" xr:uid="{00000000-0005-0000-0000-0000C21D0000}"/>
    <cellStyle name="20% - Accent1 2 2 5 8 3 2" xfId="7807" xr:uid="{00000000-0005-0000-0000-0000C31D0000}"/>
    <cellStyle name="20% - Accent1 2 2 5 8 4" xfId="7808" xr:uid="{00000000-0005-0000-0000-0000C41D0000}"/>
    <cellStyle name="20% - Accent1 2 2 5 9" xfId="7809" xr:uid="{00000000-0005-0000-0000-0000C51D0000}"/>
    <cellStyle name="20% - Accent1 2 2 5 9 2" xfId="7810" xr:uid="{00000000-0005-0000-0000-0000C61D0000}"/>
    <cellStyle name="20% - Accent1 2 2 5 9 2 2" xfId="7811" xr:uid="{00000000-0005-0000-0000-0000C71D0000}"/>
    <cellStyle name="20% - Accent1 2 2 5 9 2 2 2" xfId="7812" xr:uid="{00000000-0005-0000-0000-0000C81D0000}"/>
    <cellStyle name="20% - Accent1 2 2 5 9 2 3" xfId="7813" xr:uid="{00000000-0005-0000-0000-0000C91D0000}"/>
    <cellStyle name="20% - Accent1 2 2 5 9 3" xfId="7814" xr:uid="{00000000-0005-0000-0000-0000CA1D0000}"/>
    <cellStyle name="20% - Accent1 2 2 5 9 3 2" xfId="7815" xr:uid="{00000000-0005-0000-0000-0000CB1D0000}"/>
    <cellStyle name="20% - Accent1 2 2 5 9 4" xfId="7816" xr:uid="{00000000-0005-0000-0000-0000CC1D0000}"/>
    <cellStyle name="20% - Accent1 2 2 6" xfId="7817" xr:uid="{00000000-0005-0000-0000-0000CD1D0000}"/>
    <cellStyle name="20% - Accent1 2 2 6 10" xfId="7818" xr:uid="{00000000-0005-0000-0000-0000CE1D0000}"/>
    <cellStyle name="20% - Accent1 2 2 6 10 2" xfId="7819" xr:uid="{00000000-0005-0000-0000-0000CF1D0000}"/>
    <cellStyle name="20% - Accent1 2 2 6 10 2 2" xfId="7820" xr:uid="{00000000-0005-0000-0000-0000D01D0000}"/>
    <cellStyle name="20% - Accent1 2 2 6 10 3" xfId="7821" xr:uid="{00000000-0005-0000-0000-0000D11D0000}"/>
    <cellStyle name="20% - Accent1 2 2 6 11" xfId="7822" xr:uid="{00000000-0005-0000-0000-0000D21D0000}"/>
    <cellStyle name="20% - Accent1 2 2 6 11 2" xfId="7823" xr:uid="{00000000-0005-0000-0000-0000D31D0000}"/>
    <cellStyle name="20% - Accent1 2 2 6 11 2 2" xfId="7824" xr:uid="{00000000-0005-0000-0000-0000D41D0000}"/>
    <cellStyle name="20% - Accent1 2 2 6 11 3" xfId="7825" xr:uid="{00000000-0005-0000-0000-0000D51D0000}"/>
    <cellStyle name="20% - Accent1 2 2 6 12" xfId="7826" xr:uid="{00000000-0005-0000-0000-0000D61D0000}"/>
    <cellStyle name="20% - Accent1 2 2 6 12 2" xfId="7827" xr:uid="{00000000-0005-0000-0000-0000D71D0000}"/>
    <cellStyle name="20% - Accent1 2 2 6 13" xfId="7828" xr:uid="{00000000-0005-0000-0000-0000D81D0000}"/>
    <cellStyle name="20% - Accent1 2 2 6 13 2" xfId="7829" xr:uid="{00000000-0005-0000-0000-0000D91D0000}"/>
    <cellStyle name="20% - Accent1 2 2 6 14" xfId="7830" xr:uid="{00000000-0005-0000-0000-0000DA1D0000}"/>
    <cellStyle name="20% - Accent1 2 2 6 2" xfId="7831" xr:uid="{00000000-0005-0000-0000-0000DB1D0000}"/>
    <cellStyle name="20% - Accent1 2 2 6 2 10" xfId="7832" xr:uid="{00000000-0005-0000-0000-0000DC1D0000}"/>
    <cellStyle name="20% - Accent1 2 2 6 2 10 2" xfId="7833" xr:uid="{00000000-0005-0000-0000-0000DD1D0000}"/>
    <cellStyle name="20% - Accent1 2 2 6 2 11" xfId="7834" xr:uid="{00000000-0005-0000-0000-0000DE1D0000}"/>
    <cellStyle name="20% - Accent1 2 2 6 2 2" xfId="7835" xr:uid="{00000000-0005-0000-0000-0000DF1D0000}"/>
    <cellStyle name="20% - Accent1 2 2 6 2 2 2" xfId="7836" xr:uid="{00000000-0005-0000-0000-0000E01D0000}"/>
    <cellStyle name="20% - Accent1 2 2 6 2 2 2 2" xfId="7837" xr:uid="{00000000-0005-0000-0000-0000E11D0000}"/>
    <cellStyle name="20% - Accent1 2 2 6 2 2 2 2 2" xfId="7838" xr:uid="{00000000-0005-0000-0000-0000E21D0000}"/>
    <cellStyle name="20% - Accent1 2 2 6 2 2 2 2 2 2" xfId="7839" xr:uid="{00000000-0005-0000-0000-0000E31D0000}"/>
    <cellStyle name="20% - Accent1 2 2 6 2 2 2 2 3" xfId="7840" xr:uid="{00000000-0005-0000-0000-0000E41D0000}"/>
    <cellStyle name="20% - Accent1 2 2 6 2 2 2 3" xfId="7841" xr:uid="{00000000-0005-0000-0000-0000E51D0000}"/>
    <cellStyle name="20% - Accent1 2 2 6 2 2 2 3 2" xfId="7842" xr:uid="{00000000-0005-0000-0000-0000E61D0000}"/>
    <cellStyle name="20% - Accent1 2 2 6 2 2 2 4" xfId="7843" xr:uid="{00000000-0005-0000-0000-0000E71D0000}"/>
    <cellStyle name="20% - Accent1 2 2 6 2 2 3" xfId="7844" xr:uid="{00000000-0005-0000-0000-0000E81D0000}"/>
    <cellStyle name="20% - Accent1 2 2 6 2 2 3 2" xfId="7845" xr:uid="{00000000-0005-0000-0000-0000E91D0000}"/>
    <cellStyle name="20% - Accent1 2 2 6 2 2 3 2 2" xfId="7846" xr:uid="{00000000-0005-0000-0000-0000EA1D0000}"/>
    <cellStyle name="20% - Accent1 2 2 6 2 2 3 2 2 2" xfId="7847" xr:uid="{00000000-0005-0000-0000-0000EB1D0000}"/>
    <cellStyle name="20% - Accent1 2 2 6 2 2 3 2 3" xfId="7848" xr:uid="{00000000-0005-0000-0000-0000EC1D0000}"/>
    <cellStyle name="20% - Accent1 2 2 6 2 2 3 3" xfId="7849" xr:uid="{00000000-0005-0000-0000-0000ED1D0000}"/>
    <cellStyle name="20% - Accent1 2 2 6 2 2 3 3 2" xfId="7850" xr:uid="{00000000-0005-0000-0000-0000EE1D0000}"/>
    <cellStyle name="20% - Accent1 2 2 6 2 2 3 4" xfId="7851" xr:uid="{00000000-0005-0000-0000-0000EF1D0000}"/>
    <cellStyle name="20% - Accent1 2 2 6 2 2 4" xfId="7852" xr:uid="{00000000-0005-0000-0000-0000F01D0000}"/>
    <cellStyle name="20% - Accent1 2 2 6 2 2 4 2" xfId="7853" xr:uid="{00000000-0005-0000-0000-0000F11D0000}"/>
    <cellStyle name="20% - Accent1 2 2 6 2 2 4 2 2" xfId="7854" xr:uid="{00000000-0005-0000-0000-0000F21D0000}"/>
    <cellStyle name="20% - Accent1 2 2 6 2 2 4 2 2 2" xfId="7855" xr:uid="{00000000-0005-0000-0000-0000F31D0000}"/>
    <cellStyle name="20% - Accent1 2 2 6 2 2 4 2 3" xfId="7856" xr:uid="{00000000-0005-0000-0000-0000F41D0000}"/>
    <cellStyle name="20% - Accent1 2 2 6 2 2 4 3" xfId="7857" xr:uid="{00000000-0005-0000-0000-0000F51D0000}"/>
    <cellStyle name="20% - Accent1 2 2 6 2 2 4 3 2" xfId="7858" xr:uid="{00000000-0005-0000-0000-0000F61D0000}"/>
    <cellStyle name="20% - Accent1 2 2 6 2 2 4 4" xfId="7859" xr:uid="{00000000-0005-0000-0000-0000F71D0000}"/>
    <cellStyle name="20% - Accent1 2 2 6 2 2 5" xfId="7860" xr:uid="{00000000-0005-0000-0000-0000F81D0000}"/>
    <cellStyle name="20% - Accent1 2 2 6 2 2 5 2" xfId="7861" xr:uid="{00000000-0005-0000-0000-0000F91D0000}"/>
    <cellStyle name="20% - Accent1 2 2 6 2 2 5 2 2" xfId="7862" xr:uid="{00000000-0005-0000-0000-0000FA1D0000}"/>
    <cellStyle name="20% - Accent1 2 2 6 2 2 5 3" xfId="7863" xr:uid="{00000000-0005-0000-0000-0000FB1D0000}"/>
    <cellStyle name="20% - Accent1 2 2 6 2 2 6" xfId="7864" xr:uid="{00000000-0005-0000-0000-0000FC1D0000}"/>
    <cellStyle name="20% - Accent1 2 2 6 2 2 6 2" xfId="7865" xr:uid="{00000000-0005-0000-0000-0000FD1D0000}"/>
    <cellStyle name="20% - Accent1 2 2 6 2 2 6 2 2" xfId="7866" xr:uid="{00000000-0005-0000-0000-0000FE1D0000}"/>
    <cellStyle name="20% - Accent1 2 2 6 2 2 6 3" xfId="7867" xr:uid="{00000000-0005-0000-0000-0000FF1D0000}"/>
    <cellStyle name="20% - Accent1 2 2 6 2 2 7" xfId="7868" xr:uid="{00000000-0005-0000-0000-0000001E0000}"/>
    <cellStyle name="20% - Accent1 2 2 6 2 2 7 2" xfId="7869" xr:uid="{00000000-0005-0000-0000-0000011E0000}"/>
    <cellStyle name="20% - Accent1 2 2 6 2 2 8" xfId="7870" xr:uid="{00000000-0005-0000-0000-0000021E0000}"/>
    <cellStyle name="20% - Accent1 2 2 6 2 2 8 2" xfId="7871" xr:uid="{00000000-0005-0000-0000-0000031E0000}"/>
    <cellStyle name="20% - Accent1 2 2 6 2 2 9" xfId="7872" xr:uid="{00000000-0005-0000-0000-0000041E0000}"/>
    <cellStyle name="20% - Accent1 2 2 6 2 3" xfId="7873" xr:uid="{00000000-0005-0000-0000-0000051E0000}"/>
    <cellStyle name="20% - Accent1 2 2 6 2 3 2" xfId="7874" xr:uid="{00000000-0005-0000-0000-0000061E0000}"/>
    <cellStyle name="20% - Accent1 2 2 6 2 3 2 2" xfId="7875" xr:uid="{00000000-0005-0000-0000-0000071E0000}"/>
    <cellStyle name="20% - Accent1 2 2 6 2 3 2 2 2" xfId="7876" xr:uid="{00000000-0005-0000-0000-0000081E0000}"/>
    <cellStyle name="20% - Accent1 2 2 6 2 3 2 2 2 2" xfId="7877" xr:uid="{00000000-0005-0000-0000-0000091E0000}"/>
    <cellStyle name="20% - Accent1 2 2 6 2 3 2 2 3" xfId="7878" xr:uid="{00000000-0005-0000-0000-00000A1E0000}"/>
    <cellStyle name="20% - Accent1 2 2 6 2 3 2 3" xfId="7879" xr:uid="{00000000-0005-0000-0000-00000B1E0000}"/>
    <cellStyle name="20% - Accent1 2 2 6 2 3 2 3 2" xfId="7880" xr:uid="{00000000-0005-0000-0000-00000C1E0000}"/>
    <cellStyle name="20% - Accent1 2 2 6 2 3 2 4" xfId="7881" xr:uid="{00000000-0005-0000-0000-00000D1E0000}"/>
    <cellStyle name="20% - Accent1 2 2 6 2 3 3" xfId="7882" xr:uid="{00000000-0005-0000-0000-00000E1E0000}"/>
    <cellStyle name="20% - Accent1 2 2 6 2 3 3 2" xfId="7883" xr:uid="{00000000-0005-0000-0000-00000F1E0000}"/>
    <cellStyle name="20% - Accent1 2 2 6 2 3 3 2 2" xfId="7884" xr:uid="{00000000-0005-0000-0000-0000101E0000}"/>
    <cellStyle name="20% - Accent1 2 2 6 2 3 3 2 2 2" xfId="7885" xr:uid="{00000000-0005-0000-0000-0000111E0000}"/>
    <cellStyle name="20% - Accent1 2 2 6 2 3 3 2 3" xfId="7886" xr:uid="{00000000-0005-0000-0000-0000121E0000}"/>
    <cellStyle name="20% - Accent1 2 2 6 2 3 3 3" xfId="7887" xr:uid="{00000000-0005-0000-0000-0000131E0000}"/>
    <cellStyle name="20% - Accent1 2 2 6 2 3 3 3 2" xfId="7888" xr:uid="{00000000-0005-0000-0000-0000141E0000}"/>
    <cellStyle name="20% - Accent1 2 2 6 2 3 3 4" xfId="7889" xr:uid="{00000000-0005-0000-0000-0000151E0000}"/>
    <cellStyle name="20% - Accent1 2 2 6 2 3 4" xfId="7890" xr:uid="{00000000-0005-0000-0000-0000161E0000}"/>
    <cellStyle name="20% - Accent1 2 2 6 2 3 4 2" xfId="7891" xr:uid="{00000000-0005-0000-0000-0000171E0000}"/>
    <cellStyle name="20% - Accent1 2 2 6 2 3 4 2 2" xfId="7892" xr:uid="{00000000-0005-0000-0000-0000181E0000}"/>
    <cellStyle name="20% - Accent1 2 2 6 2 3 4 2 2 2" xfId="7893" xr:uid="{00000000-0005-0000-0000-0000191E0000}"/>
    <cellStyle name="20% - Accent1 2 2 6 2 3 4 2 3" xfId="7894" xr:uid="{00000000-0005-0000-0000-00001A1E0000}"/>
    <cellStyle name="20% - Accent1 2 2 6 2 3 4 3" xfId="7895" xr:uid="{00000000-0005-0000-0000-00001B1E0000}"/>
    <cellStyle name="20% - Accent1 2 2 6 2 3 4 3 2" xfId="7896" xr:uid="{00000000-0005-0000-0000-00001C1E0000}"/>
    <cellStyle name="20% - Accent1 2 2 6 2 3 4 4" xfId="7897" xr:uid="{00000000-0005-0000-0000-00001D1E0000}"/>
    <cellStyle name="20% - Accent1 2 2 6 2 3 5" xfId="7898" xr:uid="{00000000-0005-0000-0000-00001E1E0000}"/>
    <cellStyle name="20% - Accent1 2 2 6 2 3 5 2" xfId="7899" xr:uid="{00000000-0005-0000-0000-00001F1E0000}"/>
    <cellStyle name="20% - Accent1 2 2 6 2 3 5 2 2" xfId="7900" xr:uid="{00000000-0005-0000-0000-0000201E0000}"/>
    <cellStyle name="20% - Accent1 2 2 6 2 3 5 3" xfId="7901" xr:uid="{00000000-0005-0000-0000-0000211E0000}"/>
    <cellStyle name="20% - Accent1 2 2 6 2 3 6" xfId="7902" xr:uid="{00000000-0005-0000-0000-0000221E0000}"/>
    <cellStyle name="20% - Accent1 2 2 6 2 3 6 2" xfId="7903" xr:uid="{00000000-0005-0000-0000-0000231E0000}"/>
    <cellStyle name="20% - Accent1 2 2 6 2 3 6 2 2" xfId="7904" xr:uid="{00000000-0005-0000-0000-0000241E0000}"/>
    <cellStyle name="20% - Accent1 2 2 6 2 3 6 3" xfId="7905" xr:uid="{00000000-0005-0000-0000-0000251E0000}"/>
    <cellStyle name="20% - Accent1 2 2 6 2 3 7" xfId="7906" xr:uid="{00000000-0005-0000-0000-0000261E0000}"/>
    <cellStyle name="20% - Accent1 2 2 6 2 3 7 2" xfId="7907" xr:uid="{00000000-0005-0000-0000-0000271E0000}"/>
    <cellStyle name="20% - Accent1 2 2 6 2 3 8" xfId="7908" xr:uid="{00000000-0005-0000-0000-0000281E0000}"/>
    <cellStyle name="20% - Accent1 2 2 6 2 3 8 2" xfId="7909" xr:uid="{00000000-0005-0000-0000-0000291E0000}"/>
    <cellStyle name="20% - Accent1 2 2 6 2 3 9" xfId="7910" xr:uid="{00000000-0005-0000-0000-00002A1E0000}"/>
    <cellStyle name="20% - Accent1 2 2 6 2 4" xfId="7911" xr:uid="{00000000-0005-0000-0000-00002B1E0000}"/>
    <cellStyle name="20% - Accent1 2 2 6 2 4 2" xfId="7912" xr:uid="{00000000-0005-0000-0000-00002C1E0000}"/>
    <cellStyle name="20% - Accent1 2 2 6 2 4 2 2" xfId="7913" xr:uid="{00000000-0005-0000-0000-00002D1E0000}"/>
    <cellStyle name="20% - Accent1 2 2 6 2 4 2 2 2" xfId="7914" xr:uid="{00000000-0005-0000-0000-00002E1E0000}"/>
    <cellStyle name="20% - Accent1 2 2 6 2 4 2 3" xfId="7915" xr:uid="{00000000-0005-0000-0000-00002F1E0000}"/>
    <cellStyle name="20% - Accent1 2 2 6 2 4 3" xfId="7916" xr:uid="{00000000-0005-0000-0000-0000301E0000}"/>
    <cellStyle name="20% - Accent1 2 2 6 2 4 3 2" xfId="7917" xr:uid="{00000000-0005-0000-0000-0000311E0000}"/>
    <cellStyle name="20% - Accent1 2 2 6 2 4 4" xfId="7918" xr:uid="{00000000-0005-0000-0000-0000321E0000}"/>
    <cellStyle name="20% - Accent1 2 2 6 2 5" xfId="7919" xr:uid="{00000000-0005-0000-0000-0000331E0000}"/>
    <cellStyle name="20% - Accent1 2 2 6 2 5 2" xfId="7920" xr:uid="{00000000-0005-0000-0000-0000341E0000}"/>
    <cellStyle name="20% - Accent1 2 2 6 2 5 2 2" xfId="7921" xr:uid="{00000000-0005-0000-0000-0000351E0000}"/>
    <cellStyle name="20% - Accent1 2 2 6 2 5 2 2 2" xfId="7922" xr:uid="{00000000-0005-0000-0000-0000361E0000}"/>
    <cellStyle name="20% - Accent1 2 2 6 2 5 2 3" xfId="7923" xr:uid="{00000000-0005-0000-0000-0000371E0000}"/>
    <cellStyle name="20% - Accent1 2 2 6 2 5 3" xfId="7924" xr:uid="{00000000-0005-0000-0000-0000381E0000}"/>
    <cellStyle name="20% - Accent1 2 2 6 2 5 3 2" xfId="7925" xr:uid="{00000000-0005-0000-0000-0000391E0000}"/>
    <cellStyle name="20% - Accent1 2 2 6 2 5 4" xfId="7926" xr:uid="{00000000-0005-0000-0000-00003A1E0000}"/>
    <cellStyle name="20% - Accent1 2 2 6 2 6" xfId="7927" xr:uid="{00000000-0005-0000-0000-00003B1E0000}"/>
    <cellStyle name="20% - Accent1 2 2 6 2 6 2" xfId="7928" xr:uid="{00000000-0005-0000-0000-00003C1E0000}"/>
    <cellStyle name="20% - Accent1 2 2 6 2 6 2 2" xfId="7929" xr:uid="{00000000-0005-0000-0000-00003D1E0000}"/>
    <cellStyle name="20% - Accent1 2 2 6 2 6 2 2 2" xfId="7930" xr:uid="{00000000-0005-0000-0000-00003E1E0000}"/>
    <cellStyle name="20% - Accent1 2 2 6 2 6 2 3" xfId="7931" xr:uid="{00000000-0005-0000-0000-00003F1E0000}"/>
    <cellStyle name="20% - Accent1 2 2 6 2 6 3" xfId="7932" xr:uid="{00000000-0005-0000-0000-0000401E0000}"/>
    <cellStyle name="20% - Accent1 2 2 6 2 6 3 2" xfId="7933" xr:uid="{00000000-0005-0000-0000-0000411E0000}"/>
    <cellStyle name="20% - Accent1 2 2 6 2 6 4" xfId="7934" xr:uid="{00000000-0005-0000-0000-0000421E0000}"/>
    <cellStyle name="20% - Accent1 2 2 6 2 7" xfId="7935" xr:uid="{00000000-0005-0000-0000-0000431E0000}"/>
    <cellStyle name="20% - Accent1 2 2 6 2 7 2" xfId="7936" xr:uid="{00000000-0005-0000-0000-0000441E0000}"/>
    <cellStyle name="20% - Accent1 2 2 6 2 7 2 2" xfId="7937" xr:uid="{00000000-0005-0000-0000-0000451E0000}"/>
    <cellStyle name="20% - Accent1 2 2 6 2 7 3" xfId="7938" xr:uid="{00000000-0005-0000-0000-0000461E0000}"/>
    <cellStyle name="20% - Accent1 2 2 6 2 8" xfId="7939" xr:uid="{00000000-0005-0000-0000-0000471E0000}"/>
    <cellStyle name="20% - Accent1 2 2 6 2 8 2" xfId="7940" xr:uid="{00000000-0005-0000-0000-0000481E0000}"/>
    <cellStyle name="20% - Accent1 2 2 6 2 8 2 2" xfId="7941" xr:uid="{00000000-0005-0000-0000-0000491E0000}"/>
    <cellStyle name="20% - Accent1 2 2 6 2 8 3" xfId="7942" xr:uid="{00000000-0005-0000-0000-00004A1E0000}"/>
    <cellStyle name="20% - Accent1 2 2 6 2 9" xfId="7943" xr:uid="{00000000-0005-0000-0000-00004B1E0000}"/>
    <cellStyle name="20% - Accent1 2 2 6 2 9 2" xfId="7944" xr:uid="{00000000-0005-0000-0000-00004C1E0000}"/>
    <cellStyle name="20% - Accent1 2 2 6 3" xfId="7945" xr:uid="{00000000-0005-0000-0000-00004D1E0000}"/>
    <cellStyle name="20% - Accent1 2 2 6 3 10" xfId="7946" xr:uid="{00000000-0005-0000-0000-00004E1E0000}"/>
    <cellStyle name="20% - Accent1 2 2 6 3 10 2" xfId="7947" xr:uid="{00000000-0005-0000-0000-00004F1E0000}"/>
    <cellStyle name="20% - Accent1 2 2 6 3 11" xfId="7948" xr:uid="{00000000-0005-0000-0000-0000501E0000}"/>
    <cellStyle name="20% - Accent1 2 2 6 3 2" xfId="7949" xr:uid="{00000000-0005-0000-0000-0000511E0000}"/>
    <cellStyle name="20% - Accent1 2 2 6 3 2 2" xfId="7950" xr:uid="{00000000-0005-0000-0000-0000521E0000}"/>
    <cellStyle name="20% - Accent1 2 2 6 3 2 2 2" xfId="7951" xr:uid="{00000000-0005-0000-0000-0000531E0000}"/>
    <cellStyle name="20% - Accent1 2 2 6 3 2 2 2 2" xfId="7952" xr:uid="{00000000-0005-0000-0000-0000541E0000}"/>
    <cellStyle name="20% - Accent1 2 2 6 3 2 2 2 2 2" xfId="7953" xr:uid="{00000000-0005-0000-0000-0000551E0000}"/>
    <cellStyle name="20% - Accent1 2 2 6 3 2 2 2 3" xfId="7954" xr:uid="{00000000-0005-0000-0000-0000561E0000}"/>
    <cellStyle name="20% - Accent1 2 2 6 3 2 2 3" xfId="7955" xr:uid="{00000000-0005-0000-0000-0000571E0000}"/>
    <cellStyle name="20% - Accent1 2 2 6 3 2 2 3 2" xfId="7956" xr:uid="{00000000-0005-0000-0000-0000581E0000}"/>
    <cellStyle name="20% - Accent1 2 2 6 3 2 2 4" xfId="7957" xr:uid="{00000000-0005-0000-0000-0000591E0000}"/>
    <cellStyle name="20% - Accent1 2 2 6 3 2 3" xfId="7958" xr:uid="{00000000-0005-0000-0000-00005A1E0000}"/>
    <cellStyle name="20% - Accent1 2 2 6 3 2 3 2" xfId="7959" xr:uid="{00000000-0005-0000-0000-00005B1E0000}"/>
    <cellStyle name="20% - Accent1 2 2 6 3 2 3 2 2" xfId="7960" xr:uid="{00000000-0005-0000-0000-00005C1E0000}"/>
    <cellStyle name="20% - Accent1 2 2 6 3 2 3 2 2 2" xfId="7961" xr:uid="{00000000-0005-0000-0000-00005D1E0000}"/>
    <cellStyle name="20% - Accent1 2 2 6 3 2 3 2 3" xfId="7962" xr:uid="{00000000-0005-0000-0000-00005E1E0000}"/>
    <cellStyle name="20% - Accent1 2 2 6 3 2 3 3" xfId="7963" xr:uid="{00000000-0005-0000-0000-00005F1E0000}"/>
    <cellStyle name="20% - Accent1 2 2 6 3 2 3 3 2" xfId="7964" xr:uid="{00000000-0005-0000-0000-0000601E0000}"/>
    <cellStyle name="20% - Accent1 2 2 6 3 2 3 4" xfId="7965" xr:uid="{00000000-0005-0000-0000-0000611E0000}"/>
    <cellStyle name="20% - Accent1 2 2 6 3 2 4" xfId="7966" xr:uid="{00000000-0005-0000-0000-0000621E0000}"/>
    <cellStyle name="20% - Accent1 2 2 6 3 2 4 2" xfId="7967" xr:uid="{00000000-0005-0000-0000-0000631E0000}"/>
    <cellStyle name="20% - Accent1 2 2 6 3 2 4 2 2" xfId="7968" xr:uid="{00000000-0005-0000-0000-0000641E0000}"/>
    <cellStyle name="20% - Accent1 2 2 6 3 2 4 2 2 2" xfId="7969" xr:uid="{00000000-0005-0000-0000-0000651E0000}"/>
    <cellStyle name="20% - Accent1 2 2 6 3 2 4 2 3" xfId="7970" xr:uid="{00000000-0005-0000-0000-0000661E0000}"/>
    <cellStyle name="20% - Accent1 2 2 6 3 2 4 3" xfId="7971" xr:uid="{00000000-0005-0000-0000-0000671E0000}"/>
    <cellStyle name="20% - Accent1 2 2 6 3 2 4 3 2" xfId="7972" xr:uid="{00000000-0005-0000-0000-0000681E0000}"/>
    <cellStyle name="20% - Accent1 2 2 6 3 2 4 4" xfId="7973" xr:uid="{00000000-0005-0000-0000-0000691E0000}"/>
    <cellStyle name="20% - Accent1 2 2 6 3 2 5" xfId="7974" xr:uid="{00000000-0005-0000-0000-00006A1E0000}"/>
    <cellStyle name="20% - Accent1 2 2 6 3 2 5 2" xfId="7975" xr:uid="{00000000-0005-0000-0000-00006B1E0000}"/>
    <cellStyle name="20% - Accent1 2 2 6 3 2 5 2 2" xfId="7976" xr:uid="{00000000-0005-0000-0000-00006C1E0000}"/>
    <cellStyle name="20% - Accent1 2 2 6 3 2 5 3" xfId="7977" xr:uid="{00000000-0005-0000-0000-00006D1E0000}"/>
    <cellStyle name="20% - Accent1 2 2 6 3 2 6" xfId="7978" xr:uid="{00000000-0005-0000-0000-00006E1E0000}"/>
    <cellStyle name="20% - Accent1 2 2 6 3 2 6 2" xfId="7979" xr:uid="{00000000-0005-0000-0000-00006F1E0000}"/>
    <cellStyle name="20% - Accent1 2 2 6 3 2 6 2 2" xfId="7980" xr:uid="{00000000-0005-0000-0000-0000701E0000}"/>
    <cellStyle name="20% - Accent1 2 2 6 3 2 6 3" xfId="7981" xr:uid="{00000000-0005-0000-0000-0000711E0000}"/>
    <cellStyle name="20% - Accent1 2 2 6 3 2 7" xfId="7982" xr:uid="{00000000-0005-0000-0000-0000721E0000}"/>
    <cellStyle name="20% - Accent1 2 2 6 3 2 7 2" xfId="7983" xr:uid="{00000000-0005-0000-0000-0000731E0000}"/>
    <cellStyle name="20% - Accent1 2 2 6 3 2 8" xfId="7984" xr:uid="{00000000-0005-0000-0000-0000741E0000}"/>
    <cellStyle name="20% - Accent1 2 2 6 3 2 8 2" xfId="7985" xr:uid="{00000000-0005-0000-0000-0000751E0000}"/>
    <cellStyle name="20% - Accent1 2 2 6 3 2 9" xfId="7986" xr:uid="{00000000-0005-0000-0000-0000761E0000}"/>
    <cellStyle name="20% - Accent1 2 2 6 3 3" xfId="7987" xr:uid="{00000000-0005-0000-0000-0000771E0000}"/>
    <cellStyle name="20% - Accent1 2 2 6 3 3 2" xfId="7988" xr:uid="{00000000-0005-0000-0000-0000781E0000}"/>
    <cellStyle name="20% - Accent1 2 2 6 3 3 2 2" xfId="7989" xr:uid="{00000000-0005-0000-0000-0000791E0000}"/>
    <cellStyle name="20% - Accent1 2 2 6 3 3 2 2 2" xfId="7990" xr:uid="{00000000-0005-0000-0000-00007A1E0000}"/>
    <cellStyle name="20% - Accent1 2 2 6 3 3 2 2 2 2" xfId="7991" xr:uid="{00000000-0005-0000-0000-00007B1E0000}"/>
    <cellStyle name="20% - Accent1 2 2 6 3 3 2 2 3" xfId="7992" xr:uid="{00000000-0005-0000-0000-00007C1E0000}"/>
    <cellStyle name="20% - Accent1 2 2 6 3 3 2 3" xfId="7993" xr:uid="{00000000-0005-0000-0000-00007D1E0000}"/>
    <cellStyle name="20% - Accent1 2 2 6 3 3 2 3 2" xfId="7994" xr:uid="{00000000-0005-0000-0000-00007E1E0000}"/>
    <cellStyle name="20% - Accent1 2 2 6 3 3 2 4" xfId="7995" xr:uid="{00000000-0005-0000-0000-00007F1E0000}"/>
    <cellStyle name="20% - Accent1 2 2 6 3 3 3" xfId="7996" xr:uid="{00000000-0005-0000-0000-0000801E0000}"/>
    <cellStyle name="20% - Accent1 2 2 6 3 3 3 2" xfId="7997" xr:uid="{00000000-0005-0000-0000-0000811E0000}"/>
    <cellStyle name="20% - Accent1 2 2 6 3 3 3 2 2" xfId="7998" xr:uid="{00000000-0005-0000-0000-0000821E0000}"/>
    <cellStyle name="20% - Accent1 2 2 6 3 3 3 2 2 2" xfId="7999" xr:uid="{00000000-0005-0000-0000-0000831E0000}"/>
    <cellStyle name="20% - Accent1 2 2 6 3 3 3 2 3" xfId="8000" xr:uid="{00000000-0005-0000-0000-0000841E0000}"/>
    <cellStyle name="20% - Accent1 2 2 6 3 3 3 3" xfId="8001" xr:uid="{00000000-0005-0000-0000-0000851E0000}"/>
    <cellStyle name="20% - Accent1 2 2 6 3 3 3 3 2" xfId="8002" xr:uid="{00000000-0005-0000-0000-0000861E0000}"/>
    <cellStyle name="20% - Accent1 2 2 6 3 3 3 4" xfId="8003" xr:uid="{00000000-0005-0000-0000-0000871E0000}"/>
    <cellStyle name="20% - Accent1 2 2 6 3 3 4" xfId="8004" xr:uid="{00000000-0005-0000-0000-0000881E0000}"/>
    <cellStyle name="20% - Accent1 2 2 6 3 3 4 2" xfId="8005" xr:uid="{00000000-0005-0000-0000-0000891E0000}"/>
    <cellStyle name="20% - Accent1 2 2 6 3 3 4 2 2" xfId="8006" xr:uid="{00000000-0005-0000-0000-00008A1E0000}"/>
    <cellStyle name="20% - Accent1 2 2 6 3 3 4 2 2 2" xfId="8007" xr:uid="{00000000-0005-0000-0000-00008B1E0000}"/>
    <cellStyle name="20% - Accent1 2 2 6 3 3 4 2 3" xfId="8008" xr:uid="{00000000-0005-0000-0000-00008C1E0000}"/>
    <cellStyle name="20% - Accent1 2 2 6 3 3 4 3" xfId="8009" xr:uid="{00000000-0005-0000-0000-00008D1E0000}"/>
    <cellStyle name="20% - Accent1 2 2 6 3 3 4 3 2" xfId="8010" xr:uid="{00000000-0005-0000-0000-00008E1E0000}"/>
    <cellStyle name="20% - Accent1 2 2 6 3 3 4 4" xfId="8011" xr:uid="{00000000-0005-0000-0000-00008F1E0000}"/>
    <cellStyle name="20% - Accent1 2 2 6 3 3 5" xfId="8012" xr:uid="{00000000-0005-0000-0000-0000901E0000}"/>
    <cellStyle name="20% - Accent1 2 2 6 3 3 5 2" xfId="8013" xr:uid="{00000000-0005-0000-0000-0000911E0000}"/>
    <cellStyle name="20% - Accent1 2 2 6 3 3 5 2 2" xfId="8014" xr:uid="{00000000-0005-0000-0000-0000921E0000}"/>
    <cellStyle name="20% - Accent1 2 2 6 3 3 5 3" xfId="8015" xr:uid="{00000000-0005-0000-0000-0000931E0000}"/>
    <cellStyle name="20% - Accent1 2 2 6 3 3 6" xfId="8016" xr:uid="{00000000-0005-0000-0000-0000941E0000}"/>
    <cellStyle name="20% - Accent1 2 2 6 3 3 6 2" xfId="8017" xr:uid="{00000000-0005-0000-0000-0000951E0000}"/>
    <cellStyle name="20% - Accent1 2 2 6 3 3 6 2 2" xfId="8018" xr:uid="{00000000-0005-0000-0000-0000961E0000}"/>
    <cellStyle name="20% - Accent1 2 2 6 3 3 6 3" xfId="8019" xr:uid="{00000000-0005-0000-0000-0000971E0000}"/>
    <cellStyle name="20% - Accent1 2 2 6 3 3 7" xfId="8020" xr:uid="{00000000-0005-0000-0000-0000981E0000}"/>
    <cellStyle name="20% - Accent1 2 2 6 3 3 7 2" xfId="8021" xr:uid="{00000000-0005-0000-0000-0000991E0000}"/>
    <cellStyle name="20% - Accent1 2 2 6 3 3 8" xfId="8022" xr:uid="{00000000-0005-0000-0000-00009A1E0000}"/>
    <cellStyle name="20% - Accent1 2 2 6 3 3 8 2" xfId="8023" xr:uid="{00000000-0005-0000-0000-00009B1E0000}"/>
    <cellStyle name="20% - Accent1 2 2 6 3 3 9" xfId="8024" xr:uid="{00000000-0005-0000-0000-00009C1E0000}"/>
    <cellStyle name="20% - Accent1 2 2 6 3 4" xfId="8025" xr:uid="{00000000-0005-0000-0000-00009D1E0000}"/>
    <cellStyle name="20% - Accent1 2 2 6 3 4 2" xfId="8026" xr:uid="{00000000-0005-0000-0000-00009E1E0000}"/>
    <cellStyle name="20% - Accent1 2 2 6 3 4 2 2" xfId="8027" xr:uid="{00000000-0005-0000-0000-00009F1E0000}"/>
    <cellStyle name="20% - Accent1 2 2 6 3 4 2 2 2" xfId="8028" xr:uid="{00000000-0005-0000-0000-0000A01E0000}"/>
    <cellStyle name="20% - Accent1 2 2 6 3 4 2 3" xfId="8029" xr:uid="{00000000-0005-0000-0000-0000A11E0000}"/>
    <cellStyle name="20% - Accent1 2 2 6 3 4 3" xfId="8030" xr:uid="{00000000-0005-0000-0000-0000A21E0000}"/>
    <cellStyle name="20% - Accent1 2 2 6 3 4 3 2" xfId="8031" xr:uid="{00000000-0005-0000-0000-0000A31E0000}"/>
    <cellStyle name="20% - Accent1 2 2 6 3 4 4" xfId="8032" xr:uid="{00000000-0005-0000-0000-0000A41E0000}"/>
    <cellStyle name="20% - Accent1 2 2 6 3 5" xfId="8033" xr:uid="{00000000-0005-0000-0000-0000A51E0000}"/>
    <cellStyle name="20% - Accent1 2 2 6 3 5 2" xfId="8034" xr:uid="{00000000-0005-0000-0000-0000A61E0000}"/>
    <cellStyle name="20% - Accent1 2 2 6 3 5 2 2" xfId="8035" xr:uid="{00000000-0005-0000-0000-0000A71E0000}"/>
    <cellStyle name="20% - Accent1 2 2 6 3 5 2 2 2" xfId="8036" xr:uid="{00000000-0005-0000-0000-0000A81E0000}"/>
    <cellStyle name="20% - Accent1 2 2 6 3 5 2 3" xfId="8037" xr:uid="{00000000-0005-0000-0000-0000A91E0000}"/>
    <cellStyle name="20% - Accent1 2 2 6 3 5 3" xfId="8038" xr:uid="{00000000-0005-0000-0000-0000AA1E0000}"/>
    <cellStyle name="20% - Accent1 2 2 6 3 5 3 2" xfId="8039" xr:uid="{00000000-0005-0000-0000-0000AB1E0000}"/>
    <cellStyle name="20% - Accent1 2 2 6 3 5 4" xfId="8040" xr:uid="{00000000-0005-0000-0000-0000AC1E0000}"/>
    <cellStyle name="20% - Accent1 2 2 6 3 6" xfId="8041" xr:uid="{00000000-0005-0000-0000-0000AD1E0000}"/>
    <cellStyle name="20% - Accent1 2 2 6 3 6 2" xfId="8042" xr:uid="{00000000-0005-0000-0000-0000AE1E0000}"/>
    <cellStyle name="20% - Accent1 2 2 6 3 6 2 2" xfId="8043" xr:uid="{00000000-0005-0000-0000-0000AF1E0000}"/>
    <cellStyle name="20% - Accent1 2 2 6 3 6 2 2 2" xfId="8044" xr:uid="{00000000-0005-0000-0000-0000B01E0000}"/>
    <cellStyle name="20% - Accent1 2 2 6 3 6 2 3" xfId="8045" xr:uid="{00000000-0005-0000-0000-0000B11E0000}"/>
    <cellStyle name="20% - Accent1 2 2 6 3 6 3" xfId="8046" xr:uid="{00000000-0005-0000-0000-0000B21E0000}"/>
    <cellStyle name="20% - Accent1 2 2 6 3 6 3 2" xfId="8047" xr:uid="{00000000-0005-0000-0000-0000B31E0000}"/>
    <cellStyle name="20% - Accent1 2 2 6 3 6 4" xfId="8048" xr:uid="{00000000-0005-0000-0000-0000B41E0000}"/>
    <cellStyle name="20% - Accent1 2 2 6 3 7" xfId="8049" xr:uid="{00000000-0005-0000-0000-0000B51E0000}"/>
    <cellStyle name="20% - Accent1 2 2 6 3 7 2" xfId="8050" xr:uid="{00000000-0005-0000-0000-0000B61E0000}"/>
    <cellStyle name="20% - Accent1 2 2 6 3 7 2 2" xfId="8051" xr:uid="{00000000-0005-0000-0000-0000B71E0000}"/>
    <cellStyle name="20% - Accent1 2 2 6 3 7 3" xfId="8052" xr:uid="{00000000-0005-0000-0000-0000B81E0000}"/>
    <cellStyle name="20% - Accent1 2 2 6 3 8" xfId="8053" xr:uid="{00000000-0005-0000-0000-0000B91E0000}"/>
    <cellStyle name="20% - Accent1 2 2 6 3 8 2" xfId="8054" xr:uid="{00000000-0005-0000-0000-0000BA1E0000}"/>
    <cellStyle name="20% - Accent1 2 2 6 3 8 2 2" xfId="8055" xr:uid="{00000000-0005-0000-0000-0000BB1E0000}"/>
    <cellStyle name="20% - Accent1 2 2 6 3 8 3" xfId="8056" xr:uid="{00000000-0005-0000-0000-0000BC1E0000}"/>
    <cellStyle name="20% - Accent1 2 2 6 3 9" xfId="8057" xr:uid="{00000000-0005-0000-0000-0000BD1E0000}"/>
    <cellStyle name="20% - Accent1 2 2 6 3 9 2" xfId="8058" xr:uid="{00000000-0005-0000-0000-0000BE1E0000}"/>
    <cellStyle name="20% - Accent1 2 2 6 4" xfId="8059" xr:uid="{00000000-0005-0000-0000-0000BF1E0000}"/>
    <cellStyle name="20% - Accent1 2 2 6 4 10" xfId="8060" xr:uid="{00000000-0005-0000-0000-0000C01E0000}"/>
    <cellStyle name="20% - Accent1 2 2 6 4 10 2" xfId="8061" xr:uid="{00000000-0005-0000-0000-0000C11E0000}"/>
    <cellStyle name="20% - Accent1 2 2 6 4 11" xfId="8062" xr:uid="{00000000-0005-0000-0000-0000C21E0000}"/>
    <cellStyle name="20% - Accent1 2 2 6 4 2" xfId="8063" xr:uid="{00000000-0005-0000-0000-0000C31E0000}"/>
    <cellStyle name="20% - Accent1 2 2 6 4 2 2" xfId="8064" xr:uid="{00000000-0005-0000-0000-0000C41E0000}"/>
    <cellStyle name="20% - Accent1 2 2 6 4 2 2 2" xfId="8065" xr:uid="{00000000-0005-0000-0000-0000C51E0000}"/>
    <cellStyle name="20% - Accent1 2 2 6 4 2 2 2 2" xfId="8066" xr:uid="{00000000-0005-0000-0000-0000C61E0000}"/>
    <cellStyle name="20% - Accent1 2 2 6 4 2 2 2 2 2" xfId="8067" xr:uid="{00000000-0005-0000-0000-0000C71E0000}"/>
    <cellStyle name="20% - Accent1 2 2 6 4 2 2 2 3" xfId="8068" xr:uid="{00000000-0005-0000-0000-0000C81E0000}"/>
    <cellStyle name="20% - Accent1 2 2 6 4 2 2 3" xfId="8069" xr:uid="{00000000-0005-0000-0000-0000C91E0000}"/>
    <cellStyle name="20% - Accent1 2 2 6 4 2 2 3 2" xfId="8070" xr:uid="{00000000-0005-0000-0000-0000CA1E0000}"/>
    <cellStyle name="20% - Accent1 2 2 6 4 2 2 4" xfId="8071" xr:uid="{00000000-0005-0000-0000-0000CB1E0000}"/>
    <cellStyle name="20% - Accent1 2 2 6 4 2 3" xfId="8072" xr:uid="{00000000-0005-0000-0000-0000CC1E0000}"/>
    <cellStyle name="20% - Accent1 2 2 6 4 2 3 2" xfId="8073" xr:uid="{00000000-0005-0000-0000-0000CD1E0000}"/>
    <cellStyle name="20% - Accent1 2 2 6 4 2 3 2 2" xfId="8074" xr:uid="{00000000-0005-0000-0000-0000CE1E0000}"/>
    <cellStyle name="20% - Accent1 2 2 6 4 2 3 2 2 2" xfId="8075" xr:uid="{00000000-0005-0000-0000-0000CF1E0000}"/>
    <cellStyle name="20% - Accent1 2 2 6 4 2 3 2 3" xfId="8076" xr:uid="{00000000-0005-0000-0000-0000D01E0000}"/>
    <cellStyle name="20% - Accent1 2 2 6 4 2 3 3" xfId="8077" xr:uid="{00000000-0005-0000-0000-0000D11E0000}"/>
    <cellStyle name="20% - Accent1 2 2 6 4 2 3 3 2" xfId="8078" xr:uid="{00000000-0005-0000-0000-0000D21E0000}"/>
    <cellStyle name="20% - Accent1 2 2 6 4 2 3 4" xfId="8079" xr:uid="{00000000-0005-0000-0000-0000D31E0000}"/>
    <cellStyle name="20% - Accent1 2 2 6 4 2 4" xfId="8080" xr:uid="{00000000-0005-0000-0000-0000D41E0000}"/>
    <cellStyle name="20% - Accent1 2 2 6 4 2 4 2" xfId="8081" xr:uid="{00000000-0005-0000-0000-0000D51E0000}"/>
    <cellStyle name="20% - Accent1 2 2 6 4 2 4 2 2" xfId="8082" xr:uid="{00000000-0005-0000-0000-0000D61E0000}"/>
    <cellStyle name="20% - Accent1 2 2 6 4 2 4 2 2 2" xfId="8083" xr:uid="{00000000-0005-0000-0000-0000D71E0000}"/>
    <cellStyle name="20% - Accent1 2 2 6 4 2 4 2 3" xfId="8084" xr:uid="{00000000-0005-0000-0000-0000D81E0000}"/>
    <cellStyle name="20% - Accent1 2 2 6 4 2 4 3" xfId="8085" xr:uid="{00000000-0005-0000-0000-0000D91E0000}"/>
    <cellStyle name="20% - Accent1 2 2 6 4 2 4 3 2" xfId="8086" xr:uid="{00000000-0005-0000-0000-0000DA1E0000}"/>
    <cellStyle name="20% - Accent1 2 2 6 4 2 4 4" xfId="8087" xr:uid="{00000000-0005-0000-0000-0000DB1E0000}"/>
    <cellStyle name="20% - Accent1 2 2 6 4 2 5" xfId="8088" xr:uid="{00000000-0005-0000-0000-0000DC1E0000}"/>
    <cellStyle name="20% - Accent1 2 2 6 4 2 5 2" xfId="8089" xr:uid="{00000000-0005-0000-0000-0000DD1E0000}"/>
    <cellStyle name="20% - Accent1 2 2 6 4 2 5 2 2" xfId="8090" xr:uid="{00000000-0005-0000-0000-0000DE1E0000}"/>
    <cellStyle name="20% - Accent1 2 2 6 4 2 5 3" xfId="8091" xr:uid="{00000000-0005-0000-0000-0000DF1E0000}"/>
    <cellStyle name="20% - Accent1 2 2 6 4 2 6" xfId="8092" xr:uid="{00000000-0005-0000-0000-0000E01E0000}"/>
    <cellStyle name="20% - Accent1 2 2 6 4 2 6 2" xfId="8093" xr:uid="{00000000-0005-0000-0000-0000E11E0000}"/>
    <cellStyle name="20% - Accent1 2 2 6 4 2 6 2 2" xfId="8094" xr:uid="{00000000-0005-0000-0000-0000E21E0000}"/>
    <cellStyle name="20% - Accent1 2 2 6 4 2 6 3" xfId="8095" xr:uid="{00000000-0005-0000-0000-0000E31E0000}"/>
    <cellStyle name="20% - Accent1 2 2 6 4 2 7" xfId="8096" xr:uid="{00000000-0005-0000-0000-0000E41E0000}"/>
    <cellStyle name="20% - Accent1 2 2 6 4 2 7 2" xfId="8097" xr:uid="{00000000-0005-0000-0000-0000E51E0000}"/>
    <cellStyle name="20% - Accent1 2 2 6 4 2 8" xfId="8098" xr:uid="{00000000-0005-0000-0000-0000E61E0000}"/>
    <cellStyle name="20% - Accent1 2 2 6 4 2 8 2" xfId="8099" xr:uid="{00000000-0005-0000-0000-0000E71E0000}"/>
    <cellStyle name="20% - Accent1 2 2 6 4 2 9" xfId="8100" xr:uid="{00000000-0005-0000-0000-0000E81E0000}"/>
    <cellStyle name="20% - Accent1 2 2 6 4 3" xfId="8101" xr:uid="{00000000-0005-0000-0000-0000E91E0000}"/>
    <cellStyle name="20% - Accent1 2 2 6 4 3 2" xfId="8102" xr:uid="{00000000-0005-0000-0000-0000EA1E0000}"/>
    <cellStyle name="20% - Accent1 2 2 6 4 3 2 2" xfId="8103" xr:uid="{00000000-0005-0000-0000-0000EB1E0000}"/>
    <cellStyle name="20% - Accent1 2 2 6 4 3 2 2 2" xfId="8104" xr:uid="{00000000-0005-0000-0000-0000EC1E0000}"/>
    <cellStyle name="20% - Accent1 2 2 6 4 3 2 2 2 2" xfId="8105" xr:uid="{00000000-0005-0000-0000-0000ED1E0000}"/>
    <cellStyle name="20% - Accent1 2 2 6 4 3 2 2 3" xfId="8106" xr:uid="{00000000-0005-0000-0000-0000EE1E0000}"/>
    <cellStyle name="20% - Accent1 2 2 6 4 3 2 3" xfId="8107" xr:uid="{00000000-0005-0000-0000-0000EF1E0000}"/>
    <cellStyle name="20% - Accent1 2 2 6 4 3 2 3 2" xfId="8108" xr:uid="{00000000-0005-0000-0000-0000F01E0000}"/>
    <cellStyle name="20% - Accent1 2 2 6 4 3 2 4" xfId="8109" xr:uid="{00000000-0005-0000-0000-0000F11E0000}"/>
    <cellStyle name="20% - Accent1 2 2 6 4 3 3" xfId="8110" xr:uid="{00000000-0005-0000-0000-0000F21E0000}"/>
    <cellStyle name="20% - Accent1 2 2 6 4 3 3 2" xfId="8111" xr:uid="{00000000-0005-0000-0000-0000F31E0000}"/>
    <cellStyle name="20% - Accent1 2 2 6 4 3 3 2 2" xfId="8112" xr:uid="{00000000-0005-0000-0000-0000F41E0000}"/>
    <cellStyle name="20% - Accent1 2 2 6 4 3 3 2 2 2" xfId="8113" xr:uid="{00000000-0005-0000-0000-0000F51E0000}"/>
    <cellStyle name="20% - Accent1 2 2 6 4 3 3 2 3" xfId="8114" xr:uid="{00000000-0005-0000-0000-0000F61E0000}"/>
    <cellStyle name="20% - Accent1 2 2 6 4 3 3 3" xfId="8115" xr:uid="{00000000-0005-0000-0000-0000F71E0000}"/>
    <cellStyle name="20% - Accent1 2 2 6 4 3 3 3 2" xfId="8116" xr:uid="{00000000-0005-0000-0000-0000F81E0000}"/>
    <cellStyle name="20% - Accent1 2 2 6 4 3 3 4" xfId="8117" xr:uid="{00000000-0005-0000-0000-0000F91E0000}"/>
    <cellStyle name="20% - Accent1 2 2 6 4 3 4" xfId="8118" xr:uid="{00000000-0005-0000-0000-0000FA1E0000}"/>
    <cellStyle name="20% - Accent1 2 2 6 4 3 4 2" xfId="8119" xr:uid="{00000000-0005-0000-0000-0000FB1E0000}"/>
    <cellStyle name="20% - Accent1 2 2 6 4 3 4 2 2" xfId="8120" xr:uid="{00000000-0005-0000-0000-0000FC1E0000}"/>
    <cellStyle name="20% - Accent1 2 2 6 4 3 4 2 2 2" xfId="8121" xr:uid="{00000000-0005-0000-0000-0000FD1E0000}"/>
    <cellStyle name="20% - Accent1 2 2 6 4 3 4 2 3" xfId="8122" xr:uid="{00000000-0005-0000-0000-0000FE1E0000}"/>
    <cellStyle name="20% - Accent1 2 2 6 4 3 4 3" xfId="8123" xr:uid="{00000000-0005-0000-0000-0000FF1E0000}"/>
    <cellStyle name="20% - Accent1 2 2 6 4 3 4 3 2" xfId="8124" xr:uid="{00000000-0005-0000-0000-0000001F0000}"/>
    <cellStyle name="20% - Accent1 2 2 6 4 3 4 4" xfId="8125" xr:uid="{00000000-0005-0000-0000-0000011F0000}"/>
    <cellStyle name="20% - Accent1 2 2 6 4 3 5" xfId="8126" xr:uid="{00000000-0005-0000-0000-0000021F0000}"/>
    <cellStyle name="20% - Accent1 2 2 6 4 3 5 2" xfId="8127" xr:uid="{00000000-0005-0000-0000-0000031F0000}"/>
    <cellStyle name="20% - Accent1 2 2 6 4 3 5 2 2" xfId="8128" xr:uid="{00000000-0005-0000-0000-0000041F0000}"/>
    <cellStyle name="20% - Accent1 2 2 6 4 3 5 3" xfId="8129" xr:uid="{00000000-0005-0000-0000-0000051F0000}"/>
    <cellStyle name="20% - Accent1 2 2 6 4 3 6" xfId="8130" xr:uid="{00000000-0005-0000-0000-0000061F0000}"/>
    <cellStyle name="20% - Accent1 2 2 6 4 3 6 2" xfId="8131" xr:uid="{00000000-0005-0000-0000-0000071F0000}"/>
    <cellStyle name="20% - Accent1 2 2 6 4 3 6 2 2" xfId="8132" xr:uid="{00000000-0005-0000-0000-0000081F0000}"/>
    <cellStyle name="20% - Accent1 2 2 6 4 3 6 3" xfId="8133" xr:uid="{00000000-0005-0000-0000-0000091F0000}"/>
    <cellStyle name="20% - Accent1 2 2 6 4 3 7" xfId="8134" xr:uid="{00000000-0005-0000-0000-00000A1F0000}"/>
    <cellStyle name="20% - Accent1 2 2 6 4 3 7 2" xfId="8135" xr:uid="{00000000-0005-0000-0000-00000B1F0000}"/>
    <cellStyle name="20% - Accent1 2 2 6 4 3 8" xfId="8136" xr:uid="{00000000-0005-0000-0000-00000C1F0000}"/>
    <cellStyle name="20% - Accent1 2 2 6 4 3 8 2" xfId="8137" xr:uid="{00000000-0005-0000-0000-00000D1F0000}"/>
    <cellStyle name="20% - Accent1 2 2 6 4 3 9" xfId="8138" xr:uid="{00000000-0005-0000-0000-00000E1F0000}"/>
    <cellStyle name="20% - Accent1 2 2 6 4 4" xfId="8139" xr:uid="{00000000-0005-0000-0000-00000F1F0000}"/>
    <cellStyle name="20% - Accent1 2 2 6 4 4 2" xfId="8140" xr:uid="{00000000-0005-0000-0000-0000101F0000}"/>
    <cellStyle name="20% - Accent1 2 2 6 4 4 2 2" xfId="8141" xr:uid="{00000000-0005-0000-0000-0000111F0000}"/>
    <cellStyle name="20% - Accent1 2 2 6 4 4 2 2 2" xfId="8142" xr:uid="{00000000-0005-0000-0000-0000121F0000}"/>
    <cellStyle name="20% - Accent1 2 2 6 4 4 2 3" xfId="8143" xr:uid="{00000000-0005-0000-0000-0000131F0000}"/>
    <cellStyle name="20% - Accent1 2 2 6 4 4 3" xfId="8144" xr:uid="{00000000-0005-0000-0000-0000141F0000}"/>
    <cellStyle name="20% - Accent1 2 2 6 4 4 3 2" xfId="8145" xr:uid="{00000000-0005-0000-0000-0000151F0000}"/>
    <cellStyle name="20% - Accent1 2 2 6 4 4 4" xfId="8146" xr:uid="{00000000-0005-0000-0000-0000161F0000}"/>
    <cellStyle name="20% - Accent1 2 2 6 4 5" xfId="8147" xr:uid="{00000000-0005-0000-0000-0000171F0000}"/>
    <cellStyle name="20% - Accent1 2 2 6 4 5 2" xfId="8148" xr:uid="{00000000-0005-0000-0000-0000181F0000}"/>
    <cellStyle name="20% - Accent1 2 2 6 4 5 2 2" xfId="8149" xr:uid="{00000000-0005-0000-0000-0000191F0000}"/>
    <cellStyle name="20% - Accent1 2 2 6 4 5 2 2 2" xfId="8150" xr:uid="{00000000-0005-0000-0000-00001A1F0000}"/>
    <cellStyle name="20% - Accent1 2 2 6 4 5 2 3" xfId="8151" xr:uid="{00000000-0005-0000-0000-00001B1F0000}"/>
    <cellStyle name="20% - Accent1 2 2 6 4 5 3" xfId="8152" xr:uid="{00000000-0005-0000-0000-00001C1F0000}"/>
    <cellStyle name="20% - Accent1 2 2 6 4 5 3 2" xfId="8153" xr:uid="{00000000-0005-0000-0000-00001D1F0000}"/>
    <cellStyle name="20% - Accent1 2 2 6 4 5 4" xfId="8154" xr:uid="{00000000-0005-0000-0000-00001E1F0000}"/>
    <cellStyle name="20% - Accent1 2 2 6 4 6" xfId="8155" xr:uid="{00000000-0005-0000-0000-00001F1F0000}"/>
    <cellStyle name="20% - Accent1 2 2 6 4 6 2" xfId="8156" xr:uid="{00000000-0005-0000-0000-0000201F0000}"/>
    <cellStyle name="20% - Accent1 2 2 6 4 6 2 2" xfId="8157" xr:uid="{00000000-0005-0000-0000-0000211F0000}"/>
    <cellStyle name="20% - Accent1 2 2 6 4 6 2 2 2" xfId="8158" xr:uid="{00000000-0005-0000-0000-0000221F0000}"/>
    <cellStyle name="20% - Accent1 2 2 6 4 6 2 3" xfId="8159" xr:uid="{00000000-0005-0000-0000-0000231F0000}"/>
    <cellStyle name="20% - Accent1 2 2 6 4 6 3" xfId="8160" xr:uid="{00000000-0005-0000-0000-0000241F0000}"/>
    <cellStyle name="20% - Accent1 2 2 6 4 6 3 2" xfId="8161" xr:uid="{00000000-0005-0000-0000-0000251F0000}"/>
    <cellStyle name="20% - Accent1 2 2 6 4 6 4" xfId="8162" xr:uid="{00000000-0005-0000-0000-0000261F0000}"/>
    <cellStyle name="20% - Accent1 2 2 6 4 7" xfId="8163" xr:uid="{00000000-0005-0000-0000-0000271F0000}"/>
    <cellStyle name="20% - Accent1 2 2 6 4 7 2" xfId="8164" xr:uid="{00000000-0005-0000-0000-0000281F0000}"/>
    <cellStyle name="20% - Accent1 2 2 6 4 7 2 2" xfId="8165" xr:uid="{00000000-0005-0000-0000-0000291F0000}"/>
    <cellStyle name="20% - Accent1 2 2 6 4 7 3" xfId="8166" xr:uid="{00000000-0005-0000-0000-00002A1F0000}"/>
    <cellStyle name="20% - Accent1 2 2 6 4 8" xfId="8167" xr:uid="{00000000-0005-0000-0000-00002B1F0000}"/>
    <cellStyle name="20% - Accent1 2 2 6 4 8 2" xfId="8168" xr:uid="{00000000-0005-0000-0000-00002C1F0000}"/>
    <cellStyle name="20% - Accent1 2 2 6 4 8 2 2" xfId="8169" xr:uid="{00000000-0005-0000-0000-00002D1F0000}"/>
    <cellStyle name="20% - Accent1 2 2 6 4 8 3" xfId="8170" xr:uid="{00000000-0005-0000-0000-00002E1F0000}"/>
    <cellStyle name="20% - Accent1 2 2 6 4 9" xfId="8171" xr:uid="{00000000-0005-0000-0000-00002F1F0000}"/>
    <cellStyle name="20% - Accent1 2 2 6 4 9 2" xfId="8172" xr:uid="{00000000-0005-0000-0000-0000301F0000}"/>
    <cellStyle name="20% - Accent1 2 2 6 5" xfId="8173" xr:uid="{00000000-0005-0000-0000-0000311F0000}"/>
    <cellStyle name="20% - Accent1 2 2 6 5 2" xfId="8174" xr:uid="{00000000-0005-0000-0000-0000321F0000}"/>
    <cellStyle name="20% - Accent1 2 2 6 5 2 2" xfId="8175" xr:uid="{00000000-0005-0000-0000-0000331F0000}"/>
    <cellStyle name="20% - Accent1 2 2 6 5 2 2 2" xfId="8176" xr:uid="{00000000-0005-0000-0000-0000341F0000}"/>
    <cellStyle name="20% - Accent1 2 2 6 5 2 2 2 2" xfId="8177" xr:uid="{00000000-0005-0000-0000-0000351F0000}"/>
    <cellStyle name="20% - Accent1 2 2 6 5 2 2 3" xfId="8178" xr:uid="{00000000-0005-0000-0000-0000361F0000}"/>
    <cellStyle name="20% - Accent1 2 2 6 5 2 3" xfId="8179" xr:uid="{00000000-0005-0000-0000-0000371F0000}"/>
    <cellStyle name="20% - Accent1 2 2 6 5 2 3 2" xfId="8180" xr:uid="{00000000-0005-0000-0000-0000381F0000}"/>
    <cellStyle name="20% - Accent1 2 2 6 5 2 4" xfId="8181" xr:uid="{00000000-0005-0000-0000-0000391F0000}"/>
    <cellStyle name="20% - Accent1 2 2 6 5 3" xfId="8182" xr:uid="{00000000-0005-0000-0000-00003A1F0000}"/>
    <cellStyle name="20% - Accent1 2 2 6 5 3 2" xfId="8183" xr:uid="{00000000-0005-0000-0000-00003B1F0000}"/>
    <cellStyle name="20% - Accent1 2 2 6 5 3 2 2" xfId="8184" xr:uid="{00000000-0005-0000-0000-00003C1F0000}"/>
    <cellStyle name="20% - Accent1 2 2 6 5 3 2 2 2" xfId="8185" xr:uid="{00000000-0005-0000-0000-00003D1F0000}"/>
    <cellStyle name="20% - Accent1 2 2 6 5 3 2 3" xfId="8186" xr:uid="{00000000-0005-0000-0000-00003E1F0000}"/>
    <cellStyle name="20% - Accent1 2 2 6 5 3 3" xfId="8187" xr:uid="{00000000-0005-0000-0000-00003F1F0000}"/>
    <cellStyle name="20% - Accent1 2 2 6 5 3 3 2" xfId="8188" xr:uid="{00000000-0005-0000-0000-0000401F0000}"/>
    <cellStyle name="20% - Accent1 2 2 6 5 3 4" xfId="8189" xr:uid="{00000000-0005-0000-0000-0000411F0000}"/>
    <cellStyle name="20% - Accent1 2 2 6 5 4" xfId="8190" xr:uid="{00000000-0005-0000-0000-0000421F0000}"/>
    <cellStyle name="20% - Accent1 2 2 6 5 4 2" xfId="8191" xr:uid="{00000000-0005-0000-0000-0000431F0000}"/>
    <cellStyle name="20% - Accent1 2 2 6 5 4 2 2" xfId="8192" xr:uid="{00000000-0005-0000-0000-0000441F0000}"/>
    <cellStyle name="20% - Accent1 2 2 6 5 4 2 2 2" xfId="8193" xr:uid="{00000000-0005-0000-0000-0000451F0000}"/>
    <cellStyle name="20% - Accent1 2 2 6 5 4 2 3" xfId="8194" xr:uid="{00000000-0005-0000-0000-0000461F0000}"/>
    <cellStyle name="20% - Accent1 2 2 6 5 4 3" xfId="8195" xr:uid="{00000000-0005-0000-0000-0000471F0000}"/>
    <cellStyle name="20% - Accent1 2 2 6 5 4 3 2" xfId="8196" xr:uid="{00000000-0005-0000-0000-0000481F0000}"/>
    <cellStyle name="20% - Accent1 2 2 6 5 4 4" xfId="8197" xr:uid="{00000000-0005-0000-0000-0000491F0000}"/>
    <cellStyle name="20% - Accent1 2 2 6 5 5" xfId="8198" xr:uid="{00000000-0005-0000-0000-00004A1F0000}"/>
    <cellStyle name="20% - Accent1 2 2 6 5 5 2" xfId="8199" xr:uid="{00000000-0005-0000-0000-00004B1F0000}"/>
    <cellStyle name="20% - Accent1 2 2 6 5 5 2 2" xfId="8200" xr:uid="{00000000-0005-0000-0000-00004C1F0000}"/>
    <cellStyle name="20% - Accent1 2 2 6 5 5 3" xfId="8201" xr:uid="{00000000-0005-0000-0000-00004D1F0000}"/>
    <cellStyle name="20% - Accent1 2 2 6 5 6" xfId="8202" xr:uid="{00000000-0005-0000-0000-00004E1F0000}"/>
    <cellStyle name="20% - Accent1 2 2 6 5 6 2" xfId="8203" xr:uid="{00000000-0005-0000-0000-00004F1F0000}"/>
    <cellStyle name="20% - Accent1 2 2 6 5 6 2 2" xfId="8204" xr:uid="{00000000-0005-0000-0000-0000501F0000}"/>
    <cellStyle name="20% - Accent1 2 2 6 5 6 3" xfId="8205" xr:uid="{00000000-0005-0000-0000-0000511F0000}"/>
    <cellStyle name="20% - Accent1 2 2 6 5 7" xfId="8206" xr:uid="{00000000-0005-0000-0000-0000521F0000}"/>
    <cellStyle name="20% - Accent1 2 2 6 5 7 2" xfId="8207" xr:uid="{00000000-0005-0000-0000-0000531F0000}"/>
    <cellStyle name="20% - Accent1 2 2 6 5 8" xfId="8208" xr:uid="{00000000-0005-0000-0000-0000541F0000}"/>
    <cellStyle name="20% - Accent1 2 2 6 5 8 2" xfId="8209" xr:uid="{00000000-0005-0000-0000-0000551F0000}"/>
    <cellStyle name="20% - Accent1 2 2 6 5 9" xfId="8210" xr:uid="{00000000-0005-0000-0000-0000561F0000}"/>
    <cellStyle name="20% - Accent1 2 2 6 6" xfId="8211" xr:uid="{00000000-0005-0000-0000-0000571F0000}"/>
    <cellStyle name="20% - Accent1 2 2 6 6 2" xfId="8212" xr:uid="{00000000-0005-0000-0000-0000581F0000}"/>
    <cellStyle name="20% - Accent1 2 2 6 6 2 2" xfId="8213" xr:uid="{00000000-0005-0000-0000-0000591F0000}"/>
    <cellStyle name="20% - Accent1 2 2 6 6 2 2 2" xfId="8214" xr:uid="{00000000-0005-0000-0000-00005A1F0000}"/>
    <cellStyle name="20% - Accent1 2 2 6 6 2 2 2 2" xfId="8215" xr:uid="{00000000-0005-0000-0000-00005B1F0000}"/>
    <cellStyle name="20% - Accent1 2 2 6 6 2 2 3" xfId="8216" xr:uid="{00000000-0005-0000-0000-00005C1F0000}"/>
    <cellStyle name="20% - Accent1 2 2 6 6 2 3" xfId="8217" xr:uid="{00000000-0005-0000-0000-00005D1F0000}"/>
    <cellStyle name="20% - Accent1 2 2 6 6 2 3 2" xfId="8218" xr:uid="{00000000-0005-0000-0000-00005E1F0000}"/>
    <cellStyle name="20% - Accent1 2 2 6 6 2 4" xfId="8219" xr:uid="{00000000-0005-0000-0000-00005F1F0000}"/>
    <cellStyle name="20% - Accent1 2 2 6 6 3" xfId="8220" xr:uid="{00000000-0005-0000-0000-0000601F0000}"/>
    <cellStyle name="20% - Accent1 2 2 6 6 3 2" xfId="8221" xr:uid="{00000000-0005-0000-0000-0000611F0000}"/>
    <cellStyle name="20% - Accent1 2 2 6 6 3 2 2" xfId="8222" xr:uid="{00000000-0005-0000-0000-0000621F0000}"/>
    <cellStyle name="20% - Accent1 2 2 6 6 3 2 2 2" xfId="8223" xr:uid="{00000000-0005-0000-0000-0000631F0000}"/>
    <cellStyle name="20% - Accent1 2 2 6 6 3 2 3" xfId="8224" xr:uid="{00000000-0005-0000-0000-0000641F0000}"/>
    <cellStyle name="20% - Accent1 2 2 6 6 3 3" xfId="8225" xr:uid="{00000000-0005-0000-0000-0000651F0000}"/>
    <cellStyle name="20% - Accent1 2 2 6 6 3 3 2" xfId="8226" xr:uid="{00000000-0005-0000-0000-0000661F0000}"/>
    <cellStyle name="20% - Accent1 2 2 6 6 3 4" xfId="8227" xr:uid="{00000000-0005-0000-0000-0000671F0000}"/>
    <cellStyle name="20% - Accent1 2 2 6 6 4" xfId="8228" xr:uid="{00000000-0005-0000-0000-0000681F0000}"/>
    <cellStyle name="20% - Accent1 2 2 6 6 4 2" xfId="8229" xr:uid="{00000000-0005-0000-0000-0000691F0000}"/>
    <cellStyle name="20% - Accent1 2 2 6 6 4 2 2" xfId="8230" xr:uid="{00000000-0005-0000-0000-00006A1F0000}"/>
    <cellStyle name="20% - Accent1 2 2 6 6 4 2 2 2" xfId="8231" xr:uid="{00000000-0005-0000-0000-00006B1F0000}"/>
    <cellStyle name="20% - Accent1 2 2 6 6 4 2 3" xfId="8232" xr:uid="{00000000-0005-0000-0000-00006C1F0000}"/>
    <cellStyle name="20% - Accent1 2 2 6 6 4 3" xfId="8233" xr:uid="{00000000-0005-0000-0000-00006D1F0000}"/>
    <cellStyle name="20% - Accent1 2 2 6 6 4 3 2" xfId="8234" xr:uid="{00000000-0005-0000-0000-00006E1F0000}"/>
    <cellStyle name="20% - Accent1 2 2 6 6 4 4" xfId="8235" xr:uid="{00000000-0005-0000-0000-00006F1F0000}"/>
    <cellStyle name="20% - Accent1 2 2 6 6 5" xfId="8236" xr:uid="{00000000-0005-0000-0000-0000701F0000}"/>
    <cellStyle name="20% - Accent1 2 2 6 6 5 2" xfId="8237" xr:uid="{00000000-0005-0000-0000-0000711F0000}"/>
    <cellStyle name="20% - Accent1 2 2 6 6 5 2 2" xfId="8238" xr:uid="{00000000-0005-0000-0000-0000721F0000}"/>
    <cellStyle name="20% - Accent1 2 2 6 6 5 3" xfId="8239" xr:uid="{00000000-0005-0000-0000-0000731F0000}"/>
    <cellStyle name="20% - Accent1 2 2 6 6 6" xfId="8240" xr:uid="{00000000-0005-0000-0000-0000741F0000}"/>
    <cellStyle name="20% - Accent1 2 2 6 6 6 2" xfId="8241" xr:uid="{00000000-0005-0000-0000-0000751F0000}"/>
    <cellStyle name="20% - Accent1 2 2 6 6 6 2 2" xfId="8242" xr:uid="{00000000-0005-0000-0000-0000761F0000}"/>
    <cellStyle name="20% - Accent1 2 2 6 6 6 3" xfId="8243" xr:uid="{00000000-0005-0000-0000-0000771F0000}"/>
    <cellStyle name="20% - Accent1 2 2 6 6 7" xfId="8244" xr:uid="{00000000-0005-0000-0000-0000781F0000}"/>
    <cellStyle name="20% - Accent1 2 2 6 6 7 2" xfId="8245" xr:uid="{00000000-0005-0000-0000-0000791F0000}"/>
    <cellStyle name="20% - Accent1 2 2 6 6 8" xfId="8246" xr:uid="{00000000-0005-0000-0000-00007A1F0000}"/>
    <cellStyle name="20% - Accent1 2 2 6 6 8 2" xfId="8247" xr:uid="{00000000-0005-0000-0000-00007B1F0000}"/>
    <cellStyle name="20% - Accent1 2 2 6 6 9" xfId="8248" xr:uid="{00000000-0005-0000-0000-00007C1F0000}"/>
    <cellStyle name="20% - Accent1 2 2 6 7" xfId="8249" xr:uid="{00000000-0005-0000-0000-00007D1F0000}"/>
    <cellStyle name="20% - Accent1 2 2 6 7 2" xfId="8250" xr:uid="{00000000-0005-0000-0000-00007E1F0000}"/>
    <cellStyle name="20% - Accent1 2 2 6 7 2 2" xfId="8251" xr:uid="{00000000-0005-0000-0000-00007F1F0000}"/>
    <cellStyle name="20% - Accent1 2 2 6 7 2 2 2" xfId="8252" xr:uid="{00000000-0005-0000-0000-0000801F0000}"/>
    <cellStyle name="20% - Accent1 2 2 6 7 2 3" xfId="8253" xr:uid="{00000000-0005-0000-0000-0000811F0000}"/>
    <cellStyle name="20% - Accent1 2 2 6 7 3" xfId="8254" xr:uid="{00000000-0005-0000-0000-0000821F0000}"/>
    <cellStyle name="20% - Accent1 2 2 6 7 3 2" xfId="8255" xr:uid="{00000000-0005-0000-0000-0000831F0000}"/>
    <cellStyle name="20% - Accent1 2 2 6 7 4" xfId="8256" xr:uid="{00000000-0005-0000-0000-0000841F0000}"/>
    <cellStyle name="20% - Accent1 2 2 6 8" xfId="8257" xr:uid="{00000000-0005-0000-0000-0000851F0000}"/>
    <cellStyle name="20% - Accent1 2 2 6 8 2" xfId="8258" xr:uid="{00000000-0005-0000-0000-0000861F0000}"/>
    <cellStyle name="20% - Accent1 2 2 6 8 2 2" xfId="8259" xr:uid="{00000000-0005-0000-0000-0000871F0000}"/>
    <cellStyle name="20% - Accent1 2 2 6 8 2 2 2" xfId="8260" xr:uid="{00000000-0005-0000-0000-0000881F0000}"/>
    <cellStyle name="20% - Accent1 2 2 6 8 2 3" xfId="8261" xr:uid="{00000000-0005-0000-0000-0000891F0000}"/>
    <cellStyle name="20% - Accent1 2 2 6 8 3" xfId="8262" xr:uid="{00000000-0005-0000-0000-00008A1F0000}"/>
    <cellStyle name="20% - Accent1 2 2 6 8 3 2" xfId="8263" xr:uid="{00000000-0005-0000-0000-00008B1F0000}"/>
    <cellStyle name="20% - Accent1 2 2 6 8 4" xfId="8264" xr:uid="{00000000-0005-0000-0000-00008C1F0000}"/>
    <cellStyle name="20% - Accent1 2 2 6 9" xfId="8265" xr:uid="{00000000-0005-0000-0000-00008D1F0000}"/>
    <cellStyle name="20% - Accent1 2 2 6 9 2" xfId="8266" xr:uid="{00000000-0005-0000-0000-00008E1F0000}"/>
    <cellStyle name="20% - Accent1 2 2 6 9 2 2" xfId="8267" xr:uid="{00000000-0005-0000-0000-00008F1F0000}"/>
    <cellStyle name="20% - Accent1 2 2 6 9 2 2 2" xfId="8268" xr:uid="{00000000-0005-0000-0000-0000901F0000}"/>
    <cellStyle name="20% - Accent1 2 2 6 9 2 3" xfId="8269" xr:uid="{00000000-0005-0000-0000-0000911F0000}"/>
    <cellStyle name="20% - Accent1 2 2 6 9 3" xfId="8270" xr:uid="{00000000-0005-0000-0000-0000921F0000}"/>
    <cellStyle name="20% - Accent1 2 2 6 9 3 2" xfId="8271" xr:uid="{00000000-0005-0000-0000-0000931F0000}"/>
    <cellStyle name="20% - Accent1 2 2 6 9 4" xfId="8272" xr:uid="{00000000-0005-0000-0000-0000941F0000}"/>
    <cellStyle name="20% - Accent1 2 2 7" xfId="8273" xr:uid="{00000000-0005-0000-0000-0000951F0000}"/>
    <cellStyle name="20% - Accent1 2 2 7 10" xfId="8274" xr:uid="{00000000-0005-0000-0000-0000961F0000}"/>
    <cellStyle name="20% - Accent1 2 2 7 10 2" xfId="8275" xr:uid="{00000000-0005-0000-0000-0000971F0000}"/>
    <cellStyle name="20% - Accent1 2 2 7 11" xfId="8276" xr:uid="{00000000-0005-0000-0000-0000981F0000}"/>
    <cellStyle name="20% - Accent1 2 2 7 11 2" xfId="8277" xr:uid="{00000000-0005-0000-0000-0000991F0000}"/>
    <cellStyle name="20% - Accent1 2 2 7 12" xfId="8278" xr:uid="{00000000-0005-0000-0000-00009A1F0000}"/>
    <cellStyle name="20% - Accent1 2 2 7 2" xfId="8279" xr:uid="{00000000-0005-0000-0000-00009B1F0000}"/>
    <cellStyle name="20% - Accent1 2 2 7 2 10" xfId="8280" xr:uid="{00000000-0005-0000-0000-00009C1F0000}"/>
    <cellStyle name="20% - Accent1 2 2 7 2 10 2" xfId="8281" xr:uid="{00000000-0005-0000-0000-00009D1F0000}"/>
    <cellStyle name="20% - Accent1 2 2 7 2 11" xfId="8282" xr:uid="{00000000-0005-0000-0000-00009E1F0000}"/>
    <cellStyle name="20% - Accent1 2 2 7 2 2" xfId="8283" xr:uid="{00000000-0005-0000-0000-00009F1F0000}"/>
    <cellStyle name="20% - Accent1 2 2 7 2 2 2" xfId="8284" xr:uid="{00000000-0005-0000-0000-0000A01F0000}"/>
    <cellStyle name="20% - Accent1 2 2 7 2 2 2 2" xfId="8285" xr:uid="{00000000-0005-0000-0000-0000A11F0000}"/>
    <cellStyle name="20% - Accent1 2 2 7 2 2 2 2 2" xfId="8286" xr:uid="{00000000-0005-0000-0000-0000A21F0000}"/>
    <cellStyle name="20% - Accent1 2 2 7 2 2 2 2 2 2" xfId="8287" xr:uid="{00000000-0005-0000-0000-0000A31F0000}"/>
    <cellStyle name="20% - Accent1 2 2 7 2 2 2 2 3" xfId="8288" xr:uid="{00000000-0005-0000-0000-0000A41F0000}"/>
    <cellStyle name="20% - Accent1 2 2 7 2 2 2 3" xfId="8289" xr:uid="{00000000-0005-0000-0000-0000A51F0000}"/>
    <cellStyle name="20% - Accent1 2 2 7 2 2 2 3 2" xfId="8290" xr:uid="{00000000-0005-0000-0000-0000A61F0000}"/>
    <cellStyle name="20% - Accent1 2 2 7 2 2 2 4" xfId="8291" xr:uid="{00000000-0005-0000-0000-0000A71F0000}"/>
    <cellStyle name="20% - Accent1 2 2 7 2 2 3" xfId="8292" xr:uid="{00000000-0005-0000-0000-0000A81F0000}"/>
    <cellStyle name="20% - Accent1 2 2 7 2 2 3 2" xfId="8293" xr:uid="{00000000-0005-0000-0000-0000A91F0000}"/>
    <cellStyle name="20% - Accent1 2 2 7 2 2 3 2 2" xfId="8294" xr:uid="{00000000-0005-0000-0000-0000AA1F0000}"/>
    <cellStyle name="20% - Accent1 2 2 7 2 2 3 2 2 2" xfId="8295" xr:uid="{00000000-0005-0000-0000-0000AB1F0000}"/>
    <cellStyle name="20% - Accent1 2 2 7 2 2 3 2 3" xfId="8296" xr:uid="{00000000-0005-0000-0000-0000AC1F0000}"/>
    <cellStyle name="20% - Accent1 2 2 7 2 2 3 3" xfId="8297" xr:uid="{00000000-0005-0000-0000-0000AD1F0000}"/>
    <cellStyle name="20% - Accent1 2 2 7 2 2 3 3 2" xfId="8298" xr:uid="{00000000-0005-0000-0000-0000AE1F0000}"/>
    <cellStyle name="20% - Accent1 2 2 7 2 2 3 4" xfId="8299" xr:uid="{00000000-0005-0000-0000-0000AF1F0000}"/>
    <cellStyle name="20% - Accent1 2 2 7 2 2 4" xfId="8300" xr:uid="{00000000-0005-0000-0000-0000B01F0000}"/>
    <cellStyle name="20% - Accent1 2 2 7 2 2 4 2" xfId="8301" xr:uid="{00000000-0005-0000-0000-0000B11F0000}"/>
    <cellStyle name="20% - Accent1 2 2 7 2 2 4 2 2" xfId="8302" xr:uid="{00000000-0005-0000-0000-0000B21F0000}"/>
    <cellStyle name="20% - Accent1 2 2 7 2 2 4 2 2 2" xfId="8303" xr:uid="{00000000-0005-0000-0000-0000B31F0000}"/>
    <cellStyle name="20% - Accent1 2 2 7 2 2 4 2 3" xfId="8304" xr:uid="{00000000-0005-0000-0000-0000B41F0000}"/>
    <cellStyle name="20% - Accent1 2 2 7 2 2 4 3" xfId="8305" xr:uid="{00000000-0005-0000-0000-0000B51F0000}"/>
    <cellStyle name="20% - Accent1 2 2 7 2 2 4 3 2" xfId="8306" xr:uid="{00000000-0005-0000-0000-0000B61F0000}"/>
    <cellStyle name="20% - Accent1 2 2 7 2 2 4 4" xfId="8307" xr:uid="{00000000-0005-0000-0000-0000B71F0000}"/>
    <cellStyle name="20% - Accent1 2 2 7 2 2 5" xfId="8308" xr:uid="{00000000-0005-0000-0000-0000B81F0000}"/>
    <cellStyle name="20% - Accent1 2 2 7 2 2 5 2" xfId="8309" xr:uid="{00000000-0005-0000-0000-0000B91F0000}"/>
    <cellStyle name="20% - Accent1 2 2 7 2 2 5 2 2" xfId="8310" xr:uid="{00000000-0005-0000-0000-0000BA1F0000}"/>
    <cellStyle name="20% - Accent1 2 2 7 2 2 5 3" xfId="8311" xr:uid="{00000000-0005-0000-0000-0000BB1F0000}"/>
    <cellStyle name="20% - Accent1 2 2 7 2 2 6" xfId="8312" xr:uid="{00000000-0005-0000-0000-0000BC1F0000}"/>
    <cellStyle name="20% - Accent1 2 2 7 2 2 6 2" xfId="8313" xr:uid="{00000000-0005-0000-0000-0000BD1F0000}"/>
    <cellStyle name="20% - Accent1 2 2 7 2 2 6 2 2" xfId="8314" xr:uid="{00000000-0005-0000-0000-0000BE1F0000}"/>
    <cellStyle name="20% - Accent1 2 2 7 2 2 6 3" xfId="8315" xr:uid="{00000000-0005-0000-0000-0000BF1F0000}"/>
    <cellStyle name="20% - Accent1 2 2 7 2 2 7" xfId="8316" xr:uid="{00000000-0005-0000-0000-0000C01F0000}"/>
    <cellStyle name="20% - Accent1 2 2 7 2 2 7 2" xfId="8317" xr:uid="{00000000-0005-0000-0000-0000C11F0000}"/>
    <cellStyle name="20% - Accent1 2 2 7 2 2 8" xfId="8318" xr:uid="{00000000-0005-0000-0000-0000C21F0000}"/>
    <cellStyle name="20% - Accent1 2 2 7 2 2 8 2" xfId="8319" xr:uid="{00000000-0005-0000-0000-0000C31F0000}"/>
    <cellStyle name="20% - Accent1 2 2 7 2 2 9" xfId="8320" xr:uid="{00000000-0005-0000-0000-0000C41F0000}"/>
    <cellStyle name="20% - Accent1 2 2 7 2 3" xfId="8321" xr:uid="{00000000-0005-0000-0000-0000C51F0000}"/>
    <cellStyle name="20% - Accent1 2 2 7 2 3 2" xfId="8322" xr:uid="{00000000-0005-0000-0000-0000C61F0000}"/>
    <cellStyle name="20% - Accent1 2 2 7 2 3 2 2" xfId="8323" xr:uid="{00000000-0005-0000-0000-0000C71F0000}"/>
    <cellStyle name="20% - Accent1 2 2 7 2 3 2 2 2" xfId="8324" xr:uid="{00000000-0005-0000-0000-0000C81F0000}"/>
    <cellStyle name="20% - Accent1 2 2 7 2 3 2 2 2 2" xfId="8325" xr:uid="{00000000-0005-0000-0000-0000C91F0000}"/>
    <cellStyle name="20% - Accent1 2 2 7 2 3 2 2 3" xfId="8326" xr:uid="{00000000-0005-0000-0000-0000CA1F0000}"/>
    <cellStyle name="20% - Accent1 2 2 7 2 3 2 3" xfId="8327" xr:uid="{00000000-0005-0000-0000-0000CB1F0000}"/>
    <cellStyle name="20% - Accent1 2 2 7 2 3 2 3 2" xfId="8328" xr:uid="{00000000-0005-0000-0000-0000CC1F0000}"/>
    <cellStyle name="20% - Accent1 2 2 7 2 3 2 4" xfId="8329" xr:uid="{00000000-0005-0000-0000-0000CD1F0000}"/>
    <cellStyle name="20% - Accent1 2 2 7 2 3 3" xfId="8330" xr:uid="{00000000-0005-0000-0000-0000CE1F0000}"/>
    <cellStyle name="20% - Accent1 2 2 7 2 3 3 2" xfId="8331" xr:uid="{00000000-0005-0000-0000-0000CF1F0000}"/>
    <cellStyle name="20% - Accent1 2 2 7 2 3 3 2 2" xfId="8332" xr:uid="{00000000-0005-0000-0000-0000D01F0000}"/>
    <cellStyle name="20% - Accent1 2 2 7 2 3 3 2 2 2" xfId="8333" xr:uid="{00000000-0005-0000-0000-0000D11F0000}"/>
    <cellStyle name="20% - Accent1 2 2 7 2 3 3 2 3" xfId="8334" xr:uid="{00000000-0005-0000-0000-0000D21F0000}"/>
    <cellStyle name="20% - Accent1 2 2 7 2 3 3 3" xfId="8335" xr:uid="{00000000-0005-0000-0000-0000D31F0000}"/>
    <cellStyle name="20% - Accent1 2 2 7 2 3 3 3 2" xfId="8336" xr:uid="{00000000-0005-0000-0000-0000D41F0000}"/>
    <cellStyle name="20% - Accent1 2 2 7 2 3 3 4" xfId="8337" xr:uid="{00000000-0005-0000-0000-0000D51F0000}"/>
    <cellStyle name="20% - Accent1 2 2 7 2 3 4" xfId="8338" xr:uid="{00000000-0005-0000-0000-0000D61F0000}"/>
    <cellStyle name="20% - Accent1 2 2 7 2 3 4 2" xfId="8339" xr:uid="{00000000-0005-0000-0000-0000D71F0000}"/>
    <cellStyle name="20% - Accent1 2 2 7 2 3 4 2 2" xfId="8340" xr:uid="{00000000-0005-0000-0000-0000D81F0000}"/>
    <cellStyle name="20% - Accent1 2 2 7 2 3 4 2 2 2" xfId="8341" xr:uid="{00000000-0005-0000-0000-0000D91F0000}"/>
    <cellStyle name="20% - Accent1 2 2 7 2 3 4 2 3" xfId="8342" xr:uid="{00000000-0005-0000-0000-0000DA1F0000}"/>
    <cellStyle name="20% - Accent1 2 2 7 2 3 4 3" xfId="8343" xr:uid="{00000000-0005-0000-0000-0000DB1F0000}"/>
    <cellStyle name="20% - Accent1 2 2 7 2 3 4 3 2" xfId="8344" xr:uid="{00000000-0005-0000-0000-0000DC1F0000}"/>
    <cellStyle name="20% - Accent1 2 2 7 2 3 4 4" xfId="8345" xr:uid="{00000000-0005-0000-0000-0000DD1F0000}"/>
    <cellStyle name="20% - Accent1 2 2 7 2 3 5" xfId="8346" xr:uid="{00000000-0005-0000-0000-0000DE1F0000}"/>
    <cellStyle name="20% - Accent1 2 2 7 2 3 5 2" xfId="8347" xr:uid="{00000000-0005-0000-0000-0000DF1F0000}"/>
    <cellStyle name="20% - Accent1 2 2 7 2 3 5 2 2" xfId="8348" xr:uid="{00000000-0005-0000-0000-0000E01F0000}"/>
    <cellStyle name="20% - Accent1 2 2 7 2 3 5 3" xfId="8349" xr:uid="{00000000-0005-0000-0000-0000E11F0000}"/>
    <cellStyle name="20% - Accent1 2 2 7 2 3 6" xfId="8350" xr:uid="{00000000-0005-0000-0000-0000E21F0000}"/>
    <cellStyle name="20% - Accent1 2 2 7 2 3 6 2" xfId="8351" xr:uid="{00000000-0005-0000-0000-0000E31F0000}"/>
    <cellStyle name="20% - Accent1 2 2 7 2 3 6 2 2" xfId="8352" xr:uid="{00000000-0005-0000-0000-0000E41F0000}"/>
    <cellStyle name="20% - Accent1 2 2 7 2 3 6 3" xfId="8353" xr:uid="{00000000-0005-0000-0000-0000E51F0000}"/>
    <cellStyle name="20% - Accent1 2 2 7 2 3 7" xfId="8354" xr:uid="{00000000-0005-0000-0000-0000E61F0000}"/>
    <cellStyle name="20% - Accent1 2 2 7 2 3 7 2" xfId="8355" xr:uid="{00000000-0005-0000-0000-0000E71F0000}"/>
    <cellStyle name="20% - Accent1 2 2 7 2 3 8" xfId="8356" xr:uid="{00000000-0005-0000-0000-0000E81F0000}"/>
    <cellStyle name="20% - Accent1 2 2 7 2 3 8 2" xfId="8357" xr:uid="{00000000-0005-0000-0000-0000E91F0000}"/>
    <cellStyle name="20% - Accent1 2 2 7 2 3 9" xfId="8358" xr:uid="{00000000-0005-0000-0000-0000EA1F0000}"/>
    <cellStyle name="20% - Accent1 2 2 7 2 4" xfId="8359" xr:uid="{00000000-0005-0000-0000-0000EB1F0000}"/>
    <cellStyle name="20% - Accent1 2 2 7 2 4 2" xfId="8360" xr:uid="{00000000-0005-0000-0000-0000EC1F0000}"/>
    <cellStyle name="20% - Accent1 2 2 7 2 4 2 2" xfId="8361" xr:uid="{00000000-0005-0000-0000-0000ED1F0000}"/>
    <cellStyle name="20% - Accent1 2 2 7 2 4 2 2 2" xfId="8362" xr:uid="{00000000-0005-0000-0000-0000EE1F0000}"/>
    <cellStyle name="20% - Accent1 2 2 7 2 4 2 3" xfId="8363" xr:uid="{00000000-0005-0000-0000-0000EF1F0000}"/>
    <cellStyle name="20% - Accent1 2 2 7 2 4 3" xfId="8364" xr:uid="{00000000-0005-0000-0000-0000F01F0000}"/>
    <cellStyle name="20% - Accent1 2 2 7 2 4 3 2" xfId="8365" xr:uid="{00000000-0005-0000-0000-0000F11F0000}"/>
    <cellStyle name="20% - Accent1 2 2 7 2 4 4" xfId="8366" xr:uid="{00000000-0005-0000-0000-0000F21F0000}"/>
    <cellStyle name="20% - Accent1 2 2 7 2 5" xfId="8367" xr:uid="{00000000-0005-0000-0000-0000F31F0000}"/>
    <cellStyle name="20% - Accent1 2 2 7 2 5 2" xfId="8368" xr:uid="{00000000-0005-0000-0000-0000F41F0000}"/>
    <cellStyle name="20% - Accent1 2 2 7 2 5 2 2" xfId="8369" xr:uid="{00000000-0005-0000-0000-0000F51F0000}"/>
    <cellStyle name="20% - Accent1 2 2 7 2 5 2 2 2" xfId="8370" xr:uid="{00000000-0005-0000-0000-0000F61F0000}"/>
    <cellStyle name="20% - Accent1 2 2 7 2 5 2 3" xfId="8371" xr:uid="{00000000-0005-0000-0000-0000F71F0000}"/>
    <cellStyle name="20% - Accent1 2 2 7 2 5 3" xfId="8372" xr:uid="{00000000-0005-0000-0000-0000F81F0000}"/>
    <cellStyle name="20% - Accent1 2 2 7 2 5 3 2" xfId="8373" xr:uid="{00000000-0005-0000-0000-0000F91F0000}"/>
    <cellStyle name="20% - Accent1 2 2 7 2 5 4" xfId="8374" xr:uid="{00000000-0005-0000-0000-0000FA1F0000}"/>
    <cellStyle name="20% - Accent1 2 2 7 2 6" xfId="8375" xr:uid="{00000000-0005-0000-0000-0000FB1F0000}"/>
    <cellStyle name="20% - Accent1 2 2 7 2 6 2" xfId="8376" xr:uid="{00000000-0005-0000-0000-0000FC1F0000}"/>
    <cellStyle name="20% - Accent1 2 2 7 2 6 2 2" xfId="8377" xr:uid="{00000000-0005-0000-0000-0000FD1F0000}"/>
    <cellStyle name="20% - Accent1 2 2 7 2 6 2 2 2" xfId="8378" xr:uid="{00000000-0005-0000-0000-0000FE1F0000}"/>
    <cellStyle name="20% - Accent1 2 2 7 2 6 2 3" xfId="8379" xr:uid="{00000000-0005-0000-0000-0000FF1F0000}"/>
    <cellStyle name="20% - Accent1 2 2 7 2 6 3" xfId="8380" xr:uid="{00000000-0005-0000-0000-000000200000}"/>
    <cellStyle name="20% - Accent1 2 2 7 2 6 3 2" xfId="8381" xr:uid="{00000000-0005-0000-0000-000001200000}"/>
    <cellStyle name="20% - Accent1 2 2 7 2 6 4" xfId="8382" xr:uid="{00000000-0005-0000-0000-000002200000}"/>
    <cellStyle name="20% - Accent1 2 2 7 2 7" xfId="8383" xr:uid="{00000000-0005-0000-0000-000003200000}"/>
    <cellStyle name="20% - Accent1 2 2 7 2 7 2" xfId="8384" xr:uid="{00000000-0005-0000-0000-000004200000}"/>
    <cellStyle name="20% - Accent1 2 2 7 2 7 2 2" xfId="8385" xr:uid="{00000000-0005-0000-0000-000005200000}"/>
    <cellStyle name="20% - Accent1 2 2 7 2 7 3" xfId="8386" xr:uid="{00000000-0005-0000-0000-000006200000}"/>
    <cellStyle name="20% - Accent1 2 2 7 2 8" xfId="8387" xr:uid="{00000000-0005-0000-0000-000007200000}"/>
    <cellStyle name="20% - Accent1 2 2 7 2 8 2" xfId="8388" xr:uid="{00000000-0005-0000-0000-000008200000}"/>
    <cellStyle name="20% - Accent1 2 2 7 2 8 2 2" xfId="8389" xr:uid="{00000000-0005-0000-0000-000009200000}"/>
    <cellStyle name="20% - Accent1 2 2 7 2 8 3" xfId="8390" xr:uid="{00000000-0005-0000-0000-00000A200000}"/>
    <cellStyle name="20% - Accent1 2 2 7 2 9" xfId="8391" xr:uid="{00000000-0005-0000-0000-00000B200000}"/>
    <cellStyle name="20% - Accent1 2 2 7 2 9 2" xfId="8392" xr:uid="{00000000-0005-0000-0000-00000C200000}"/>
    <cellStyle name="20% - Accent1 2 2 7 3" xfId="8393" xr:uid="{00000000-0005-0000-0000-00000D200000}"/>
    <cellStyle name="20% - Accent1 2 2 7 3 2" xfId="8394" xr:uid="{00000000-0005-0000-0000-00000E200000}"/>
    <cellStyle name="20% - Accent1 2 2 7 3 2 2" xfId="8395" xr:uid="{00000000-0005-0000-0000-00000F200000}"/>
    <cellStyle name="20% - Accent1 2 2 7 3 2 2 2" xfId="8396" xr:uid="{00000000-0005-0000-0000-000010200000}"/>
    <cellStyle name="20% - Accent1 2 2 7 3 2 2 2 2" xfId="8397" xr:uid="{00000000-0005-0000-0000-000011200000}"/>
    <cellStyle name="20% - Accent1 2 2 7 3 2 2 3" xfId="8398" xr:uid="{00000000-0005-0000-0000-000012200000}"/>
    <cellStyle name="20% - Accent1 2 2 7 3 2 3" xfId="8399" xr:uid="{00000000-0005-0000-0000-000013200000}"/>
    <cellStyle name="20% - Accent1 2 2 7 3 2 3 2" xfId="8400" xr:uid="{00000000-0005-0000-0000-000014200000}"/>
    <cellStyle name="20% - Accent1 2 2 7 3 2 4" xfId="8401" xr:uid="{00000000-0005-0000-0000-000015200000}"/>
    <cellStyle name="20% - Accent1 2 2 7 3 3" xfId="8402" xr:uid="{00000000-0005-0000-0000-000016200000}"/>
    <cellStyle name="20% - Accent1 2 2 7 3 3 2" xfId="8403" xr:uid="{00000000-0005-0000-0000-000017200000}"/>
    <cellStyle name="20% - Accent1 2 2 7 3 3 2 2" xfId="8404" xr:uid="{00000000-0005-0000-0000-000018200000}"/>
    <cellStyle name="20% - Accent1 2 2 7 3 3 2 2 2" xfId="8405" xr:uid="{00000000-0005-0000-0000-000019200000}"/>
    <cellStyle name="20% - Accent1 2 2 7 3 3 2 3" xfId="8406" xr:uid="{00000000-0005-0000-0000-00001A200000}"/>
    <cellStyle name="20% - Accent1 2 2 7 3 3 3" xfId="8407" xr:uid="{00000000-0005-0000-0000-00001B200000}"/>
    <cellStyle name="20% - Accent1 2 2 7 3 3 3 2" xfId="8408" xr:uid="{00000000-0005-0000-0000-00001C200000}"/>
    <cellStyle name="20% - Accent1 2 2 7 3 3 4" xfId="8409" xr:uid="{00000000-0005-0000-0000-00001D200000}"/>
    <cellStyle name="20% - Accent1 2 2 7 3 4" xfId="8410" xr:uid="{00000000-0005-0000-0000-00001E200000}"/>
    <cellStyle name="20% - Accent1 2 2 7 3 4 2" xfId="8411" xr:uid="{00000000-0005-0000-0000-00001F200000}"/>
    <cellStyle name="20% - Accent1 2 2 7 3 4 2 2" xfId="8412" xr:uid="{00000000-0005-0000-0000-000020200000}"/>
    <cellStyle name="20% - Accent1 2 2 7 3 4 2 2 2" xfId="8413" xr:uid="{00000000-0005-0000-0000-000021200000}"/>
    <cellStyle name="20% - Accent1 2 2 7 3 4 2 3" xfId="8414" xr:uid="{00000000-0005-0000-0000-000022200000}"/>
    <cellStyle name="20% - Accent1 2 2 7 3 4 3" xfId="8415" xr:uid="{00000000-0005-0000-0000-000023200000}"/>
    <cellStyle name="20% - Accent1 2 2 7 3 4 3 2" xfId="8416" xr:uid="{00000000-0005-0000-0000-000024200000}"/>
    <cellStyle name="20% - Accent1 2 2 7 3 4 4" xfId="8417" xr:uid="{00000000-0005-0000-0000-000025200000}"/>
    <cellStyle name="20% - Accent1 2 2 7 3 5" xfId="8418" xr:uid="{00000000-0005-0000-0000-000026200000}"/>
    <cellStyle name="20% - Accent1 2 2 7 3 5 2" xfId="8419" xr:uid="{00000000-0005-0000-0000-000027200000}"/>
    <cellStyle name="20% - Accent1 2 2 7 3 5 2 2" xfId="8420" xr:uid="{00000000-0005-0000-0000-000028200000}"/>
    <cellStyle name="20% - Accent1 2 2 7 3 5 3" xfId="8421" xr:uid="{00000000-0005-0000-0000-000029200000}"/>
    <cellStyle name="20% - Accent1 2 2 7 3 6" xfId="8422" xr:uid="{00000000-0005-0000-0000-00002A200000}"/>
    <cellStyle name="20% - Accent1 2 2 7 3 6 2" xfId="8423" xr:uid="{00000000-0005-0000-0000-00002B200000}"/>
    <cellStyle name="20% - Accent1 2 2 7 3 6 2 2" xfId="8424" xr:uid="{00000000-0005-0000-0000-00002C200000}"/>
    <cellStyle name="20% - Accent1 2 2 7 3 6 3" xfId="8425" xr:uid="{00000000-0005-0000-0000-00002D200000}"/>
    <cellStyle name="20% - Accent1 2 2 7 3 7" xfId="8426" xr:uid="{00000000-0005-0000-0000-00002E200000}"/>
    <cellStyle name="20% - Accent1 2 2 7 3 7 2" xfId="8427" xr:uid="{00000000-0005-0000-0000-00002F200000}"/>
    <cellStyle name="20% - Accent1 2 2 7 3 8" xfId="8428" xr:uid="{00000000-0005-0000-0000-000030200000}"/>
    <cellStyle name="20% - Accent1 2 2 7 3 8 2" xfId="8429" xr:uid="{00000000-0005-0000-0000-000031200000}"/>
    <cellStyle name="20% - Accent1 2 2 7 3 9" xfId="8430" xr:uid="{00000000-0005-0000-0000-000032200000}"/>
    <cellStyle name="20% - Accent1 2 2 7 4" xfId="8431" xr:uid="{00000000-0005-0000-0000-000033200000}"/>
    <cellStyle name="20% - Accent1 2 2 7 4 2" xfId="8432" xr:uid="{00000000-0005-0000-0000-000034200000}"/>
    <cellStyle name="20% - Accent1 2 2 7 4 2 2" xfId="8433" xr:uid="{00000000-0005-0000-0000-000035200000}"/>
    <cellStyle name="20% - Accent1 2 2 7 4 2 2 2" xfId="8434" xr:uid="{00000000-0005-0000-0000-000036200000}"/>
    <cellStyle name="20% - Accent1 2 2 7 4 2 2 2 2" xfId="8435" xr:uid="{00000000-0005-0000-0000-000037200000}"/>
    <cellStyle name="20% - Accent1 2 2 7 4 2 2 3" xfId="8436" xr:uid="{00000000-0005-0000-0000-000038200000}"/>
    <cellStyle name="20% - Accent1 2 2 7 4 2 3" xfId="8437" xr:uid="{00000000-0005-0000-0000-000039200000}"/>
    <cellStyle name="20% - Accent1 2 2 7 4 2 3 2" xfId="8438" xr:uid="{00000000-0005-0000-0000-00003A200000}"/>
    <cellStyle name="20% - Accent1 2 2 7 4 2 4" xfId="8439" xr:uid="{00000000-0005-0000-0000-00003B200000}"/>
    <cellStyle name="20% - Accent1 2 2 7 4 3" xfId="8440" xr:uid="{00000000-0005-0000-0000-00003C200000}"/>
    <cellStyle name="20% - Accent1 2 2 7 4 3 2" xfId="8441" xr:uid="{00000000-0005-0000-0000-00003D200000}"/>
    <cellStyle name="20% - Accent1 2 2 7 4 3 2 2" xfId="8442" xr:uid="{00000000-0005-0000-0000-00003E200000}"/>
    <cellStyle name="20% - Accent1 2 2 7 4 3 2 2 2" xfId="8443" xr:uid="{00000000-0005-0000-0000-00003F200000}"/>
    <cellStyle name="20% - Accent1 2 2 7 4 3 2 3" xfId="8444" xr:uid="{00000000-0005-0000-0000-000040200000}"/>
    <cellStyle name="20% - Accent1 2 2 7 4 3 3" xfId="8445" xr:uid="{00000000-0005-0000-0000-000041200000}"/>
    <cellStyle name="20% - Accent1 2 2 7 4 3 3 2" xfId="8446" xr:uid="{00000000-0005-0000-0000-000042200000}"/>
    <cellStyle name="20% - Accent1 2 2 7 4 3 4" xfId="8447" xr:uid="{00000000-0005-0000-0000-000043200000}"/>
    <cellStyle name="20% - Accent1 2 2 7 4 4" xfId="8448" xr:uid="{00000000-0005-0000-0000-000044200000}"/>
    <cellStyle name="20% - Accent1 2 2 7 4 4 2" xfId="8449" xr:uid="{00000000-0005-0000-0000-000045200000}"/>
    <cellStyle name="20% - Accent1 2 2 7 4 4 2 2" xfId="8450" xr:uid="{00000000-0005-0000-0000-000046200000}"/>
    <cellStyle name="20% - Accent1 2 2 7 4 4 2 2 2" xfId="8451" xr:uid="{00000000-0005-0000-0000-000047200000}"/>
    <cellStyle name="20% - Accent1 2 2 7 4 4 2 3" xfId="8452" xr:uid="{00000000-0005-0000-0000-000048200000}"/>
    <cellStyle name="20% - Accent1 2 2 7 4 4 3" xfId="8453" xr:uid="{00000000-0005-0000-0000-000049200000}"/>
    <cellStyle name="20% - Accent1 2 2 7 4 4 3 2" xfId="8454" xr:uid="{00000000-0005-0000-0000-00004A200000}"/>
    <cellStyle name="20% - Accent1 2 2 7 4 4 4" xfId="8455" xr:uid="{00000000-0005-0000-0000-00004B200000}"/>
    <cellStyle name="20% - Accent1 2 2 7 4 5" xfId="8456" xr:uid="{00000000-0005-0000-0000-00004C200000}"/>
    <cellStyle name="20% - Accent1 2 2 7 4 5 2" xfId="8457" xr:uid="{00000000-0005-0000-0000-00004D200000}"/>
    <cellStyle name="20% - Accent1 2 2 7 4 5 2 2" xfId="8458" xr:uid="{00000000-0005-0000-0000-00004E200000}"/>
    <cellStyle name="20% - Accent1 2 2 7 4 5 3" xfId="8459" xr:uid="{00000000-0005-0000-0000-00004F200000}"/>
    <cellStyle name="20% - Accent1 2 2 7 4 6" xfId="8460" xr:uid="{00000000-0005-0000-0000-000050200000}"/>
    <cellStyle name="20% - Accent1 2 2 7 4 6 2" xfId="8461" xr:uid="{00000000-0005-0000-0000-000051200000}"/>
    <cellStyle name="20% - Accent1 2 2 7 4 6 2 2" xfId="8462" xr:uid="{00000000-0005-0000-0000-000052200000}"/>
    <cellStyle name="20% - Accent1 2 2 7 4 6 3" xfId="8463" xr:uid="{00000000-0005-0000-0000-000053200000}"/>
    <cellStyle name="20% - Accent1 2 2 7 4 7" xfId="8464" xr:uid="{00000000-0005-0000-0000-000054200000}"/>
    <cellStyle name="20% - Accent1 2 2 7 4 7 2" xfId="8465" xr:uid="{00000000-0005-0000-0000-000055200000}"/>
    <cellStyle name="20% - Accent1 2 2 7 4 8" xfId="8466" xr:uid="{00000000-0005-0000-0000-000056200000}"/>
    <cellStyle name="20% - Accent1 2 2 7 4 8 2" xfId="8467" xr:uid="{00000000-0005-0000-0000-000057200000}"/>
    <cellStyle name="20% - Accent1 2 2 7 4 9" xfId="8468" xr:uid="{00000000-0005-0000-0000-000058200000}"/>
    <cellStyle name="20% - Accent1 2 2 7 5" xfId="8469" xr:uid="{00000000-0005-0000-0000-000059200000}"/>
    <cellStyle name="20% - Accent1 2 2 7 5 2" xfId="8470" xr:uid="{00000000-0005-0000-0000-00005A200000}"/>
    <cellStyle name="20% - Accent1 2 2 7 5 2 2" xfId="8471" xr:uid="{00000000-0005-0000-0000-00005B200000}"/>
    <cellStyle name="20% - Accent1 2 2 7 5 2 2 2" xfId="8472" xr:uid="{00000000-0005-0000-0000-00005C200000}"/>
    <cellStyle name="20% - Accent1 2 2 7 5 2 3" xfId="8473" xr:uid="{00000000-0005-0000-0000-00005D200000}"/>
    <cellStyle name="20% - Accent1 2 2 7 5 3" xfId="8474" xr:uid="{00000000-0005-0000-0000-00005E200000}"/>
    <cellStyle name="20% - Accent1 2 2 7 5 3 2" xfId="8475" xr:uid="{00000000-0005-0000-0000-00005F200000}"/>
    <cellStyle name="20% - Accent1 2 2 7 5 4" xfId="8476" xr:uid="{00000000-0005-0000-0000-000060200000}"/>
    <cellStyle name="20% - Accent1 2 2 7 6" xfId="8477" xr:uid="{00000000-0005-0000-0000-000061200000}"/>
    <cellStyle name="20% - Accent1 2 2 7 6 2" xfId="8478" xr:uid="{00000000-0005-0000-0000-000062200000}"/>
    <cellStyle name="20% - Accent1 2 2 7 6 2 2" xfId="8479" xr:uid="{00000000-0005-0000-0000-000063200000}"/>
    <cellStyle name="20% - Accent1 2 2 7 6 2 2 2" xfId="8480" xr:uid="{00000000-0005-0000-0000-000064200000}"/>
    <cellStyle name="20% - Accent1 2 2 7 6 2 3" xfId="8481" xr:uid="{00000000-0005-0000-0000-000065200000}"/>
    <cellStyle name="20% - Accent1 2 2 7 6 3" xfId="8482" xr:uid="{00000000-0005-0000-0000-000066200000}"/>
    <cellStyle name="20% - Accent1 2 2 7 6 3 2" xfId="8483" xr:uid="{00000000-0005-0000-0000-000067200000}"/>
    <cellStyle name="20% - Accent1 2 2 7 6 4" xfId="8484" xr:uid="{00000000-0005-0000-0000-000068200000}"/>
    <cellStyle name="20% - Accent1 2 2 7 7" xfId="8485" xr:uid="{00000000-0005-0000-0000-000069200000}"/>
    <cellStyle name="20% - Accent1 2 2 7 7 2" xfId="8486" xr:uid="{00000000-0005-0000-0000-00006A200000}"/>
    <cellStyle name="20% - Accent1 2 2 7 7 2 2" xfId="8487" xr:uid="{00000000-0005-0000-0000-00006B200000}"/>
    <cellStyle name="20% - Accent1 2 2 7 7 2 2 2" xfId="8488" xr:uid="{00000000-0005-0000-0000-00006C200000}"/>
    <cellStyle name="20% - Accent1 2 2 7 7 2 3" xfId="8489" xr:uid="{00000000-0005-0000-0000-00006D200000}"/>
    <cellStyle name="20% - Accent1 2 2 7 7 3" xfId="8490" xr:uid="{00000000-0005-0000-0000-00006E200000}"/>
    <cellStyle name="20% - Accent1 2 2 7 7 3 2" xfId="8491" xr:uid="{00000000-0005-0000-0000-00006F200000}"/>
    <cellStyle name="20% - Accent1 2 2 7 7 4" xfId="8492" xr:uid="{00000000-0005-0000-0000-000070200000}"/>
    <cellStyle name="20% - Accent1 2 2 7 8" xfId="8493" xr:uid="{00000000-0005-0000-0000-000071200000}"/>
    <cellStyle name="20% - Accent1 2 2 7 8 2" xfId="8494" xr:uid="{00000000-0005-0000-0000-000072200000}"/>
    <cellStyle name="20% - Accent1 2 2 7 8 2 2" xfId="8495" xr:uid="{00000000-0005-0000-0000-000073200000}"/>
    <cellStyle name="20% - Accent1 2 2 7 8 3" xfId="8496" xr:uid="{00000000-0005-0000-0000-000074200000}"/>
    <cellStyle name="20% - Accent1 2 2 7 9" xfId="8497" xr:uid="{00000000-0005-0000-0000-000075200000}"/>
    <cellStyle name="20% - Accent1 2 2 7 9 2" xfId="8498" xr:uid="{00000000-0005-0000-0000-000076200000}"/>
    <cellStyle name="20% - Accent1 2 2 7 9 2 2" xfId="8499" xr:uid="{00000000-0005-0000-0000-000077200000}"/>
    <cellStyle name="20% - Accent1 2 2 7 9 3" xfId="8500" xr:uid="{00000000-0005-0000-0000-000078200000}"/>
    <cellStyle name="20% - Accent1 2 2 8" xfId="8501" xr:uid="{00000000-0005-0000-0000-000079200000}"/>
    <cellStyle name="20% - Accent1 2 2 8 10" xfId="8502" xr:uid="{00000000-0005-0000-0000-00007A200000}"/>
    <cellStyle name="20% - Accent1 2 2 8 10 2" xfId="8503" xr:uid="{00000000-0005-0000-0000-00007B200000}"/>
    <cellStyle name="20% - Accent1 2 2 8 11" xfId="8504" xr:uid="{00000000-0005-0000-0000-00007C200000}"/>
    <cellStyle name="20% - Accent1 2 2 8 2" xfId="8505" xr:uid="{00000000-0005-0000-0000-00007D200000}"/>
    <cellStyle name="20% - Accent1 2 2 8 2 2" xfId="8506" xr:uid="{00000000-0005-0000-0000-00007E200000}"/>
    <cellStyle name="20% - Accent1 2 2 8 2 2 2" xfId="8507" xr:uid="{00000000-0005-0000-0000-00007F200000}"/>
    <cellStyle name="20% - Accent1 2 2 8 2 2 2 2" xfId="8508" xr:uid="{00000000-0005-0000-0000-000080200000}"/>
    <cellStyle name="20% - Accent1 2 2 8 2 2 2 2 2" xfId="8509" xr:uid="{00000000-0005-0000-0000-000081200000}"/>
    <cellStyle name="20% - Accent1 2 2 8 2 2 2 3" xfId="8510" xr:uid="{00000000-0005-0000-0000-000082200000}"/>
    <cellStyle name="20% - Accent1 2 2 8 2 2 3" xfId="8511" xr:uid="{00000000-0005-0000-0000-000083200000}"/>
    <cellStyle name="20% - Accent1 2 2 8 2 2 3 2" xfId="8512" xr:uid="{00000000-0005-0000-0000-000084200000}"/>
    <cellStyle name="20% - Accent1 2 2 8 2 2 4" xfId="8513" xr:uid="{00000000-0005-0000-0000-000085200000}"/>
    <cellStyle name="20% - Accent1 2 2 8 2 3" xfId="8514" xr:uid="{00000000-0005-0000-0000-000086200000}"/>
    <cellStyle name="20% - Accent1 2 2 8 2 3 2" xfId="8515" xr:uid="{00000000-0005-0000-0000-000087200000}"/>
    <cellStyle name="20% - Accent1 2 2 8 2 3 2 2" xfId="8516" xr:uid="{00000000-0005-0000-0000-000088200000}"/>
    <cellStyle name="20% - Accent1 2 2 8 2 3 2 2 2" xfId="8517" xr:uid="{00000000-0005-0000-0000-000089200000}"/>
    <cellStyle name="20% - Accent1 2 2 8 2 3 2 3" xfId="8518" xr:uid="{00000000-0005-0000-0000-00008A200000}"/>
    <cellStyle name="20% - Accent1 2 2 8 2 3 3" xfId="8519" xr:uid="{00000000-0005-0000-0000-00008B200000}"/>
    <cellStyle name="20% - Accent1 2 2 8 2 3 3 2" xfId="8520" xr:uid="{00000000-0005-0000-0000-00008C200000}"/>
    <cellStyle name="20% - Accent1 2 2 8 2 3 4" xfId="8521" xr:uid="{00000000-0005-0000-0000-00008D200000}"/>
    <cellStyle name="20% - Accent1 2 2 8 2 4" xfId="8522" xr:uid="{00000000-0005-0000-0000-00008E200000}"/>
    <cellStyle name="20% - Accent1 2 2 8 2 4 2" xfId="8523" xr:uid="{00000000-0005-0000-0000-00008F200000}"/>
    <cellStyle name="20% - Accent1 2 2 8 2 4 2 2" xfId="8524" xr:uid="{00000000-0005-0000-0000-000090200000}"/>
    <cellStyle name="20% - Accent1 2 2 8 2 4 2 2 2" xfId="8525" xr:uid="{00000000-0005-0000-0000-000091200000}"/>
    <cellStyle name="20% - Accent1 2 2 8 2 4 2 3" xfId="8526" xr:uid="{00000000-0005-0000-0000-000092200000}"/>
    <cellStyle name="20% - Accent1 2 2 8 2 4 3" xfId="8527" xr:uid="{00000000-0005-0000-0000-000093200000}"/>
    <cellStyle name="20% - Accent1 2 2 8 2 4 3 2" xfId="8528" xr:uid="{00000000-0005-0000-0000-000094200000}"/>
    <cellStyle name="20% - Accent1 2 2 8 2 4 4" xfId="8529" xr:uid="{00000000-0005-0000-0000-000095200000}"/>
    <cellStyle name="20% - Accent1 2 2 8 2 5" xfId="8530" xr:uid="{00000000-0005-0000-0000-000096200000}"/>
    <cellStyle name="20% - Accent1 2 2 8 2 5 2" xfId="8531" xr:uid="{00000000-0005-0000-0000-000097200000}"/>
    <cellStyle name="20% - Accent1 2 2 8 2 5 2 2" xfId="8532" xr:uid="{00000000-0005-0000-0000-000098200000}"/>
    <cellStyle name="20% - Accent1 2 2 8 2 5 3" xfId="8533" xr:uid="{00000000-0005-0000-0000-000099200000}"/>
    <cellStyle name="20% - Accent1 2 2 8 2 6" xfId="8534" xr:uid="{00000000-0005-0000-0000-00009A200000}"/>
    <cellStyle name="20% - Accent1 2 2 8 2 6 2" xfId="8535" xr:uid="{00000000-0005-0000-0000-00009B200000}"/>
    <cellStyle name="20% - Accent1 2 2 8 2 6 2 2" xfId="8536" xr:uid="{00000000-0005-0000-0000-00009C200000}"/>
    <cellStyle name="20% - Accent1 2 2 8 2 6 3" xfId="8537" xr:uid="{00000000-0005-0000-0000-00009D200000}"/>
    <cellStyle name="20% - Accent1 2 2 8 2 7" xfId="8538" xr:uid="{00000000-0005-0000-0000-00009E200000}"/>
    <cellStyle name="20% - Accent1 2 2 8 2 7 2" xfId="8539" xr:uid="{00000000-0005-0000-0000-00009F200000}"/>
    <cellStyle name="20% - Accent1 2 2 8 2 8" xfId="8540" xr:uid="{00000000-0005-0000-0000-0000A0200000}"/>
    <cellStyle name="20% - Accent1 2 2 8 2 8 2" xfId="8541" xr:uid="{00000000-0005-0000-0000-0000A1200000}"/>
    <cellStyle name="20% - Accent1 2 2 8 2 9" xfId="8542" xr:uid="{00000000-0005-0000-0000-0000A2200000}"/>
    <cellStyle name="20% - Accent1 2 2 8 3" xfId="8543" xr:uid="{00000000-0005-0000-0000-0000A3200000}"/>
    <cellStyle name="20% - Accent1 2 2 8 3 2" xfId="8544" xr:uid="{00000000-0005-0000-0000-0000A4200000}"/>
    <cellStyle name="20% - Accent1 2 2 8 3 2 2" xfId="8545" xr:uid="{00000000-0005-0000-0000-0000A5200000}"/>
    <cellStyle name="20% - Accent1 2 2 8 3 2 2 2" xfId="8546" xr:uid="{00000000-0005-0000-0000-0000A6200000}"/>
    <cellStyle name="20% - Accent1 2 2 8 3 2 2 2 2" xfId="8547" xr:uid="{00000000-0005-0000-0000-0000A7200000}"/>
    <cellStyle name="20% - Accent1 2 2 8 3 2 2 3" xfId="8548" xr:uid="{00000000-0005-0000-0000-0000A8200000}"/>
    <cellStyle name="20% - Accent1 2 2 8 3 2 3" xfId="8549" xr:uid="{00000000-0005-0000-0000-0000A9200000}"/>
    <cellStyle name="20% - Accent1 2 2 8 3 2 3 2" xfId="8550" xr:uid="{00000000-0005-0000-0000-0000AA200000}"/>
    <cellStyle name="20% - Accent1 2 2 8 3 2 4" xfId="8551" xr:uid="{00000000-0005-0000-0000-0000AB200000}"/>
    <cellStyle name="20% - Accent1 2 2 8 3 3" xfId="8552" xr:uid="{00000000-0005-0000-0000-0000AC200000}"/>
    <cellStyle name="20% - Accent1 2 2 8 3 3 2" xfId="8553" xr:uid="{00000000-0005-0000-0000-0000AD200000}"/>
    <cellStyle name="20% - Accent1 2 2 8 3 3 2 2" xfId="8554" xr:uid="{00000000-0005-0000-0000-0000AE200000}"/>
    <cellStyle name="20% - Accent1 2 2 8 3 3 2 2 2" xfId="8555" xr:uid="{00000000-0005-0000-0000-0000AF200000}"/>
    <cellStyle name="20% - Accent1 2 2 8 3 3 2 3" xfId="8556" xr:uid="{00000000-0005-0000-0000-0000B0200000}"/>
    <cellStyle name="20% - Accent1 2 2 8 3 3 3" xfId="8557" xr:uid="{00000000-0005-0000-0000-0000B1200000}"/>
    <cellStyle name="20% - Accent1 2 2 8 3 3 3 2" xfId="8558" xr:uid="{00000000-0005-0000-0000-0000B2200000}"/>
    <cellStyle name="20% - Accent1 2 2 8 3 3 4" xfId="8559" xr:uid="{00000000-0005-0000-0000-0000B3200000}"/>
    <cellStyle name="20% - Accent1 2 2 8 3 4" xfId="8560" xr:uid="{00000000-0005-0000-0000-0000B4200000}"/>
    <cellStyle name="20% - Accent1 2 2 8 3 4 2" xfId="8561" xr:uid="{00000000-0005-0000-0000-0000B5200000}"/>
    <cellStyle name="20% - Accent1 2 2 8 3 4 2 2" xfId="8562" xr:uid="{00000000-0005-0000-0000-0000B6200000}"/>
    <cellStyle name="20% - Accent1 2 2 8 3 4 2 2 2" xfId="8563" xr:uid="{00000000-0005-0000-0000-0000B7200000}"/>
    <cellStyle name="20% - Accent1 2 2 8 3 4 2 3" xfId="8564" xr:uid="{00000000-0005-0000-0000-0000B8200000}"/>
    <cellStyle name="20% - Accent1 2 2 8 3 4 3" xfId="8565" xr:uid="{00000000-0005-0000-0000-0000B9200000}"/>
    <cellStyle name="20% - Accent1 2 2 8 3 4 3 2" xfId="8566" xr:uid="{00000000-0005-0000-0000-0000BA200000}"/>
    <cellStyle name="20% - Accent1 2 2 8 3 4 4" xfId="8567" xr:uid="{00000000-0005-0000-0000-0000BB200000}"/>
    <cellStyle name="20% - Accent1 2 2 8 3 5" xfId="8568" xr:uid="{00000000-0005-0000-0000-0000BC200000}"/>
    <cellStyle name="20% - Accent1 2 2 8 3 5 2" xfId="8569" xr:uid="{00000000-0005-0000-0000-0000BD200000}"/>
    <cellStyle name="20% - Accent1 2 2 8 3 5 2 2" xfId="8570" xr:uid="{00000000-0005-0000-0000-0000BE200000}"/>
    <cellStyle name="20% - Accent1 2 2 8 3 5 3" xfId="8571" xr:uid="{00000000-0005-0000-0000-0000BF200000}"/>
    <cellStyle name="20% - Accent1 2 2 8 3 6" xfId="8572" xr:uid="{00000000-0005-0000-0000-0000C0200000}"/>
    <cellStyle name="20% - Accent1 2 2 8 3 6 2" xfId="8573" xr:uid="{00000000-0005-0000-0000-0000C1200000}"/>
    <cellStyle name="20% - Accent1 2 2 8 3 6 2 2" xfId="8574" xr:uid="{00000000-0005-0000-0000-0000C2200000}"/>
    <cellStyle name="20% - Accent1 2 2 8 3 6 3" xfId="8575" xr:uid="{00000000-0005-0000-0000-0000C3200000}"/>
    <cellStyle name="20% - Accent1 2 2 8 3 7" xfId="8576" xr:uid="{00000000-0005-0000-0000-0000C4200000}"/>
    <cellStyle name="20% - Accent1 2 2 8 3 7 2" xfId="8577" xr:uid="{00000000-0005-0000-0000-0000C5200000}"/>
    <cellStyle name="20% - Accent1 2 2 8 3 8" xfId="8578" xr:uid="{00000000-0005-0000-0000-0000C6200000}"/>
    <cellStyle name="20% - Accent1 2 2 8 3 8 2" xfId="8579" xr:uid="{00000000-0005-0000-0000-0000C7200000}"/>
    <cellStyle name="20% - Accent1 2 2 8 3 9" xfId="8580" xr:uid="{00000000-0005-0000-0000-0000C8200000}"/>
    <cellStyle name="20% - Accent1 2 2 8 4" xfId="8581" xr:uid="{00000000-0005-0000-0000-0000C9200000}"/>
    <cellStyle name="20% - Accent1 2 2 8 4 2" xfId="8582" xr:uid="{00000000-0005-0000-0000-0000CA200000}"/>
    <cellStyle name="20% - Accent1 2 2 8 4 2 2" xfId="8583" xr:uid="{00000000-0005-0000-0000-0000CB200000}"/>
    <cellStyle name="20% - Accent1 2 2 8 4 2 2 2" xfId="8584" xr:uid="{00000000-0005-0000-0000-0000CC200000}"/>
    <cellStyle name="20% - Accent1 2 2 8 4 2 3" xfId="8585" xr:uid="{00000000-0005-0000-0000-0000CD200000}"/>
    <cellStyle name="20% - Accent1 2 2 8 4 3" xfId="8586" xr:uid="{00000000-0005-0000-0000-0000CE200000}"/>
    <cellStyle name="20% - Accent1 2 2 8 4 3 2" xfId="8587" xr:uid="{00000000-0005-0000-0000-0000CF200000}"/>
    <cellStyle name="20% - Accent1 2 2 8 4 4" xfId="8588" xr:uid="{00000000-0005-0000-0000-0000D0200000}"/>
    <cellStyle name="20% - Accent1 2 2 8 5" xfId="8589" xr:uid="{00000000-0005-0000-0000-0000D1200000}"/>
    <cellStyle name="20% - Accent1 2 2 8 5 2" xfId="8590" xr:uid="{00000000-0005-0000-0000-0000D2200000}"/>
    <cellStyle name="20% - Accent1 2 2 8 5 2 2" xfId="8591" xr:uid="{00000000-0005-0000-0000-0000D3200000}"/>
    <cellStyle name="20% - Accent1 2 2 8 5 2 2 2" xfId="8592" xr:uid="{00000000-0005-0000-0000-0000D4200000}"/>
    <cellStyle name="20% - Accent1 2 2 8 5 2 3" xfId="8593" xr:uid="{00000000-0005-0000-0000-0000D5200000}"/>
    <cellStyle name="20% - Accent1 2 2 8 5 3" xfId="8594" xr:uid="{00000000-0005-0000-0000-0000D6200000}"/>
    <cellStyle name="20% - Accent1 2 2 8 5 3 2" xfId="8595" xr:uid="{00000000-0005-0000-0000-0000D7200000}"/>
    <cellStyle name="20% - Accent1 2 2 8 5 4" xfId="8596" xr:uid="{00000000-0005-0000-0000-0000D8200000}"/>
    <cellStyle name="20% - Accent1 2 2 8 6" xfId="8597" xr:uid="{00000000-0005-0000-0000-0000D9200000}"/>
    <cellStyle name="20% - Accent1 2 2 8 6 2" xfId="8598" xr:uid="{00000000-0005-0000-0000-0000DA200000}"/>
    <cellStyle name="20% - Accent1 2 2 8 6 2 2" xfId="8599" xr:uid="{00000000-0005-0000-0000-0000DB200000}"/>
    <cellStyle name="20% - Accent1 2 2 8 6 2 2 2" xfId="8600" xr:uid="{00000000-0005-0000-0000-0000DC200000}"/>
    <cellStyle name="20% - Accent1 2 2 8 6 2 3" xfId="8601" xr:uid="{00000000-0005-0000-0000-0000DD200000}"/>
    <cellStyle name="20% - Accent1 2 2 8 6 3" xfId="8602" xr:uid="{00000000-0005-0000-0000-0000DE200000}"/>
    <cellStyle name="20% - Accent1 2 2 8 6 3 2" xfId="8603" xr:uid="{00000000-0005-0000-0000-0000DF200000}"/>
    <cellStyle name="20% - Accent1 2 2 8 6 4" xfId="8604" xr:uid="{00000000-0005-0000-0000-0000E0200000}"/>
    <cellStyle name="20% - Accent1 2 2 8 7" xfId="8605" xr:uid="{00000000-0005-0000-0000-0000E1200000}"/>
    <cellStyle name="20% - Accent1 2 2 8 7 2" xfId="8606" xr:uid="{00000000-0005-0000-0000-0000E2200000}"/>
    <cellStyle name="20% - Accent1 2 2 8 7 2 2" xfId="8607" xr:uid="{00000000-0005-0000-0000-0000E3200000}"/>
    <cellStyle name="20% - Accent1 2 2 8 7 3" xfId="8608" xr:uid="{00000000-0005-0000-0000-0000E4200000}"/>
    <cellStyle name="20% - Accent1 2 2 8 8" xfId="8609" xr:uid="{00000000-0005-0000-0000-0000E5200000}"/>
    <cellStyle name="20% - Accent1 2 2 8 8 2" xfId="8610" xr:uid="{00000000-0005-0000-0000-0000E6200000}"/>
    <cellStyle name="20% - Accent1 2 2 8 8 2 2" xfId="8611" xr:uid="{00000000-0005-0000-0000-0000E7200000}"/>
    <cellStyle name="20% - Accent1 2 2 8 8 3" xfId="8612" xr:uid="{00000000-0005-0000-0000-0000E8200000}"/>
    <cellStyle name="20% - Accent1 2 2 8 9" xfId="8613" xr:uid="{00000000-0005-0000-0000-0000E9200000}"/>
    <cellStyle name="20% - Accent1 2 2 8 9 2" xfId="8614" xr:uid="{00000000-0005-0000-0000-0000EA200000}"/>
    <cellStyle name="20% - Accent1 2 2 9" xfId="8615" xr:uid="{00000000-0005-0000-0000-0000EB200000}"/>
    <cellStyle name="20% - Accent1 2 2 9 10" xfId="8616" xr:uid="{00000000-0005-0000-0000-0000EC200000}"/>
    <cellStyle name="20% - Accent1 2 2 9 10 2" xfId="8617" xr:uid="{00000000-0005-0000-0000-0000ED200000}"/>
    <cellStyle name="20% - Accent1 2 2 9 11" xfId="8618" xr:uid="{00000000-0005-0000-0000-0000EE200000}"/>
    <cellStyle name="20% - Accent1 2 2 9 2" xfId="8619" xr:uid="{00000000-0005-0000-0000-0000EF200000}"/>
    <cellStyle name="20% - Accent1 2 2 9 2 2" xfId="8620" xr:uid="{00000000-0005-0000-0000-0000F0200000}"/>
    <cellStyle name="20% - Accent1 2 2 9 2 2 2" xfId="8621" xr:uid="{00000000-0005-0000-0000-0000F1200000}"/>
    <cellStyle name="20% - Accent1 2 2 9 2 2 2 2" xfId="8622" xr:uid="{00000000-0005-0000-0000-0000F2200000}"/>
    <cellStyle name="20% - Accent1 2 2 9 2 2 2 2 2" xfId="8623" xr:uid="{00000000-0005-0000-0000-0000F3200000}"/>
    <cellStyle name="20% - Accent1 2 2 9 2 2 2 3" xfId="8624" xr:uid="{00000000-0005-0000-0000-0000F4200000}"/>
    <cellStyle name="20% - Accent1 2 2 9 2 2 3" xfId="8625" xr:uid="{00000000-0005-0000-0000-0000F5200000}"/>
    <cellStyle name="20% - Accent1 2 2 9 2 2 3 2" xfId="8626" xr:uid="{00000000-0005-0000-0000-0000F6200000}"/>
    <cellStyle name="20% - Accent1 2 2 9 2 2 4" xfId="8627" xr:uid="{00000000-0005-0000-0000-0000F7200000}"/>
    <cellStyle name="20% - Accent1 2 2 9 2 3" xfId="8628" xr:uid="{00000000-0005-0000-0000-0000F8200000}"/>
    <cellStyle name="20% - Accent1 2 2 9 2 3 2" xfId="8629" xr:uid="{00000000-0005-0000-0000-0000F9200000}"/>
    <cellStyle name="20% - Accent1 2 2 9 2 3 2 2" xfId="8630" xr:uid="{00000000-0005-0000-0000-0000FA200000}"/>
    <cellStyle name="20% - Accent1 2 2 9 2 3 2 2 2" xfId="8631" xr:uid="{00000000-0005-0000-0000-0000FB200000}"/>
    <cellStyle name="20% - Accent1 2 2 9 2 3 2 3" xfId="8632" xr:uid="{00000000-0005-0000-0000-0000FC200000}"/>
    <cellStyle name="20% - Accent1 2 2 9 2 3 3" xfId="8633" xr:uid="{00000000-0005-0000-0000-0000FD200000}"/>
    <cellStyle name="20% - Accent1 2 2 9 2 3 3 2" xfId="8634" xr:uid="{00000000-0005-0000-0000-0000FE200000}"/>
    <cellStyle name="20% - Accent1 2 2 9 2 3 4" xfId="8635" xr:uid="{00000000-0005-0000-0000-0000FF200000}"/>
    <cellStyle name="20% - Accent1 2 2 9 2 4" xfId="8636" xr:uid="{00000000-0005-0000-0000-000000210000}"/>
    <cellStyle name="20% - Accent1 2 2 9 2 4 2" xfId="8637" xr:uid="{00000000-0005-0000-0000-000001210000}"/>
    <cellStyle name="20% - Accent1 2 2 9 2 4 2 2" xfId="8638" xr:uid="{00000000-0005-0000-0000-000002210000}"/>
    <cellStyle name="20% - Accent1 2 2 9 2 4 2 2 2" xfId="8639" xr:uid="{00000000-0005-0000-0000-000003210000}"/>
    <cellStyle name="20% - Accent1 2 2 9 2 4 2 3" xfId="8640" xr:uid="{00000000-0005-0000-0000-000004210000}"/>
    <cellStyle name="20% - Accent1 2 2 9 2 4 3" xfId="8641" xr:uid="{00000000-0005-0000-0000-000005210000}"/>
    <cellStyle name="20% - Accent1 2 2 9 2 4 3 2" xfId="8642" xr:uid="{00000000-0005-0000-0000-000006210000}"/>
    <cellStyle name="20% - Accent1 2 2 9 2 4 4" xfId="8643" xr:uid="{00000000-0005-0000-0000-000007210000}"/>
    <cellStyle name="20% - Accent1 2 2 9 2 5" xfId="8644" xr:uid="{00000000-0005-0000-0000-000008210000}"/>
    <cellStyle name="20% - Accent1 2 2 9 2 5 2" xfId="8645" xr:uid="{00000000-0005-0000-0000-000009210000}"/>
    <cellStyle name="20% - Accent1 2 2 9 2 5 2 2" xfId="8646" xr:uid="{00000000-0005-0000-0000-00000A210000}"/>
    <cellStyle name="20% - Accent1 2 2 9 2 5 3" xfId="8647" xr:uid="{00000000-0005-0000-0000-00000B210000}"/>
    <cellStyle name="20% - Accent1 2 2 9 2 6" xfId="8648" xr:uid="{00000000-0005-0000-0000-00000C210000}"/>
    <cellStyle name="20% - Accent1 2 2 9 2 6 2" xfId="8649" xr:uid="{00000000-0005-0000-0000-00000D210000}"/>
    <cellStyle name="20% - Accent1 2 2 9 2 6 2 2" xfId="8650" xr:uid="{00000000-0005-0000-0000-00000E210000}"/>
    <cellStyle name="20% - Accent1 2 2 9 2 6 3" xfId="8651" xr:uid="{00000000-0005-0000-0000-00000F210000}"/>
    <cellStyle name="20% - Accent1 2 2 9 2 7" xfId="8652" xr:uid="{00000000-0005-0000-0000-000010210000}"/>
    <cellStyle name="20% - Accent1 2 2 9 2 7 2" xfId="8653" xr:uid="{00000000-0005-0000-0000-000011210000}"/>
    <cellStyle name="20% - Accent1 2 2 9 2 8" xfId="8654" xr:uid="{00000000-0005-0000-0000-000012210000}"/>
    <cellStyle name="20% - Accent1 2 2 9 2 8 2" xfId="8655" xr:uid="{00000000-0005-0000-0000-000013210000}"/>
    <cellStyle name="20% - Accent1 2 2 9 2 9" xfId="8656" xr:uid="{00000000-0005-0000-0000-000014210000}"/>
    <cellStyle name="20% - Accent1 2 2 9 3" xfId="8657" xr:uid="{00000000-0005-0000-0000-000015210000}"/>
    <cellStyle name="20% - Accent1 2 2 9 3 2" xfId="8658" xr:uid="{00000000-0005-0000-0000-000016210000}"/>
    <cellStyle name="20% - Accent1 2 2 9 3 2 2" xfId="8659" xr:uid="{00000000-0005-0000-0000-000017210000}"/>
    <cellStyle name="20% - Accent1 2 2 9 3 2 2 2" xfId="8660" xr:uid="{00000000-0005-0000-0000-000018210000}"/>
    <cellStyle name="20% - Accent1 2 2 9 3 2 2 2 2" xfId="8661" xr:uid="{00000000-0005-0000-0000-000019210000}"/>
    <cellStyle name="20% - Accent1 2 2 9 3 2 2 3" xfId="8662" xr:uid="{00000000-0005-0000-0000-00001A210000}"/>
    <cellStyle name="20% - Accent1 2 2 9 3 2 3" xfId="8663" xr:uid="{00000000-0005-0000-0000-00001B210000}"/>
    <cellStyle name="20% - Accent1 2 2 9 3 2 3 2" xfId="8664" xr:uid="{00000000-0005-0000-0000-00001C210000}"/>
    <cellStyle name="20% - Accent1 2 2 9 3 2 4" xfId="8665" xr:uid="{00000000-0005-0000-0000-00001D210000}"/>
    <cellStyle name="20% - Accent1 2 2 9 3 3" xfId="8666" xr:uid="{00000000-0005-0000-0000-00001E210000}"/>
    <cellStyle name="20% - Accent1 2 2 9 3 3 2" xfId="8667" xr:uid="{00000000-0005-0000-0000-00001F210000}"/>
    <cellStyle name="20% - Accent1 2 2 9 3 3 2 2" xfId="8668" xr:uid="{00000000-0005-0000-0000-000020210000}"/>
    <cellStyle name="20% - Accent1 2 2 9 3 3 2 2 2" xfId="8669" xr:uid="{00000000-0005-0000-0000-000021210000}"/>
    <cellStyle name="20% - Accent1 2 2 9 3 3 2 3" xfId="8670" xr:uid="{00000000-0005-0000-0000-000022210000}"/>
    <cellStyle name="20% - Accent1 2 2 9 3 3 3" xfId="8671" xr:uid="{00000000-0005-0000-0000-000023210000}"/>
    <cellStyle name="20% - Accent1 2 2 9 3 3 3 2" xfId="8672" xr:uid="{00000000-0005-0000-0000-000024210000}"/>
    <cellStyle name="20% - Accent1 2 2 9 3 3 4" xfId="8673" xr:uid="{00000000-0005-0000-0000-000025210000}"/>
    <cellStyle name="20% - Accent1 2 2 9 3 4" xfId="8674" xr:uid="{00000000-0005-0000-0000-000026210000}"/>
    <cellStyle name="20% - Accent1 2 2 9 3 4 2" xfId="8675" xr:uid="{00000000-0005-0000-0000-000027210000}"/>
    <cellStyle name="20% - Accent1 2 2 9 3 4 2 2" xfId="8676" xr:uid="{00000000-0005-0000-0000-000028210000}"/>
    <cellStyle name="20% - Accent1 2 2 9 3 4 2 2 2" xfId="8677" xr:uid="{00000000-0005-0000-0000-000029210000}"/>
    <cellStyle name="20% - Accent1 2 2 9 3 4 2 3" xfId="8678" xr:uid="{00000000-0005-0000-0000-00002A210000}"/>
    <cellStyle name="20% - Accent1 2 2 9 3 4 3" xfId="8679" xr:uid="{00000000-0005-0000-0000-00002B210000}"/>
    <cellStyle name="20% - Accent1 2 2 9 3 4 3 2" xfId="8680" xr:uid="{00000000-0005-0000-0000-00002C210000}"/>
    <cellStyle name="20% - Accent1 2 2 9 3 4 4" xfId="8681" xr:uid="{00000000-0005-0000-0000-00002D210000}"/>
    <cellStyle name="20% - Accent1 2 2 9 3 5" xfId="8682" xr:uid="{00000000-0005-0000-0000-00002E210000}"/>
    <cellStyle name="20% - Accent1 2 2 9 3 5 2" xfId="8683" xr:uid="{00000000-0005-0000-0000-00002F210000}"/>
    <cellStyle name="20% - Accent1 2 2 9 3 5 2 2" xfId="8684" xr:uid="{00000000-0005-0000-0000-000030210000}"/>
    <cellStyle name="20% - Accent1 2 2 9 3 5 3" xfId="8685" xr:uid="{00000000-0005-0000-0000-000031210000}"/>
    <cellStyle name="20% - Accent1 2 2 9 3 6" xfId="8686" xr:uid="{00000000-0005-0000-0000-000032210000}"/>
    <cellStyle name="20% - Accent1 2 2 9 3 6 2" xfId="8687" xr:uid="{00000000-0005-0000-0000-000033210000}"/>
    <cellStyle name="20% - Accent1 2 2 9 3 6 2 2" xfId="8688" xr:uid="{00000000-0005-0000-0000-000034210000}"/>
    <cellStyle name="20% - Accent1 2 2 9 3 6 3" xfId="8689" xr:uid="{00000000-0005-0000-0000-000035210000}"/>
    <cellStyle name="20% - Accent1 2 2 9 3 7" xfId="8690" xr:uid="{00000000-0005-0000-0000-000036210000}"/>
    <cellStyle name="20% - Accent1 2 2 9 3 7 2" xfId="8691" xr:uid="{00000000-0005-0000-0000-000037210000}"/>
    <cellStyle name="20% - Accent1 2 2 9 3 8" xfId="8692" xr:uid="{00000000-0005-0000-0000-000038210000}"/>
    <cellStyle name="20% - Accent1 2 2 9 3 8 2" xfId="8693" xr:uid="{00000000-0005-0000-0000-000039210000}"/>
    <cellStyle name="20% - Accent1 2 2 9 3 9" xfId="8694" xr:uid="{00000000-0005-0000-0000-00003A210000}"/>
    <cellStyle name="20% - Accent1 2 2 9 4" xfId="8695" xr:uid="{00000000-0005-0000-0000-00003B210000}"/>
    <cellStyle name="20% - Accent1 2 2 9 4 2" xfId="8696" xr:uid="{00000000-0005-0000-0000-00003C210000}"/>
    <cellStyle name="20% - Accent1 2 2 9 4 2 2" xfId="8697" xr:uid="{00000000-0005-0000-0000-00003D210000}"/>
    <cellStyle name="20% - Accent1 2 2 9 4 2 2 2" xfId="8698" xr:uid="{00000000-0005-0000-0000-00003E210000}"/>
    <cellStyle name="20% - Accent1 2 2 9 4 2 3" xfId="8699" xr:uid="{00000000-0005-0000-0000-00003F210000}"/>
    <cellStyle name="20% - Accent1 2 2 9 4 3" xfId="8700" xr:uid="{00000000-0005-0000-0000-000040210000}"/>
    <cellStyle name="20% - Accent1 2 2 9 4 3 2" xfId="8701" xr:uid="{00000000-0005-0000-0000-000041210000}"/>
    <cellStyle name="20% - Accent1 2 2 9 4 4" xfId="8702" xr:uid="{00000000-0005-0000-0000-000042210000}"/>
    <cellStyle name="20% - Accent1 2 2 9 5" xfId="8703" xr:uid="{00000000-0005-0000-0000-000043210000}"/>
    <cellStyle name="20% - Accent1 2 2 9 5 2" xfId="8704" xr:uid="{00000000-0005-0000-0000-000044210000}"/>
    <cellStyle name="20% - Accent1 2 2 9 5 2 2" xfId="8705" xr:uid="{00000000-0005-0000-0000-000045210000}"/>
    <cellStyle name="20% - Accent1 2 2 9 5 2 2 2" xfId="8706" xr:uid="{00000000-0005-0000-0000-000046210000}"/>
    <cellStyle name="20% - Accent1 2 2 9 5 2 3" xfId="8707" xr:uid="{00000000-0005-0000-0000-000047210000}"/>
    <cellStyle name="20% - Accent1 2 2 9 5 3" xfId="8708" xr:uid="{00000000-0005-0000-0000-000048210000}"/>
    <cellStyle name="20% - Accent1 2 2 9 5 3 2" xfId="8709" xr:uid="{00000000-0005-0000-0000-000049210000}"/>
    <cellStyle name="20% - Accent1 2 2 9 5 4" xfId="8710" xr:uid="{00000000-0005-0000-0000-00004A210000}"/>
    <cellStyle name="20% - Accent1 2 2 9 6" xfId="8711" xr:uid="{00000000-0005-0000-0000-00004B210000}"/>
    <cellStyle name="20% - Accent1 2 2 9 6 2" xfId="8712" xr:uid="{00000000-0005-0000-0000-00004C210000}"/>
    <cellStyle name="20% - Accent1 2 2 9 6 2 2" xfId="8713" xr:uid="{00000000-0005-0000-0000-00004D210000}"/>
    <cellStyle name="20% - Accent1 2 2 9 6 2 2 2" xfId="8714" xr:uid="{00000000-0005-0000-0000-00004E210000}"/>
    <cellStyle name="20% - Accent1 2 2 9 6 2 3" xfId="8715" xr:uid="{00000000-0005-0000-0000-00004F210000}"/>
    <cellStyle name="20% - Accent1 2 2 9 6 3" xfId="8716" xr:uid="{00000000-0005-0000-0000-000050210000}"/>
    <cellStyle name="20% - Accent1 2 2 9 6 3 2" xfId="8717" xr:uid="{00000000-0005-0000-0000-000051210000}"/>
    <cellStyle name="20% - Accent1 2 2 9 6 4" xfId="8718" xr:uid="{00000000-0005-0000-0000-000052210000}"/>
    <cellStyle name="20% - Accent1 2 2 9 7" xfId="8719" xr:uid="{00000000-0005-0000-0000-000053210000}"/>
    <cellStyle name="20% - Accent1 2 2 9 7 2" xfId="8720" xr:uid="{00000000-0005-0000-0000-000054210000}"/>
    <cellStyle name="20% - Accent1 2 2 9 7 2 2" xfId="8721" xr:uid="{00000000-0005-0000-0000-000055210000}"/>
    <cellStyle name="20% - Accent1 2 2 9 7 3" xfId="8722" xr:uid="{00000000-0005-0000-0000-000056210000}"/>
    <cellStyle name="20% - Accent1 2 2 9 8" xfId="8723" xr:uid="{00000000-0005-0000-0000-000057210000}"/>
    <cellStyle name="20% - Accent1 2 2 9 8 2" xfId="8724" xr:uid="{00000000-0005-0000-0000-000058210000}"/>
    <cellStyle name="20% - Accent1 2 2 9 8 2 2" xfId="8725" xr:uid="{00000000-0005-0000-0000-000059210000}"/>
    <cellStyle name="20% - Accent1 2 2 9 8 3" xfId="8726" xr:uid="{00000000-0005-0000-0000-00005A210000}"/>
    <cellStyle name="20% - Accent1 2 2 9 9" xfId="8727" xr:uid="{00000000-0005-0000-0000-00005B210000}"/>
    <cellStyle name="20% - Accent1 2 2 9 9 2" xfId="8728" xr:uid="{00000000-0005-0000-0000-00005C210000}"/>
    <cellStyle name="20% - Accent1 2 20" xfId="8729" xr:uid="{00000000-0005-0000-0000-00005D210000}"/>
    <cellStyle name="20% - Accent1 2 20 2" xfId="8730" xr:uid="{00000000-0005-0000-0000-00005E210000}"/>
    <cellStyle name="20% - Accent1 2 21" xfId="8731" xr:uid="{00000000-0005-0000-0000-00005F210000}"/>
    <cellStyle name="20% - Accent1 2 22" xfId="8732" xr:uid="{00000000-0005-0000-0000-000060210000}"/>
    <cellStyle name="20% - Accent1 2 3" xfId="8733" xr:uid="{00000000-0005-0000-0000-000061210000}"/>
    <cellStyle name="20% - Accent1 2 3 10" xfId="8734" xr:uid="{00000000-0005-0000-0000-000062210000}"/>
    <cellStyle name="20% - Accent1 2 3 10 2" xfId="8735" xr:uid="{00000000-0005-0000-0000-000063210000}"/>
    <cellStyle name="20% - Accent1 2 3 10 2 2" xfId="8736" xr:uid="{00000000-0005-0000-0000-000064210000}"/>
    <cellStyle name="20% - Accent1 2 3 10 2 2 2" xfId="8737" xr:uid="{00000000-0005-0000-0000-000065210000}"/>
    <cellStyle name="20% - Accent1 2 3 10 2 3" xfId="8738" xr:uid="{00000000-0005-0000-0000-000066210000}"/>
    <cellStyle name="20% - Accent1 2 3 10 3" xfId="8739" xr:uid="{00000000-0005-0000-0000-000067210000}"/>
    <cellStyle name="20% - Accent1 2 3 10 3 2" xfId="8740" xr:uid="{00000000-0005-0000-0000-000068210000}"/>
    <cellStyle name="20% - Accent1 2 3 10 4" xfId="8741" xr:uid="{00000000-0005-0000-0000-000069210000}"/>
    <cellStyle name="20% - Accent1 2 3 11" xfId="8742" xr:uid="{00000000-0005-0000-0000-00006A210000}"/>
    <cellStyle name="20% - Accent1 2 3 11 2" xfId="8743" xr:uid="{00000000-0005-0000-0000-00006B210000}"/>
    <cellStyle name="20% - Accent1 2 3 11 2 2" xfId="8744" xr:uid="{00000000-0005-0000-0000-00006C210000}"/>
    <cellStyle name="20% - Accent1 2 3 11 2 2 2" xfId="8745" xr:uid="{00000000-0005-0000-0000-00006D210000}"/>
    <cellStyle name="20% - Accent1 2 3 11 2 3" xfId="8746" xr:uid="{00000000-0005-0000-0000-00006E210000}"/>
    <cellStyle name="20% - Accent1 2 3 11 3" xfId="8747" xr:uid="{00000000-0005-0000-0000-00006F210000}"/>
    <cellStyle name="20% - Accent1 2 3 11 3 2" xfId="8748" xr:uid="{00000000-0005-0000-0000-000070210000}"/>
    <cellStyle name="20% - Accent1 2 3 11 4" xfId="8749" xr:uid="{00000000-0005-0000-0000-000071210000}"/>
    <cellStyle name="20% - Accent1 2 3 12" xfId="8750" xr:uid="{00000000-0005-0000-0000-000072210000}"/>
    <cellStyle name="20% - Accent1 2 3 12 2" xfId="8751" xr:uid="{00000000-0005-0000-0000-000073210000}"/>
    <cellStyle name="20% - Accent1 2 3 12 2 2" xfId="8752" xr:uid="{00000000-0005-0000-0000-000074210000}"/>
    <cellStyle name="20% - Accent1 2 3 12 3" xfId="8753" xr:uid="{00000000-0005-0000-0000-000075210000}"/>
    <cellStyle name="20% - Accent1 2 3 13" xfId="8754" xr:uid="{00000000-0005-0000-0000-000076210000}"/>
    <cellStyle name="20% - Accent1 2 3 13 2" xfId="8755" xr:uid="{00000000-0005-0000-0000-000077210000}"/>
    <cellStyle name="20% - Accent1 2 3 13 2 2" xfId="8756" xr:uid="{00000000-0005-0000-0000-000078210000}"/>
    <cellStyle name="20% - Accent1 2 3 13 3" xfId="8757" xr:uid="{00000000-0005-0000-0000-000079210000}"/>
    <cellStyle name="20% - Accent1 2 3 14" xfId="8758" xr:uid="{00000000-0005-0000-0000-00007A210000}"/>
    <cellStyle name="20% - Accent1 2 3 14 2" xfId="8759" xr:uid="{00000000-0005-0000-0000-00007B210000}"/>
    <cellStyle name="20% - Accent1 2 3 15" xfId="8760" xr:uid="{00000000-0005-0000-0000-00007C210000}"/>
    <cellStyle name="20% - Accent1 2 3 15 2" xfId="8761" xr:uid="{00000000-0005-0000-0000-00007D210000}"/>
    <cellStyle name="20% - Accent1 2 3 16" xfId="8762" xr:uid="{00000000-0005-0000-0000-00007E210000}"/>
    <cellStyle name="20% - Accent1 2 3 2" xfId="8763" xr:uid="{00000000-0005-0000-0000-00007F210000}"/>
    <cellStyle name="20% - Accent1 2 3 2 10" xfId="8764" xr:uid="{00000000-0005-0000-0000-000080210000}"/>
    <cellStyle name="20% - Accent1 2 3 2 10 2" xfId="8765" xr:uid="{00000000-0005-0000-0000-000081210000}"/>
    <cellStyle name="20% - Accent1 2 3 2 10 2 2" xfId="8766" xr:uid="{00000000-0005-0000-0000-000082210000}"/>
    <cellStyle name="20% - Accent1 2 3 2 10 2 2 2" xfId="8767" xr:uid="{00000000-0005-0000-0000-000083210000}"/>
    <cellStyle name="20% - Accent1 2 3 2 10 2 3" xfId="8768" xr:uid="{00000000-0005-0000-0000-000084210000}"/>
    <cellStyle name="20% - Accent1 2 3 2 10 3" xfId="8769" xr:uid="{00000000-0005-0000-0000-000085210000}"/>
    <cellStyle name="20% - Accent1 2 3 2 10 3 2" xfId="8770" xr:uid="{00000000-0005-0000-0000-000086210000}"/>
    <cellStyle name="20% - Accent1 2 3 2 10 4" xfId="8771" xr:uid="{00000000-0005-0000-0000-000087210000}"/>
    <cellStyle name="20% - Accent1 2 3 2 11" xfId="8772" xr:uid="{00000000-0005-0000-0000-000088210000}"/>
    <cellStyle name="20% - Accent1 2 3 2 11 2" xfId="8773" xr:uid="{00000000-0005-0000-0000-000089210000}"/>
    <cellStyle name="20% - Accent1 2 3 2 11 2 2" xfId="8774" xr:uid="{00000000-0005-0000-0000-00008A210000}"/>
    <cellStyle name="20% - Accent1 2 3 2 11 3" xfId="8775" xr:uid="{00000000-0005-0000-0000-00008B210000}"/>
    <cellStyle name="20% - Accent1 2 3 2 12" xfId="8776" xr:uid="{00000000-0005-0000-0000-00008C210000}"/>
    <cellStyle name="20% - Accent1 2 3 2 12 2" xfId="8777" xr:uid="{00000000-0005-0000-0000-00008D210000}"/>
    <cellStyle name="20% - Accent1 2 3 2 12 2 2" xfId="8778" xr:uid="{00000000-0005-0000-0000-00008E210000}"/>
    <cellStyle name="20% - Accent1 2 3 2 12 3" xfId="8779" xr:uid="{00000000-0005-0000-0000-00008F210000}"/>
    <cellStyle name="20% - Accent1 2 3 2 13" xfId="8780" xr:uid="{00000000-0005-0000-0000-000090210000}"/>
    <cellStyle name="20% - Accent1 2 3 2 13 2" xfId="8781" xr:uid="{00000000-0005-0000-0000-000091210000}"/>
    <cellStyle name="20% - Accent1 2 3 2 14" xfId="8782" xr:uid="{00000000-0005-0000-0000-000092210000}"/>
    <cellStyle name="20% - Accent1 2 3 2 14 2" xfId="8783" xr:uid="{00000000-0005-0000-0000-000093210000}"/>
    <cellStyle name="20% - Accent1 2 3 2 15" xfId="8784" xr:uid="{00000000-0005-0000-0000-000094210000}"/>
    <cellStyle name="20% - Accent1 2 3 2 2" xfId="8785" xr:uid="{00000000-0005-0000-0000-000095210000}"/>
    <cellStyle name="20% - Accent1 2 3 2 2 10" xfId="8786" xr:uid="{00000000-0005-0000-0000-000096210000}"/>
    <cellStyle name="20% - Accent1 2 3 2 2 10 2" xfId="8787" xr:uid="{00000000-0005-0000-0000-000097210000}"/>
    <cellStyle name="20% - Accent1 2 3 2 2 10 2 2" xfId="8788" xr:uid="{00000000-0005-0000-0000-000098210000}"/>
    <cellStyle name="20% - Accent1 2 3 2 2 10 3" xfId="8789" xr:uid="{00000000-0005-0000-0000-000099210000}"/>
    <cellStyle name="20% - Accent1 2 3 2 2 11" xfId="8790" xr:uid="{00000000-0005-0000-0000-00009A210000}"/>
    <cellStyle name="20% - Accent1 2 3 2 2 11 2" xfId="8791" xr:uid="{00000000-0005-0000-0000-00009B210000}"/>
    <cellStyle name="20% - Accent1 2 3 2 2 11 2 2" xfId="8792" xr:uid="{00000000-0005-0000-0000-00009C210000}"/>
    <cellStyle name="20% - Accent1 2 3 2 2 11 3" xfId="8793" xr:uid="{00000000-0005-0000-0000-00009D210000}"/>
    <cellStyle name="20% - Accent1 2 3 2 2 12" xfId="8794" xr:uid="{00000000-0005-0000-0000-00009E210000}"/>
    <cellStyle name="20% - Accent1 2 3 2 2 12 2" xfId="8795" xr:uid="{00000000-0005-0000-0000-00009F210000}"/>
    <cellStyle name="20% - Accent1 2 3 2 2 13" xfId="8796" xr:uid="{00000000-0005-0000-0000-0000A0210000}"/>
    <cellStyle name="20% - Accent1 2 3 2 2 13 2" xfId="8797" xr:uid="{00000000-0005-0000-0000-0000A1210000}"/>
    <cellStyle name="20% - Accent1 2 3 2 2 14" xfId="8798" xr:uid="{00000000-0005-0000-0000-0000A2210000}"/>
    <cellStyle name="20% - Accent1 2 3 2 2 2" xfId="8799" xr:uid="{00000000-0005-0000-0000-0000A3210000}"/>
    <cellStyle name="20% - Accent1 2 3 2 2 2 10" xfId="8800" xr:uid="{00000000-0005-0000-0000-0000A4210000}"/>
    <cellStyle name="20% - Accent1 2 3 2 2 2 10 2" xfId="8801" xr:uid="{00000000-0005-0000-0000-0000A5210000}"/>
    <cellStyle name="20% - Accent1 2 3 2 2 2 11" xfId="8802" xr:uid="{00000000-0005-0000-0000-0000A6210000}"/>
    <cellStyle name="20% - Accent1 2 3 2 2 2 2" xfId="8803" xr:uid="{00000000-0005-0000-0000-0000A7210000}"/>
    <cellStyle name="20% - Accent1 2 3 2 2 2 2 2" xfId="8804" xr:uid="{00000000-0005-0000-0000-0000A8210000}"/>
    <cellStyle name="20% - Accent1 2 3 2 2 2 2 2 2" xfId="8805" xr:uid="{00000000-0005-0000-0000-0000A9210000}"/>
    <cellStyle name="20% - Accent1 2 3 2 2 2 2 2 2 2" xfId="8806" xr:uid="{00000000-0005-0000-0000-0000AA210000}"/>
    <cellStyle name="20% - Accent1 2 3 2 2 2 2 2 2 2 2" xfId="8807" xr:uid="{00000000-0005-0000-0000-0000AB210000}"/>
    <cellStyle name="20% - Accent1 2 3 2 2 2 2 2 2 3" xfId="8808" xr:uid="{00000000-0005-0000-0000-0000AC210000}"/>
    <cellStyle name="20% - Accent1 2 3 2 2 2 2 2 3" xfId="8809" xr:uid="{00000000-0005-0000-0000-0000AD210000}"/>
    <cellStyle name="20% - Accent1 2 3 2 2 2 2 2 3 2" xfId="8810" xr:uid="{00000000-0005-0000-0000-0000AE210000}"/>
    <cellStyle name="20% - Accent1 2 3 2 2 2 2 2 4" xfId="8811" xr:uid="{00000000-0005-0000-0000-0000AF210000}"/>
    <cellStyle name="20% - Accent1 2 3 2 2 2 2 3" xfId="8812" xr:uid="{00000000-0005-0000-0000-0000B0210000}"/>
    <cellStyle name="20% - Accent1 2 3 2 2 2 2 3 2" xfId="8813" xr:uid="{00000000-0005-0000-0000-0000B1210000}"/>
    <cellStyle name="20% - Accent1 2 3 2 2 2 2 3 2 2" xfId="8814" xr:uid="{00000000-0005-0000-0000-0000B2210000}"/>
    <cellStyle name="20% - Accent1 2 3 2 2 2 2 3 2 2 2" xfId="8815" xr:uid="{00000000-0005-0000-0000-0000B3210000}"/>
    <cellStyle name="20% - Accent1 2 3 2 2 2 2 3 2 3" xfId="8816" xr:uid="{00000000-0005-0000-0000-0000B4210000}"/>
    <cellStyle name="20% - Accent1 2 3 2 2 2 2 3 3" xfId="8817" xr:uid="{00000000-0005-0000-0000-0000B5210000}"/>
    <cellStyle name="20% - Accent1 2 3 2 2 2 2 3 3 2" xfId="8818" xr:uid="{00000000-0005-0000-0000-0000B6210000}"/>
    <cellStyle name="20% - Accent1 2 3 2 2 2 2 3 4" xfId="8819" xr:uid="{00000000-0005-0000-0000-0000B7210000}"/>
    <cellStyle name="20% - Accent1 2 3 2 2 2 2 4" xfId="8820" xr:uid="{00000000-0005-0000-0000-0000B8210000}"/>
    <cellStyle name="20% - Accent1 2 3 2 2 2 2 4 2" xfId="8821" xr:uid="{00000000-0005-0000-0000-0000B9210000}"/>
    <cellStyle name="20% - Accent1 2 3 2 2 2 2 4 2 2" xfId="8822" xr:uid="{00000000-0005-0000-0000-0000BA210000}"/>
    <cellStyle name="20% - Accent1 2 3 2 2 2 2 4 2 2 2" xfId="8823" xr:uid="{00000000-0005-0000-0000-0000BB210000}"/>
    <cellStyle name="20% - Accent1 2 3 2 2 2 2 4 2 3" xfId="8824" xr:uid="{00000000-0005-0000-0000-0000BC210000}"/>
    <cellStyle name="20% - Accent1 2 3 2 2 2 2 4 3" xfId="8825" xr:uid="{00000000-0005-0000-0000-0000BD210000}"/>
    <cellStyle name="20% - Accent1 2 3 2 2 2 2 4 3 2" xfId="8826" xr:uid="{00000000-0005-0000-0000-0000BE210000}"/>
    <cellStyle name="20% - Accent1 2 3 2 2 2 2 4 4" xfId="8827" xr:uid="{00000000-0005-0000-0000-0000BF210000}"/>
    <cellStyle name="20% - Accent1 2 3 2 2 2 2 5" xfId="8828" xr:uid="{00000000-0005-0000-0000-0000C0210000}"/>
    <cellStyle name="20% - Accent1 2 3 2 2 2 2 5 2" xfId="8829" xr:uid="{00000000-0005-0000-0000-0000C1210000}"/>
    <cellStyle name="20% - Accent1 2 3 2 2 2 2 5 2 2" xfId="8830" xr:uid="{00000000-0005-0000-0000-0000C2210000}"/>
    <cellStyle name="20% - Accent1 2 3 2 2 2 2 5 3" xfId="8831" xr:uid="{00000000-0005-0000-0000-0000C3210000}"/>
    <cellStyle name="20% - Accent1 2 3 2 2 2 2 6" xfId="8832" xr:uid="{00000000-0005-0000-0000-0000C4210000}"/>
    <cellStyle name="20% - Accent1 2 3 2 2 2 2 6 2" xfId="8833" xr:uid="{00000000-0005-0000-0000-0000C5210000}"/>
    <cellStyle name="20% - Accent1 2 3 2 2 2 2 6 2 2" xfId="8834" xr:uid="{00000000-0005-0000-0000-0000C6210000}"/>
    <cellStyle name="20% - Accent1 2 3 2 2 2 2 6 3" xfId="8835" xr:uid="{00000000-0005-0000-0000-0000C7210000}"/>
    <cellStyle name="20% - Accent1 2 3 2 2 2 2 7" xfId="8836" xr:uid="{00000000-0005-0000-0000-0000C8210000}"/>
    <cellStyle name="20% - Accent1 2 3 2 2 2 2 7 2" xfId="8837" xr:uid="{00000000-0005-0000-0000-0000C9210000}"/>
    <cellStyle name="20% - Accent1 2 3 2 2 2 2 8" xfId="8838" xr:uid="{00000000-0005-0000-0000-0000CA210000}"/>
    <cellStyle name="20% - Accent1 2 3 2 2 2 2 8 2" xfId="8839" xr:uid="{00000000-0005-0000-0000-0000CB210000}"/>
    <cellStyle name="20% - Accent1 2 3 2 2 2 2 9" xfId="8840" xr:uid="{00000000-0005-0000-0000-0000CC210000}"/>
    <cellStyle name="20% - Accent1 2 3 2 2 2 3" xfId="8841" xr:uid="{00000000-0005-0000-0000-0000CD210000}"/>
    <cellStyle name="20% - Accent1 2 3 2 2 2 3 2" xfId="8842" xr:uid="{00000000-0005-0000-0000-0000CE210000}"/>
    <cellStyle name="20% - Accent1 2 3 2 2 2 3 2 2" xfId="8843" xr:uid="{00000000-0005-0000-0000-0000CF210000}"/>
    <cellStyle name="20% - Accent1 2 3 2 2 2 3 2 2 2" xfId="8844" xr:uid="{00000000-0005-0000-0000-0000D0210000}"/>
    <cellStyle name="20% - Accent1 2 3 2 2 2 3 2 2 2 2" xfId="8845" xr:uid="{00000000-0005-0000-0000-0000D1210000}"/>
    <cellStyle name="20% - Accent1 2 3 2 2 2 3 2 2 3" xfId="8846" xr:uid="{00000000-0005-0000-0000-0000D2210000}"/>
    <cellStyle name="20% - Accent1 2 3 2 2 2 3 2 3" xfId="8847" xr:uid="{00000000-0005-0000-0000-0000D3210000}"/>
    <cellStyle name="20% - Accent1 2 3 2 2 2 3 2 3 2" xfId="8848" xr:uid="{00000000-0005-0000-0000-0000D4210000}"/>
    <cellStyle name="20% - Accent1 2 3 2 2 2 3 2 4" xfId="8849" xr:uid="{00000000-0005-0000-0000-0000D5210000}"/>
    <cellStyle name="20% - Accent1 2 3 2 2 2 3 3" xfId="8850" xr:uid="{00000000-0005-0000-0000-0000D6210000}"/>
    <cellStyle name="20% - Accent1 2 3 2 2 2 3 3 2" xfId="8851" xr:uid="{00000000-0005-0000-0000-0000D7210000}"/>
    <cellStyle name="20% - Accent1 2 3 2 2 2 3 3 2 2" xfId="8852" xr:uid="{00000000-0005-0000-0000-0000D8210000}"/>
    <cellStyle name="20% - Accent1 2 3 2 2 2 3 3 2 2 2" xfId="8853" xr:uid="{00000000-0005-0000-0000-0000D9210000}"/>
    <cellStyle name="20% - Accent1 2 3 2 2 2 3 3 2 3" xfId="8854" xr:uid="{00000000-0005-0000-0000-0000DA210000}"/>
    <cellStyle name="20% - Accent1 2 3 2 2 2 3 3 3" xfId="8855" xr:uid="{00000000-0005-0000-0000-0000DB210000}"/>
    <cellStyle name="20% - Accent1 2 3 2 2 2 3 3 3 2" xfId="8856" xr:uid="{00000000-0005-0000-0000-0000DC210000}"/>
    <cellStyle name="20% - Accent1 2 3 2 2 2 3 3 4" xfId="8857" xr:uid="{00000000-0005-0000-0000-0000DD210000}"/>
    <cellStyle name="20% - Accent1 2 3 2 2 2 3 4" xfId="8858" xr:uid="{00000000-0005-0000-0000-0000DE210000}"/>
    <cellStyle name="20% - Accent1 2 3 2 2 2 3 4 2" xfId="8859" xr:uid="{00000000-0005-0000-0000-0000DF210000}"/>
    <cellStyle name="20% - Accent1 2 3 2 2 2 3 4 2 2" xfId="8860" xr:uid="{00000000-0005-0000-0000-0000E0210000}"/>
    <cellStyle name="20% - Accent1 2 3 2 2 2 3 4 2 2 2" xfId="8861" xr:uid="{00000000-0005-0000-0000-0000E1210000}"/>
    <cellStyle name="20% - Accent1 2 3 2 2 2 3 4 2 3" xfId="8862" xr:uid="{00000000-0005-0000-0000-0000E2210000}"/>
    <cellStyle name="20% - Accent1 2 3 2 2 2 3 4 3" xfId="8863" xr:uid="{00000000-0005-0000-0000-0000E3210000}"/>
    <cellStyle name="20% - Accent1 2 3 2 2 2 3 4 3 2" xfId="8864" xr:uid="{00000000-0005-0000-0000-0000E4210000}"/>
    <cellStyle name="20% - Accent1 2 3 2 2 2 3 4 4" xfId="8865" xr:uid="{00000000-0005-0000-0000-0000E5210000}"/>
    <cellStyle name="20% - Accent1 2 3 2 2 2 3 5" xfId="8866" xr:uid="{00000000-0005-0000-0000-0000E6210000}"/>
    <cellStyle name="20% - Accent1 2 3 2 2 2 3 5 2" xfId="8867" xr:uid="{00000000-0005-0000-0000-0000E7210000}"/>
    <cellStyle name="20% - Accent1 2 3 2 2 2 3 5 2 2" xfId="8868" xr:uid="{00000000-0005-0000-0000-0000E8210000}"/>
    <cellStyle name="20% - Accent1 2 3 2 2 2 3 5 3" xfId="8869" xr:uid="{00000000-0005-0000-0000-0000E9210000}"/>
    <cellStyle name="20% - Accent1 2 3 2 2 2 3 6" xfId="8870" xr:uid="{00000000-0005-0000-0000-0000EA210000}"/>
    <cellStyle name="20% - Accent1 2 3 2 2 2 3 6 2" xfId="8871" xr:uid="{00000000-0005-0000-0000-0000EB210000}"/>
    <cellStyle name="20% - Accent1 2 3 2 2 2 3 6 2 2" xfId="8872" xr:uid="{00000000-0005-0000-0000-0000EC210000}"/>
    <cellStyle name="20% - Accent1 2 3 2 2 2 3 6 3" xfId="8873" xr:uid="{00000000-0005-0000-0000-0000ED210000}"/>
    <cellStyle name="20% - Accent1 2 3 2 2 2 3 7" xfId="8874" xr:uid="{00000000-0005-0000-0000-0000EE210000}"/>
    <cellStyle name="20% - Accent1 2 3 2 2 2 3 7 2" xfId="8875" xr:uid="{00000000-0005-0000-0000-0000EF210000}"/>
    <cellStyle name="20% - Accent1 2 3 2 2 2 3 8" xfId="8876" xr:uid="{00000000-0005-0000-0000-0000F0210000}"/>
    <cellStyle name="20% - Accent1 2 3 2 2 2 3 8 2" xfId="8877" xr:uid="{00000000-0005-0000-0000-0000F1210000}"/>
    <cellStyle name="20% - Accent1 2 3 2 2 2 3 9" xfId="8878" xr:uid="{00000000-0005-0000-0000-0000F2210000}"/>
    <cellStyle name="20% - Accent1 2 3 2 2 2 4" xfId="8879" xr:uid="{00000000-0005-0000-0000-0000F3210000}"/>
    <cellStyle name="20% - Accent1 2 3 2 2 2 4 2" xfId="8880" xr:uid="{00000000-0005-0000-0000-0000F4210000}"/>
    <cellStyle name="20% - Accent1 2 3 2 2 2 4 2 2" xfId="8881" xr:uid="{00000000-0005-0000-0000-0000F5210000}"/>
    <cellStyle name="20% - Accent1 2 3 2 2 2 4 2 2 2" xfId="8882" xr:uid="{00000000-0005-0000-0000-0000F6210000}"/>
    <cellStyle name="20% - Accent1 2 3 2 2 2 4 2 3" xfId="8883" xr:uid="{00000000-0005-0000-0000-0000F7210000}"/>
    <cellStyle name="20% - Accent1 2 3 2 2 2 4 3" xfId="8884" xr:uid="{00000000-0005-0000-0000-0000F8210000}"/>
    <cellStyle name="20% - Accent1 2 3 2 2 2 4 3 2" xfId="8885" xr:uid="{00000000-0005-0000-0000-0000F9210000}"/>
    <cellStyle name="20% - Accent1 2 3 2 2 2 4 4" xfId="8886" xr:uid="{00000000-0005-0000-0000-0000FA210000}"/>
    <cellStyle name="20% - Accent1 2 3 2 2 2 5" xfId="8887" xr:uid="{00000000-0005-0000-0000-0000FB210000}"/>
    <cellStyle name="20% - Accent1 2 3 2 2 2 5 2" xfId="8888" xr:uid="{00000000-0005-0000-0000-0000FC210000}"/>
    <cellStyle name="20% - Accent1 2 3 2 2 2 5 2 2" xfId="8889" xr:uid="{00000000-0005-0000-0000-0000FD210000}"/>
    <cellStyle name="20% - Accent1 2 3 2 2 2 5 2 2 2" xfId="8890" xr:uid="{00000000-0005-0000-0000-0000FE210000}"/>
    <cellStyle name="20% - Accent1 2 3 2 2 2 5 2 3" xfId="8891" xr:uid="{00000000-0005-0000-0000-0000FF210000}"/>
    <cellStyle name="20% - Accent1 2 3 2 2 2 5 3" xfId="8892" xr:uid="{00000000-0005-0000-0000-000000220000}"/>
    <cellStyle name="20% - Accent1 2 3 2 2 2 5 3 2" xfId="8893" xr:uid="{00000000-0005-0000-0000-000001220000}"/>
    <cellStyle name="20% - Accent1 2 3 2 2 2 5 4" xfId="8894" xr:uid="{00000000-0005-0000-0000-000002220000}"/>
    <cellStyle name="20% - Accent1 2 3 2 2 2 6" xfId="8895" xr:uid="{00000000-0005-0000-0000-000003220000}"/>
    <cellStyle name="20% - Accent1 2 3 2 2 2 6 2" xfId="8896" xr:uid="{00000000-0005-0000-0000-000004220000}"/>
    <cellStyle name="20% - Accent1 2 3 2 2 2 6 2 2" xfId="8897" xr:uid="{00000000-0005-0000-0000-000005220000}"/>
    <cellStyle name="20% - Accent1 2 3 2 2 2 6 2 2 2" xfId="8898" xr:uid="{00000000-0005-0000-0000-000006220000}"/>
    <cellStyle name="20% - Accent1 2 3 2 2 2 6 2 3" xfId="8899" xr:uid="{00000000-0005-0000-0000-000007220000}"/>
    <cellStyle name="20% - Accent1 2 3 2 2 2 6 3" xfId="8900" xr:uid="{00000000-0005-0000-0000-000008220000}"/>
    <cellStyle name="20% - Accent1 2 3 2 2 2 6 3 2" xfId="8901" xr:uid="{00000000-0005-0000-0000-000009220000}"/>
    <cellStyle name="20% - Accent1 2 3 2 2 2 6 4" xfId="8902" xr:uid="{00000000-0005-0000-0000-00000A220000}"/>
    <cellStyle name="20% - Accent1 2 3 2 2 2 7" xfId="8903" xr:uid="{00000000-0005-0000-0000-00000B220000}"/>
    <cellStyle name="20% - Accent1 2 3 2 2 2 7 2" xfId="8904" xr:uid="{00000000-0005-0000-0000-00000C220000}"/>
    <cellStyle name="20% - Accent1 2 3 2 2 2 7 2 2" xfId="8905" xr:uid="{00000000-0005-0000-0000-00000D220000}"/>
    <cellStyle name="20% - Accent1 2 3 2 2 2 7 3" xfId="8906" xr:uid="{00000000-0005-0000-0000-00000E220000}"/>
    <cellStyle name="20% - Accent1 2 3 2 2 2 8" xfId="8907" xr:uid="{00000000-0005-0000-0000-00000F220000}"/>
    <cellStyle name="20% - Accent1 2 3 2 2 2 8 2" xfId="8908" xr:uid="{00000000-0005-0000-0000-000010220000}"/>
    <cellStyle name="20% - Accent1 2 3 2 2 2 8 2 2" xfId="8909" xr:uid="{00000000-0005-0000-0000-000011220000}"/>
    <cellStyle name="20% - Accent1 2 3 2 2 2 8 3" xfId="8910" xr:uid="{00000000-0005-0000-0000-000012220000}"/>
    <cellStyle name="20% - Accent1 2 3 2 2 2 9" xfId="8911" xr:uid="{00000000-0005-0000-0000-000013220000}"/>
    <cellStyle name="20% - Accent1 2 3 2 2 2 9 2" xfId="8912" xr:uid="{00000000-0005-0000-0000-000014220000}"/>
    <cellStyle name="20% - Accent1 2 3 2 2 3" xfId="8913" xr:uid="{00000000-0005-0000-0000-000015220000}"/>
    <cellStyle name="20% - Accent1 2 3 2 2 3 10" xfId="8914" xr:uid="{00000000-0005-0000-0000-000016220000}"/>
    <cellStyle name="20% - Accent1 2 3 2 2 3 10 2" xfId="8915" xr:uid="{00000000-0005-0000-0000-000017220000}"/>
    <cellStyle name="20% - Accent1 2 3 2 2 3 11" xfId="8916" xr:uid="{00000000-0005-0000-0000-000018220000}"/>
    <cellStyle name="20% - Accent1 2 3 2 2 3 2" xfId="8917" xr:uid="{00000000-0005-0000-0000-000019220000}"/>
    <cellStyle name="20% - Accent1 2 3 2 2 3 2 2" xfId="8918" xr:uid="{00000000-0005-0000-0000-00001A220000}"/>
    <cellStyle name="20% - Accent1 2 3 2 2 3 2 2 2" xfId="8919" xr:uid="{00000000-0005-0000-0000-00001B220000}"/>
    <cellStyle name="20% - Accent1 2 3 2 2 3 2 2 2 2" xfId="8920" xr:uid="{00000000-0005-0000-0000-00001C220000}"/>
    <cellStyle name="20% - Accent1 2 3 2 2 3 2 2 2 2 2" xfId="8921" xr:uid="{00000000-0005-0000-0000-00001D220000}"/>
    <cellStyle name="20% - Accent1 2 3 2 2 3 2 2 2 3" xfId="8922" xr:uid="{00000000-0005-0000-0000-00001E220000}"/>
    <cellStyle name="20% - Accent1 2 3 2 2 3 2 2 3" xfId="8923" xr:uid="{00000000-0005-0000-0000-00001F220000}"/>
    <cellStyle name="20% - Accent1 2 3 2 2 3 2 2 3 2" xfId="8924" xr:uid="{00000000-0005-0000-0000-000020220000}"/>
    <cellStyle name="20% - Accent1 2 3 2 2 3 2 2 4" xfId="8925" xr:uid="{00000000-0005-0000-0000-000021220000}"/>
    <cellStyle name="20% - Accent1 2 3 2 2 3 2 3" xfId="8926" xr:uid="{00000000-0005-0000-0000-000022220000}"/>
    <cellStyle name="20% - Accent1 2 3 2 2 3 2 3 2" xfId="8927" xr:uid="{00000000-0005-0000-0000-000023220000}"/>
    <cellStyle name="20% - Accent1 2 3 2 2 3 2 3 2 2" xfId="8928" xr:uid="{00000000-0005-0000-0000-000024220000}"/>
    <cellStyle name="20% - Accent1 2 3 2 2 3 2 3 2 2 2" xfId="8929" xr:uid="{00000000-0005-0000-0000-000025220000}"/>
    <cellStyle name="20% - Accent1 2 3 2 2 3 2 3 2 3" xfId="8930" xr:uid="{00000000-0005-0000-0000-000026220000}"/>
    <cellStyle name="20% - Accent1 2 3 2 2 3 2 3 3" xfId="8931" xr:uid="{00000000-0005-0000-0000-000027220000}"/>
    <cellStyle name="20% - Accent1 2 3 2 2 3 2 3 3 2" xfId="8932" xr:uid="{00000000-0005-0000-0000-000028220000}"/>
    <cellStyle name="20% - Accent1 2 3 2 2 3 2 3 4" xfId="8933" xr:uid="{00000000-0005-0000-0000-000029220000}"/>
    <cellStyle name="20% - Accent1 2 3 2 2 3 2 4" xfId="8934" xr:uid="{00000000-0005-0000-0000-00002A220000}"/>
    <cellStyle name="20% - Accent1 2 3 2 2 3 2 4 2" xfId="8935" xr:uid="{00000000-0005-0000-0000-00002B220000}"/>
    <cellStyle name="20% - Accent1 2 3 2 2 3 2 4 2 2" xfId="8936" xr:uid="{00000000-0005-0000-0000-00002C220000}"/>
    <cellStyle name="20% - Accent1 2 3 2 2 3 2 4 2 2 2" xfId="8937" xr:uid="{00000000-0005-0000-0000-00002D220000}"/>
    <cellStyle name="20% - Accent1 2 3 2 2 3 2 4 2 3" xfId="8938" xr:uid="{00000000-0005-0000-0000-00002E220000}"/>
    <cellStyle name="20% - Accent1 2 3 2 2 3 2 4 3" xfId="8939" xr:uid="{00000000-0005-0000-0000-00002F220000}"/>
    <cellStyle name="20% - Accent1 2 3 2 2 3 2 4 3 2" xfId="8940" xr:uid="{00000000-0005-0000-0000-000030220000}"/>
    <cellStyle name="20% - Accent1 2 3 2 2 3 2 4 4" xfId="8941" xr:uid="{00000000-0005-0000-0000-000031220000}"/>
    <cellStyle name="20% - Accent1 2 3 2 2 3 2 5" xfId="8942" xr:uid="{00000000-0005-0000-0000-000032220000}"/>
    <cellStyle name="20% - Accent1 2 3 2 2 3 2 5 2" xfId="8943" xr:uid="{00000000-0005-0000-0000-000033220000}"/>
    <cellStyle name="20% - Accent1 2 3 2 2 3 2 5 2 2" xfId="8944" xr:uid="{00000000-0005-0000-0000-000034220000}"/>
    <cellStyle name="20% - Accent1 2 3 2 2 3 2 5 3" xfId="8945" xr:uid="{00000000-0005-0000-0000-000035220000}"/>
    <cellStyle name="20% - Accent1 2 3 2 2 3 2 6" xfId="8946" xr:uid="{00000000-0005-0000-0000-000036220000}"/>
    <cellStyle name="20% - Accent1 2 3 2 2 3 2 6 2" xfId="8947" xr:uid="{00000000-0005-0000-0000-000037220000}"/>
    <cellStyle name="20% - Accent1 2 3 2 2 3 2 6 2 2" xfId="8948" xr:uid="{00000000-0005-0000-0000-000038220000}"/>
    <cellStyle name="20% - Accent1 2 3 2 2 3 2 6 3" xfId="8949" xr:uid="{00000000-0005-0000-0000-000039220000}"/>
    <cellStyle name="20% - Accent1 2 3 2 2 3 2 7" xfId="8950" xr:uid="{00000000-0005-0000-0000-00003A220000}"/>
    <cellStyle name="20% - Accent1 2 3 2 2 3 2 7 2" xfId="8951" xr:uid="{00000000-0005-0000-0000-00003B220000}"/>
    <cellStyle name="20% - Accent1 2 3 2 2 3 2 8" xfId="8952" xr:uid="{00000000-0005-0000-0000-00003C220000}"/>
    <cellStyle name="20% - Accent1 2 3 2 2 3 2 8 2" xfId="8953" xr:uid="{00000000-0005-0000-0000-00003D220000}"/>
    <cellStyle name="20% - Accent1 2 3 2 2 3 2 9" xfId="8954" xr:uid="{00000000-0005-0000-0000-00003E220000}"/>
    <cellStyle name="20% - Accent1 2 3 2 2 3 3" xfId="8955" xr:uid="{00000000-0005-0000-0000-00003F220000}"/>
    <cellStyle name="20% - Accent1 2 3 2 2 3 3 2" xfId="8956" xr:uid="{00000000-0005-0000-0000-000040220000}"/>
    <cellStyle name="20% - Accent1 2 3 2 2 3 3 2 2" xfId="8957" xr:uid="{00000000-0005-0000-0000-000041220000}"/>
    <cellStyle name="20% - Accent1 2 3 2 2 3 3 2 2 2" xfId="8958" xr:uid="{00000000-0005-0000-0000-000042220000}"/>
    <cellStyle name="20% - Accent1 2 3 2 2 3 3 2 2 2 2" xfId="8959" xr:uid="{00000000-0005-0000-0000-000043220000}"/>
    <cellStyle name="20% - Accent1 2 3 2 2 3 3 2 2 3" xfId="8960" xr:uid="{00000000-0005-0000-0000-000044220000}"/>
    <cellStyle name="20% - Accent1 2 3 2 2 3 3 2 3" xfId="8961" xr:uid="{00000000-0005-0000-0000-000045220000}"/>
    <cellStyle name="20% - Accent1 2 3 2 2 3 3 2 3 2" xfId="8962" xr:uid="{00000000-0005-0000-0000-000046220000}"/>
    <cellStyle name="20% - Accent1 2 3 2 2 3 3 2 4" xfId="8963" xr:uid="{00000000-0005-0000-0000-000047220000}"/>
    <cellStyle name="20% - Accent1 2 3 2 2 3 3 3" xfId="8964" xr:uid="{00000000-0005-0000-0000-000048220000}"/>
    <cellStyle name="20% - Accent1 2 3 2 2 3 3 3 2" xfId="8965" xr:uid="{00000000-0005-0000-0000-000049220000}"/>
    <cellStyle name="20% - Accent1 2 3 2 2 3 3 3 2 2" xfId="8966" xr:uid="{00000000-0005-0000-0000-00004A220000}"/>
    <cellStyle name="20% - Accent1 2 3 2 2 3 3 3 2 2 2" xfId="8967" xr:uid="{00000000-0005-0000-0000-00004B220000}"/>
    <cellStyle name="20% - Accent1 2 3 2 2 3 3 3 2 3" xfId="8968" xr:uid="{00000000-0005-0000-0000-00004C220000}"/>
    <cellStyle name="20% - Accent1 2 3 2 2 3 3 3 3" xfId="8969" xr:uid="{00000000-0005-0000-0000-00004D220000}"/>
    <cellStyle name="20% - Accent1 2 3 2 2 3 3 3 3 2" xfId="8970" xr:uid="{00000000-0005-0000-0000-00004E220000}"/>
    <cellStyle name="20% - Accent1 2 3 2 2 3 3 3 4" xfId="8971" xr:uid="{00000000-0005-0000-0000-00004F220000}"/>
    <cellStyle name="20% - Accent1 2 3 2 2 3 3 4" xfId="8972" xr:uid="{00000000-0005-0000-0000-000050220000}"/>
    <cellStyle name="20% - Accent1 2 3 2 2 3 3 4 2" xfId="8973" xr:uid="{00000000-0005-0000-0000-000051220000}"/>
    <cellStyle name="20% - Accent1 2 3 2 2 3 3 4 2 2" xfId="8974" xr:uid="{00000000-0005-0000-0000-000052220000}"/>
    <cellStyle name="20% - Accent1 2 3 2 2 3 3 4 2 2 2" xfId="8975" xr:uid="{00000000-0005-0000-0000-000053220000}"/>
    <cellStyle name="20% - Accent1 2 3 2 2 3 3 4 2 3" xfId="8976" xr:uid="{00000000-0005-0000-0000-000054220000}"/>
    <cellStyle name="20% - Accent1 2 3 2 2 3 3 4 3" xfId="8977" xr:uid="{00000000-0005-0000-0000-000055220000}"/>
    <cellStyle name="20% - Accent1 2 3 2 2 3 3 4 3 2" xfId="8978" xr:uid="{00000000-0005-0000-0000-000056220000}"/>
    <cellStyle name="20% - Accent1 2 3 2 2 3 3 4 4" xfId="8979" xr:uid="{00000000-0005-0000-0000-000057220000}"/>
    <cellStyle name="20% - Accent1 2 3 2 2 3 3 5" xfId="8980" xr:uid="{00000000-0005-0000-0000-000058220000}"/>
    <cellStyle name="20% - Accent1 2 3 2 2 3 3 5 2" xfId="8981" xr:uid="{00000000-0005-0000-0000-000059220000}"/>
    <cellStyle name="20% - Accent1 2 3 2 2 3 3 5 2 2" xfId="8982" xr:uid="{00000000-0005-0000-0000-00005A220000}"/>
    <cellStyle name="20% - Accent1 2 3 2 2 3 3 5 3" xfId="8983" xr:uid="{00000000-0005-0000-0000-00005B220000}"/>
    <cellStyle name="20% - Accent1 2 3 2 2 3 3 6" xfId="8984" xr:uid="{00000000-0005-0000-0000-00005C220000}"/>
    <cellStyle name="20% - Accent1 2 3 2 2 3 3 6 2" xfId="8985" xr:uid="{00000000-0005-0000-0000-00005D220000}"/>
    <cellStyle name="20% - Accent1 2 3 2 2 3 3 6 2 2" xfId="8986" xr:uid="{00000000-0005-0000-0000-00005E220000}"/>
    <cellStyle name="20% - Accent1 2 3 2 2 3 3 6 3" xfId="8987" xr:uid="{00000000-0005-0000-0000-00005F220000}"/>
    <cellStyle name="20% - Accent1 2 3 2 2 3 3 7" xfId="8988" xr:uid="{00000000-0005-0000-0000-000060220000}"/>
    <cellStyle name="20% - Accent1 2 3 2 2 3 3 7 2" xfId="8989" xr:uid="{00000000-0005-0000-0000-000061220000}"/>
    <cellStyle name="20% - Accent1 2 3 2 2 3 3 8" xfId="8990" xr:uid="{00000000-0005-0000-0000-000062220000}"/>
    <cellStyle name="20% - Accent1 2 3 2 2 3 3 8 2" xfId="8991" xr:uid="{00000000-0005-0000-0000-000063220000}"/>
    <cellStyle name="20% - Accent1 2 3 2 2 3 3 9" xfId="8992" xr:uid="{00000000-0005-0000-0000-000064220000}"/>
    <cellStyle name="20% - Accent1 2 3 2 2 3 4" xfId="8993" xr:uid="{00000000-0005-0000-0000-000065220000}"/>
    <cellStyle name="20% - Accent1 2 3 2 2 3 4 2" xfId="8994" xr:uid="{00000000-0005-0000-0000-000066220000}"/>
    <cellStyle name="20% - Accent1 2 3 2 2 3 4 2 2" xfId="8995" xr:uid="{00000000-0005-0000-0000-000067220000}"/>
    <cellStyle name="20% - Accent1 2 3 2 2 3 4 2 2 2" xfId="8996" xr:uid="{00000000-0005-0000-0000-000068220000}"/>
    <cellStyle name="20% - Accent1 2 3 2 2 3 4 2 3" xfId="8997" xr:uid="{00000000-0005-0000-0000-000069220000}"/>
    <cellStyle name="20% - Accent1 2 3 2 2 3 4 3" xfId="8998" xr:uid="{00000000-0005-0000-0000-00006A220000}"/>
    <cellStyle name="20% - Accent1 2 3 2 2 3 4 3 2" xfId="8999" xr:uid="{00000000-0005-0000-0000-00006B220000}"/>
    <cellStyle name="20% - Accent1 2 3 2 2 3 4 4" xfId="9000" xr:uid="{00000000-0005-0000-0000-00006C220000}"/>
    <cellStyle name="20% - Accent1 2 3 2 2 3 5" xfId="9001" xr:uid="{00000000-0005-0000-0000-00006D220000}"/>
    <cellStyle name="20% - Accent1 2 3 2 2 3 5 2" xfId="9002" xr:uid="{00000000-0005-0000-0000-00006E220000}"/>
    <cellStyle name="20% - Accent1 2 3 2 2 3 5 2 2" xfId="9003" xr:uid="{00000000-0005-0000-0000-00006F220000}"/>
    <cellStyle name="20% - Accent1 2 3 2 2 3 5 2 2 2" xfId="9004" xr:uid="{00000000-0005-0000-0000-000070220000}"/>
    <cellStyle name="20% - Accent1 2 3 2 2 3 5 2 3" xfId="9005" xr:uid="{00000000-0005-0000-0000-000071220000}"/>
    <cellStyle name="20% - Accent1 2 3 2 2 3 5 3" xfId="9006" xr:uid="{00000000-0005-0000-0000-000072220000}"/>
    <cellStyle name="20% - Accent1 2 3 2 2 3 5 3 2" xfId="9007" xr:uid="{00000000-0005-0000-0000-000073220000}"/>
    <cellStyle name="20% - Accent1 2 3 2 2 3 5 4" xfId="9008" xr:uid="{00000000-0005-0000-0000-000074220000}"/>
    <cellStyle name="20% - Accent1 2 3 2 2 3 6" xfId="9009" xr:uid="{00000000-0005-0000-0000-000075220000}"/>
    <cellStyle name="20% - Accent1 2 3 2 2 3 6 2" xfId="9010" xr:uid="{00000000-0005-0000-0000-000076220000}"/>
    <cellStyle name="20% - Accent1 2 3 2 2 3 6 2 2" xfId="9011" xr:uid="{00000000-0005-0000-0000-000077220000}"/>
    <cellStyle name="20% - Accent1 2 3 2 2 3 6 2 2 2" xfId="9012" xr:uid="{00000000-0005-0000-0000-000078220000}"/>
    <cellStyle name="20% - Accent1 2 3 2 2 3 6 2 3" xfId="9013" xr:uid="{00000000-0005-0000-0000-000079220000}"/>
    <cellStyle name="20% - Accent1 2 3 2 2 3 6 3" xfId="9014" xr:uid="{00000000-0005-0000-0000-00007A220000}"/>
    <cellStyle name="20% - Accent1 2 3 2 2 3 6 3 2" xfId="9015" xr:uid="{00000000-0005-0000-0000-00007B220000}"/>
    <cellStyle name="20% - Accent1 2 3 2 2 3 6 4" xfId="9016" xr:uid="{00000000-0005-0000-0000-00007C220000}"/>
    <cellStyle name="20% - Accent1 2 3 2 2 3 7" xfId="9017" xr:uid="{00000000-0005-0000-0000-00007D220000}"/>
    <cellStyle name="20% - Accent1 2 3 2 2 3 7 2" xfId="9018" xr:uid="{00000000-0005-0000-0000-00007E220000}"/>
    <cellStyle name="20% - Accent1 2 3 2 2 3 7 2 2" xfId="9019" xr:uid="{00000000-0005-0000-0000-00007F220000}"/>
    <cellStyle name="20% - Accent1 2 3 2 2 3 7 3" xfId="9020" xr:uid="{00000000-0005-0000-0000-000080220000}"/>
    <cellStyle name="20% - Accent1 2 3 2 2 3 8" xfId="9021" xr:uid="{00000000-0005-0000-0000-000081220000}"/>
    <cellStyle name="20% - Accent1 2 3 2 2 3 8 2" xfId="9022" xr:uid="{00000000-0005-0000-0000-000082220000}"/>
    <cellStyle name="20% - Accent1 2 3 2 2 3 8 2 2" xfId="9023" xr:uid="{00000000-0005-0000-0000-000083220000}"/>
    <cellStyle name="20% - Accent1 2 3 2 2 3 8 3" xfId="9024" xr:uid="{00000000-0005-0000-0000-000084220000}"/>
    <cellStyle name="20% - Accent1 2 3 2 2 3 9" xfId="9025" xr:uid="{00000000-0005-0000-0000-000085220000}"/>
    <cellStyle name="20% - Accent1 2 3 2 2 3 9 2" xfId="9026" xr:uid="{00000000-0005-0000-0000-000086220000}"/>
    <cellStyle name="20% - Accent1 2 3 2 2 4" xfId="9027" xr:uid="{00000000-0005-0000-0000-000087220000}"/>
    <cellStyle name="20% - Accent1 2 3 2 2 4 10" xfId="9028" xr:uid="{00000000-0005-0000-0000-000088220000}"/>
    <cellStyle name="20% - Accent1 2 3 2 2 4 10 2" xfId="9029" xr:uid="{00000000-0005-0000-0000-000089220000}"/>
    <cellStyle name="20% - Accent1 2 3 2 2 4 11" xfId="9030" xr:uid="{00000000-0005-0000-0000-00008A220000}"/>
    <cellStyle name="20% - Accent1 2 3 2 2 4 2" xfId="9031" xr:uid="{00000000-0005-0000-0000-00008B220000}"/>
    <cellStyle name="20% - Accent1 2 3 2 2 4 2 2" xfId="9032" xr:uid="{00000000-0005-0000-0000-00008C220000}"/>
    <cellStyle name="20% - Accent1 2 3 2 2 4 2 2 2" xfId="9033" xr:uid="{00000000-0005-0000-0000-00008D220000}"/>
    <cellStyle name="20% - Accent1 2 3 2 2 4 2 2 2 2" xfId="9034" xr:uid="{00000000-0005-0000-0000-00008E220000}"/>
    <cellStyle name="20% - Accent1 2 3 2 2 4 2 2 2 2 2" xfId="9035" xr:uid="{00000000-0005-0000-0000-00008F220000}"/>
    <cellStyle name="20% - Accent1 2 3 2 2 4 2 2 2 3" xfId="9036" xr:uid="{00000000-0005-0000-0000-000090220000}"/>
    <cellStyle name="20% - Accent1 2 3 2 2 4 2 2 3" xfId="9037" xr:uid="{00000000-0005-0000-0000-000091220000}"/>
    <cellStyle name="20% - Accent1 2 3 2 2 4 2 2 3 2" xfId="9038" xr:uid="{00000000-0005-0000-0000-000092220000}"/>
    <cellStyle name="20% - Accent1 2 3 2 2 4 2 2 4" xfId="9039" xr:uid="{00000000-0005-0000-0000-000093220000}"/>
    <cellStyle name="20% - Accent1 2 3 2 2 4 2 3" xfId="9040" xr:uid="{00000000-0005-0000-0000-000094220000}"/>
    <cellStyle name="20% - Accent1 2 3 2 2 4 2 3 2" xfId="9041" xr:uid="{00000000-0005-0000-0000-000095220000}"/>
    <cellStyle name="20% - Accent1 2 3 2 2 4 2 3 2 2" xfId="9042" xr:uid="{00000000-0005-0000-0000-000096220000}"/>
    <cellStyle name="20% - Accent1 2 3 2 2 4 2 3 2 2 2" xfId="9043" xr:uid="{00000000-0005-0000-0000-000097220000}"/>
    <cellStyle name="20% - Accent1 2 3 2 2 4 2 3 2 3" xfId="9044" xr:uid="{00000000-0005-0000-0000-000098220000}"/>
    <cellStyle name="20% - Accent1 2 3 2 2 4 2 3 3" xfId="9045" xr:uid="{00000000-0005-0000-0000-000099220000}"/>
    <cellStyle name="20% - Accent1 2 3 2 2 4 2 3 3 2" xfId="9046" xr:uid="{00000000-0005-0000-0000-00009A220000}"/>
    <cellStyle name="20% - Accent1 2 3 2 2 4 2 3 4" xfId="9047" xr:uid="{00000000-0005-0000-0000-00009B220000}"/>
    <cellStyle name="20% - Accent1 2 3 2 2 4 2 4" xfId="9048" xr:uid="{00000000-0005-0000-0000-00009C220000}"/>
    <cellStyle name="20% - Accent1 2 3 2 2 4 2 4 2" xfId="9049" xr:uid="{00000000-0005-0000-0000-00009D220000}"/>
    <cellStyle name="20% - Accent1 2 3 2 2 4 2 4 2 2" xfId="9050" xr:uid="{00000000-0005-0000-0000-00009E220000}"/>
    <cellStyle name="20% - Accent1 2 3 2 2 4 2 4 2 2 2" xfId="9051" xr:uid="{00000000-0005-0000-0000-00009F220000}"/>
    <cellStyle name="20% - Accent1 2 3 2 2 4 2 4 2 3" xfId="9052" xr:uid="{00000000-0005-0000-0000-0000A0220000}"/>
    <cellStyle name="20% - Accent1 2 3 2 2 4 2 4 3" xfId="9053" xr:uid="{00000000-0005-0000-0000-0000A1220000}"/>
    <cellStyle name="20% - Accent1 2 3 2 2 4 2 4 3 2" xfId="9054" xr:uid="{00000000-0005-0000-0000-0000A2220000}"/>
    <cellStyle name="20% - Accent1 2 3 2 2 4 2 4 4" xfId="9055" xr:uid="{00000000-0005-0000-0000-0000A3220000}"/>
    <cellStyle name="20% - Accent1 2 3 2 2 4 2 5" xfId="9056" xr:uid="{00000000-0005-0000-0000-0000A4220000}"/>
    <cellStyle name="20% - Accent1 2 3 2 2 4 2 5 2" xfId="9057" xr:uid="{00000000-0005-0000-0000-0000A5220000}"/>
    <cellStyle name="20% - Accent1 2 3 2 2 4 2 5 2 2" xfId="9058" xr:uid="{00000000-0005-0000-0000-0000A6220000}"/>
    <cellStyle name="20% - Accent1 2 3 2 2 4 2 5 3" xfId="9059" xr:uid="{00000000-0005-0000-0000-0000A7220000}"/>
    <cellStyle name="20% - Accent1 2 3 2 2 4 2 6" xfId="9060" xr:uid="{00000000-0005-0000-0000-0000A8220000}"/>
    <cellStyle name="20% - Accent1 2 3 2 2 4 2 6 2" xfId="9061" xr:uid="{00000000-0005-0000-0000-0000A9220000}"/>
    <cellStyle name="20% - Accent1 2 3 2 2 4 2 6 2 2" xfId="9062" xr:uid="{00000000-0005-0000-0000-0000AA220000}"/>
    <cellStyle name="20% - Accent1 2 3 2 2 4 2 6 3" xfId="9063" xr:uid="{00000000-0005-0000-0000-0000AB220000}"/>
    <cellStyle name="20% - Accent1 2 3 2 2 4 2 7" xfId="9064" xr:uid="{00000000-0005-0000-0000-0000AC220000}"/>
    <cellStyle name="20% - Accent1 2 3 2 2 4 2 7 2" xfId="9065" xr:uid="{00000000-0005-0000-0000-0000AD220000}"/>
    <cellStyle name="20% - Accent1 2 3 2 2 4 2 8" xfId="9066" xr:uid="{00000000-0005-0000-0000-0000AE220000}"/>
    <cellStyle name="20% - Accent1 2 3 2 2 4 2 8 2" xfId="9067" xr:uid="{00000000-0005-0000-0000-0000AF220000}"/>
    <cellStyle name="20% - Accent1 2 3 2 2 4 2 9" xfId="9068" xr:uid="{00000000-0005-0000-0000-0000B0220000}"/>
    <cellStyle name="20% - Accent1 2 3 2 2 4 3" xfId="9069" xr:uid="{00000000-0005-0000-0000-0000B1220000}"/>
    <cellStyle name="20% - Accent1 2 3 2 2 4 3 2" xfId="9070" xr:uid="{00000000-0005-0000-0000-0000B2220000}"/>
    <cellStyle name="20% - Accent1 2 3 2 2 4 3 2 2" xfId="9071" xr:uid="{00000000-0005-0000-0000-0000B3220000}"/>
    <cellStyle name="20% - Accent1 2 3 2 2 4 3 2 2 2" xfId="9072" xr:uid="{00000000-0005-0000-0000-0000B4220000}"/>
    <cellStyle name="20% - Accent1 2 3 2 2 4 3 2 2 2 2" xfId="9073" xr:uid="{00000000-0005-0000-0000-0000B5220000}"/>
    <cellStyle name="20% - Accent1 2 3 2 2 4 3 2 2 3" xfId="9074" xr:uid="{00000000-0005-0000-0000-0000B6220000}"/>
    <cellStyle name="20% - Accent1 2 3 2 2 4 3 2 3" xfId="9075" xr:uid="{00000000-0005-0000-0000-0000B7220000}"/>
    <cellStyle name="20% - Accent1 2 3 2 2 4 3 2 3 2" xfId="9076" xr:uid="{00000000-0005-0000-0000-0000B8220000}"/>
    <cellStyle name="20% - Accent1 2 3 2 2 4 3 2 4" xfId="9077" xr:uid="{00000000-0005-0000-0000-0000B9220000}"/>
    <cellStyle name="20% - Accent1 2 3 2 2 4 3 3" xfId="9078" xr:uid="{00000000-0005-0000-0000-0000BA220000}"/>
    <cellStyle name="20% - Accent1 2 3 2 2 4 3 3 2" xfId="9079" xr:uid="{00000000-0005-0000-0000-0000BB220000}"/>
    <cellStyle name="20% - Accent1 2 3 2 2 4 3 3 2 2" xfId="9080" xr:uid="{00000000-0005-0000-0000-0000BC220000}"/>
    <cellStyle name="20% - Accent1 2 3 2 2 4 3 3 2 2 2" xfId="9081" xr:uid="{00000000-0005-0000-0000-0000BD220000}"/>
    <cellStyle name="20% - Accent1 2 3 2 2 4 3 3 2 3" xfId="9082" xr:uid="{00000000-0005-0000-0000-0000BE220000}"/>
    <cellStyle name="20% - Accent1 2 3 2 2 4 3 3 3" xfId="9083" xr:uid="{00000000-0005-0000-0000-0000BF220000}"/>
    <cellStyle name="20% - Accent1 2 3 2 2 4 3 3 3 2" xfId="9084" xr:uid="{00000000-0005-0000-0000-0000C0220000}"/>
    <cellStyle name="20% - Accent1 2 3 2 2 4 3 3 4" xfId="9085" xr:uid="{00000000-0005-0000-0000-0000C1220000}"/>
    <cellStyle name="20% - Accent1 2 3 2 2 4 3 4" xfId="9086" xr:uid="{00000000-0005-0000-0000-0000C2220000}"/>
    <cellStyle name="20% - Accent1 2 3 2 2 4 3 4 2" xfId="9087" xr:uid="{00000000-0005-0000-0000-0000C3220000}"/>
    <cellStyle name="20% - Accent1 2 3 2 2 4 3 4 2 2" xfId="9088" xr:uid="{00000000-0005-0000-0000-0000C4220000}"/>
    <cellStyle name="20% - Accent1 2 3 2 2 4 3 4 2 2 2" xfId="9089" xr:uid="{00000000-0005-0000-0000-0000C5220000}"/>
    <cellStyle name="20% - Accent1 2 3 2 2 4 3 4 2 3" xfId="9090" xr:uid="{00000000-0005-0000-0000-0000C6220000}"/>
    <cellStyle name="20% - Accent1 2 3 2 2 4 3 4 3" xfId="9091" xr:uid="{00000000-0005-0000-0000-0000C7220000}"/>
    <cellStyle name="20% - Accent1 2 3 2 2 4 3 4 3 2" xfId="9092" xr:uid="{00000000-0005-0000-0000-0000C8220000}"/>
    <cellStyle name="20% - Accent1 2 3 2 2 4 3 4 4" xfId="9093" xr:uid="{00000000-0005-0000-0000-0000C9220000}"/>
    <cellStyle name="20% - Accent1 2 3 2 2 4 3 5" xfId="9094" xr:uid="{00000000-0005-0000-0000-0000CA220000}"/>
    <cellStyle name="20% - Accent1 2 3 2 2 4 3 5 2" xfId="9095" xr:uid="{00000000-0005-0000-0000-0000CB220000}"/>
    <cellStyle name="20% - Accent1 2 3 2 2 4 3 5 2 2" xfId="9096" xr:uid="{00000000-0005-0000-0000-0000CC220000}"/>
    <cellStyle name="20% - Accent1 2 3 2 2 4 3 5 3" xfId="9097" xr:uid="{00000000-0005-0000-0000-0000CD220000}"/>
    <cellStyle name="20% - Accent1 2 3 2 2 4 3 6" xfId="9098" xr:uid="{00000000-0005-0000-0000-0000CE220000}"/>
    <cellStyle name="20% - Accent1 2 3 2 2 4 3 6 2" xfId="9099" xr:uid="{00000000-0005-0000-0000-0000CF220000}"/>
    <cellStyle name="20% - Accent1 2 3 2 2 4 3 6 2 2" xfId="9100" xr:uid="{00000000-0005-0000-0000-0000D0220000}"/>
    <cellStyle name="20% - Accent1 2 3 2 2 4 3 6 3" xfId="9101" xr:uid="{00000000-0005-0000-0000-0000D1220000}"/>
    <cellStyle name="20% - Accent1 2 3 2 2 4 3 7" xfId="9102" xr:uid="{00000000-0005-0000-0000-0000D2220000}"/>
    <cellStyle name="20% - Accent1 2 3 2 2 4 3 7 2" xfId="9103" xr:uid="{00000000-0005-0000-0000-0000D3220000}"/>
    <cellStyle name="20% - Accent1 2 3 2 2 4 3 8" xfId="9104" xr:uid="{00000000-0005-0000-0000-0000D4220000}"/>
    <cellStyle name="20% - Accent1 2 3 2 2 4 3 8 2" xfId="9105" xr:uid="{00000000-0005-0000-0000-0000D5220000}"/>
    <cellStyle name="20% - Accent1 2 3 2 2 4 3 9" xfId="9106" xr:uid="{00000000-0005-0000-0000-0000D6220000}"/>
    <cellStyle name="20% - Accent1 2 3 2 2 4 4" xfId="9107" xr:uid="{00000000-0005-0000-0000-0000D7220000}"/>
    <cellStyle name="20% - Accent1 2 3 2 2 4 4 2" xfId="9108" xr:uid="{00000000-0005-0000-0000-0000D8220000}"/>
    <cellStyle name="20% - Accent1 2 3 2 2 4 4 2 2" xfId="9109" xr:uid="{00000000-0005-0000-0000-0000D9220000}"/>
    <cellStyle name="20% - Accent1 2 3 2 2 4 4 2 2 2" xfId="9110" xr:uid="{00000000-0005-0000-0000-0000DA220000}"/>
    <cellStyle name="20% - Accent1 2 3 2 2 4 4 2 3" xfId="9111" xr:uid="{00000000-0005-0000-0000-0000DB220000}"/>
    <cellStyle name="20% - Accent1 2 3 2 2 4 4 3" xfId="9112" xr:uid="{00000000-0005-0000-0000-0000DC220000}"/>
    <cellStyle name="20% - Accent1 2 3 2 2 4 4 3 2" xfId="9113" xr:uid="{00000000-0005-0000-0000-0000DD220000}"/>
    <cellStyle name="20% - Accent1 2 3 2 2 4 4 4" xfId="9114" xr:uid="{00000000-0005-0000-0000-0000DE220000}"/>
    <cellStyle name="20% - Accent1 2 3 2 2 4 5" xfId="9115" xr:uid="{00000000-0005-0000-0000-0000DF220000}"/>
    <cellStyle name="20% - Accent1 2 3 2 2 4 5 2" xfId="9116" xr:uid="{00000000-0005-0000-0000-0000E0220000}"/>
    <cellStyle name="20% - Accent1 2 3 2 2 4 5 2 2" xfId="9117" xr:uid="{00000000-0005-0000-0000-0000E1220000}"/>
    <cellStyle name="20% - Accent1 2 3 2 2 4 5 2 2 2" xfId="9118" xr:uid="{00000000-0005-0000-0000-0000E2220000}"/>
    <cellStyle name="20% - Accent1 2 3 2 2 4 5 2 3" xfId="9119" xr:uid="{00000000-0005-0000-0000-0000E3220000}"/>
    <cellStyle name="20% - Accent1 2 3 2 2 4 5 3" xfId="9120" xr:uid="{00000000-0005-0000-0000-0000E4220000}"/>
    <cellStyle name="20% - Accent1 2 3 2 2 4 5 3 2" xfId="9121" xr:uid="{00000000-0005-0000-0000-0000E5220000}"/>
    <cellStyle name="20% - Accent1 2 3 2 2 4 5 4" xfId="9122" xr:uid="{00000000-0005-0000-0000-0000E6220000}"/>
    <cellStyle name="20% - Accent1 2 3 2 2 4 6" xfId="9123" xr:uid="{00000000-0005-0000-0000-0000E7220000}"/>
    <cellStyle name="20% - Accent1 2 3 2 2 4 6 2" xfId="9124" xr:uid="{00000000-0005-0000-0000-0000E8220000}"/>
    <cellStyle name="20% - Accent1 2 3 2 2 4 6 2 2" xfId="9125" xr:uid="{00000000-0005-0000-0000-0000E9220000}"/>
    <cellStyle name="20% - Accent1 2 3 2 2 4 6 2 2 2" xfId="9126" xr:uid="{00000000-0005-0000-0000-0000EA220000}"/>
    <cellStyle name="20% - Accent1 2 3 2 2 4 6 2 3" xfId="9127" xr:uid="{00000000-0005-0000-0000-0000EB220000}"/>
    <cellStyle name="20% - Accent1 2 3 2 2 4 6 3" xfId="9128" xr:uid="{00000000-0005-0000-0000-0000EC220000}"/>
    <cellStyle name="20% - Accent1 2 3 2 2 4 6 3 2" xfId="9129" xr:uid="{00000000-0005-0000-0000-0000ED220000}"/>
    <cellStyle name="20% - Accent1 2 3 2 2 4 6 4" xfId="9130" xr:uid="{00000000-0005-0000-0000-0000EE220000}"/>
    <cellStyle name="20% - Accent1 2 3 2 2 4 7" xfId="9131" xr:uid="{00000000-0005-0000-0000-0000EF220000}"/>
    <cellStyle name="20% - Accent1 2 3 2 2 4 7 2" xfId="9132" xr:uid="{00000000-0005-0000-0000-0000F0220000}"/>
    <cellStyle name="20% - Accent1 2 3 2 2 4 7 2 2" xfId="9133" xr:uid="{00000000-0005-0000-0000-0000F1220000}"/>
    <cellStyle name="20% - Accent1 2 3 2 2 4 7 3" xfId="9134" xr:uid="{00000000-0005-0000-0000-0000F2220000}"/>
    <cellStyle name="20% - Accent1 2 3 2 2 4 8" xfId="9135" xr:uid="{00000000-0005-0000-0000-0000F3220000}"/>
    <cellStyle name="20% - Accent1 2 3 2 2 4 8 2" xfId="9136" xr:uid="{00000000-0005-0000-0000-0000F4220000}"/>
    <cellStyle name="20% - Accent1 2 3 2 2 4 8 2 2" xfId="9137" xr:uid="{00000000-0005-0000-0000-0000F5220000}"/>
    <cellStyle name="20% - Accent1 2 3 2 2 4 8 3" xfId="9138" xr:uid="{00000000-0005-0000-0000-0000F6220000}"/>
    <cellStyle name="20% - Accent1 2 3 2 2 4 9" xfId="9139" xr:uid="{00000000-0005-0000-0000-0000F7220000}"/>
    <cellStyle name="20% - Accent1 2 3 2 2 4 9 2" xfId="9140" xr:uid="{00000000-0005-0000-0000-0000F8220000}"/>
    <cellStyle name="20% - Accent1 2 3 2 2 5" xfId="9141" xr:uid="{00000000-0005-0000-0000-0000F9220000}"/>
    <cellStyle name="20% - Accent1 2 3 2 2 5 2" xfId="9142" xr:uid="{00000000-0005-0000-0000-0000FA220000}"/>
    <cellStyle name="20% - Accent1 2 3 2 2 5 2 2" xfId="9143" xr:uid="{00000000-0005-0000-0000-0000FB220000}"/>
    <cellStyle name="20% - Accent1 2 3 2 2 5 2 2 2" xfId="9144" xr:uid="{00000000-0005-0000-0000-0000FC220000}"/>
    <cellStyle name="20% - Accent1 2 3 2 2 5 2 2 2 2" xfId="9145" xr:uid="{00000000-0005-0000-0000-0000FD220000}"/>
    <cellStyle name="20% - Accent1 2 3 2 2 5 2 2 3" xfId="9146" xr:uid="{00000000-0005-0000-0000-0000FE220000}"/>
    <cellStyle name="20% - Accent1 2 3 2 2 5 2 3" xfId="9147" xr:uid="{00000000-0005-0000-0000-0000FF220000}"/>
    <cellStyle name="20% - Accent1 2 3 2 2 5 2 3 2" xfId="9148" xr:uid="{00000000-0005-0000-0000-000000230000}"/>
    <cellStyle name="20% - Accent1 2 3 2 2 5 2 4" xfId="9149" xr:uid="{00000000-0005-0000-0000-000001230000}"/>
    <cellStyle name="20% - Accent1 2 3 2 2 5 3" xfId="9150" xr:uid="{00000000-0005-0000-0000-000002230000}"/>
    <cellStyle name="20% - Accent1 2 3 2 2 5 3 2" xfId="9151" xr:uid="{00000000-0005-0000-0000-000003230000}"/>
    <cellStyle name="20% - Accent1 2 3 2 2 5 3 2 2" xfId="9152" xr:uid="{00000000-0005-0000-0000-000004230000}"/>
    <cellStyle name="20% - Accent1 2 3 2 2 5 3 2 2 2" xfId="9153" xr:uid="{00000000-0005-0000-0000-000005230000}"/>
    <cellStyle name="20% - Accent1 2 3 2 2 5 3 2 3" xfId="9154" xr:uid="{00000000-0005-0000-0000-000006230000}"/>
    <cellStyle name="20% - Accent1 2 3 2 2 5 3 3" xfId="9155" xr:uid="{00000000-0005-0000-0000-000007230000}"/>
    <cellStyle name="20% - Accent1 2 3 2 2 5 3 3 2" xfId="9156" xr:uid="{00000000-0005-0000-0000-000008230000}"/>
    <cellStyle name="20% - Accent1 2 3 2 2 5 3 4" xfId="9157" xr:uid="{00000000-0005-0000-0000-000009230000}"/>
    <cellStyle name="20% - Accent1 2 3 2 2 5 4" xfId="9158" xr:uid="{00000000-0005-0000-0000-00000A230000}"/>
    <cellStyle name="20% - Accent1 2 3 2 2 5 4 2" xfId="9159" xr:uid="{00000000-0005-0000-0000-00000B230000}"/>
    <cellStyle name="20% - Accent1 2 3 2 2 5 4 2 2" xfId="9160" xr:uid="{00000000-0005-0000-0000-00000C230000}"/>
    <cellStyle name="20% - Accent1 2 3 2 2 5 4 2 2 2" xfId="9161" xr:uid="{00000000-0005-0000-0000-00000D230000}"/>
    <cellStyle name="20% - Accent1 2 3 2 2 5 4 2 3" xfId="9162" xr:uid="{00000000-0005-0000-0000-00000E230000}"/>
    <cellStyle name="20% - Accent1 2 3 2 2 5 4 3" xfId="9163" xr:uid="{00000000-0005-0000-0000-00000F230000}"/>
    <cellStyle name="20% - Accent1 2 3 2 2 5 4 3 2" xfId="9164" xr:uid="{00000000-0005-0000-0000-000010230000}"/>
    <cellStyle name="20% - Accent1 2 3 2 2 5 4 4" xfId="9165" xr:uid="{00000000-0005-0000-0000-000011230000}"/>
    <cellStyle name="20% - Accent1 2 3 2 2 5 5" xfId="9166" xr:uid="{00000000-0005-0000-0000-000012230000}"/>
    <cellStyle name="20% - Accent1 2 3 2 2 5 5 2" xfId="9167" xr:uid="{00000000-0005-0000-0000-000013230000}"/>
    <cellStyle name="20% - Accent1 2 3 2 2 5 5 2 2" xfId="9168" xr:uid="{00000000-0005-0000-0000-000014230000}"/>
    <cellStyle name="20% - Accent1 2 3 2 2 5 5 3" xfId="9169" xr:uid="{00000000-0005-0000-0000-000015230000}"/>
    <cellStyle name="20% - Accent1 2 3 2 2 5 6" xfId="9170" xr:uid="{00000000-0005-0000-0000-000016230000}"/>
    <cellStyle name="20% - Accent1 2 3 2 2 5 6 2" xfId="9171" xr:uid="{00000000-0005-0000-0000-000017230000}"/>
    <cellStyle name="20% - Accent1 2 3 2 2 5 6 2 2" xfId="9172" xr:uid="{00000000-0005-0000-0000-000018230000}"/>
    <cellStyle name="20% - Accent1 2 3 2 2 5 6 3" xfId="9173" xr:uid="{00000000-0005-0000-0000-000019230000}"/>
    <cellStyle name="20% - Accent1 2 3 2 2 5 7" xfId="9174" xr:uid="{00000000-0005-0000-0000-00001A230000}"/>
    <cellStyle name="20% - Accent1 2 3 2 2 5 7 2" xfId="9175" xr:uid="{00000000-0005-0000-0000-00001B230000}"/>
    <cellStyle name="20% - Accent1 2 3 2 2 5 8" xfId="9176" xr:uid="{00000000-0005-0000-0000-00001C230000}"/>
    <cellStyle name="20% - Accent1 2 3 2 2 5 8 2" xfId="9177" xr:uid="{00000000-0005-0000-0000-00001D230000}"/>
    <cellStyle name="20% - Accent1 2 3 2 2 5 9" xfId="9178" xr:uid="{00000000-0005-0000-0000-00001E230000}"/>
    <cellStyle name="20% - Accent1 2 3 2 2 6" xfId="9179" xr:uid="{00000000-0005-0000-0000-00001F230000}"/>
    <cellStyle name="20% - Accent1 2 3 2 2 6 2" xfId="9180" xr:uid="{00000000-0005-0000-0000-000020230000}"/>
    <cellStyle name="20% - Accent1 2 3 2 2 6 2 2" xfId="9181" xr:uid="{00000000-0005-0000-0000-000021230000}"/>
    <cellStyle name="20% - Accent1 2 3 2 2 6 2 2 2" xfId="9182" xr:uid="{00000000-0005-0000-0000-000022230000}"/>
    <cellStyle name="20% - Accent1 2 3 2 2 6 2 2 2 2" xfId="9183" xr:uid="{00000000-0005-0000-0000-000023230000}"/>
    <cellStyle name="20% - Accent1 2 3 2 2 6 2 2 3" xfId="9184" xr:uid="{00000000-0005-0000-0000-000024230000}"/>
    <cellStyle name="20% - Accent1 2 3 2 2 6 2 3" xfId="9185" xr:uid="{00000000-0005-0000-0000-000025230000}"/>
    <cellStyle name="20% - Accent1 2 3 2 2 6 2 3 2" xfId="9186" xr:uid="{00000000-0005-0000-0000-000026230000}"/>
    <cellStyle name="20% - Accent1 2 3 2 2 6 2 4" xfId="9187" xr:uid="{00000000-0005-0000-0000-000027230000}"/>
    <cellStyle name="20% - Accent1 2 3 2 2 6 3" xfId="9188" xr:uid="{00000000-0005-0000-0000-000028230000}"/>
    <cellStyle name="20% - Accent1 2 3 2 2 6 3 2" xfId="9189" xr:uid="{00000000-0005-0000-0000-000029230000}"/>
    <cellStyle name="20% - Accent1 2 3 2 2 6 3 2 2" xfId="9190" xr:uid="{00000000-0005-0000-0000-00002A230000}"/>
    <cellStyle name="20% - Accent1 2 3 2 2 6 3 2 2 2" xfId="9191" xr:uid="{00000000-0005-0000-0000-00002B230000}"/>
    <cellStyle name="20% - Accent1 2 3 2 2 6 3 2 3" xfId="9192" xr:uid="{00000000-0005-0000-0000-00002C230000}"/>
    <cellStyle name="20% - Accent1 2 3 2 2 6 3 3" xfId="9193" xr:uid="{00000000-0005-0000-0000-00002D230000}"/>
    <cellStyle name="20% - Accent1 2 3 2 2 6 3 3 2" xfId="9194" xr:uid="{00000000-0005-0000-0000-00002E230000}"/>
    <cellStyle name="20% - Accent1 2 3 2 2 6 3 4" xfId="9195" xr:uid="{00000000-0005-0000-0000-00002F230000}"/>
    <cellStyle name="20% - Accent1 2 3 2 2 6 4" xfId="9196" xr:uid="{00000000-0005-0000-0000-000030230000}"/>
    <cellStyle name="20% - Accent1 2 3 2 2 6 4 2" xfId="9197" xr:uid="{00000000-0005-0000-0000-000031230000}"/>
    <cellStyle name="20% - Accent1 2 3 2 2 6 4 2 2" xfId="9198" xr:uid="{00000000-0005-0000-0000-000032230000}"/>
    <cellStyle name="20% - Accent1 2 3 2 2 6 4 2 2 2" xfId="9199" xr:uid="{00000000-0005-0000-0000-000033230000}"/>
    <cellStyle name="20% - Accent1 2 3 2 2 6 4 2 3" xfId="9200" xr:uid="{00000000-0005-0000-0000-000034230000}"/>
    <cellStyle name="20% - Accent1 2 3 2 2 6 4 3" xfId="9201" xr:uid="{00000000-0005-0000-0000-000035230000}"/>
    <cellStyle name="20% - Accent1 2 3 2 2 6 4 3 2" xfId="9202" xr:uid="{00000000-0005-0000-0000-000036230000}"/>
    <cellStyle name="20% - Accent1 2 3 2 2 6 4 4" xfId="9203" xr:uid="{00000000-0005-0000-0000-000037230000}"/>
    <cellStyle name="20% - Accent1 2 3 2 2 6 5" xfId="9204" xr:uid="{00000000-0005-0000-0000-000038230000}"/>
    <cellStyle name="20% - Accent1 2 3 2 2 6 5 2" xfId="9205" xr:uid="{00000000-0005-0000-0000-000039230000}"/>
    <cellStyle name="20% - Accent1 2 3 2 2 6 5 2 2" xfId="9206" xr:uid="{00000000-0005-0000-0000-00003A230000}"/>
    <cellStyle name="20% - Accent1 2 3 2 2 6 5 3" xfId="9207" xr:uid="{00000000-0005-0000-0000-00003B230000}"/>
    <cellStyle name="20% - Accent1 2 3 2 2 6 6" xfId="9208" xr:uid="{00000000-0005-0000-0000-00003C230000}"/>
    <cellStyle name="20% - Accent1 2 3 2 2 6 6 2" xfId="9209" xr:uid="{00000000-0005-0000-0000-00003D230000}"/>
    <cellStyle name="20% - Accent1 2 3 2 2 6 6 2 2" xfId="9210" xr:uid="{00000000-0005-0000-0000-00003E230000}"/>
    <cellStyle name="20% - Accent1 2 3 2 2 6 6 3" xfId="9211" xr:uid="{00000000-0005-0000-0000-00003F230000}"/>
    <cellStyle name="20% - Accent1 2 3 2 2 6 7" xfId="9212" xr:uid="{00000000-0005-0000-0000-000040230000}"/>
    <cellStyle name="20% - Accent1 2 3 2 2 6 7 2" xfId="9213" xr:uid="{00000000-0005-0000-0000-000041230000}"/>
    <cellStyle name="20% - Accent1 2 3 2 2 6 8" xfId="9214" xr:uid="{00000000-0005-0000-0000-000042230000}"/>
    <cellStyle name="20% - Accent1 2 3 2 2 6 8 2" xfId="9215" xr:uid="{00000000-0005-0000-0000-000043230000}"/>
    <cellStyle name="20% - Accent1 2 3 2 2 6 9" xfId="9216" xr:uid="{00000000-0005-0000-0000-000044230000}"/>
    <cellStyle name="20% - Accent1 2 3 2 2 7" xfId="9217" xr:uid="{00000000-0005-0000-0000-000045230000}"/>
    <cellStyle name="20% - Accent1 2 3 2 2 7 2" xfId="9218" xr:uid="{00000000-0005-0000-0000-000046230000}"/>
    <cellStyle name="20% - Accent1 2 3 2 2 7 2 2" xfId="9219" xr:uid="{00000000-0005-0000-0000-000047230000}"/>
    <cellStyle name="20% - Accent1 2 3 2 2 7 2 2 2" xfId="9220" xr:uid="{00000000-0005-0000-0000-000048230000}"/>
    <cellStyle name="20% - Accent1 2 3 2 2 7 2 3" xfId="9221" xr:uid="{00000000-0005-0000-0000-000049230000}"/>
    <cellStyle name="20% - Accent1 2 3 2 2 7 3" xfId="9222" xr:uid="{00000000-0005-0000-0000-00004A230000}"/>
    <cellStyle name="20% - Accent1 2 3 2 2 7 3 2" xfId="9223" xr:uid="{00000000-0005-0000-0000-00004B230000}"/>
    <cellStyle name="20% - Accent1 2 3 2 2 7 4" xfId="9224" xr:uid="{00000000-0005-0000-0000-00004C230000}"/>
    <cellStyle name="20% - Accent1 2 3 2 2 8" xfId="9225" xr:uid="{00000000-0005-0000-0000-00004D230000}"/>
    <cellStyle name="20% - Accent1 2 3 2 2 8 2" xfId="9226" xr:uid="{00000000-0005-0000-0000-00004E230000}"/>
    <cellStyle name="20% - Accent1 2 3 2 2 8 2 2" xfId="9227" xr:uid="{00000000-0005-0000-0000-00004F230000}"/>
    <cellStyle name="20% - Accent1 2 3 2 2 8 2 2 2" xfId="9228" xr:uid="{00000000-0005-0000-0000-000050230000}"/>
    <cellStyle name="20% - Accent1 2 3 2 2 8 2 3" xfId="9229" xr:uid="{00000000-0005-0000-0000-000051230000}"/>
    <cellStyle name="20% - Accent1 2 3 2 2 8 3" xfId="9230" xr:uid="{00000000-0005-0000-0000-000052230000}"/>
    <cellStyle name="20% - Accent1 2 3 2 2 8 3 2" xfId="9231" xr:uid="{00000000-0005-0000-0000-000053230000}"/>
    <cellStyle name="20% - Accent1 2 3 2 2 8 4" xfId="9232" xr:uid="{00000000-0005-0000-0000-000054230000}"/>
    <cellStyle name="20% - Accent1 2 3 2 2 9" xfId="9233" xr:uid="{00000000-0005-0000-0000-000055230000}"/>
    <cellStyle name="20% - Accent1 2 3 2 2 9 2" xfId="9234" xr:uid="{00000000-0005-0000-0000-000056230000}"/>
    <cellStyle name="20% - Accent1 2 3 2 2 9 2 2" xfId="9235" xr:uid="{00000000-0005-0000-0000-000057230000}"/>
    <cellStyle name="20% - Accent1 2 3 2 2 9 2 2 2" xfId="9236" xr:uid="{00000000-0005-0000-0000-000058230000}"/>
    <cellStyle name="20% - Accent1 2 3 2 2 9 2 3" xfId="9237" xr:uid="{00000000-0005-0000-0000-000059230000}"/>
    <cellStyle name="20% - Accent1 2 3 2 2 9 3" xfId="9238" xr:uid="{00000000-0005-0000-0000-00005A230000}"/>
    <cellStyle name="20% - Accent1 2 3 2 2 9 3 2" xfId="9239" xr:uid="{00000000-0005-0000-0000-00005B230000}"/>
    <cellStyle name="20% - Accent1 2 3 2 2 9 4" xfId="9240" xr:uid="{00000000-0005-0000-0000-00005C230000}"/>
    <cellStyle name="20% - Accent1 2 3 2 3" xfId="9241" xr:uid="{00000000-0005-0000-0000-00005D230000}"/>
    <cellStyle name="20% - Accent1 2 3 2 3 10" xfId="9242" xr:uid="{00000000-0005-0000-0000-00005E230000}"/>
    <cellStyle name="20% - Accent1 2 3 2 3 10 2" xfId="9243" xr:uid="{00000000-0005-0000-0000-00005F230000}"/>
    <cellStyle name="20% - Accent1 2 3 2 3 11" xfId="9244" xr:uid="{00000000-0005-0000-0000-000060230000}"/>
    <cellStyle name="20% - Accent1 2 3 2 3 2" xfId="9245" xr:uid="{00000000-0005-0000-0000-000061230000}"/>
    <cellStyle name="20% - Accent1 2 3 2 3 2 2" xfId="9246" xr:uid="{00000000-0005-0000-0000-000062230000}"/>
    <cellStyle name="20% - Accent1 2 3 2 3 2 2 2" xfId="9247" xr:uid="{00000000-0005-0000-0000-000063230000}"/>
    <cellStyle name="20% - Accent1 2 3 2 3 2 2 2 2" xfId="9248" xr:uid="{00000000-0005-0000-0000-000064230000}"/>
    <cellStyle name="20% - Accent1 2 3 2 3 2 2 2 2 2" xfId="9249" xr:uid="{00000000-0005-0000-0000-000065230000}"/>
    <cellStyle name="20% - Accent1 2 3 2 3 2 2 2 3" xfId="9250" xr:uid="{00000000-0005-0000-0000-000066230000}"/>
    <cellStyle name="20% - Accent1 2 3 2 3 2 2 3" xfId="9251" xr:uid="{00000000-0005-0000-0000-000067230000}"/>
    <cellStyle name="20% - Accent1 2 3 2 3 2 2 3 2" xfId="9252" xr:uid="{00000000-0005-0000-0000-000068230000}"/>
    <cellStyle name="20% - Accent1 2 3 2 3 2 2 4" xfId="9253" xr:uid="{00000000-0005-0000-0000-000069230000}"/>
    <cellStyle name="20% - Accent1 2 3 2 3 2 3" xfId="9254" xr:uid="{00000000-0005-0000-0000-00006A230000}"/>
    <cellStyle name="20% - Accent1 2 3 2 3 2 3 2" xfId="9255" xr:uid="{00000000-0005-0000-0000-00006B230000}"/>
    <cellStyle name="20% - Accent1 2 3 2 3 2 3 2 2" xfId="9256" xr:uid="{00000000-0005-0000-0000-00006C230000}"/>
    <cellStyle name="20% - Accent1 2 3 2 3 2 3 2 2 2" xfId="9257" xr:uid="{00000000-0005-0000-0000-00006D230000}"/>
    <cellStyle name="20% - Accent1 2 3 2 3 2 3 2 3" xfId="9258" xr:uid="{00000000-0005-0000-0000-00006E230000}"/>
    <cellStyle name="20% - Accent1 2 3 2 3 2 3 3" xfId="9259" xr:uid="{00000000-0005-0000-0000-00006F230000}"/>
    <cellStyle name="20% - Accent1 2 3 2 3 2 3 3 2" xfId="9260" xr:uid="{00000000-0005-0000-0000-000070230000}"/>
    <cellStyle name="20% - Accent1 2 3 2 3 2 3 4" xfId="9261" xr:uid="{00000000-0005-0000-0000-000071230000}"/>
    <cellStyle name="20% - Accent1 2 3 2 3 2 4" xfId="9262" xr:uid="{00000000-0005-0000-0000-000072230000}"/>
    <cellStyle name="20% - Accent1 2 3 2 3 2 4 2" xfId="9263" xr:uid="{00000000-0005-0000-0000-000073230000}"/>
    <cellStyle name="20% - Accent1 2 3 2 3 2 4 2 2" xfId="9264" xr:uid="{00000000-0005-0000-0000-000074230000}"/>
    <cellStyle name="20% - Accent1 2 3 2 3 2 4 2 2 2" xfId="9265" xr:uid="{00000000-0005-0000-0000-000075230000}"/>
    <cellStyle name="20% - Accent1 2 3 2 3 2 4 2 3" xfId="9266" xr:uid="{00000000-0005-0000-0000-000076230000}"/>
    <cellStyle name="20% - Accent1 2 3 2 3 2 4 3" xfId="9267" xr:uid="{00000000-0005-0000-0000-000077230000}"/>
    <cellStyle name="20% - Accent1 2 3 2 3 2 4 3 2" xfId="9268" xr:uid="{00000000-0005-0000-0000-000078230000}"/>
    <cellStyle name="20% - Accent1 2 3 2 3 2 4 4" xfId="9269" xr:uid="{00000000-0005-0000-0000-000079230000}"/>
    <cellStyle name="20% - Accent1 2 3 2 3 2 5" xfId="9270" xr:uid="{00000000-0005-0000-0000-00007A230000}"/>
    <cellStyle name="20% - Accent1 2 3 2 3 2 5 2" xfId="9271" xr:uid="{00000000-0005-0000-0000-00007B230000}"/>
    <cellStyle name="20% - Accent1 2 3 2 3 2 5 2 2" xfId="9272" xr:uid="{00000000-0005-0000-0000-00007C230000}"/>
    <cellStyle name="20% - Accent1 2 3 2 3 2 5 3" xfId="9273" xr:uid="{00000000-0005-0000-0000-00007D230000}"/>
    <cellStyle name="20% - Accent1 2 3 2 3 2 6" xfId="9274" xr:uid="{00000000-0005-0000-0000-00007E230000}"/>
    <cellStyle name="20% - Accent1 2 3 2 3 2 6 2" xfId="9275" xr:uid="{00000000-0005-0000-0000-00007F230000}"/>
    <cellStyle name="20% - Accent1 2 3 2 3 2 6 2 2" xfId="9276" xr:uid="{00000000-0005-0000-0000-000080230000}"/>
    <cellStyle name="20% - Accent1 2 3 2 3 2 6 3" xfId="9277" xr:uid="{00000000-0005-0000-0000-000081230000}"/>
    <cellStyle name="20% - Accent1 2 3 2 3 2 7" xfId="9278" xr:uid="{00000000-0005-0000-0000-000082230000}"/>
    <cellStyle name="20% - Accent1 2 3 2 3 2 7 2" xfId="9279" xr:uid="{00000000-0005-0000-0000-000083230000}"/>
    <cellStyle name="20% - Accent1 2 3 2 3 2 8" xfId="9280" xr:uid="{00000000-0005-0000-0000-000084230000}"/>
    <cellStyle name="20% - Accent1 2 3 2 3 2 8 2" xfId="9281" xr:uid="{00000000-0005-0000-0000-000085230000}"/>
    <cellStyle name="20% - Accent1 2 3 2 3 2 9" xfId="9282" xr:uid="{00000000-0005-0000-0000-000086230000}"/>
    <cellStyle name="20% - Accent1 2 3 2 3 3" xfId="9283" xr:uid="{00000000-0005-0000-0000-000087230000}"/>
    <cellStyle name="20% - Accent1 2 3 2 3 3 2" xfId="9284" xr:uid="{00000000-0005-0000-0000-000088230000}"/>
    <cellStyle name="20% - Accent1 2 3 2 3 3 2 2" xfId="9285" xr:uid="{00000000-0005-0000-0000-000089230000}"/>
    <cellStyle name="20% - Accent1 2 3 2 3 3 2 2 2" xfId="9286" xr:uid="{00000000-0005-0000-0000-00008A230000}"/>
    <cellStyle name="20% - Accent1 2 3 2 3 3 2 2 2 2" xfId="9287" xr:uid="{00000000-0005-0000-0000-00008B230000}"/>
    <cellStyle name="20% - Accent1 2 3 2 3 3 2 2 3" xfId="9288" xr:uid="{00000000-0005-0000-0000-00008C230000}"/>
    <cellStyle name="20% - Accent1 2 3 2 3 3 2 3" xfId="9289" xr:uid="{00000000-0005-0000-0000-00008D230000}"/>
    <cellStyle name="20% - Accent1 2 3 2 3 3 2 3 2" xfId="9290" xr:uid="{00000000-0005-0000-0000-00008E230000}"/>
    <cellStyle name="20% - Accent1 2 3 2 3 3 2 4" xfId="9291" xr:uid="{00000000-0005-0000-0000-00008F230000}"/>
    <cellStyle name="20% - Accent1 2 3 2 3 3 3" xfId="9292" xr:uid="{00000000-0005-0000-0000-000090230000}"/>
    <cellStyle name="20% - Accent1 2 3 2 3 3 3 2" xfId="9293" xr:uid="{00000000-0005-0000-0000-000091230000}"/>
    <cellStyle name="20% - Accent1 2 3 2 3 3 3 2 2" xfId="9294" xr:uid="{00000000-0005-0000-0000-000092230000}"/>
    <cellStyle name="20% - Accent1 2 3 2 3 3 3 2 2 2" xfId="9295" xr:uid="{00000000-0005-0000-0000-000093230000}"/>
    <cellStyle name="20% - Accent1 2 3 2 3 3 3 2 3" xfId="9296" xr:uid="{00000000-0005-0000-0000-000094230000}"/>
    <cellStyle name="20% - Accent1 2 3 2 3 3 3 3" xfId="9297" xr:uid="{00000000-0005-0000-0000-000095230000}"/>
    <cellStyle name="20% - Accent1 2 3 2 3 3 3 3 2" xfId="9298" xr:uid="{00000000-0005-0000-0000-000096230000}"/>
    <cellStyle name="20% - Accent1 2 3 2 3 3 3 4" xfId="9299" xr:uid="{00000000-0005-0000-0000-000097230000}"/>
    <cellStyle name="20% - Accent1 2 3 2 3 3 4" xfId="9300" xr:uid="{00000000-0005-0000-0000-000098230000}"/>
    <cellStyle name="20% - Accent1 2 3 2 3 3 4 2" xfId="9301" xr:uid="{00000000-0005-0000-0000-000099230000}"/>
    <cellStyle name="20% - Accent1 2 3 2 3 3 4 2 2" xfId="9302" xr:uid="{00000000-0005-0000-0000-00009A230000}"/>
    <cellStyle name="20% - Accent1 2 3 2 3 3 4 2 2 2" xfId="9303" xr:uid="{00000000-0005-0000-0000-00009B230000}"/>
    <cellStyle name="20% - Accent1 2 3 2 3 3 4 2 3" xfId="9304" xr:uid="{00000000-0005-0000-0000-00009C230000}"/>
    <cellStyle name="20% - Accent1 2 3 2 3 3 4 3" xfId="9305" xr:uid="{00000000-0005-0000-0000-00009D230000}"/>
    <cellStyle name="20% - Accent1 2 3 2 3 3 4 3 2" xfId="9306" xr:uid="{00000000-0005-0000-0000-00009E230000}"/>
    <cellStyle name="20% - Accent1 2 3 2 3 3 4 4" xfId="9307" xr:uid="{00000000-0005-0000-0000-00009F230000}"/>
    <cellStyle name="20% - Accent1 2 3 2 3 3 5" xfId="9308" xr:uid="{00000000-0005-0000-0000-0000A0230000}"/>
    <cellStyle name="20% - Accent1 2 3 2 3 3 5 2" xfId="9309" xr:uid="{00000000-0005-0000-0000-0000A1230000}"/>
    <cellStyle name="20% - Accent1 2 3 2 3 3 5 2 2" xfId="9310" xr:uid="{00000000-0005-0000-0000-0000A2230000}"/>
    <cellStyle name="20% - Accent1 2 3 2 3 3 5 3" xfId="9311" xr:uid="{00000000-0005-0000-0000-0000A3230000}"/>
    <cellStyle name="20% - Accent1 2 3 2 3 3 6" xfId="9312" xr:uid="{00000000-0005-0000-0000-0000A4230000}"/>
    <cellStyle name="20% - Accent1 2 3 2 3 3 6 2" xfId="9313" xr:uid="{00000000-0005-0000-0000-0000A5230000}"/>
    <cellStyle name="20% - Accent1 2 3 2 3 3 6 2 2" xfId="9314" xr:uid="{00000000-0005-0000-0000-0000A6230000}"/>
    <cellStyle name="20% - Accent1 2 3 2 3 3 6 3" xfId="9315" xr:uid="{00000000-0005-0000-0000-0000A7230000}"/>
    <cellStyle name="20% - Accent1 2 3 2 3 3 7" xfId="9316" xr:uid="{00000000-0005-0000-0000-0000A8230000}"/>
    <cellStyle name="20% - Accent1 2 3 2 3 3 7 2" xfId="9317" xr:uid="{00000000-0005-0000-0000-0000A9230000}"/>
    <cellStyle name="20% - Accent1 2 3 2 3 3 8" xfId="9318" xr:uid="{00000000-0005-0000-0000-0000AA230000}"/>
    <cellStyle name="20% - Accent1 2 3 2 3 3 8 2" xfId="9319" xr:uid="{00000000-0005-0000-0000-0000AB230000}"/>
    <cellStyle name="20% - Accent1 2 3 2 3 3 9" xfId="9320" xr:uid="{00000000-0005-0000-0000-0000AC230000}"/>
    <cellStyle name="20% - Accent1 2 3 2 3 4" xfId="9321" xr:uid="{00000000-0005-0000-0000-0000AD230000}"/>
    <cellStyle name="20% - Accent1 2 3 2 3 4 2" xfId="9322" xr:uid="{00000000-0005-0000-0000-0000AE230000}"/>
    <cellStyle name="20% - Accent1 2 3 2 3 4 2 2" xfId="9323" xr:uid="{00000000-0005-0000-0000-0000AF230000}"/>
    <cellStyle name="20% - Accent1 2 3 2 3 4 2 2 2" xfId="9324" xr:uid="{00000000-0005-0000-0000-0000B0230000}"/>
    <cellStyle name="20% - Accent1 2 3 2 3 4 2 3" xfId="9325" xr:uid="{00000000-0005-0000-0000-0000B1230000}"/>
    <cellStyle name="20% - Accent1 2 3 2 3 4 3" xfId="9326" xr:uid="{00000000-0005-0000-0000-0000B2230000}"/>
    <cellStyle name="20% - Accent1 2 3 2 3 4 3 2" xfId="9327" xr:uid="{00000000-0005-0000-0000-0000B3230000}"/>
    <cellStyle name="20% - Accent1 2 3 2 3 4 4" xfId="9328" xr:uid="{00000000-0005-0000-0000-0000B4230000}"/>
    <cellStyle name="20% - Accent1 2 3 2 3 5" xfId="9329" xr:uid="{00000000-0005-0000-0000-0000B5230000}"/>
    <cellStyle name="20% - Accent1 2 3 2 3 5 2" xfId="9330" xr:uid="{00000000-0005-0000-0000-0000B6230000}"/>
    <cellStyle name="20% - Accent1 2 3 2 3 5 2 2" xfId="9331" xr:uid="{00000000-0005-0000-0000-0000B7230000}"/>
    <cellStyle name="20% - Accent1 2 3 2 3 5 2 2 2" xfId="9332" xr:uid="{00000000-0005-0000-0000-0000B8230000}"/>
    <cellStyle name="20% - Accent1 2 3 2 3 5 2 3" xfId="9333" xr:uid="{00000000-0005-0000-0000-0000B9230000}"/>
    <cellStyle name="20% - Accent1 2 3 2 3 5 3" xfId="9334" xr:uid="{00000000-0005-0000-0000-0000BA230000}"/>
    <cellStyle name="20% - Accent1 2 3 2 3 5 3 2" xfId="9335" xr:uid="{00000000-0005-0000-0000-0000BB230000}"/>
    <cellStyle name="20% - Accent1 2 3 2 3 5 4" xfId="9336" xr:uid="{00000000-0005-0000-0000-0000BC230000}"/>
    <cellStyle name="20% - Accent1 2 3 2 3 6" xfId="9337" xr:uid="{00000000-0005-0000-0000-0000BD230000}"/>
    <cellStyle name="20% - Accent1 2 3 2 3 6 2" xfId="9338" xr:uid="{00000000-0005-0000-0000-0000BE230000}"/>
    <cellStyle name="20% - Accent1 2 3 2 3 6 2 2" xfId="9339" xr:uid="{00000000-0005-0000-0000-0000BF230000}"/>
    <cellStyle name="20% - Accent1 2 3 2 3 6 2 2 2" xfId="9340" xr:uid="{00000000-0005-0000-0000-0000C0230000}"/>
    <cellStyle name="20% - Accent1 2 3 2 3 6 2 3" xfId="9341" xr:uid="{00000000-0005-0000-0000-0000C1230000}"/>
    <cellStyle name="20% - Accent1 2 3 2 3 6 3" xfId="9342" xr:uid="{00000000-0005-0000-0000-0000C2230000}"/>
    <cellStyle name="20% - Accent1 2 3 2 3 6 3 2" xfId="9343" xr:uid="{00000000-0005-0000-0000-0000C3230000}"/>
    <cellStyle name="20% - Accent1 2 3 2 3 6 4" xfId="9344" xr:uid="{00000000-0005-0000-0000-0000C4230000}"/>
    <cellStyle name="20% - Accent1 2 3 2 3 7" xfId="9345" xr:uid="{00000000-0005-0000-0000-0000C5230000}"/>
    <cellStyle name="20% - Accent1 2 3 2 3 7 2" xfId="9346" xr:uid="{00000000-0005-0000-0000-0000C6230000}"/>
    <cellStyle name="20% - Accent1 2 3 2 3 7 2 2" xfId="9347" xr:uid="{00000000-0005-0000-0000-0000C7230000}"/>
    <cellStyle name="20% - Accent1 2 3 2 3 7 3" xfId="9348" xr:uid="{00000000-0005-0000-0000-0000C8230000}"/>
    <cellStyle name="20% - Accent1 2 3 2 3 8" xfId="9349" xr:uid="{00000000-0005-0000-0000-0000C9230000}"/>
    <cellStyle name="20% - Accent1 2 3 2 3 8 2" xfId="9350" xr:uid="{00000000-0005-0000-0000-0000CA230000}"/>
    <cellStyle name="20% - Accent1 2 3 2 3 8 2 2" xfId="9351" xr:uid="{00000000-0005-0000-0000-0000CB230000}"/>
    <cellStyle name="20% - Accent1 2 3 2 3 8 3" xfId="9352" xr:uid="{00000000-0005-0000-0000-0000CC230000}"/>
    <cellStyle name="20% - Accent1 2 3 2 3 9" xfId="9353" xr:uid="{00000000-0005-0000-0000-0000CD230000}"/>
    <cellStyle name="20% - Accent1 2 3 2 3 9 2" xfId="9354" xr:uid="{00000000-0005-0000-0000-0000CE230000}"/>
    <cellStyle name="20% - Accent1 2 3 2 4" xfId="9355" xr:uid="{00000000-0005-0000-0000-0000CF230000}"/>
    <cellStyle name="20% - Accent1 2 3 2 4 10" xfId="9356" xr:uid="{00000000-0005-0000-0000-0000D0230000}"/>
    <cellStyle name="20% - Accent1 2 3 2 4 10 2" xfId="9357" xr:uid="{00000000-0005-0000-0000-0000D1230000}"/>
    <cellStyle name="20% - Accent1 2 3 2 4 11" xfId="9358" xr:uid="{00000000-0005-0000-0000-0000D2230000}"/>
    <cellStyle name="20% - Accent1 2 3 2 4 2" xfId="9359" xr:uid="{00000000-0005-0000-0000-0000D3230000}"/>
    <cellStyle name="20% - Accent1 2 3 2 4 2 2" xfId="9360" xr:uid="{00000000-0005-0000-0000-0000D4230000}"/>
    <cellStyle name="20% - Accent1 2 3 2 4 2 2 2" xfId="9361" xr:uid="{00000000-0005-0000-0000-0000D5230000}"/>
    <cellStyle name="20% - Accent1 2 3 2 4 2 2 2 2" xfId="9362" xr:uid="{00000000-0005-0000-0000-0000D6230000}"/>
    <cellStyle name="20% - Accent1 2 3 2 4 2 2 2 2 2" xfId="9363" xr:uid="{00000000-0005-0000-0000-0000D7230000}"/>
    <cellStyle name="20% - Accent1 2 3 2 4 2 2 2 3" xfId="9364" xr:uid="{00000000-0005-0000-0000-0000D8230000}"/>
    <cellStyle name="20% - Accent1 2 3 2 4 2 2 3" xfId="9365" xr:uid="{00000000-0005-0000-0000-0000D9230000}"/>
    <cellStyle name="20% - Accent1 2 3 2 4 2 2 3 2" xfId="9366" xr:uid="{00000000-0005-0000-0000-0000DA230000}"/>
    <cellStyle name="20% - Accent1 2 3 2 4 2 2 4" xfId="9367" xr:uid="{00000000-0005-0000-0000-0000DB230000}"/>
    <cellStyle name="20% - Accent1 2 3 2 4 2 3" xfId="9368" xr:uid="{00000000-0005-0000-0000-0000DC230000}"/>
    <cellStyle name="20% - Accent1 2 3 2 4 2 3 2" xfId="9369" xr:uid="{00000000-0005-0000-0000-0000DD230000}"/>
    <cellStyle name="20% - Accent1 2 3 2 4 2 3 2 2" xfId="9370" xr:uid="{00000000-0005-0000-0000-0000DE230000}"/>
    <cellStyle name="20% - Accent1 2 3 2 4 2 3 2 2 2" xfId="9371" xr:uid="{00000000-0005-0000-0000-0000DF230000}"/>
    <cellStyle name="20% - Accent1 2 3 2 4 2 3 2 3" xfId="9372" xr:uid="{00000000-0005-0000-0000-0000E0230000}"/>
    <cellStyle name="20% - Accent1 2 3 2 4 2 3 3" xfId="9373" xr:uid="{00000000-0005-0000-0000-0000E1230000}"/>
    <cellStyle name="20% - Accent1 2 3 2 4 2 3 3 2" xfId="9374" xr:uid="{00000000-0005-0000-0000-0000E2230000}"/>
    <cellStyle name="20% - Accent1 2 3 2 4 2 3 4" xfId="9375" xr:uid="{00000000-0005-0000-0000-0000E3230000}"/>
    <cellStyle name="20% - Accent1 2 3 2 4 2 4" xfId="9376" xr:uid="{00000000-0005-0000-0000-0000E4230000}"/>
    <cellStyle name="20% - Accent1 2 3 2 4 2 4 2" xfId="9377" xr:uid="{00000000-0005-0000-0000-0000E5230000}"/>
    <cellStyle name="20% - Accent1 2 3 2 4 2 4 2 2" xfId="9378" xr:uid="{00000000-0005-0000-0000-0000E6230000}"/>
    <cellStyle name="20% - Accent1 2 3 2 4 2 4 2 2 2" xfId="9379" xr:uid="{00000000-0005-0000-0000-0000E7230000}"/>
    <cellStyle name="20% - Accent1 2 3 2 4 2 4 2 3" xfId="9380" xr:uid="{00000000-0005-0000-0000-0000E8230000}"/>
    <cellStyle name="20% - Accent1 2 3 2 4 2 4 3" xfId="9381" xr:uid="{00000000-0005-0000-0000-0000E9230000}"/>
    <cellStyle name="20% - Accent1 2 3 2 4 2 4 3 2" xfId="9382" xr:uid="{00000000-0005-0000-0000-0000EA230000}"/>
    <cellStyle name="20% - Accent1 2 3 2 4 2 4 4" xfId="9383" xr:uid="{00000000-0005-0000-0000-0000EB230000}"/>
    <cellStyle name="20% - Accent1 2 3 2 4 2 5" xfId="9384" xr:uid="{00000000-0005-0000-0000-0000EC230000}"/>
    <cellStyle name="20% - Accent1 2 3 2 4 2 5 2" xfId="9385" xr:uid="{00000000-0005-0000-0000-0000ED230000}"/>
    <cellStyle name="20% - Accent1 2 3 2 4 2 5 2 2" xfId="9386" xr:uid="{00000000-0005-0000-0000-0000EE230000}"/>
    <cellStyle name="20% - Accent1 2 3 2 4 2 5 3" xfId="9387" xr:uid="{00000000-0005-0000-0000-0000EF230000}"/>
    <cellStyle name="20% - Accent1 2 3 2 4 2 6" xfId="9388" xr:uid="{00000000-0005-0000-0000-0000F0230000}"/>
    <cellStyle name="20% - Accent1 2 3 2 4 2 6 2" xfId="9389" xr:uid="{00000000-0005-0000-0000-0000F1230000}"/>
    <cellStyle name="20% - Accent1 2 3 2 4 2 6 2 2" xfId="9390" xr:uid="{00000000-0005-0000-0000-0000F2230000}"/>
    <cellStyle name="20% - Accent1 2 3 2 4 2 6 3" xfId="9391" xr:uid="{00000000-0005-0000-0000-0000F3230000}"/>
    <cellStyle name="20% - Accent1 2 3 2 4 2 7" xfId="9392" xr:uid="{00000000-0005-0000-0000-0000F4230000}"/>
    <cellStyle name="20% - Accent1 2 3 2 4 2 7 2" xfId="9393" xr:uid="{00000000-0005-0000-0000-0000F5230000}"/>
    <cellStyle name="20% - Accent1 2 3 2 4 2 8" xfId="9394" xr:uid="{00000000-0005-0000-0000-0000F6230000}"/>
    <cellStyle name="20% - Accent1 2 3 2 4 2 8 2" xfId="9395" xr:uid="{00000000-0005-0000-0000-0000F7230000}"/>
    <cellStyle name="20% - Accent1 2 3 2 4 2 9" xfId="9396" xr:uid="{00000000-0005-0000-0000-0000F8230000}"/>
    <cellStyle name="20% - Accent1 2 3 2 4 3" xfId="9397" xr:uid="{00000000-0005-0000-0000-0000F9230000}"/>
    <cellStyle name="20% - Accent1 2 3 2 4 3 2" xfId="9398" xr:uid="{00000000-0005-0000-0000-0000FA230000}"/>
    <cellStyle name="20% - Accent1 2 3 2 4 3 2 2" xfId="9399" xr:uid="{00000000-0005-0000-0000-0000FB230000}"/>
    <cellStyle name="20% - Accent1 2 3 2 4 3 2 2 2" xfId="9400" xr:uid="{00000000-0005-0000-0000-0000FC230000}"/>
    <cellStyle name="20% - Accent1 2 3 2 4 3 2 2 2 2" xfId="9401" xr:uid="{00000000-0005-0000-0000-0000FD230000}"/>
    <cellStyle name="20% - Accent1 2 3 2 4 3 2 2 3" xfId="9402" xr:uid="{00000000-0005-0000-0000-0000FE230000}"/>
    <cellStyle name="20% - Accent1 2 3 2 4 3 2 3" xfId="9403" xr:uid="{00000000-0005-0000-0000-0000FF230000}"/>
    <cellStyle name="20% - Accent1 2 3 2 4 3 2 3 2" xfId="9404" xr:uid="{00000000-0005-0000-0000-000000240000}"/>
    <cellStyle name="20% - Accent1 2 3 2 4 3 2 4" xfId="9405" xr:uid="{00000000-0005-0000-0000-000001240000}"/>
    <cellStyle name="20% - Accent1 2 3 2 4 3 3" xfId="9406" xr:uid="{00000000-0005-0000-0000-000002240000}"/>
    <cellStyle name="20% - Accent1 2 3 2 4 3 3 2" xfId="9407" xr:uid="{00000000-0005-0000-0000-000003240000}"/>
    <cellStyle name="20% - Accent1 2 3 2 4 3 3 2 2" xfId="9408" xr:uid="{00000000-0005-0000-0000-000004240000}"/>
    <cellStyle name="20% - Accent1 2 3 2 4 3 3 2 2 2" xfId="9409" xr:uid="{00000000-0005-0000-0000-000005240000}"/>
    <cellStyle name="20% - Accent1 2 3 2 4 3 3 2 3" xfId="9410" xr:uid="{00000000-0005-0000-0000-000006240000}"/>
    <cellStyle name="20% - Accent1 2 3 2 4 3 3 3" xfId="9411" xr:uid="{00000000-0005-0000-0000-000007240000}"/>
    <cellStyle name="20% - Accent1 2 3 2 4 3 3 3 2" xfId="9412" xr:uid="{00000000-0005-0000-0000-000008240000}"/>
    <cellStyle name="20% - Accent1 2 3 2 4 3 3 4" xfId="9413" xr:uid="{00000000-0005-0000-0000-000009240000}"/>
    <cellStyle name="20% - Accent1 2 3 2 4 3 4" xfId="9414" xr:uid="{00000000-0005-0000-0000-00000A240000}"/>
    <cellStyle name="20% - Accent1 2 3 2 4 3 4 2" xfId="9415" xr:uid="{00000000-0005-0000-0000-00000B240000}"/>
    <cellStyle name="20% - Accent1 2 3 2 4 3 4 2 2" xfId="9416" xr:uid="{00000000-0005-0000-0000-00000C240000}"/>
    <cellStyle name="20% - Accent1 2 3 2 4 3 4 2 2 2" xfId="9417" xr:uid="{00000000-0005-0000-0000-00000D240000}"/>
    <cellStyle name="20% - Accent1 2 3 2 4 3 4 2 3" xfId="9418" xr:uid="{00000000-0005-0000-0000-00000E240000}"/>
    <cellStyle name="20% - Accent1 2 3 2 4 3 4 3" xfId="9419" xr:uid="{00000000-0005-0000-0000-00000F240000}"/>
    <cellStyle name="20% - Accent1 2 3 2 4 3 4 3 2" xfId="9420" xr:uid="{00000000-0005-0000-0000-000010240000}"/>
    <cellStyle name="20% - Accent1 2 3 2 4 3 4 4" xfId="9421" xr:uid="{00000000-0005-0000-0000-000011240000}"/>
    <cellStyle name="20% - Accent1 2 3 2 4 3 5" xfId="9422" xr:uid="{00000000-0005-0000-0000-000012240000}"/>
    <cellStyle name="20% - Accent1 2 3 2 4 3 5 2" xfId="9423" xr:uid="{00000000-0005-0000-0000-000013240000}"/>
    <cellStyle name="20% - Accent1 2 3 2 4 3 5 2 2" xfId="9424" xr:uid="{00000000-0005-0000-0000-000014240000}"/>
    <cellStyle name="20% - Accent1 2 3 2 4 3 5 3" xfId="9425" xr:uid="{00000000-0005-0000-0000-000015240000}"/>
    <cellStyle name="20% - Accent1 2 3 2 4 3 6" xfId="9426" xr:uid="{00000000-0005-0000-0000-000016240000}"/>
    <cellStyle name="20% - Accent1 2 3 2 4 3 6 2" xfId="9427" xr:uid="{00000000-0005-0000-0000-000017240000}"/>
    <cellStyle name="20% - Accent1 2 3 2 4 3 6 2 2" xfId="9428" xr:uid="{00000000-0005-0000-0000-000018240000}"/>
    <cellStyle name="20% - Accent1 2 3 2 4 3 6 3" xfId="9429" xr:uid="{00000000-0005-0000-0000-000019240000}"/>
    <cellStyle name="20% - Accent1 2 3 2 4 3 7" xfId="9430" xr:uid="{00000000-0005-0000-0000-00001A240000}"/>
    <cellStyle name="20% - Accent1 2 3 2 4 3 7 2" xfId="9431" xr:uid="{00000000-0005-0000-0000-00001B240000}"/>
    <cellStyle name="20% - Accent1 2 3 2 4 3 8" xfId="9432" xr:uid="{00000000-0005-0000-0000-00001C240000}"/>
    <cellStyle name="20% - Accent1 2 3 2 4 3 8 2" xfId="9433" xr:uid="{00000000-0005-0000-0000-00001D240000}"/>
    <cellStyle name="20% - Accent1 2 3 2 4 3 9" xfId="9434" xr:uid="{00000000-0005-0000-0000-00001E240000}"/>
    <cellStyle name="20% - Accent1 2 3 2 4 4" xfId="9435" xr:uid="{00000000-0005-0000-0000-00001F240000}"/>
    <cellStyle name="20% - Accent1 2 3 2 4 4 2" xfId="9436" xr:uid="{00000000-0005-0000-0000-000020240000}"/>
    <cellStyle name="20% - Accent1 2 3 2 4 4 2 2" xfId="9437" xr:uid="{00000000-0005-0000-0000-000021240000}"/>
    <cellStyle name="20% - Accent1 2 3 2 4 4 2 2 2" xfId="9438" xr:uid="{00000000-0005-0000-0000-000022240000}"/>
    <cellStyle name="20% - Accent1 2 3 2 4 4 2 3" xfId="9439" xr:uid="{00000000-0005-0000-0000-000023240000}"/>
    <cellStyle name="20% - Accent1 2 3 2 4 4 3" xfId="9440" xr:uid="{00000000-0005-0000-0000-000024240000}"/>
    <cellStyle name="20% - Accent1 2 3 2 4 4 3 2" xfId="9441" xr:uid="{00000000-0005-0000-0000-000025240000}"/>
    <cellStyle name="20% - Accent1 2 3 2 4 4 4" xfId="9442" xr:uid="{00000000-0005-0000-0000-000026240000}"/>
    <cellStyle name="20% - Accent1 2 3 2 4 5" xfId="9443" xr:uid="{00000000-0005-0000-0000-000027240000}"/>
    <cellStyle name="20% - Accent1 2 3 2 4 5 2" xfId="9444" xr:uid="{00000000-0005-0000-0000-000028240000}"/>
    <cellStyle name="20% - Accent1 2 3 2 4 5 2 2" xfId="9445" xr:uid="{00000000-0005-0000-0000-000029240000}"/>
    <cellStyle name="20% - Accent1 2 3 2 4 5 2 2 2" xfId="9446" xr:uid="{00000000-0005-0000-0000-00002A240000}"/>
    <cellStyle name="20% - Accent1 2 3 2 4 5 2 3" xfId="9447" xr:uid="{00000000-0005-0000-0000-00002B240000}"/>
    <cellStyle name="20% - Accent1 2 3 2 4 5 3" xfId="9448" xr:uid="{00000000-0005-0000-0000-00002C240000}"/>
    <cellStyle name="20% - Accent1 2 3 2 4 5 3 2" xfId="9449" xr:uid="{00000000-0005-0000-0000-00002D240000}"/>
    <cellStyle name="20% - Accent1 2 3 2 4 5 4" xfId="9450" xr:uid="{00000000-0005-0000-0000-00002E240000}"/>
    <cellStyle name="20% - Accent1 2 3 2 4 6" xfId="9451" xr:uid="{00000000-0005-0000-0000-00002F240000}"/>
    <cellStyle name="20% - Accent1 2 3 2 4 6 2" xfId="9452" xr:uid="{00000000-0005-0000-0000-000030240000}"/>
    <cellStyle name="20% - Accent1 2 3 2 4 6 2 2" xfId="9453" xr:uid="{00000000-0005-0000-0000-000031240000}"/>
    <cellStyle name="20% - Accent1 2 3 2 4 6 2 2 2" xfId="9454" xr:uid="{00000000-0005-0000-0000-000032240000}"/>
    <cellStyle name="20% - Accent1 2 3 2 4 6 2 3" xfId="9455" xr:uid="{00000000-0005-0000-0000-000033240000}"/>
    <cellStyle name="20% - Accent1 2 3 2 4 6 3" xfId="9456" xr:uid="{00000000-0005-0000-0000-000034240000}"/>
    <cellStyle name="20% - Accent1 2 3 2 4 6 3 2" xfId="9457" xr:uid="{00000000-0005-0000-0000-000035240000}"/>
    <cellStyle name="20% - Accent1 2 3 2 4 6 4" xfId="9458" xr:uid="{00000000-0005-0000-0000-000036240000}"/>
    <cellStyle name="20% - Accent1 2 3 2 4 7" xfId="9459" xr:uid="{00000000-0005-0000-0000-000037240000}"/>
    <cellStyle name="20% - Accent1 2 3 2 4 7 2" xfId="9460" xr:uid="{00000000-0005-0000-0000-000038240000}"/>
    <cellStyle name="20% - Accent1 2 3 2 4 7 2 2" xfId="9461" xr:uid="{00000000-0005-0000-0000-000039240000}"/>
    <cellStyle name="20% - Accent1 2 3 2 4 7 3" xfId="9462" xr:uid="{00000000-0005-0000-0000-00003A240000}"/>
    <cellStyle name="20% - Accent1 2 3 2 4 8" xfId="9463" xr:uid="{00000000-0005-0000-0000-00003B240000}"/>
    <cellStyle name="20% - Accent1 2 3 2 4 8 2" xfId="9464" xr:uid="{00000000-0005-0000-0000-00003C240000}"/>
    <cellStyle name="20% - Accent1 2 3 2 4 8 2 2" xfId="9465" xr:uid="{00000000-0005-0000-0000-00003D240000}"/>
    <cellStyle name="20% - Accent1 2 3 2 4 8 3" xfId="9466" xr:uid="{00000000-0005-0000-0000-00003E240000}"/>
    <cellStyle name="20% - Accent1 2 3 2 4 9" xfId="9467" xr:uid="{00000000-0005-0000-0000-00003F240000}"/>
    <cellStyle name="20% - Accent1 2 3 2 4 9 2" xfId="9468" xr:uid="{00000000-0005-0000-0000-000040240000}"/>
    <cellStyle name="20% - Accent1 2 3 2 5" xfId="9469" xr:uid="{00000000-0005-0000-0000-000041240000}"/>
    <cellStyle name="20% - Accent1 2 3 2 5 10" xfId="9470" xr:uid="{00000000-0005-0000-0000-000042240000}"/>
    <cellStyle name="20% - Accent1 2 3 2 5 10 2" xfId="9471" xr:uid="{00000000-0005-0000-0000-000043240000}"/>
    <cellStyle name="20% - Accent1 2 3 2 5 11" xfId="9472" xr:uid="{00000000-0005-0000-0000-000044240000}"/>
    <cellStyle name="20% - Accent1 2 3 2 5 2" xfId="9473" xr:uid="{00000000-0005-0000-0000-000045240000}"/>
    <cellStyle name="20% - Accent1 2 3 2 5 2 2" xfId="9474" xr:uid="{00000000-0005-0000-0000-000046240000}"/>
    <cellStyle name="20% - Accent1 2 3 2 5 2 2 2" xfId="9475" xr:uid="{00000000-0005-0000-0000-000047240000}"/>
    <cellStyle name="20% - Accent1 2 3 2 5 2 2 2 2" xfId="9476" xr:uid="{00000000-0005-0000-0000-000048240000}"/>
    <cellStyle name="20% - Accent1 2 3 2 5 2 2 2 2 2" xfId="9477" xr:uid="{00000000-0005-0000-0000-000049240000}"/>
    <cellStyle name="20% - Accent1 2 3 2 5 2 2 2 3" xfId="9478" xr:uid="{00000000-0005-0000-0000-00004A240000}"/>
    <cellStyle name="20% - Accent1 2 3 2 5 2 2 3" xfId="9479" xr:uid="{00000000-0005-0000-0000-00004B240000}"/>
    <cellStyle name="20% - Accent1 2 3 2 5 2 2 3 2" xfId="9480" xr:uid="{00000000-0005-0000-0000-00004C240000}"/>
    <cellStyle name="20% - Accent1 2 3 2 5 2 2 4" xfId="9481" xr:uid="{00000000-0005-0000-0000-00004D240000}"/>
    <cellStyle name="20% - Accent1 2 3 2 5 2 3" xfId="9482" xr:uid="{00000000-0005-0000-0000-00004E240000}"/>
    <cellStyle name="20% - Accent1 2 3 2 5 2 3 2" xfId="9483" xr:uid="{00000000-0005-0000-0000-00004F240000}"/>
    <cellStyle name="20% - Accent1 2 3 2 5 2 3 2 2" xfId="9484" xr:uid="{00000000-0005-0000-0000-000050240000}"/>
    <cellStyle name="20% - Accent1 2 3 2 5 2 3 2 2 2" xfId="9485" xr:uid="{00000000-0005-0000-0000-000051240000}"/>
    <cellStyle name="20% - Accent1 2 3 2 5 2 3 2 3" xfId="9486" xr:uid="{00000000-0005-0000-0000-000052240000}"/>
    <cellStyle name="20% - Accent1 2 3 2 5 2 3 3" xfId="9487" xr:uid="{00000000-0005-0000-0000-000053240000}"/>
    <cellStyle name="20% - Accent1 2 3 2 5 2 3 3 2" xfId="9488" xr:uid="{00000000-0005-0000-0000-000054240000}"/>
    <cellStyle name="20% - Accent1 2 3 2 5 2 3 4" xfId="9489" xr:uid="{00000000-0005-0000-0000-000055240000}"/>
    <cellStyle name="20% - Accent1 2 3 2 5 2 4" xfId="9490" xr:uid="{00000000-0005-0000-0000-000056240000}"/>
    <cellStyle name="20% - Accent1 2 3 2 5 2 4 2" xfId="9491" xr:uid="{00000000-0005-0000-0000-000057240000}"/>
    <cellStyle name="20% - Accent1 2 3 2 5 2 4 2 2" xfId="9492" xr:uid="{00000000-0005-0000-0000-000058240000}"/>
    <cellStyle name="20% - Accent1 2 3 2 5 2 4 2 2 2" xfId="9493" xr:uid="{00000000-0005-0000-0000-000059240000}"/>
    <cellStyle name="20% - Accent1 2 3 2 5 2 4 2 3" xfId="9494" xr:uid="{00000000-0005-0000-0000-00005A240000}"/>
    <cellStyle name="20% - Accent1 2 3 2 5 2 4 3" xfId="9495" xr:uid="{00000000-0005-0000-0000-00005B240000}"/>
    <cellStyle name="20% - Accent1 2 3 2 5 2 4 3 2" xfId="9496" xr:uid="{00000000-0005-0000-0000-00005C240000}"/>
    <cellStyle name="20% - Accent1 2 3 2 5 2 4 4" xfId="9497" xr:uid="{00000000-0005-0000-0000-00005D240000}"/>
    <cellStyle name="20% - Accent1 2 3 2 5 2 5" xfId="9498" xr:uid="{00000000-0005-0000-0000-00005E240000}"/>
    <cellStyle name="20% - Accent1 2 3 2 5 2 5 2" xfId="9499" xr:uid="{00000000-0005-0000-0000-00005F240000}"/>
    <cellStyle name="20% - Accent1 2 3 2 5 2 5 2 2" xfId="9500" xr:uid="{00000000-0005-0000-0000-000060240000}"/>
    <cellStyle name="20% - Accent1 2 3 2 5 2 5 3" xfId="9501" xr:uid="{00000000-0005-0000-0000-000061240000}"/>
    <cellStyle name="20% - Accent1 2 3 2 5 2 6" xfId="9502" xr:uid="{00000000-0005-0000-0000-000062240000}"/>
    <cellStyle name="20% - Accent1 2 3 2 5 2 6 2" xfId="9503" xr:uid="{00000000-0005-0000-0000-000063240000}"/>
    <cellStyle name="20% - Accent1 2 3 2 5 2 6 2 2" xfId="9504" xr:uid="{00000000-0005-0000-0000-000064240000}"/>
    <cellStyle name="20% - Accent1 2 3 2 5 2 6 3" xfId="9505" xr:uid="{00000000-0005-0000-0000-000065240000}"/>
    <cellStyle name="20% - Accent1 2 3 2 5 2 7" xfId="9506" xr:uid="{00000000-0005-0000-0000-000066240000}"/>
    <cellStyle name="20% - Accent1 2 3 2 5 2 7 2" xfId="9507" xr:uid="{00000000-0005-0000-0000-000067240000}"/>
    <cellStyle name="20% - Accent1 2 3 2 5 2 8" xfId="9508" xr:uid="{00000000-0005-0000-0000-000068240000}"/>
    <cellStyle name="20% - Accent1 2 3 2 5 2 8 2" xfId="9509" xr:uid="{00000000-0005-0000-0000-000069240000}"/>
    <cellStyle name="20% - Accent1 2 3 2 5 2 9" xfId="9510" xr:uid="{00000000-0005-0000-0000-00006A240000}"/>
    <cellStyle name="20% - Accent1 2 3 2 5 3" xfId="9511" xr:uid="{00000000-0005-0000-0000-00006B240000}"/>
    <cellStyle name="20% - Accent1 2 3 2 5 3 2" xfId="9512" xr:uid="{00000000-0005-0000-0000-00006C240000}"/>
    <cellStyle name="20% - Accent1 2 3 2 5 3 2 2" xfId="9513" xr:uid="{00000000-0005-0000-0000-00006D240000}"/>
    <cellStyle name="20% - Accent1 2 3 2 5 3 2 2 2" xfId="9514" xr:uid="{00000000-0005-0000-0000-00006E240000}"/>
    <cellStyle name="20% - Accent1 2 3 2 5 3 2 2 2 2" xfId="9515" xr:uid="{00000000-0005-0000-0000-00006F240000}"/>
    <cellStyle name="20% - Accent1 2 3 2 5 3 2 2 3" xfId="9516" xr:uid="{00000000-0005-0000-0000-000070240000}"/>
    <cellStyle name="20% - Accent1 2 3 2 5 3 2 3" xfId="9517" xr:uid="{00000000-0005-0000-0000-000071240000}"/>
    <cellStyle name="20% - Accent1 2 3 2 5 3 2 3 2" xfId="9518" xr:uid="{00000000-0005-0000-0000-000072240000}"/>
    <cellStyle name="20% - Accent1 2 3 2 5 3 2 4" xfId="9519" xr:uid="{00000000-0005-0000-0000-000073240000}"/>
    <cellStyle name="20% - Accent1 2 3 2 5 3 3" xfId="9520" xr:uid="{00000000-0005-0000-0000-000074240000}"/>
    <cellStyle name="20% - Accent1 2 3 2 5 3 3 2" xfId="9521" xr:uid="{00000000-0005-0000-0000-000075240000}"/>
    <cellStyle name="20% - Accent1 2 3 2 5 3 3 2 2" xfId="9522" xr:uid="{00000000-0005-0000-0000-000076240000}"/>
    <cellStyle name="20% - Accent1 2 3 2 5 3 3 2 2 2" xfId="9523" xr:uid="{00000000-0005-0000-0000-000077240000}"/>
    <cellStyle name="20% - Accent1 2 3 2 5 3 3 2 3" xfId="9524" xr:uid="{00000000-0005-0000-0000-000078240000}"/>
    <cellStyle name="20% - Accent1 2 3 2 5 3 3 3" xfId="9525" xr:uid="{00000000-0005-0000-0000-000079240000}"/>
    <cellStyle name="20% - Accent1 2 3 2 5 3 3 3 2" xfId="9526" xr:uid="{00000000-0005-0000-0000-00007A240000}"/>
    <cellStyle name="20% - Accent1 2 3 2 5 3 3 4" xfId="9527" xr:uid="{00000000-0005-0000-0000-00007B240000}"/>
    <cellStyle name="20% - Accent1 2 3 2 5 3 4" xfId="9528" xr:uid="{00000000-0005-0000-0000-00007C240000}"/>
    <cellStyle name="20% - Accent1 2 3 2 5 3 4 2" xfId="9529" xr:uid="{00000000-0005-0000-0000-00007D240000}"/>
    <cellStyle name="20% - Accent1 2 3 2 5 3 4 2 2" xfId="9530" xr:uid="{00000000-0005-0000-0000-00007E240000}"/>
    <cellStyle name="20% - Accent1 2 3 2 5 3 4 2 2 2" xfId="9531" xr:uid="{00000000-0005-0000-0000-00007F240000}"/>
    <cellStyle name="20% - Accent1 2 3 2 5 3 4 2 3" xfId="9532" xr:uid="{00000000-0005-0000-0000-000080240000}"/>
    <cellStyle name="20% - Accent1 2 3 2 5 3 4 3" xfId="9533" xr:uid="{00000000-0005-0000-0000-000081240000}"/>
    <cellStyle name="20% - Accent1 2 3 2 5 3 4 3 2" xfId="9534" xr:uid="{00000000-0005-0000-0000-000082240000}"/>
    <cellStyle name="20% - Accent1 2 3 2 5 3 4 4" xfId="9535" xr:uid="{00000000-0005-0000-0000-000083240000}"/>
    <cellStyle name="20% - Accent1 2 3 2 5 3 5" xfId="9536" xr:uid="{00000000-0005-0000-0000-000084240000}"/>
    <cellStyle name="20% - Accent1 2 3 2 5 3 5 2" xfId="9537" xr:uid="{00000000-0005-0000-0000-000085240000}"/>
    <cellStyle name="20% - Accent1 2 3 2 5 3 5 2 2" xfId="9538" xr:uid="{00000000-0005-0000-0000-000086240000}"/>
    <cellStyle name="20% - Accent1 2 3 2 5 3 5 3" xfId="9539" xr:uid="{00000000-0005-0000-0000-000087240000}"/>
    <cellStyle name="20% - Accent1 2 3 2 5 3 6" xfId="9540" xr:uid="{00000000-0005-0000-0000-000088240000}"/>
    <cellStyle name="20% - Accent1 2 3 2 5 3 6 2" xfId="9541" xr:uid="{00000000-0005-0000-0000-000089240000}"/>
    <cellStyle name="20% - Accent1 2 3 2 5 3 6 2 2" xfId="9542" xr:uid="{00000000-0005-0000-0000-00008A240000}"/>
    <cellStyle name="20% - Accent1 2 3 2 5 3 6 3" xfId="9543" xr:uid="{00000000-0005-0000-0000-00008B240000}"/>
    <cellStyle name="20% - Accent1 2 3 2 5 3 7" xfId="9544" xr:uid="{00000000-0005-0000-0000-00008C240000}"/>
    <cellStyle name="20% - Accent1 2 3 2 5 3 7 2" xfId="9545" xr:uid="{00000000-0005-0000-0000-00008D240000}"/>
    <cellStyle name="20% - Accent1 2 3 2 5 3 8" xfId="9546" xr:uid="{00000000-0005-0000-0000-00008E240000}"/>
    <cellStyle name="20% - Accent1 2 3 2 5 3 8 2" xfId="9547" xr:uid="{00000000-0005-0000-0000-00008F240000}"/>
    <cellStyle name="20% - Accent1 2 3 2 5 3 9" xfId="9548" xr:uid="{00000000-0005-0000-0000-000090240000}"/>
    <cellStyle name="20% - Accent1 2 3 2 5 4" xfId="9549" xr:uid="{00000000-0005-0000-0000-000091240000}"/>
    <cellStyle name="20% - Accent1 2 3 2 5 4 2" xfId="9550" xr:uid="{00000000-0005-0000-0000-000092240000}"/>
    <cellStyle name="20% - Accent1 2 3 2 5 4 2 2" xfId="9551" xr:uid="{00000000-0005-0000-0000-000093240000}"/>
    <cellStyle name="20% - Accent1 2 3 2 5 4 2 2 2" xfId="9552" xr:uid="{00000000-0005-0000-0000-000094240000}"/>
    <cellStyle name="20% - Accent1 2 3 2 5 4 2 3" xfId="9553" xr:uid="{00000000-0005-0000-0000-000095240000}"/>
    <cellStyle name="20% - Accent1 2 3 2 5 4 3" xfId="9554" xr:uid="{00000000-0005-0000-0000-000096240000}"/>
    <cellStyle name="20% - Accent1 2 3 2 5 4 3 2" xfId="9555" xr:uid="{00000000-0005-0000-0000-000097240000}"/>
    <cellStyle name="20% - Accent1 2 3 2 5 4 4" xfId="9556" xr:uid="{00000000-0005-0000-0000-000098240000}"/>
    <cellStyle name="20% - Accent1 2 3 2 5 5" xfId="9557" xr:uid="{00000000-0005-0000-0000-000099240000}"/>
    <cellStyle name="20% - Accent1 2 3 2 5 5 2" xfId="9558" xr:uid="{00000000-0005-0000-0000-00009A240000}"/>
    <cellStyle name="20% - Accent1 2 3 2 5 5 2 2" xfId="9559" xr:uid="{00000000-0005-0000-0000-00009B240000}"/>
    <cellStyle name="20% - Accent1 2 3 2 5 5 2 2 2" xfId="9560" xr:uid="{00000000-0005-0000-0000-00009C240000}"/>
    <cellStyle name="20% - Accent1 2 3 2 5 5 2 3" xfId="9561" xr:uid="{00000000-0005-0000-0000-00009D240000}"/>
    <cellStyle name="20% - Accent1 2 3 2 5 5 3" xfId="9562" xr:uid="{00000000-0005-0000-0000-00009E240000}"/>
    <cellStyle name="20% - Accent1 2 3 2 5 5 3 2" xfId="9563" xr:uid="{00000000-0005-0000-0000-00009F240000}"/>
    <cellStyle name="20% - Accent1 2 3 2 5 5 4" xfId="9564" xr:uid="{00000000-0005-0000-0000-0000A0240000}"/>
    <cellStyle name="20% - Accent1 2 3 2 5 6" xfId="9565" xr:uid="{00000000-0005-0000-0000-0000A1240000}"/>
    <cellStyle name="20% - Accent1 2 3 2 5 6 2" xfId="9566" xr:uid="{00000000-0005-0000-0000-0000A2240000}"/>
    <cellStyle name="20% - Accent1 2 3 2 5 6 2 2" xfId="9567" xr:uid="{00000000-0005-0000-0000-0000A3240000}"/>
    <cellStyle name="20% - Accent1 2 3 2 5 6 2 2 2" xfId="9568" xr:uid="{00000000-0005-0000-0000-0000A4240000}"/>
    <cellStyle name="20% - Accent1 2 3 2 5 6 2 3" xfId="9569" xr:uid="{00000000-0005-0000-0000-0000A5240000}"/>
    <cellStyle name="20% - Accent1 2 3 2 5 6 3" xfId="9570" xr:uid="{00000000-0005-0000-0000-0000A6240000}"/>
    <cellStyle name="20% - Accent1 2 3 2 5 6 3 2" xfId="9571" xr:uid="{00000000-0005-0000-0000-0000A7240000}"/>
    <cellStyle name="20% - Accent1 2 3 2 5 6 4" xfId="9572" xr:uid="{00000000-0005-0000-0000-0000A8240000}"/>
    <cellStyle name="20% - Accent1 2 3 2 5 7" xfId="9573" xr:uid="{00000000-0005-0000-0000-0000A9240000}"/>
    <cellStyle name="20% - Accent1 2 3 2 5 7 2" xfId="9574" xr:uid="{00000000-0005-0000-0000-0000AA240000}"/>
    <cellStyle name="20% - Accent1 2 3 2 5 7 2 2" xfId="9575" xr:uid="{00000000-0005-0000-0000-0000AB240000}"/>
    <cellStyle name="20% - Accent1 2 3 2 5 7 3" xfId="9576" xr:uid="{00000000-0005-0000-0000-0000AC240000}"/>
    <cellStyle name="20% - Accent1 2 3 2 5 8" xfId="9577" xr:uid="{00000000-0005-0000-0000-0000AD240000}"/>
    <cellStyle name="20% - Accent1 2 3 2 5 8 2" xfId="9578" xr:uid="{00000000-0005-0000-0000-0000AE240000}"/>
    <cellStyle name="20% - Accent1 2 3 2 5 8 2 2" xfId="9579" xr:uid="{00000000-0005-0000-0000-0000AF240000}"/>
    <cellStyle name="20% - Accent1 2 3 2 5 8 3" xfId="9580" xr:uid="{00000000-0005-0000-0000-0000B0240000}"/>
    <cellStyle name="20% - Accent1 2 3 2 5 9" xfId="9581" xr:uid="{00000000-0005-0000-0000-0000B1240000}"/>
    <cellStyle name="20% - Accent1 2 3 2 5 9 2" xfId="9582" xr:uid="{00000000-0005-0000-0000-0000B2240000}"/>
    <cellStyle name="20% - Accent1 2 3 2 6" xfId="9583" xr:uid="{00000000-0005-0000-0000-0000B3240000}"/>
    <cellStyle name="20% - Accent1 2 3 2 6 2" xfId="9584" xr:uid="{00000000-0005-0000-0000-0000B4240000}"/>
    <cellStyle name="20% - Accent1 2 3 2 6 2 2" xfId="9585" xr:uid="{00000000-0005-0000-0000-0000B5240000}"/>
    <cellStyle name="20% - Accent1 2 3 2 6 2 2 2" xfId="9586" xr:uid="{00000000-0005-0000-0000-0000B6240000}"/>
    <cellStyle name="20% - Accent1 2 3 2 6 2 2 2 2" xfId="9587" xr:uid="{00000000-0005-0000-0000-0000B7240000}"/>
    <cellStyle name="20% - Accent1 2 3 2 6 2 2 3" xfId="9588" xr:uid="{00000000-0005-0000-0000-0000B8240000}"/>
    <cellStyle name="20% - Accent1 2 3 2 6 2 3" xfId="9589" xr:uid="{00000000-0005-0000-0000-0000B9240000}"/>
    <cellStyle name="20% - Accent1 2 3 2 6 2 3 2" xfId="9590" xr:uid="{00000000-0005-0000-0000-0000BA240000}"/>
    <cellStyle name="20% - Accent1 2 3 2 6 2 4" xfId="9591" xr:uid="{00000000-0005-0000-0000-0000BB240000}"/>
    <cellStyle name="20% - Accent1 2 3 2 6 3" xfId="9592" xr:uid="{00000000-0005-0000-0000-0000BC240000}"/>
    <cellStyle name="20% - Accent1 2 3 2 6 3 2" xfId="9593" xr:uid="{00000000-0005-0000-0000-0000BD240000}"/>
    <cellStyle name="20% - Accent1 2 3 2 6 3 2 2" xfId="9594" xr:uid="{00000000-0005-0000-0000-0000BE240000}"/>
    <cellStyle name="20% - Accent1 2 3 2 6 3 2 2 2" xfId="9595" xr:uid="{00000000-0005-0000-0000-0000BF240000}"/>
    <cellStyle name="20% - Accent1 2 3 2 6 3 2 3" xfId="9596" xr:uid="{00000000-0005-0000-0000-0000C0240000}"/>
    <cellStyle name="20% - Accent1 2 3 2 6 3 3" xfId="9597" xr:uid="{00000000-0005-0000-0000-0000C1240000}"/>
    <cellStyle name="20% - Accent1 2 3 2 6 3 3 2" xfId="9598" xr:uid="{00000000-0005-0000-0000-0000C2240000}"/>
    <cellStyle name="20% - Accent1 2 3 2 6 3 4" xfId="9599" xr:uid="{00000000-0005-0000-0000-0000C3240000}"/>
    <cellStyle name="20% - Accent1 2 3 2 6 4" xfId="9600" xr:uid="{00000000-0005-0000-0000-0000C4240000}"/>
    <cellStyle name="20% - Accent1 2 3 2 6 4 2" xfId="9601" xr:uid="{00000000-0005-0000-0000-0000C5240000}"/>
    <cellStyle name="20% - Accent1 2 3 2 6 4 2 2" xfId="9602" xr:uid="{00000000-0005-0000-0000-0000C6240000}"/>
    <cellStyle name="20% - Accent1 2 3 2 6 4 2 2 2" xfId="9603" xr:uid="{00000000-0005-0000-0000-0000C7240000}"/>
    <cellStyle name="20% - Accent1 2 3 2 6 4 2 3" xfId="9604" xr:uid="{00000000-0005-0000-0000-0000C8240000}"/>
    <cellStyle name="20% - Accent1 2 3 2 6 4 3" xfId="9605" xr:uid="{00000000-0005-0000-0000-0000C9240000}"/>
    <cellStyle name="20% - Accent1 2 3 2 6 4 3 2" xfId="9606" xr:uid="{00000000-0005-0000-0000-0000CA240000}"/>
    <cellStyle name="20% - Accent1 2 3 2 6 4 4" xfId="9607" xr:uid="{00000000-0005-0000-0000-0000CB240000}"/>
    <cellStyle name="20% - Accent1 2 3 2 6 5" xfId="9608" xr:uid="{00000000-0005-0000-0000-0000CC240000}"/>
    <cellStyle name="20% - Accent1 2 3 2 6 5 2" xfId="9609" xr:uid="{00000000-0005-0000-0000-0000CD240000}"/>
    <cellStyle name="20% - Accent1 2 3 2 6 5 2 2" xfId="9610" xr:uid="{00000000-0005-0000-0000-0000CE240000}"/>
    <cellStyle name="20% - Accent1 2 3 2 6 5 3" xfId="9611" xr:uid="{00000000-0005-0000-0000-0000CF240000}"/>
    <cellStyle name="20% - Accent1 2 3 2 6 6" xfId="9612" xr:uid="{00000000-0005-0000-0000-0000D0240000}"/>
    <cellStyle name="20% - Accent1 2 3 2 6 6 2" xfId="9613" xr:uid="{00000000-0005-0000-0000-0000D1240000}"/>
    <cellStyle name="20% - Accent1 2 3 2 6 6 2 2" xfId="9614" xr:uid="{00000000-0005-0000-0000-0000D2240000}"/>
    <cellStyle name="20% - Accent1 2 3 2 6 6 3" xfId="9615" xr:uid="{00000000-0005-0000-0000-0000D3240000}"/>
    <cellStyle name="20% - Accent1 2 3 2 6 7" xfId="9616" xr:uid="{00000000-0005-0000-0000-0000D4240000}"/>
    <cellStyle name="20% - Accent1 2 3 2 6 7 2" xfId="9617" xr:uid="{00000000-0005-0000-0000-0000D5240000}"/>
    <cellStyle name="20% - Accent1 2 3 2 6 8" xfId="9618" xr:uid="{00000000-0005-0000-0000-0000D6240000}"/>
    <cellStyle name="20% - Accent1 2 3 2 6 8 2" xfId="9619" xr:uid="{00000000-0005-0000-0000-0000D7240000}"/>
    <cellStyle name="20% - Accent1 2 3 2 6 9" xfId="9620" xr:uid="{00000000-0005-0000-0000-0000D8240000}"/>
    <cellStyle name="20% - Accent1 2 3 2 7" xfId="9621" xr:uid="{00000000-0005-0000-0000-0000D9240000}"/>
    <cellStyle name="20% - Accent1 2 3 2 7 2" xfId="9622" xr:uid="{00000000-0005-0000-0000-0000DA240000}"/>
    <cellStyle name="20% - Accent1 2 3 2 7 2 2" xfId="9623" xr:uid="{00000000-0005-0000-0000-0000DB240000}"/>
    <cellStyle name="20% - Accent1 2 3 2 7 2 2 2" xfId="9624" xr:uid="{00000000-0005-0000-0000-0000DC240000}"/>
    <cellStyle name="20% - Accent1 2 3 2 7 2 2 2 2" xfId="9625" xr:uid="{00000000-0005-0000-0000-0000DD240000}"/>
    <cellStyle name="20% - Accent1 2 3 2 7 2 2 3" xfId="9626" xr:uid="{00000000-0005-0000-0000-0000DE240000}"/>
    <cellStyle name="20% - Accent1 2 3 2 7 2 3" xfId="9627" xr:uid="{00000000-0005-0000-0000-0000DF240000}"/>
    <cellStyle name="20% - Accent1 2 3 2 7 2 3 2" xfId="9628" xr:uid="{00000000-0005-0000-0000-0000E0240000}"/>
    <cellStyle name="20% - Accent1 2 3 2 7 2 4" xfId="9629" xr:uid="{00000000-0005-0000-0000-0000E1240000}"/>
    <cellStyle name="20% - Accent1 2 3 2 7 3" xfId="9630" xr:uid="{00000000-0005-0000-0000-0000E2240000}"/>
    <cellStyle name="20% - Accent1 2 3 2 7 3 2" xfId="9631" xr:uid="{00000000-0005-0000-0000-0000E3240000}"/>
    <cellStyle name="20% - Accent1 2 3 2 7 3 2 2" xfId="9632" xr:uid="{00000000-0005-0000-0000-0000E4240000}"/>
    <cellStyle name="20% - Accent1 2 3 2 7 3 2 2 2" xfId="9633" xr:uid="{00000000-0005-0000-0000-0000E5240000}"/>
    <cellStyle name="20% - Accent1 2 3 2 7 3 2 3" xfId="9634" xr:uid="{00000000-0005-0000-0000-0000E6240000}"/>
    <cellStyle name="20% - Accent1 2 3 2 7 3 3" xfId="9635" xr:uid="{00000000-0005-0000-0000-0000E7240000}"/>
    <cellStyle name="20% - Accent1 2 3 2 7 3 3 2" xfId="9636" xr:uid="{00000000-0005-0000-0000-0000E8240000}"/>
    <cellStyle name="20% - Accent1 2 3 2 7 3 4" xfId="9637" xr:uid="{00000000-0005-0000-0000-0000E9240000}"/>
    <cellStyle name="20% - Accent1 2 3 2 7 4" xfId="9638" xr:uid="{00000000-0005-0000-0000-0000EA240000}"/>
    <cellStyle name="20% - Accent1 2 3 2 7 4 2" xfId="9639" xr:uid="{00000000-0005-0000-0000-0000EB240000}"/>
    <cellStyle name="20% - Accent1 2 3 2 7 4 2 2" xfId="9640" xr:uid="{00000000-0005-0000-0000-0000EC240000}"/>
    <cellStyle name="20% - Accent1 2 3 2 7 4 2 2 2" xfId="9641" xr:uid="{00000000-0005-0000-0000-0000ED240000}"/>
    <cellStyle name="20% - Accent1 2 3 2 7 4 2 3" xfId="9642" xr:uid="{00000000-0005-0000-0000-0000EE240000}"/>
    <cellStyle name="20% - Accent1 2 3 2 7 4 3" xfId="9643" xr:uid="{00000000-0005-0000-0000-0000EF240000}"/>
    <cellStyle name="20% - Accent1 2 3 2 7 4 3 2" xfId="9644" xr:uid="{00000000-0005-0000-0000-0000F0240000}"/>
    <cellStyle name="20% - Accent1 2 3 2 7 4 4" xfId="9645" xr:uid="{00000000-0005-0000-0000-0000F1240000}"/>
    <cellStyle name="20% - Accent1 2 3 2 7 5" xfId="9646" xr:uid="{00000000-0005-0000-0000-0000F2240000}"/>
    <cellStyle name="20% - Accent1 2 3 2 7 5 2" xfId="9647" xr:uid="{00000000-0005-0000-0000-0000F3240000}"/>
    <cellStyle name="20% - Accent1 2 3 2 7 5 2 2" xfId="9648" xr:uid="{00000000-0005-0000-0000-0000F4240000}"/>
    <cellStyle name="20% - Accent1 2 3 2 7 5 3" xfId="9649" xr:uid="{00000000-0005-0000-0000-0000F5240000}"/>
    <cellStyle name="20% - Accent1 2 3 2 7 6" xfId="9650" xr:uid="{00000000-0005-0000-0000-0000F6240000}"/>
    <cellStyle name="20% - Accent1 2 3 2 7 6 2" xfId="9651" xr:uid="{00000000-0005-0000-0000-0000F7240000}"/>
    <cellStyle name="20% - Accent1 2 3 2 7 6 2 2" xfId="9652" xr:uid="{00000000-0005-0000-0000-0000F8240000}"/>
    <cellStyle name="20% - Accent1 2 3 2 7 6 3" xfId="9653" xr:uid="{00000000-0005-0000-0000-0000F9240000}"/>
    <cellStyle name="20% - Accent1 2 3 2 7 7" xfId="9654" xr:uid="{00000000-0005-0000-0000-0000FA240000}"/>
    <cellStyle name="20% - Accent1 2 3 2 7 7 2" xfId="9655" xr:uid="{00000000-0005-0000-0000-0000FB240000}"/>
    <cellStyle name="20% - Accent1 2 3 2 7 8" xfId="9656" xr:uid="{00000000-0005-0000-0000-0000FC240000}"/>
    <cellStyle name="20% - Accent1 2 3 2 7 8 2" xfId="9657" xr:uid="{00000000-0005-0000-0000-0000FD240000}"/>
    <cellStyle name="20% - Accent1 2 3 2 7 9" xfId="9658" xr:uid="{00000000-0005-0000-0000-0000FE240000}"/>
    <cellStyle name="20% - Accent1 2 3 2 8" xfId="9659" xr:uid="{00000000-0005-0000-0000-0000FF240000}"/>
    <cellStyle name="20% - Accent1 2 3 2 8 2" xfId="9660" xr:uid="{00000000-0005-0000-0000-000000250000}"/>
    <cellStyle name="20% - Accent1 2 3 2 8 2 2" xfId="9661" xr:uid="{00000000-0005-0000-0000-000001250000}"/>
    <cellStyle name="20% - Accent1 2 3 2 8 2 2 2" xfId="9662" xr:uid="{00000000-0005-0000-0000-000002250000}"/>
    <cellStyle name="20% - Accent1 2 3 2 8 2 3" xfId="9663" xr:uid="{00000000-0005-0000-0000-000003250000}"/>
    <cellStyle name="20% - Accent1 2 3 2 8 3" xfId="9664" xr:uid="{00000000-0005-0000-0000-000004250000}"/>
    <cellStyle name="20% - Accent1 2 3 2 8 3 2" xfId="9665" xr:uid="{00000000-0005-0000-0000-000005250000}"/>
    <cellStyle name="20% - Accent1 2 3 2 8 4" xfId="9666" xr:uid="{00000000-0005-0000-0000-000006250000}"/>
    <cellStyle name="20% - Accent1 2 3 2 9" xfId="9667" xr:uid="{00000000-0005-0000-0000-000007250000}"/>
    <cellStyle name="20% - Accent1 2 3 2 9 2" xfId="9668" xr:uid="{00000000-0005-0000-0000-000008250000}"/>
    <cellStyle name="20% - Accent1 2 3 2 9 2 2" xfId="9669" xr:uid="{00000000-0005-0000-0000-000009250000}"/>
    <cellStyle name="20% - Accent1 2 3 2 9 2 2 2" xfId="9670" xr:uid="{00000000-0005-0000-0000-00000A250000}"/>
    <cellStyle name="20% - Accent1 2 3 2 9 2 3" xfId="9671" xr:uid="{00000000-0005-0000-0000-00000B250000}"/>
    <cellStyle name="20% - Accent1 2 3 2 9 3" xfId="9672" xr:uid="{00000000-0005-0000-0000-00000C250000}"/>
    <cellStyle name="20% - Accent1 2 3 2 9 3 2" xfId="9673" xr:uid="{00000000-0005-0000-0000-00000D250000}"/>
    <cellStyle name="20% - Accent1 2 3 2 9 4" xfId="9674" xr:uid="{00000000-0005-0000-0000-00000E250000}"/>
    <cellStyle name="20% - Accent1 2 3 3" xfId="9675" xr:uid="{00000000-0005-0000-0000-00000F250000}"/>
    <cellStyle name="20% - Accent1 2 3 3 10" xfId="9676" xr:uid="{00000000-0005-0000-0000-000010250000}"/>
    <cellStyle name="20% - Accent1 2 3 3 10 2" xfId="9677" xr:uid="{00000000-0005-0000-0000-000011250000}"/>
    <cellStyle name="20% - Accent1 2 3 3 10 2 2" xfId="9678" xr:uid="{00000000-0005-0000-0000-000012250000}"/>
    <cellStyle name="20% - Accent1 2 3 3 10 3" xfId="9679" xr:uid="{00000000-0005-0000-0000-000013250000}"/>
    <cellStyle name="20% - Accent1 2 3 3 11" xfId="9680" xr:uid="{00000000-0005-0000-0000-000014250000}"/>
    <cellStyle name="20% - Accent1 2 3 3 11 2" xfId="9681" xr:uid="{00000000-0005-0000-0000-000015250000}"/>
    <cellStyle name="20% - Accent1 2 3 3 11 2 2" xfId="9682" xr:uid="{00000000-0005-0000-0000-000016250000}"/>
    <cellStyle name="20% - Accent1 2 3 3 11 3" xfId="9683" xr:uid="{00000000-0005-0000-0000-000017250000}"/>
    <cellStyle name="20% - Accent1 2 3 3 12" xfId="9684" xr:uid="{00000000-0005-0000-0000-000018250000}"/>
    <cellStyle name="20% - Accent1 2 3 3 12 2" xfId="9685" xr:uid="{00000000-0005-0000-0000-000019250000}"/>
    <cellStyle name="20% - Accent1 2 3 3 13" xfId="9686" xr:uid="{00000000-0005-0000-0000-00001A250000}"/>
    <cellStyle name="20% - Accent1 2 3 3 13 2" xfId="9687" xr:uid="{00000000-0005-0000-0000-00001B250000}"/>
    <cellStyle name="20% - Accent1 2 3 3 14" xfId="9688" xr:uid="{00000000-0005-0000-0000-00001C250000}"/>
    <cellStyle name="20% - Accent1 2 3 3 2" xfId="9689" xr:uid="{00000000-0005-0000-0000-00001D250000}"/>
    <cellStyle name="20% - Accent1 2 3 3 2 10" xfId="9690" xr:uid="{00000000-0005-0000-0000-00001E250000}"/>
    <cellStyle name="20% - Accent1 2 3 3 2 10 2" xfId="9691" xr:uid="{00000000-0005-0000-0000-00001F250000}"/>
    <cellStyle name="20% - Accent1 2 3 3 2 11" xfId="9692" xr:uid="{00000000-0005-0000-0000-000020250000}"/>
    <cellStyle name="20% - Accent1 2 3 3 2 2" xfId="9693" xr:uid="{00000000-0005-0000-0000-000021250000}"/>
    <cellStyle name="20% - Accent1 2 3 3 2 2 2" xfId="9694" xr:uid="{00000000-0005-0000-0000-000022250000}"/>
    <cellStyle name="20% - Accent1 2 3 3 2 2 2 2" xfId="9695" xr:uid="{00000000-0005-0000-0000-000023250000}"/>
    <cellStyle name="20% - Accent1 2 3 3 2 2 2 2 2" xfId="9696" xr:uid="{00000000-0005-0000-0000-000024250000}"/>
    <cellStyle name="20% - Accent1 2 3 3 2 2 2 2 2 2" xfId="9697" xr:uid="{00000000-0005-0000-0000-000025250000}"/>
    <cellStyle name="20% - Accent1 2 3 3 2 2 2 2 3" xfId="9698" xr:uid="{00000000-0005-0000-0000-000026250000}"/>
    <cellStyle name="20% - Accent1 2 3 3 2 2 2 3" xfId="9699" xr:uid="{00000000-0005-0000-0000-000027250000}"/>
    <cellStyle name="20% - Accent1 2 3 3 2 2 2 3 2" xfId="9700" xr:uid="{00000000-0005-0000-0000-000028250000}"/>
    <cellStyle name="20% - Accent1 2 3 3 2 2 2 4" xfId="9701" xr:uid="{00000000-0005-0000-0000-000029250000}"/>
    <cellStyle name="20% - Accent1 2 3 3 2 2 3" xfId="9702" xr:uid="{00000000-0005-0000-0000-00002A250000}"/>
    <cellStyle name="20% - Accent1 2 3 3 2 2 3 2" xfId="9703" xr:uid="{00000000-0005-0000-0000-00002B250000}"/>
    <cellStyle name="20% - Accent1 2 3 3 2 2 3 2 2" xfId="9704" xr:uid="{00000000-0005-0000-0000-00002C250000}"/>
    <cellStyle name="20% - Accent1 2 3 3 2 2 3 2 2 2" xfId="9705" xr:uid="{00000000-0005-0000-0000-00002D250000}"/>
    <cellStyle name="20% - Accent1 2 3 3 2 2 3 2 3" xfId="9706" xr:uid="{00000000-0005-0000-0000-00002E250000}"/>
    <cellStyle name="20% - Accent1 2 3 3 2 2 3 3" xfId="9707" xr:uid="{00000000-0005-0000-0000-00002F250000}"/>
    <cellStyle name="20% - Accent1 2 3 3 2 2 3 3 2" xfId="9708" xr:uid="{00000000-0005-0000-0000-000030250000}"/>
    <cellStyle name="20% - Accent1 2 3 3 2 2 3 4" xfId="9709" xr:uid="{00000000-0005-0000-0000-000031250000}"/>
    <cellStyle name="20% - Accent1 2 3 3 2 2 4" xfId="9710" xr:uid="{00000000-0005-0000-0000-000032250000}"/>
    <cellStyle name="20% - Accent1 2 3 3 2 2 4 2" xfId="9711" xr:uid="{00000000-0005-0000-0000-000033250000}"/>
    <cellStyle name="20% - Accent1 2 3 3 2 2 4 2 2" xfId="9712" xr:uid="{00000000-0005-0000-0000-000034250000}"/>
    <cellStyle name="20% - Accent1 2 3 3 2 2 4 2 2 2" xfId="9713" xr:uid="{00000000-0005-0000-0000-000035250000}"/>
    <cellStyle name="20% - Accent1 2 3 3 2 2 4 2 3" xfId="9714" xr:uid="{00000000-0005-0000-0000-000036250000}"/>
    <cellStyle name="20% - Accent1 2 3 3 2 2 4 3" xfId="9715" xr:uid="{00000000-0005-0000-0000-000037250000}"/>
    <cellStyle name="20% - Accent1 2 3 3 2 2 4 3 2" xfId="9716" xr:uid="{00000000-0005-0000-0000-000038250000}"/>
    <cellStyle name="20% - Accent1 2 3 3 2 2 4 4" xfId="9717" xr:uid="{00000000-0005-0000-0000-000039250000}"/>
    <cellStyle name="20% - Accent1 2 3 3 2 2 5" xfId="9718" xr:uid="{00000000-0005-0000-0000-00003A250000}"/>
    <cellStyle name="20% - Accent1 2 3 3 2 2 5 2" xfId="9719" xr:uid="{00000000-0005-0000-0000-00003B250000}"/>
    <cellStyle name="20% - Accent1 2 3 3 2 2 5 2 2" xfId="9720" xr:uid="{00000000-0005-0000-0000-00003C250000}"/>
    <cellStyle name="20% - Accent1 2 3 3 2 2 5 3" xfId="9721" xr:uid="{00000000-0005-0000-0000-00003D250000}"/>
    <cellStyle name="20% - Accent1 2 3 3 2 2 6" xfId="9722" xr:uid="{00000000-0005-0000-0000-00003E250000}"/>
    <cellStyle name="20% - Accent1 2 3 3 2 2 6 2" xfId="9723" xr:uid="{00000000-0005-0000-0000-00003F250000}"/>
    <cellStyle name="20% - Accent1 2 3 3 2 2 6 2 2" xfId="9724" xr:uid="{00000000-0005-0000-0000-000040250000}"/>
    <cellStyle name="20% - Accent1 2 3 3 2 2 6 3" xfId="9725" xr:uid="{00000000-0005-0000-0000-000041250000}"/>
    <cellStyle name="20% - Accent1 2 3 3 2 2 7" xfId="9726" xr:uid="{00000000-0005-0000-0000-000042250000}"/>
    <cellStyle name="20% - Accent1 2 3 3 2 2 7 2" xfId="9727" xr:uid="{00000000-0005-0000-0000-000043250000}"/>
    <cellStyle name="20% - Accent1 2 3 3 2 2 8" xfId="9728" xr:uid="{00000000-0005-0000-0000-000044250000}"/>
    <cellStyle name="20% - Accent1 2 3 3 2 2 8 2" xfId="9729" xr:uid="{00000000-0005-0000-0000-000045250000}"/>
    <cellStyle name="20% - Accent1 2 3 3 2 2 9" xfId="9730" xr:uid="{00000000-0005-0000-0000-000046250000}"/>
    <cellStyle name="20% - Accent1 2 3 3 2 3" xfId="9731" xr:uid="{00000000-0005-0000-0000-000047250000}"/>
    <cellStyle name="20% - Accent1 2 3 3 2 3 2" xfId="9732" xr:uid="{00000000-0005-0000-0000-000048250000}"/>
    <cellStyle name="20% - Accent1 2 3 3 2 3 2 2" xfId="9733" xr:uid="{00000000-0005-0000-0000-000049250000}"/>
    <cellStyle name="20% - Accent1 2 3 3 2 3 2 2 2" xfId="9734" xr:uid="{00000000-0005-0000-0000-00004A250000}"/>
    <cellStyle name="20% - Accent1 2 3 3 2 3 2 2 2 2" xfId="9735" xr:uid="{00000000-0005-0000-0000-00004B250000}"/>
    <cellStyle name="20% - Accent1 2 3 3 2 3 2 2 3" xfId="9736" xr:uid="{00000000-0005-0000-0000-00004C250000}"/>
    <cellStyle name="20% - Accent1 2 3 3 2 3 2 3" xfId="9737" xr:uid="{00000000-0005-0000-0000-00004D250000}"/>
    <cellStyle name="20% - Accent1 2 3 3 2 3 2 3 2" xfId="9738" xr:uid="{00000000-0005-0000-0000-00004E250000}"/>
    <cellStyle name="20% - Accent1 2 3 3 2 3 2 4" xfId="9739" xr:uid="{00000000-0005-0000-0000-00004F250000}"/>
    <cellStyle name="20% - Accent1 2 3 3 2 3 3" xfId="9740" xr:uid="{00000000-0005-0000-0000-000050250000}"/>
    <cellStyle name="20% - Accent1 2 3 3 2 3 3 2" xfId="9741" xr:uid="{00000000-0005-0000-0000-000051250000}"/>
    <cellStyle name="20% - Accent1 2 3 3 2 3 3 2 2" xfId="9742" xr:uid="{00000000-0005-0000-0000-000052250000}"/>
    <cellStyle name="20% - Accent1 2 3 3 2 3 3 2 2 2" xfId="9743" xr:uid="{00000000-0005-0000-0000-000053250000}"/>
    <cellStyle name="20% - Accent1 2 3 3 2 3 3 2 3" xfId="9744" xr:uid="{00000000-0005-0000-0000-000054250000}"/>
    <cellStyle name="20% - Accent1 2 3 3 2 3 3 3" xfId="9745" xr:uid="{00000000-0005-0000-0000-000055250000}"/>
    <cellStyle name="20% - Accent1 2 3 3 2 3 3 3 2" xfId="9746" xr:uid="{00000000-0005-0000-0000-000056250000}"/>
    <cellStyle name="20% - Accent1 2 3 3 2 3 3 4" xfId="9747" xr:uid="{00000000-0005-0000-0000-000057250000}"/>
    <cellStyle name="20% - Accent1 2 3 3 2 3 4" xfId="9748" xr:uid="{00000000-0005-0000-0000-000058250000}"/>
    <cellStyle name="20% - Accent1 2 3 3 2 3 4 2" xfId="9749" xr:uid="{00000000-0005-0000-0000-000059250000}"/>
    <cellStyle name="20% - Accent1 2 3 3 2 3 4 2 2" xfId="9750" xr:uid="{00000000-0005-0000-0000-00005A250000}"/>
    <cellStyle name="20% - Accent1 2 3 3 2 3 4 2 2 2" xfId="9751" xr:uid="{00000000-0005-0000-0000-00005B250000}"/>
    <cellStyle name="20% - Accent1 2 3 3 2 3 4 2 3" xfId="9752" xr:uid="{00000000-0005-0000-0000-00005C250000}"/>
    <cellStyle name="20% - Accent1 2 3 3 2 3 4 3" xfId="9753" xr:uid="{00000000-0005-0000-0000-00005D250000}"/>
    <cellStyle name="20% - Accent1 2 3 3 2 3 4 3 2" xfId="9754" xr:uid="{00000000-0005-0000-0000-00005E250000}"/>
    <cellStyle name="20% - Accent1 2 3 3 2 3 4 4" xfId="9755" xr:uid="{00000000-0005-0000-0000-00005F250000}"/>
    <cellStyle name="20% - Accent1 2 3 3 2 3 5" xfId="9756" xr:uid="{00000000-0005-0000-0000-000060250000}"/>
    <cellStyle name="20% - Accent1 2 3 3 2 3 5 2" xfId="9757" xr:uid="{00000000-0005-0000-0000-000061250000}"/>
    <cellStyle name="20% - Accent1 2 3 3 2 3 5 2 2" xfId="9758" xr:uid="{00000000-0005-0000-0000-000062250000}"/>
    <cellStyle name="20% - Accent1 2 3 3 2 3 5 3" xfId="9759" xr:uid="{00000000-0005-0000-0000-000063250000}"/>
    <cellStyle name="20% - Accent1 2 3 3 2 3 6" xfId="9760" xr:uid="{00000000-0005-0000-0000-000064250000}"/>
    <cellStyle name="20% - Accent1 2 3 3 2 3 6 2" xfId="9761" xr:uid="{00000000-0005-0000-0000-000065250000}"/>
    <cellStyle name="20% - Accent1 2 3 3 2 3 6 2 2" xfId="9762" xr:uid="{00000000-0005-0000-0000-000066250000}"/>
    <cellStyle name="20% - Accent1 2 3 3 2 3 6 3" xfId="9763" xr:uid="{00000000-0005-0000-0000-000067250000}"/>
    <cellStyle name="20% - Accent1 2 3 3 2 3 7" xfId="9764" xr:uid="{00000000-0005-0000-0000-000068250000}"/>
    <cellStyle name="20% - Accent1 2 3 3 2 3 7 2" xfId="9765" xr:uid="{00000000-0005-0000-0000-000069250000}"/>
    <cellStyle name="20% - Accent1 2 3 3 2 3 8" xfId="9766" xr:uid="{00000000-0005-0000-0000-00006A250000}"/>
    <cellStyle name="20% - Accent1 2 3 3 2 3 8 2" xfId="9767" xr:uid="{00000000-0005-0000-0000-00006B250000}"/>
    <cellStyle name="20% - Accent1 2 3 3 2 3 9" xfId="9768" xr:uid="{00000000-0005-0000-0000-00006C250000}"/>
    <cellStyle name="20% - Accent1 2 3 3 2 4" xfId="9769" xr:uid="{00000000-0005-0000-0000-00006D250000}"/>
    <cellStyle name="20% - Accent1 2 3 3 2 4 2" xfId="9770" xr:uid="{00000000-0005-0000-0000-00006E250000}"/>
    <cellStyle name="20% - Accent1 2 3 3 2 4 2 2" xfId="9771" xr:uid="{00000000-0005-0000-0000-00006F250000}"/>
    <cellStyle name="20% - Accent1 2 3 3 2 4 2 2 2" xfId="9772" xr:uid="{00000000-0005-0000-0000-000070250000}"/>
    <cellStyle name="20% - Accent1 2 3 3 2 4 2 3" xfId="9773" xr:uid="{00000000-0005-0000-0000-000071250000}"/>
    <cellStyle name="20% - Accent1 2 3 3 2 4 3" xfId="9774" xr:uid="{00000000-0005-0000-0000-000072250000}"/>
    <cellStyle name="20% - Accent1 2 3 3 2 4 3 2" xfId="9775" xr:uid="{00000000-0005-0000-0000-000073250000}"/>
    <cellStyle name="20% - Accent1 2 3 3 2 4 4" xfId="9776" xr:uid="{00000000-0005-0000-0000-000074250000}"/>
    <cellStyle name="20% - Accent1 2 3 3 2 5" xfId="9777" xr:uid="{00000000-0005-0000-0000-000075250000}"/>
    <cellStyle name="20% - Accent1 2 3 3 2 5 2" xfId="9778" xr:uid="{00000000-0005-0000-0000-000076250000}"/>
    <cellStyle name="20% - Accent1 2 3 3 2 5 2 2" xfId="9779" xr:uid="{00000000-0005-0000-0000-000077250000}"/>
    <cellStyle name="20% - Accent1 2 3 3 2 5 2 2 2" xfId="9780" xr:uid="{00000000-0005-0000-0000-000078250000}"/>
    <cellStyle name="20% - Accent1 2 3 3 2 5 2 3" xfId="9781" xr:uid="{00000000-0005-0000-0000-000079250000}"/>
    <cellStyle name="20% - Accent1 2 3 3 2 5 3" xfId="9782" xr:uid="{00000000-0005-0000-0000-00007A250000}"/>
    <cellStyle name="20% - Accent1 2 3 3 2 5 3 2" xfId="9783" xr:uid="{00000000-0005-0000-0000-00007B250000}"/>
    <cellStyle name="20% - Accent1 2 3 3 2 5 4" xfId="9784" xr:uid="{00000000-0005-0000-0000-00007C250000}"/>
    <cellStyle name="20% - Accent1 2 3 3 2 6" xfId="9785" xr:uid="{00000000-0005-0000-0000-00007D250000}"/>
    <cellStyle name="20% - Accent1 2 3 3 2 6 2" xfId="9786" xr:uid="{00000000-0005-0000-0000-00007E250000}"/>
    <cellStyle name="20% - Accent1 2 3 3 2 6 2 2" xfId="9787" xr:uid="{00000000-0005-0000-0000-00007F250000}"/>
    <cellStyle name="20% - Accent1 2 3 3 2 6 2 2 2" xfId="9788" xr:uid="{00000000-0005-0000-0000-000080250000}"/>
    <cellStyle name="20% - Accent1 2 3 3 2 6 2 3" xfId="9789" xr:uid="{00000000-0005-0000-0000-000081250000}"/>
    <cellStyle name="20% - Accent1 2 3 3 2 6 3" xfId="9790" xr:uid="{00000000-0005-0000-0000-000082250000}"/>
    <cellStyle name="20% - Accent1 2 3 3 2 6 3 2" xfId="9791" xr:uid="{00000000-0005-0000-0000-000083250000}"/>
    <cellStyle name="20% - Accent1 2 3 3 2 6 4" xfId="9792" xr:uid="{00000000-0005-0000-0000-000084250000}"/>
    <cellStyle name="20% - Accent1 2 3 3 2 7" xfId="9793" xr:uid="{00000000-0005-0000-0000-000085250000}"/>
    <cellStyle name="20% - Accent1 2 3 3 2 7 2" xfId="9794" xr:uid="{00000000-0005-0000-0000-000086250000}"/>
    <cellStyle name="20% - Accent1 2 3 3 2 7 2 2" xfId="9795" xr:uid="{00000000-0005-0000-0000-000087250000}"/>
    <cellStyle name="20% - Accent1 2 3 3 2 7 3" xfId="9796" xr:uid="{00000000-0005-0000-0000-000088250000}"/>
    <cellStyle name="20% - Accent1 2 3 3 2 8" xfId="9797" xr:uid="{00000000-0005-0000-0000-000089250000}"/>
    <cellStyle name="20% - Accent1 2 3 3 2 8 2" xfId="9798" xr:uid="{00000000-0005-0000-0000-00008A250000}"/>
    <cellStyle name="20% - Accent1 2 3 3 2 8 2 2" xfId="9799" xr:uid="{00000000-0005-0000-0000-00008B250000}"/>
    <cellStyle name="20% - Accent1 2 3 3 2 8 3" xfId="9800" xr:uid="{00000000-0005-0000-0000-00008C250000}"/>
    <cellStyle name="20% - Accent1 2 3 3 2 9" xfId="9801" xr:uid="{00000000-0005-0000-0000-00008D250000}"/>
    <cellStyle name="20% - Accent1 2 3 3 2 9 2" xfId="9802" xr:uid="{00000000-0005-0000-0000-00008E250000}"/>
    <cellStyle name="20% - Accent1 2 3 3 3" xfId="9803" xr:uid="{00000000-0005-0000-0000-00008F250000}"/>
    <cellStyle name="20% - Accent1 2 3 3 3 10" xfId="9804" xr:uid="{00000000-0005-0000-0000-000090250000}"/>
    <cellStyle name="20% - Accent1 2 3 3 3 10 2" xfId="9805" xr:uid="{00000000-0005-0000-0000-000091250000}"/>
    <cellStyle name="20% - Accent1 2 3 3 3 11" xfId="9806" xr:uid="{00000000-0005-0000-0000-000092250000}"/>
    <cellStyle name="20% - Accent1 2 3 3 3 2" xfId="9807" xr:uid="{00000000-0005-0000-0000-000093250000}"/>
    <cellStyle name="20% - Accent1 2 3 3 3 2 2" xfId="9808" xr:uid="{00000000-0005-0000-0000-000094250000}"/>
    <cellStyle name="20% - Accent1 2 3 3 3 2 2 2" xfId="9809" xr:uid="{00000000-0005-0000-0000-000095250000}"/>
    <cellStyle name="20% - Accent1 2 3 3 3 2 2 2 2" xfId="9810" xr:uid="{00000000-0005-0000-0000-000096250000}"/>
    <cellStyle name="20% - Accent1 2 3 3 3 2 2 2 2 2" xfId="9811" xr:uid="{00000000-0005-0000-0000-000097250000}"/>
    <cellStyle name="20% - Accent1 2 3 3 3 2 2 2 3" xfId="9812" xr:uid="{00000000-0005-0000-0000-000098250000}"/>
    <cellStyle name="20% - Accent1 2 3 3 3 2 2 3" xfId="9813" xr:uid="{00000000-0005-0000-0000-000099250000}"/>
    <cellStyle name="20% - Accent1 2 3 3 3 2 2 3 2" xfId="9814" xr:uid="{00000000-0005-0000-0000-00009A250000}"/>
    <cellStyle name="20% - Accent1 2 3 3 3 2 2 4" xfId="9815" xr:uid="{00000000-0005-0000-0000-00009B250000}"/>
    <cellStyle name="20% - Accent1 2 3 3 3 2 3" xfId="9816" xr:uid="{00000000-0005-0000-0000-00009C250000}"/>
    <cellStyle name="20% - Accent1 2 3 3 3 2 3 2" xfId="9817" xr:uid="{00000000-0005-0000-0000-00009D250000}"/>
    <cellStyle name="20% - Accent1 2 3 3 3 2 3 2 2" xfId="9818" xr:uid="{00000000-0005-0000-0000-00009E250000}"/>
    <cellStyle name="20% - Accent1 2 3 3 3 2 3 2 2 2" xfId="9819" xr:uid="{00000000-0005-0000-0000-00009F250000}"/>
    <cellStyle name="20% - Accent1 2 3 3 3 2 3 2 3" xfId="9820" xr:uid="{00000000-0005-0000-0000-0000A0250000}"/>
    <cellStyle name="20% - Accent1 2 3 3 3 2 3 3" xfId="9821" xr:uid="{00000000-0005-0000-0000-0000A1250000}"/>
    <cellStyle name="20% - Accent1 2 3 3 3 2 3 3 2" xfId="9822" xr:uid="{00000000-0005-0000-0000-0000A2250000}"/>
    <cellStyle name="20% - Accent1 2 3 3 3 2 3 4" xfId="9823" xr:uid="{00000000-0005-0000-0000-0000A3250000}"/>
    <cellStyle name="20% - Accent1 2 3 3 3 2 4" xfId="9824" xr:uid="{00000000-0005-0000-0000-0000A4250000}"/>
    <cellStyle name="20% - Accent1 2 3 3 3 2 4 2" xfId="9825" xr:uid="{00000000-0005-0000-0000-0000A5250000}"/>
    <cellStyle name="20% - Accent1 2 3 3 3 2 4 2 2" xfId="9826" xr:uid="{00000000-0005-0000-0000-0000A6250000}"/>
    <cellStyle name="20% - Accent1 2 3 3 3 2 4 2 2 2" xfId="9827" xr:uid="{00000000-0005-0000-0000-0000A7250000}"/>
    <cellStyle name="20% - Accent1 2 3 3 3 2 4 2 3" xfId="9828" xr:uid="{00000000-0005-0000-0000-0000A8250000}"/>
    <cellStyle name="20% - Accent1 2 3 3 3 2 4 3" xfId="9829" xr:uid="{00000000-0005-0000-0000-0000A9250000}"/>
    <cellStyle name="20% - Accent1 2 3 3 3 2 4 3 2" xfId="9830" xr:uid="{00000000-0005-0000-0000-0000AA250000}"/>
    <cellStyle name="20% - Accent1 2 3 3 3 2 4 4" xfId="9831" xr:uid="{00000000-0005-0000-0000-0000AB250000}"/>
    <cellStyle name="20% - Accent1 2 3 3 3 2 5" xfId="9832" xr:uid="{00000000-0005-0000-0000-0000AC250000}"/>
    <cellStyle name="20% - Accent1 2 3 3 3 2 5 2" xfId="9833" xr:uid="{00000000-0005-0000-0000-0000AD250000}"/>
    <cellStyle name="20% - Accent1 2 3 3 3 2 5 2 2" xfId="9834" xr:uid="{00000000-0005-0000-0000-0000AE250000}"/>
    <cellStyle name="20% - Accent1 2 3 3 3 2 5 3" xfId="9835" xr:uid="{00000000-0005-0000-0000-0000AF250000}"/>
    <cellStyle name="20% - Accent1 2 3 3 3 2 6" xfId="9836" xr:uid="{00000000-0005-0000-0000-0000B0250000}"/>
    <cellStyle name="20% - Accent1 2 3 3 3 2 6 2" xfId="9837" xr:uid="{00000000-0005-0000-0000-0000B1250000}"/>
    <cellStyle name="20% - Accent1 2 3 3 3 2 6 2 2" xfId="9838" xr:uid="{00000000-0005-0000-0000-0000B2250000}"/>
    <cellStyle name="20% - Accent1 2 3 3 3 2 6 3" xfId="9839" xr:uid="{00000000-0005-0000-0000-0000B3250000}"/>
    <cellStyle name="20% - Accent1 2 3 3 3 2 7" xfId="9840" xr:uid="{00000000-0005-0000-0000-0000B4250000}"/>
    <cellStyle name="20% - Accent1 2 3 3 3 2 7 2" xfId="9841" xr:uid="{00000000-0005-0000-0000-0000B5250000}"/>
    <cellStyle name="20% - Accent1 2 3 3 3 2 8" xfId="9842" xr:uid="{00000000-0005-0000-0000-0000B6250000}"/>
    <cellStyle name="20% - Accent1 2 3 3 3 2 8 2" xfId="9843" xr:uid="{00000000-0005-0000-0000-0000B7250000}"/>
    <cellStyle name="20% - Accent1 2 3 3 3 2 9" xfId="9844" xr:uid="{00000000-0005-0000-0000-0000B8250000}"/>
    <cellStyle name="20% - Accent1 2 3 3 3 3" xfId="9845" xr:uid="{00000000-0005-0000-0000-0000B9250000}"/>
    <cellStyle name="20% - Accent1 2 3 3 3 3 2" xfId="9846" xr:uid="{00000000-0005-0000-0000-0000BA250000}"/>
    <cellStyle name="20% - Accent1 2 3 3 3 3 2 2" xfId="9847" xr:uid="{00000000-0005-0000-0000-0000BB250000}"/>
    <cellStyle name="20% - Accent1 2 3 3 3 3 2 2 2" xfId="9848" xr:uid="{00000000-0005-0000-0000-0000BC250000}"/>
    <cellStyle name="20% - Accent1 2 3 3 3 3 2 2 2 2" xfId="9849" xr:uid="{00000000-0005-0000-0000-0000BD250000}"/>
    <cellStyle name="20% - Accent1 2 3 3 3 3 2 2 3" xfId="9850" xr:uid="{00000000-0005-0000-0000-0000BE250000}"/>
    <cellStyle name="20% - Accent1 2 3 3 3 3 2 3" xfId="9851" xr:uid="{00000000-0005-0000-0000-0000BF250000}"/>
    <cellStyle name="20% - Accent1 2 3 3 3 3 2 3 2" xfId="9852" xr:uid="{00000000-0005-0000-0000-0000C0250000}"/>
    <cellStyle name="20% - Accent1 2 3 3 3 3 2 4" xfId="9853" xr:uid="{00000000-0005-0000-0000-0000C1250000}"/>
    <cellStyle name="20% - Accent1 2 3 3 3 3 3" xfId="9854" xr:uid="{00000000-0005-0000-0000-0000C2250000}"/>
    <cellStyle name="20% - Accent1 2 3 3 3 3 3 2" xfId="9855" xr:uid="{00000000-0005-0000-0000-0000C3250000}"/>
    <cellStyle name="20% - Accent1 2 3 3 3 3 3 2 2" xfId="9856" xr:uid="{00000000-0005-0000-0000-0000C4250000}"/>
    <cellStyle name="20% - Accent1 2 3 3 3 3 3 2 2 2" xfId="9857" xr:uid="{00000000-0005-0000-0000-0000C5250000}"/>
    <cellStyle name="20% - Accent1 2 3 3 3 3 3 2 3" xfId="9858" xr:uid="{00000000-0005-0000-0000-0000C6250000}"/>
    <cellStyle name="20% - Accent1 2 3 3 3 3 3 3" xfId="9859" xr:uid="{00000000-0005-0000-0000-0000C7250000}"/>
    <cellStyle name="20% - Accent1 2 3 3 3 3 3 3 2" xfId="9860" xr:uid="{00000000-0005-0000-0000-0000C8250000}"/>
    <cellStyle name="20% - Accent1 2 3 3 3 3 3 4" xfId="9861" xr:uid="{00000000-0005-0000-0000-0000C9250000}"/>
    <cellStyle name="20% - Accent1 2 3 3 3 3 4" xfId="9862" xr:uid="{00000000-0005-0000-0000-0000CA250000}"/>
    <cellStyle name="20% - Accent1 2 3 3 3 3 4 2" xfId="9863" xr:uid="{00000000-0005-0000-0000-0000CB250000}"/>
    <cellStyle name="20% - Accent1 2 3 3 3 3 4 2 2" xfId="9864" xr:uid="{00000000-0005-0000-0000-0000CC250000}"/>
    <cellStyle name="20% - Accent1 2 3 3 3 3 4 2 2 2" xfId="9865" xr:uid="{00000000-0005-0000-0000-0000CD250000}"/>
    <cellStyle name="20% - Accent1 2 3 3 3 3 4 2 3" xfId="9866" xr:uid="{00000000-0005-0000-0000-0000CE250000}"/>
    <cellStyle name="20% - Accent1 2 3 3 3 3 4 3" xfId="9867" xr:uid="{00000000-0005-0000-0000-0000CF250000}"/>
    <cellStyle name="20% - Accent1 2 3 3 3 3 4 3 2" xfId="9868" xr:uid="{00000000-0005-0000-0000-0000D0250000}"/>
    <cellStyle name="20% - Accent1 2 3 3 3 3 4 4" xfId="9869" xr:uid="{00000000-0005-0000-0000-0000D1250000}"/>
    <cellStyle name="20% - Accent1 2 3 3 3 3 5" xfId="9870" xr:uid="{00000000-0005-0000-0000-0000D2250000}"/>
    <cellStyle name="20% - Accent1 2 3 3 3 3 5 2" xfId="9871" xr:uid="{00000000-0005-0000-0000-0000D3250000}"/>
    <cellStyle name="20% - Accent1 2 3 3 3 3 5 2 2" xfId="9872" xr:uid="{00000000-0005-0000-0000-0000D4250000}"/>
    <cellStyle name="20% - Accent1 2 3 3 3 3 5 3" xfId="9873" xr:uid="{00000000-0005-0000-0000-0000D5250000}"/>
    <cellStyle name="20% - Accent1 2 3 3 3 3 6" xfId="9874" xr:uid="{00000000-0005-0000-0000-0000D6250000}"/>
    <cellStyle name="20% - Accent1 2 3 3 3 3 6 2" xfId="9875" xr:uid="{00000000-0005-0000-0000-0000D7250000}"/>
    <cellStyle name="20% - Accent1 2 3 3 3 3 6 2 2" xfId="9876" xr:uid="{00000000-0005-0000-0000-0000D8250000}"/>
    <cellStyle name="20% - Accent1 2 3 3 3 3 6 3" xfId="9877" xr:uid="{00000000-0005-0000-0000-0000D9250000}"/>
    <cellStyle name="20% - Accent1 2 3 3 3 3 7" xfId="9878" xr:uid="{00000000-0005-0000-0000-0000DA250000}"/>
    <cellStyle name="20% - Accent1 2 3 3 3 3 7 2" xfId="9879" xr:uid="{00000000-0005-0000-0000-0000DB250000}"/>
    <cellStyle name="20% - Accent1 2 3 3 3 3 8" xfId="9880" xr:uid="{00000000-0005-0000-0000-0000DC250000}"/>
    <cellStyle name="20% - Accent1 2 3 3 3 3 8 2" xfId="9881" xr:uid="{00000000-0005-0000-0000-0000DD250000}"/>
    <cellStyle name="20% - Accent1 2 3 3 3 3 9" xfId="9882" xr:uid="{00000000-0005-0000-0000-0000DE250000}"/>
    <cellStyle name="20% - Accent1 2 3 3 3 4" xfId="9883" xr:uid="{00000000-0005-0000-0000-0000DF250000}"/>
    <cellStyle name="20% - Accent1 2 3 3 3 4 2" xfId="9884" xr:uid="{00000000-0005-0000-0000-0000E0250000}"/>
    <cellStyle name="20% - Accent1 2 3 3 3 4 2 2" xfId="9885" xr:uid="{00000000-0005-0000-0000-0000E1250000}"/>
    <cellStyle name="20% - Accent1 2 3 3 3 4 2 2 2" xfId="9886" xr:uid="{00000000-0005-0000-0000-0000E2250000}"/>
    <cellStyle name="20% - Accent1 2 3 3 3 4 2 3" xfId="9887" xr:uid="{00000000-0005-0000-0000-0000E3250000}"/>
    <cellStyle name="20% - Accent1 2 3 3 3 4 3" xfId="9888" xr:uid="{00000000-0005-0000-0000-0000E4250000}"/>
    <cellStyle name="20% - Accent1 2 3 3 3 4 3 2" xfId="9889" xr:uid="{00000000-0005-0000-0000-0000E5250000}"/>
    <cellStyle name="20% - Accent1 2 3 3 3 4 4" xfId="9890" xr:uid="{00000000-0005-0000-0000-0000E6250000}"/>
    <cellStyle name="20% - Accent1 2 3 3 3 5" xfId="9891" xr:uid="{00000000-0005-0000-0000-0000E7250000}"/>
    <cellStyle name="20% - Accent1 2 3 3 3 5 2" xfId="9892" xr:uid="{00000000-0005-0000-0000-0000E8250000}"/>
    <cellStyle name="20% - Accent1 2 3 3 3 5 2 2" xfId="9893" xr:uid="{00000000-0005-0000-0000-0000E9250000}"/>
    <cellStyle name="20% - Accent1 2 3 3 3 5 2 2 2" xfId="9894" xr:uid="{00000000-0005-0000-0000-0000EA250000}"/>
    <cellStyle name="20% - Accent1 2 3 3 3 5 2 3" xfId="9895" xr:uid="{00000000-0005-0000-0000-0000EB250000}"/>
    <cellStyle name="20% - Accent1 2 3 3 3 5 3" xfId="9896" xr:uid="{00000000-0005-0000-0000-0000EC250000}"/>
    <cellStyle name="20% - Accent1 2 3 3 3 5 3 2" xfId="9897" xr:uid="{00000000-0005-0000-0000-0000ED250000}"/>
    <cellStyle name="20% - Accent1 2 3 3 3 5 4" xfId="9898" xr:uid="{00000000-0005-0000-0000-0000EE250000}"/>
    <cellStyle name="20% - Accent1 2 3 3 3 6" xfId="9899" xr:uid="{00000000-0005-0000-0000-0000EF250000}"/>
    <cellStyle name="20% - Accent1 2 3 3 3 6 2" xfId="9900" xr:uid="{00000000-0005-0000-0000-0000F0250000}"/>
    <cellStyle name="20% - Accent1 2 3 3 3 6 2 2" xfId="9901" xr:uid="{00000000-0005-0000-0000-0000F1250000}"/>
    <cellStyle name="20% - Accent1 2 3 3 3 6 2 2 2" xfId="9902" xr:uid="{00000000-0005-0000-0000-0000F2250000}"/>
    <cellStyle name="20% - Accent1 2 3 3 3 6 2 3" xfId="9903" xr:uid="{00000000-0005-0000-0000-0000F3250000}"/>
    <cellStyle name="20% - Accent1 2 3 3 3 6 3" xfId="9904" xr:uid="{00000000-0005-0000-0000-0000F4250000}"/>
    <cellStyle name="20% - Accent1 2 3 3 3 6 3 2" xfId="9905" xr:uid="{00000000-0005-0000-0000-0000F5250000}"/>
    <cellStyle name="20% - Accent1 2 3 3 3 6 4" xfId="9906" xr:uid="{00000000-0005-0000-0000-0000F6250000}"/>
    <cellStyle name="20% - Accent1 2 3 3 3 7" xfId="9907" xr:uid="{00000000-0005-0000-0000-0000F7250000}"/>
    <cellStyle name="20% - Accent1 2 3 3 3 7 2" xfId="9908" xr:uid="{00000000-0005-0000-0000-0000F8250000}"/>
    <cellStyle name="20% - Accent1 2 3 3 3 7 2 2" xfId="9909" xr:uid="{00000000-0005-0000-0000-0000F9250000}"/>
    <cellStyle name="20% - Accent1 2 3 3 3 7 3" xfId="9910" xr:uid="{00000000-0005-0000-0000-0000FA250000}"/>
    <cellStyle name="20% - Accent1 2 3 3 3 8" xfId="9911" xr:uid="{00000000-0005-0000-0000-0000FB250000}"/>
    <cellStyle name="20% - Accent1 2 3 3 3 8 2" xfId="9912" xr:uid="{00000000-0005-0000-0000-0000FC250000}"/>
    <cellStyle name="20% - Accent1 2 3 3 3 8 2 2" xfId="9913" xr:uid="{00000000-0005-0000-0000-0000FD250000}"/>
    <cellStyle name="20% - Accent1 2 3 3 3 8 3" xfId="9914" xr:uid="{00000000-0005-0000-0000-0000FE250000}"/>
    <cellStyle name="20% - Accent1 2 3 3 3 9" xfId="9915" xr:uid="{00000000-0005-0000-0000-0000FF250000}"/>
    <cellStyle name="20% - Accent1 2 3 3 3 9 2" xfId="9916" xr:uid="{00000000-0005-0000-0000-000000260000}"/>
    <cellStyle name="20% - Accent1 2 3 3 4" xfId="9917" xr:uid="{00000000-0005-0000-0000-000001260000}"/>
    <cellStyle name="20% - Accent1 2 3 3 4 10" xfId="9918" xr:uid="{00000000-0005-0000-0000-000002260000}"/>
    <cellStyle name="20% - Accent1 2 3 3 4 10 2" xfId="9919" xr:uid="{00000000-0005-0000-0000-000003260000}"/>
    <cellStyle name="20% - Accent1 2 3 3 4 11" xfId="9920" xr:uid="{00000000-0005-0000-0000-000004260000}"/>
    <cellStyle name="20% - Accent1 2 3 3 4 2" xfId="9921" xr:uid="{00000000-0005-0000-0000-000005260000}"/>
    <cellStyle name="20% - Accent1 2 3 3 4 2 2" xfId="9922" xr:uid="{00000000-0005-0000-0000-000006260000}"/>
    <cellStyle name="20% - Accent1 2 3 3 4 2 2 2" xfId="9923" xr:uid="{00000000-0005-0000-0000-000007260000}"/>
    <cellStyle name="20% - Accent1 2 3 3 4 2 2 2 2" xfId="9924" xr:uid="{00000000-0005-0000-0000-000008260000}"/>
    <cellStyle name="20% - Accent1 2 3 3 4 2 2 2 2 2" xfId="9925" xr:uid="{00000000-0005-0000-0000-000009260000}"/>
    <cellStyle name="20% - Accent1 2 3 3 4 2 2 2 3" xfId="9926" xr:uid="{00000000-0005-0000-0000-00000A260000}"/>
    <cellStyle name="20% - Accent1 2 3 3 4 2 2 3" xfId="9927" xr:uid="{00000000-0005-0000-0000-00000B260000}"/>
    <cellStyle name="20% - Accent1 2 3 3 4 2 2 3 2" xfId="9928" xr:uid="{00000000-0005-0000-0000-00000C260000}"/>
    <cellStyle name="20% - Accent1 2 3 3 4 2 2 4" xfId="9929" xr:uid="{00000000-0005-0000-0000-00000D260000}"/>
    <cellStyle name="20% - Accent1 2 3 3 4 2 3" xfId="9930" xr:uid="{00000000-0005-0000-0000-00000E260000}"/>
    <cellStyle name="20% - Accent1 2 3 3 4 2 3 2" xfId="9931" xr:uid="{00000000-0005-0000-0000-00000F260000}"/>
    <cellStyle name="20% - Accent1 2 3 3 4 2 3 2 2" xfId="9932" xr:uid="{00000000-0005-0000-0000-000010260000}"/>
    <cellStyle name="20% - Accent1 2 3 3 4 2 3 2 2 2" xfId="9933" xr:uid="{00000000-0005-0000-0000-000011260000}"/>
    <cellStyle name="20% - Accent1 2 3 3 4 2 3 2 3" xfId="9934" xr:uid="{00000000-0005-0000-0000-000012260000}"/>
    <cellStyle name="20% - Accent1 2 3 3 4 2 3 3" xfId="9935" xr:uid="{00000000-0005-0000-0000-000013260000}"/>
    <cellStyle name="20% - Accent1 2 3 3 4 2 3 3 2" xfId="9936" xr:uid="{00000000-0005-0000-0000-000014260000}"/>
    <cellStyle name="20% - Accent1 2 3 3 4 2 3 4" xfId="9937" xr:uid="{00000000-0005-0000-0000-000015260000}"/>
    <cellStyle name="20% - Accent1 2 3 3 4 2 4" xfId="9938" xr:uid="{00000000-0005-0000-0000-000016260000}"/>
    <cellStyle name="20% - Accent1 2 3 3 4 2 4 2" xfId="9939" xr:uid="{00000000-0005-0000-0000-000017260000}"/>
    <cellStyle name="20% - Accent1 2 3 3 4 2 4 2 2" xfId="9940" xr:uid="{00000000-0005-0000-0000-000018260000}"/>
    <cellStyle name="20% - Accent1 2 3 3 4 2 4 2 2 2" xfId="9941" xr:uid="{00000000-0005-0000-0000-000019260000}"/>
    <cellStyle name="20% - Accent1 2 3 3 4 2 4 2 3" xfId="9942" xr:uid="{00000000-0005-0000-0000-00001A260000}"/>
    <cellStyle name="20% - Accent1 2 3 3 4 2 4 3" xfId="9943" xr:uid="{00000000-0005-0000-0000-00001B260000}"/>
    <cellStyle name="20% - Accent1 2 3 3 4 2 4 3 2" xfId="9944" xr:uid="{00000000-0005-0000-0000-00001C260000}"/>
    <cellStyle name="20% - Accent1 2 3 3 4 2 4 4" xfId="9945" xr:uid="{00000000-0005-0000-0000-00001D260000}"/>
    <cellStyle name="20% - Accent1 2 3 3 4 2 5" xfId="9946" xr:uid="{00000000-0005-0000-0000-00001E260000}"/>
    <cellStyle name="20% - Accent1 2 3 3 4 2 5 2" xfId="9947" xr:uid="{00000000-0005-0000-0000-00001F260000}"/>
    <cellStyle name="20% - Accent1 2 3 3 4 2 5 2 2" xfId="9948" xr:uid="{00000000-0005-0000-0000-000020260000}"/>
    <cellStyle name="20% - Accent1 2 3 3 4 2 5 3" xfId="9949" xr:uid="{00000000-0005-0000-0000-000021260000}"/>
    <cellStyle name="20% - Accent1 2 3 3 4 2 6" xfId="9950" xr:uid="{00000000-0005-0000-0000-000022260000}"/>
    <cellStyle name="20% - Accent1 2 3 3 4 2 6 2" xfId="9951" xr:uid="{00000000-0005-0000-0000-000023260000}"/>
    <cellStyle name="20% - Accent1 2 3 3 4 2 6 2 2" xfId="9952" xr:uid="{00000000-0005-0000-0000-000024260000}"/>
    <cellStyle name="20% - Accent1 2 3 3 4 2 6 3" xfId="9953" xr:uid="{00000000-0005-0000-0000-000025260000}"/>
    <cellStyle name="20% - Accent1 2 3 3 4 2 7" xfId="9954" xr:uid="{00000000-0005-0000-0000-000026260000}"/>
    <cellStyle name="20% - Accent1 2 3 3 4 2 7 2" xfId="9955" xr:uid="{00000000-0005-0000-0000-000027260000}"/>
    <cellStyle name="20% - Accent1 2 3 3 4 2 8" xfId="9956" xr:uid="{00000000-0005-0000-0000-000028260000}"/>
    <cellStyle name="20% - Accent1 2 3 3 4 2 8 2" xfId="9957" xr:uid="{00000000-0005-0000-0000-000029260000}"/>
    <cellStyle name="20% - Accent1 2 3 3 4 2 9" xfId="9958" xr:uid="{00000000-0005-0000-0000-00002A260000}"/>
    <cellStyle name="20% - Accent1 2 3 3 4 3" xfId="9959" xr:uid="{00000000-0005-0000-0000-00002B260000}"/>
    <cellStyle name="20% - Accent1 2 3 3 4 3 2" xfId="9960" xr:uid="{00000000-0005-0000-0000-00002C260000}"/>
    <cellStyle name="20% - Accent1 2 3 3 4 3 2 2" xfId="9961" xr:uid="{00000000-0005-0000-0000-00002D260000}"/>
    <cellStyle name="20% - Accent1 2 3 3 4 3 2 2 2" xfId="9962" xr:uid="{00000000-0005-0000-0000-00002E260000}"/>
    <cellStyle name="20% - Accent1 2 3 3 4 3 2 2 2 2" xfId="9963" xr:uid="{00000000-0005-0000-0000-00002F260000}"/>
    <cellStyle name="20% - Accent1 2 3 3 4 3 2 2 3" xfId="9964" xr:uid="{00000000-0005-0000-0000-000030260000}"/>
    <cellStyle name="20% - Accent1 2 3 3 4 3 2 3" xfId="9965" xr:uid="{00000000-0005-0000-0000-000031260000}"/>
    <cellStyle name="20% - Accent1 2 3 3 4 3 2 3 2" xfId="9966" xr:uid="{00000000-0005-0000-0000-000032260000}"/>
    <cellStyle name="20% - Accent1 2 3 3 4 3 2 4" xfId="9967" xr:uid="{00000000-0005-0000-0000-000033260000}"/>
    <cellStyle name="20% - Accent1 2 3 3 4 3 3" xfId="9968" xr:uid="{00000000-0005-0000-0000-000034260000}"/>
    <cellStyle name="20% - Accent1 2 3 3 4 3 3 2" xfId="9969" xr:uid="{00000000-0005-0000-0000-000035260000}"/>
    <cellStyle name="20% - Accent1 2 3 3 4 3 3 2 2" xfId="9970" xr:uid="{00000000-0005-0000-0000-000036260000}"/>
    <cellStyle name="20% - Accent1 2 3 3 4 3 3 2 2 2" xfId="9971" xr:uid="{00000000-0005-0000-0000-000037260000}"/>
    <cellStyle name="20% - Accent1 2 3 3 4 3 3 2 3" xfId="9972" xr:uid="{00000000-0005-0000-0000-000038260000}"/>
    <cellStyle name="20% - Accent1 2 3 3 4 3 3 3" xfId="9973" xr:uid="{00000000-0005-0000-0000-000039260000}"/>
    <cellStyle name="20% - Accent1 2 3 3 4 3 3 3 2" xfId="9974" xr:uid="{00000000-0005-0000-0000-00003A260000}"/>
    <cellStyle name="20% - Accent1 2 3 3 4 3 3 4" xfId="9975" xr:uid="{00000000-0005-0000-0000-00003B260000}"/>
    <cellStyle name="20% - Accent1 2 3 3 4 3 4" xfId="9976" xr:uid="{00000000-0005-0000-0000-00003C260000}"/>
    <cellStyle name="20% - Accent1 2 3 3 4 3 4 2" xfId="9977" xr:uid="{00000000-0005-0000-0000-00003D260000}"/>
    <cellStyle name="20% - Accent1 2 3 3 4 3 4 2 2" xfId="9978" xr:uid="{00000000-0005-0000-0000-00003E260000}"/>
    <cellStyle name="20% - Accent1 2 3 3 4 3 4 2 2 2" xfId="9979" xr:uid="{00000000-0005-0000-0000-00003F260000}"/>
    <cellStyle name="20% - Accent1 2 3 3 4 3 4 2 3" xfId="9980" xr:uid="{00000000-0005-0000-0000-000040260000}"/>
    <cellStyle name="20% - Accent1 2 3 3 4 3 4 3" xfId="9981" xr:uid="{00000000-0005-0000-0000-000041260000}"/>
    <cellStyle name="20% - Accent1 2 3 3 4 3 4 3 2" xfId="9982" xr:uid="{00000000-0005-0000-0000-000042260000}"/>
    <cellStyle name="20% - Accent1 2 3 3 4 3 4 4" xfId="9983" xr:uid="{00000000-0005-0000-0000-000043260000}"/>
    <cellStyle name="20% - Accent1 2 3 3 4 3 5" xfId="9984" xr:uid="{00000000-0005-0000-0000-000044260000}"/>
    <cellStyle name="20% - Accent1 2 3 3 4 3 5 2" xfId="9985" xr:uid="{00000000-0005-0000-0000-000045260000}"/>
    <cellStyle name="20% - Accent1 2 3 3 4 3 5 2 2" xfId="9986" xr:uid="{00000000-0005-0000-0000-000046260000}"/>
    <cellStyle name="20% - Accent1 2 3 3 4 3 5 3" xfId="9987" xr:uid="{00000000-0005-0000-0000-000047260000}"/>
    <cellStyle name="20% - Accent1 2 3 3 4 3 6" xfId="9988" xr:uid="{00000000-0005-0000-0000-000048260000}"/>
    <cellStyle name="20% - Accent1 2 3 3 4 3 6 2" xfId="9989" xr:uid="{00000000-0005-0000-0000-000049260000}"/>
    <cellStyle name="20% - Accent1 2 3 3 4 3 6 2 2" xfId="9990" xr:uid="{00000000-0005-0000-0000-00004A260000}"/>
    <cellStyle name="20% - Accent1 2 3 3 4 3 6 3" xfId="9991" xr:uid="{00000000-0005-0000-0000-00004B260000}"/>
    <cellStyle name="20% - Accent1 2 3 3 4 3 7" xfId="9992" xr:uid="{00000000-0005-0000-0000-00004C260000}"/>
    <cellStyle name="20% - Accent1 2 3 3 4 3 7 2" xfId="9993" xr:uid="{00000000-0005-0000-0000-00004D260000}"/>
    <cellStyle name="20% - Accent1 2 3 3 4 3 8" xfId="9994" xr:uid="{00000000-0005-0000-0000-00004E260000}"/>
    <cellStyle name="20% - Accent1 2 3 3 4 3 8 2" xfId="9995" xr:uid="{00000000-0005-0000-0000-00004F260000}"/>
    <cellStyle name="20% - Accent1 2 3 3 4 3 9" xfId="9996" xr:uid="{00000000-0005-0000-0000-000050260000}"/>
    <cellStyle name="20% - Accent1 2 3 3 4 4" xfId="9997" xr:uid="{00000000-0005-0000-0000-000051260000}"/>
    <cellStyle name="20% - Accent1 2 3 3 4 4 2" xfId="9998" xr:uid="{00000000-0005-0000-0000-000052260000}"/>
    <cellStyle name="20% - Accent1 2 3 3 4 4 2 2" xfId="9999" xr:uid="{00000000-0005-0000-0000-000053260000}"/>
    <cellStyle name="20% - Accent1 2 3 3 4 4 2 2 2" xfId="10000" xr:uid="{00000000-0005-0000-0000-000054260000}"/>
    <cellStyle name="20% - Accent1 2 3 3 4 4 2 3" xfId="10001" xr:uid="{00000000-0005-0000-0000-000055260000}"/>
    <cellStyle name="20% - Accent1 2 3 3 4 4 3" xfId="10002" xr:uid="{00000000-0005-0000-0000-000056260000}"/>
    <cellStyle name="20% - Accent1 2 3 3 4 4 3 2" xfId="10003" xr:uid="{00000000-0005-0000-0000-000057260000}"/>
    <cellStyle name="20% - Accent1 2 3 3 4 4 4" xfId="10004" xr:uid="{00000000-0005-0000-0000-000058260000}"/>
    <cellStyle name="20% - Accent1 2 3 3 4 5" xfId="10005" xr:uid="{00000000-0005-0000-0000-000059260000}"/>
    <cellStyle name="20% - Accent1 2 3 3 4 5 2" xfId="10006" xr:uid="{00000000-0005-0000-0000-00005A260000}"/>
    <cellStyle name="20% - Accent1 2 3 3 4 5 2 2" xfId="10007" xr:uid="{00000000-0005-0000-0000-00005B260000}"/>
    <cellStyle name="20% - Accent1 2 3 3 4 5 2 2 2" xfId="10008" xr:uid="{00000000-0005-0000-0000-00005C260000}"/>
    <cellStyle name="20% - Accent1 2 3 3 4 5 2 3" xfId="10009" xr:uid="{00000000-0005-0000-0000-00005D260000}"/>
    <cellStyle name="20% - Accent1 2 3 3 4 5 3" xfId="10010" xr:uid="{00000000-0005-0000-0000-00005E260000}"/>
    <cellStyle name="20% - Accent1 2 3 3 4 5 3 2" xfId="10011" xr:uid="{00000000-0005-0000-0000-00005F260000}"/>
    <cellStyle name="20% - Accent1 2 3 3 4 5 4" xfId="10012" xr:uid="{00000000-0005-0000-0000-000060260000}"/>
    <cellStyle name="20% - Accent1 2 3 3 4 6" xfId="10013" xr:uid="{00000000-0005-0000-0000-000061260000}"/>
    <cellStyle name="20% - Accent1 2 3 3 4 6 2" xfId="10014" xr:uid="{00000000-0005-0000-0000-000062260000}"/>
    <cellStyle name="20% - Accent1 2 3 3 4 6 2 2" xfId="10015" xr:uid="{00000000-0005-0000-0000-000063260000}"/>
    <cellStyle name="20% - Accent1 2 3 3 4 6 2 2 2" xfId="10016" xr:uid="{00000000-0005-0000-0000-000064260000}"/>
    <cellStyle name="20% - Accent1 2 3 3 4 6 2 3" xfId="10017" xr:uid="{00000000-0005-0000-0000-000065260000}"/>
    <cellStyle name="20% - Accent1 2 3 3 4 6 3" xfId="10018" xr:uid="{00000000-0005-0000-0000-000066260000}"/>
    <cellStyle name="20% - Accent1 2 3 3 4 6 3 2" xfId="10019" xr:uid="{00000000-0005-0000-0000-000067260000}"/>
    <cellStyle name="20% - Accent1 2 3 3 4 6 4" xfId="10020" xr:uid="{00000000-0005-0000-0000-000068260000}"/>
    <cellStyle name="20% - Accent1 2 3 3 4 7" xfId="10021" xr:uid="{00000000-0005-0000-0000-000069260000}"/>
    <cellStyle name="20% - Accent1 2 3 3 4 7 2" xfId="10022" xr:uid="{00000000-0005-0000-0000-00006A260000}"/>
    <cellStyle name="20% - Accent1 2 3 3 4 7 2 2" xfId="10023" xr:uid="{00000000-0005-0000-0000-00006B260000}"/>
    <cellStyle name="20% - Accent1 2 3 3 4 7 3" xfId="10024" xr:uid="{00000000-0005-0000-0000-00006C260000}"/>
    <cellStyle name="20% - Accent1 2 3 3 4 8" xfId="10025" xr:uid="{00000000-0005-0000-0000-00006D260000}"/>
    <cellStyle name="20% - Accent1 2 3 3 4 8 2" xfId="10026" xr:uid="{00000000-0005-0000-0000-00006E260000}"/>
    <cellStyle name="20% - Accent1 2 3 3 4 8 2 2" xfId="10027" xr:uid="{00000000-0005-0000-0000-00006F260000}"/>
    <cellStyle name="20% - Accent1 2 3 3 4 8 3" xfId="10028" xr:uid="{00000000-0005-0000-0000-000070260000}"/>
    <cellStyle name="20% - Accent1 2 3 3 4 9" xfId="10029" xr:uid="{00000000-0005-0000-0000-000071260000}"/>
    <cellStyle name="20% - Accent1 2 3 3 4 9 2" xfId="10030" xr:uid="{00000000-0005-0000-0000-000072260000}"/>
    <cellStyle name="20% - Accent1 2 3 3 5" xfId="10031" xr:uid="{00000000-0005-0000-0000-000073260000}"/>
    <cellStyle name="20% - Accent1 2 3 3 5 2" xfId="10032" xr:uid="{00000000-0005-0000-0000-000074260000}"/>
    <cellStyle name="20% - Accent1 2 3 3 5 2 2" xfId="10033" xr:uid="{00000000-0005-0000-0000-000075260000}"/>
    <cellStyle name="20% - Accent1 2 3 3 5 2 2 2" xfId="10034" xr:uid="{00000000-0005-0000-0000-000076260000}"/>
    <cellStyle name="20% - Accent1 2 3 3 5 2 2 2 2" xfId="10035" xr:uid="{00000000-0005-0000-0000-000077260000}"/>
    <cellStyle name="20% - Accent1 2 3 3 5 2 2 3" xfId="10036" xr:uid="{00000000-0005-0000-0000-000078260000}"/>
    <cellStyle name="20% - Accent1 2 3 3 5 2 3" xfId="10037" xr:uid="{00000000-0005-0000-0000-000079260000}"/>
    <cellStyle name="20% - Accent1 2 3 3 5 2 3 2" xfId="10038" xr:uid="{00000000-0005-0000-0000-00007A260000}"/>
    <cellStyle name="20% - Accent1 2 3 3 5 2 4" xfId="10039" xr:uid="{00000000-0005-0000-0000-00007B260000}"/>
    <cellStyle name="20% - Accent1 2 3 3 5 3" xfId="10040" xr:uid="{00000000-0005-0000-0000-00007C260000}"/>
    <cellStyle name="20% - Accent1 2 3 3 5 3 2" xfId="10041" xr:uid="{00000000-0005-0000-0000-00007D260000}"/>
    <cellStyle name="20% - Accent1 2 3 3 5 3 2 2" xfId="10042" xr:uid="{00000000-0005-0000-0000-00007E260000}"/>
    <cellStyle name="20% - Accent1 2 3 3 5 3 2 2 2" xfId="10043" xr:uid="{00000000-0005-0000-0000-00007F260000}"/>
    <cellStyle name="20% - Accent1 2 3 3 5 3 2 3" xfId="10044" xr:uid="{00000000-0005-0000-0000-000080260000}"/>
    <cellStyle name="20% - Accent1 2 3 3 5 3 3" xfId="10045" xr:uid="{00000000-0005-0000-0000-000081260000}"/>
    <cellStyle name="20% - Accent1 2 3 3 5 3 3 2" xfId="10046" xr:uid="{00000000-0005-0000-0000-000082260000}"/>
    <cellStyle name="20% - Accent1 2 3 3 5 3 4" xfId="10047" xr:uid="{00000000-0005-0000-0000-000083260000}"/>
    <cellStyle name="20% - Accent1 2 3 3 5 4" xfId="10048" xr:uid="{00000000-0005-0000-0000-000084260000}"/>
    <cellStyle name="20% - Accent1 2 3 3 5 4 2" xfId="10049" xr:uid="{00000000-0005-0000-0000-000085260000}"/>
    <cellStyle name="20% - Accent1 2 3 3 5 4 2 2" xfId="10050" xr:uid="{00000000-0005-0000-0000-000086260000}"/>
    <cellStyle name="20% - Accent1 2 3 3 5 4 2 2 2" xfId="10051" xr:uid="{00000000-0005-0000-0000-000087260000}"/>
    <cellStyle name="20% - Accent1 2 3 3 5 4 2 3" xfId="10052" xr:uid="{00000000-0005-0000-0000-000088260000}"/>
    <cellStyle name="20% - Accent1 2 3 3 5 4 3" xfId="10053" xr:uid="{00000000-0005-0000-0000-000089260000}"/>
    <cellStyle name="20% - Accent1 2 3 3 5 4 3 2" xfId="10054" xr:uid="{00000000-0005-0000-0000-00008A260000}"/>
    <cellStyle name="20% - Accent1 2 3 3 5 4 4" xfId="10055" xr:uid="{00000000-0005-0000-0000-00008B260000}"/>
    <cellStyle name="20% - Accent1 2 3 3 5 5" xfId="10056" xr:uid="{00000000-0005-0000-0000-00008C260000}"/>
    <cellStyle name="20% - Accent1 2 3 3 5 5 2" xfId="10057" xr:uid="{00000000-0005-0000-0000-00008D260000}"/>
    <cellStyle name="20% - Accent1 2 3 3 5 5 2 2" xfId="10058" xr:uid="{00000000-0005-0000-0000-00008E260000}"/>
    <cellStyle name="20% - Accent1 2 3 3 5 5 3" xfId="10059" xr:uid="{00000000-0005-0000-0000-00008F260000}"/>
    <cellStyle name="20% - Accent1 2 3 3 5 6" xfId="10060" xr:uid="{00000000-0005-0000-0000-000090260000}"/>
    <cellStyle name="20% - Accent1 2 3 3 5 6 2" xfId="10061" xr:uid="{00000000-0005-0000-0000-000091260000}"/>
    <cellStyle name="20% - Accent1 2 3 3 5 6 2 2" xfId="10062" xr:uid="{00000000-0005-0000-0000-000092260000}"/>
    <cellStyle name="20% - Accent1 2 3 3 5 6 3" xfId="10063" xr:uid="{00000000-0005-0000-0000-000093260000}"/>
    <cellStyle name="20% - Accent1 2 3 3 5 7" xfId="10064" xr:uid="{00000000-0005-0000-0000-000094260000}"/>
    <cellStyle name="20% - Accent1 2 3 3 5 7 2" xfId="10065" xr:uid="{00000000-0005-0000-0000-000095260000}"/>
    <cellStyle name="20% - Accent1 2 3 3 5 8" xfId="10066" xr:uid="{00000000-0005-0000-0000-000096260000}"/>
    <cellStyle name="20% - Accent1 2 3 3 5 8 2" xfId="10067" xr:uid="{00000000-0005-0000-0000-000097260000}"/>
    <cellStyle name="20% - Accent1 2 3 3 5 9" xfId="10068" xr:uid="{00000000-0005-0000-0000-000098260000}"/>
    <cellStyle name="20% - Accent1 2 3 3 6" xfId="10069" xr:uid="{00000000-0005-0000-0000-000099260000}"/>
    <cellStyle name="20% - Accent1 2 3 3 6 2" xfId="10070" xr:uid="{00000000-0005-0000-0000-00009A260000}"/>
    <cellStyle name="20% - Accent1 2 3 3 6 2 2" xfId="10071" xr:uid="{00000000-0005-0000-0000-00009B260000}"/>
    <cellStyle name="20% - Accent1 2 3 3 6 2 2 2" xfId="10072" xr:uid="{00000000-0005-0000-0000-00009C260000}"/>
    <cellStyle name="20% - Accent1 2 3 3 6 2 2 2 2" xfId="10073" xr:uid="{00000000-0005-0000-0000-00009D260000}"/>
    <cellStyle name="20% - Accent1 2 3 3 6 2 2 3" xfId="10074" xr:uid="{00000000-0005-0000-0000-00009E260000}"/>
    <cellStyle name="20% - Accent1 2 3 3 6 2 3" xfId="10075" xr:uid="{00000000-0005-0000-0000-00009F260000}"/>
    <cellStyle name="20% - Accent1 2 3 3 6 2 3 2" xfId="10076" xr:uid="{00000000-0005-0000-0000-0000A0260000}"/>
    <cellStyle name="20% - Accent1 2 3 3 6 2 4" xfId="10077" xr:uid="{00000000-0005-0000-0000-0000A1260000}"/>
    <cellStyle name="20% - Accent1 2 3 3 6 3" xfId="10078" xr:uid="{00000000-0005-0000-0000-0000A2260000}"/>
    <cellStyle name="20% - Accent1 2 3 3 6 3 2" xfId="10079" xr:uid="{00000000-0005-0000-0000-0000A3260000}"/>
    <cellStyle name="20% - Accent1 2 3 3 6 3 2 2" xfId="10080" xr:uid="{00000000-0005-0000-0000-0000A4260000}"/>
    <cellStyle name="20% - Accent1 2 3 3 6 3 2 2 2" xfId="10081" xr:uid="{00000000-0005-0000-0000-0000A5260000}"/>
    <cellStyle name="20% - Accent1 2 3 3 6 3 2 3" xfId="10082" xr:uid="{00000000-0005-0000-0000-0000A6260000}"/>
    <cellStyle name="20% - Accent1 2 3 3 6 3 3" xfId="10083" xr:uid="{00000000-0005-0000-0000-0000A7260000}"/>
    <cellStyle name="20% - Accent1 2 3 3 6 3 3 2" xfId="10084" xr:uid="{00000000-0005-0000-0000-0000A8260000}"/>
    <cellStyle name="20% - Accent1 2 3 3 6 3 4" xfId="10085" xr:uid="{00000000-0005-0000-0000-0000A9260000}"/>
    <cellStyle name="20% - Accent1 2 3 3 6 4" xfId="10086" xr:uid="{00000000-0005-0000-0000-0000AA260000}"/>
    <cellStyle name="20% - Accent1 2 3 3 6 4 2" xfId="10087" xr:uid="{00000000-0005-0000-0000-0000AB260000}"/>
    <cellStyle name="20% - Accent1 2 3 3 6 4 2 2" xfId="10088" xr:uid="{00000000-0005-0000-0000-0000AC260000}"/>
    <cellStyle name="20% - Accent1 2 3 3 6 4 2 2 2" xfId="10089" xr:uid="{00000000-0005-0000-0000-0000AD260000}"/>
    <cellStyle name="20% - Accent1 2 3 3 6 4 2 3" xfId="10090" xr:uid="{00000000-0005-0000-0000-0000AE260000}"/>
    <cellStyle name="20% - Accent1 2 3 3 6 4 3" xfId="10091" xr:uid="{00000000-0005-0000-0000-0000AF260000}"/>
    <cellStyle name="20% - Accent1 2 3 3 6 4 3 2" xfId="10092" xr:uid="{00000000-0005-0000-0000-0000B0260000}"/>
    <cellStyle name="20% - Accent1 2 3 3 6 4 4" xfId="10093" xr:uid="{00000000-0005-0000-0000-0000B1260000}"/>
    <cellStyle name="20% - Accent1 2 3 3 6 5" xfId="10094" xr:uid="{00000000-0005-0000-0000-0000B2260000}"/>
    <cellStyle name="20% - Accent1 2 3 3 6 5 2" xfId="10095" xr:uid="{00000000-0005-0000-0000-0000B3260000}"/>
    <cellStyle name="20% - Accent1 2 3 3 6 5 2 2" xfId="10096" xr:uid="{00000000-0005-0000-0000-0000B4260000}"/>
    <cellStyle name="20% - Accent1 2 3 3 6 5 3" xfId="10097" xr:uid="{00000000-0005-0000-0000-0000B5260000}"/>
    <cellStyle name="20% - Accent1 2 3 3 6 6" xfId="10098" xr:uid="{00000000-0005-0000-0000-0000B6260000}"/>
    <cellStyle name="20% - Accent1 2 3 3 6 6 2" xfId="10099" xr:uid="{00000000-0005-0000-0000-0000B7260000}"/>
    <cellStyle name="20% - Accent1 2 3 3 6 6 2 2" xfId="10100" xr:uid="{00000000-0005-0000-0000-0000B8260000}"/>
    <cellStyle name="20% - Accent1 2 3 3 6 6 3" xfId="10101" xr:uid="{00000000-0005-0000-0000-0000B9260000}"/>
    <cellStyle name="20% - Accent1 2 3 3 6 7" xfId="10102" xr:uid="{00000000-0005-0000-0000-0000BA260000}"/>
    <cellStyle name="20% - Accent1 2 3 3 6 7 2" xfId="10103" xr:uid="{00000000-0005-0000-0000-0000BB260000}"/>
    <cellStyle name="20% - Accent1 2 3 3 6 8" xfId="10104" xr:uid="{00000000-0005-0000-0000-0000BC260000}"/>
    <cellStyle name="20% - Accent1 2 3 3 6 8 2" xfId="10105" xr:uid="{00000000-0005-0000-0000-0000BD260000}"/>
    <cellStyle name="20% - Accent1 2 3 3 6 9" xfId="10106" xr:uid="{00000000-0005-0000-0000-0000BE260000}"/>
    <cellStyle name="20% - Accent1 2 3 3 7" xfId="10107" xr:uid="{00000000-0005-0000-0000-0000BF260000}"/>
    <cellStyle name="20% - Accent1 2 3 3 7 2" xfId="10108" xr:uid="{00000000-0005-0000-0000-0000C0260000}"/>
    <cellStyle name="20% - Accent1 2 3 3 7 2 2" xfId="10109" xr:uid="{00000000-0005-0000-0000-0000C1260000}"/>
    <cellStyle name="20% - Accent1 2 3 3 7 2 2 2" xfId="10110" xr:uid="{00000000-0005-0000-0000-0000C2260000}"/>
    <cellStyle name="20% - Accent1 2 3 3 7 2 3" xfId="10111" xr:uid="{00000000-0005-0000-0000-0000C3260000}"/>
    <cellStyle name="20% - Accent1 2 3 3 7 3" xfId="10112" xr:uid="{00000000-0005-0000-0000-0000C4260000}"/>
    <cellStyle name="20% - Accent1 2 3 3 7 3 2" xfId="10113" xr:uid="{00000000-0005-0000-0000-0000C5260000}"/>
    <cellStyle name="20% - Accent1 2 3 3 7 4" xfId="10114" xr:uid="{00000000-0005-0000-0000-0000C6260000}"/>
    <cellStyle name="20% - Accent1 2 3 3 8" xfId="10115" xr:uid="{00000000-0005-0000-0000-0000C7260000}"/>
    <cellStyle name="20% - Accent1 2 3 3 8 2" xfId="10116" xr:uid="{00000000-0005-0000-0000-0000C8260000}"/>
    <cellStyle name="20% - Accent1 2 3 3 8 2 2" xfId="10117" xr:uid="{00000000-0005-0000-0000-0000C9260000}"/>
    <cellStyle name="20% - Accent1 2 3 3 8 2 2 2" xfId="10118" xr:uid="{00000000-0005-0000-0000-0000CA260000}"/>
    <cellStyle name="20% - Accent1 2 3 3 8 2 3" xfId="10119" xr:uid="{00000000-0005-0000-0000-0000CB260000}"/>
    <cellStyle name="20% - Accent1 2 3 3 8 3" xfId="10120" xr:uid="{00000000-0005-0000-0000-0000CC260000}"/>
    <cellStyle name="20% - Accent1 2 3 3 8 3 2" xfId="10121" xr:uid="{00000000-0005-0000-0000-0000CD260000}"/>
    <cellStyle name="20% - Accent1 2 3 3 8 4" xfId="10122" xr:uid="{00000000-0005-0000-0000-0000CE260000}"/>
    <cellStyle name="20% - Accent1 2 3 3 9" xfId="10123" xr:uid="{00000000-0005-0000-0000-0000CF260000}"/>
    <cellStyle name="20% - Accent1 2 3 3 9 2" xfId="10124" xr:uid="{00000000-0005-0000-0000-0000D0260000}"/>
    <cellStyle name="20% - Accent1 2 3 3 9 2 2" xfId="10125" xr:uid="{00000000-0005-0000-0000-0000D1260000}"/>
    <cellStyle name="20% - Accent1 2 3 3 9 2 2 2" xfId="10126" xr:uid="{00000000-0005-0000-0000-0000D2260000}"/>
    <cellStyle name="20% - Accent1 2 3 3 9 2 3" xfId="10127" xr:uid="{00000000-0005-0000-0000-0000D3260000}"/>
    <cellStyle name="20% - Accent1 2 3 3 9 3" xfId="10128" xr:uid="{00000000-0005-0000-0000-0000D4260000}"/>
    <cellStyle name="20% - Accent1 2 3 3 9 3 2" xfId="10129" xr:uid="{00000000-0005-0000-0000-0000D5260000}"/>
    <cellStyle name="20% - Accent1 2 3 3 9 4" xfId="10130" xr:uid="{00000000-0005-0000-0000-0000D6260000}"/>
    <cellStyle name="20% - Accent1 2 3 4" xfId="10131" xr:uid="{00000000-0005-0000-0000-0000D7260000}"/>
    <cellStyle name="20% - Accent1 2 3 4 10" xfId="10132" xr:uid="{00000000-0005-0000-0000-0000D8260000}"/>
    <cellStyle name="20% - Accent1 2 3 4 10 2" xfId="10133" xr:uid="{00000000-0005-0000-0000-0000D9260000}"/>
    <cellStyle name="20% - Accent1 2 3 4 11" xfId="10134" xr:uid="{00000000-0005-0000-0000-0000DA260000}"/>
    <cellStyle name="20% - Accent1 2 3 4 2" xfId="10135" xr:uid="{00000000-0005-0000-0000-0000DB260000}"/>
    <cellStyle name="20% - Accent1 2 3 4 2 2" xfId="10136" xr:uid="{00000000-0005-0000-0000-0000DC260000}"/>
    <cellStyle name="20% - Accent1 2 3 4 2 2 2" xfId="10137" xr:uid="{00000000-0005-0000-0000-0000DD260000}"/>
    <cellStyle name="20% - Accent1 2 3 4 2 2 2 2" xfId="10138" xr:uid="{00000000-0005-0000-0000-0000DE260000}"/>
    <cellStyle name="20% - Accent1 2 3 4 2 2 2 2 2" xfId="10139" xr:uid="{00000000-0005-0000-0000-0000DF260000}"/>
    <cellStyle name="20% - Accent1 2 3 4 2 2 2 3" xfId="10140" xr:uid="{00000000-0005-0000-0000-0000E0260000}"/>
    <cellStyle name="20% - Accent1 2 3 4 2 2 3" xfId="10141" xr:uid="{00000000-0005-0000-0000-0000E1260000}"/>
    <cellStyle name="20% - Accent1 2 3 4 2 2 3 2" xfId="10142" xr:uid="{00000000-0005-0000-0000-0000E2260000}"/>
    <cellStyle name="20% - Accent1 2 3 4 2 2 4" xfId="10143" xr:uid="{00000000-0005-0000-0000-0000E3260000}"/>
    <cellStyle name="20% - Accent1 2 3 4 2 3" xfId="10144" xr:uid="{00000000-0005-0000-0000-0000E4260000}"/>
    <cellStyle name="20% - Accent1 2 3 4 2 3 2" xfId="10145" xr:uid="{00000000-0005-0000-0000-0000E5260000}"/>
    <cellStyle name="20% - Accent1 2 3 4 2 3 2 2" xfId="10146" xr:uid="{00000000-0005-0000-0000-0000E6260000}"/>
    <cellStyle name="20% - Accent1 2 3 4 2 3 2 2 2" xfId="10147" xr:uid="{00000000-0005-0000-0000-0000E7260000}"/>
    <cellStyle name="20% - Accent1 2 3 4 2 3 2 3" xfId="10148" xr:uid="{00000000-0005-0000-0000-0000E8260000}"/>
    <cellStyle name="20% - Accent1 2 3 4 2 3 3" xfId="10149" xr:uid="{00000000-0005-0000-0000-0000E9260000}"/>
    <cellStyle name="20% - Accent1 2 3 4 2 3 3 2" xfId="10150" xr:uid="{00000000-0005-0000-0000-0000EA260000}"/>
    <cellStyle name="20% - Accent1 2 3 4 2 3 4" xfId="10151" xr:uid="{00000000-0005-0000-0000-0000EB260000}"/>
    <cellStyle name="20% - Accent1 2 3 4 2 4" xfId="10152" xr:uid="{00000000-0005-0000-0000-0000EC260000}"/>
    <cellStyle name="20% - Accent1 2 3 4 2 4 2" xfId="10153" xr:uid="{00000000-0005-0000-0000-0000ED260000}"/>
    <cellStyle name="20% - Accent1 2 3 4 2 4 2 2" xfId="10154" xr:uid="{00000000-0005-0000-0000-0000EE260000}"/>
    <cellStyle name="20% - Accent1 2 3 4 2 4 2 2 2" xfId="10155" xr:uid="{00000000-0005-0000-0000-0000EF260000}"/>
    <cellStyle name="20% - Accent1 2 3 4 2 4 2 3" xfId="10156" xr:uid="{00000000-0005-0000-0000-0000F0260000}"/>
    <cellStyle name="20% - Accent1 2 3 4 2 4 3" xfId="10157" xr:uid="{00000000-0005-0000-0000-0000F1260000}"/>
    <cellStyle name="20% - Accent1 2 3 4 2 4 3 2" xfId="10158" xr:uid="{00000000-0005-0000-0000-0000F2260000}"/>
    <cellStyle name="20% - Accent1 2 3 4 2 4 4" xfId="10159" xr:uid="{00000000-0005-0000-0000-0000F3260000}"/>
    <cellStyle name="20% - Accent1 2 3 4 2 5" xfId="10160" xr:uid="{00000000-0005-0000-0000-0000F4260000}"/>
    <cellStyle name="20% - Accent1 2 3 4 2 5 2" xfId="10161" xr:uid="{00000000-0005-0000-0000-0000F5260000}"/>
    <cellStyle name="20% - Accent1 2 3 4 2 5 2 2" xfId="10162" xr:uid="{00000000-0005-0000-0000-0000F6260000}"/>
    <cellStyle name="20% - Accent1 2 3 4 2 5 3" xfId="10163" xr:uid="{00000000-0005-0000-0000-0000F7260000}"/>
    <cellStyle name="20% - Accent1 2 3 4 2 6" xfId="10164" xr:uid="{00000000-0005-0000-0000-0000F8260000}"/>
    <cellStyle name="20% - Accent1 2 3 4 2 6 2" xfId="10165" xr:uid="{00000000-0005-0000-0000-0000F9260000}"/>
    <cellStyle name="20% - Accent1 2 3 4 2 6 2 2" xfId="10166" xr:uid="{00000000-0005-0000-0000-0000FA260000}"/>
    <cellStyle name="20% - Accent1 2 3 4 2 6 3" xfId="10167" xr:uid="{00000000-0005-0000-0000-0000FB260000}"/>
    <cellStyle name="20% - Accent1 2 3 4 2 7" xfId="10168" xr:uid="{00000000-0005-0000-0000-0000FC260000}"/>
    <cellStyle name="20% - Accent1 2 3 4 2 7 2" xfId="10169" xr:uid="{00000000-0005-0000-0000-0000FD260000}"/>
    <cellStyle name="20% - Accent1 2 3 4 2 8" xfId="10170" xr:uid="{00000000-0005-0000-0000-0000FE260000}"/>
    <cellStyle name="20% - Accent1 2 3 4 2 8 2" xfId="10171" xr:uid="{00000000-0005-0000-0000-0000FF260000}"/>
    <cellStyle name="20% - Accent1 2 3 4 2 9" xfId="10172" xr:uid="{00000000-0005-0000-0000-000000270000}"/>
    <cellStyle name="20% - Accent1 2 3 4 3" xfId="10173" xr:uid="{00000000-0005-0000-0000-000001270000}"/>
    <cellStyle name="20% - Accent1 2 3 4 3 2" xfId="10174" xr:uid="{00000000-0005-0000-0000-000002270000}"/>
    <cellStyle name="20% - Accent1 2 3 4 3 2 2" xfId="10175" xr:uid="{00000000-0005-0000-0000-000003270000}"/>
    <cellStyle name="20% - Accent1 2 3 4 3 2 2 2" xfId="10176" xr:uid="{00000000-0005-0000-0000-000004270000}"/>
    <cellStyle name="20% - Accent1 2 3 4 3 2 2 2 2" xfId="10177" xr:uid="{00000000-0005-0000-0000-000005270000}"/>
    <cellStyle name="20% - Accent1 2 3 4 3 2 2 3" xfId="10178" xr:uid="{00000000-0005-0000-0000-000006270000}"/>
    <cellStyle name="20% - Accent1 2 3 4 3 2 3" xfId="10179" xr:uid="{00000000-0005-0000-0000-000007270000}"/>
    <cellStyle name="20% - Accent1 2 3 4 3 2 3 2" xfId="10180" xr:uid="{00000000-0005-0000-0000-000008270000}"/>
    <cellStyle name="20% - Accent1 2 3 4 3 2 4" xfId="10181" xr:uid="{00000000-0005-0000-0000-000009270000}"/>
    <cellStyle name="20% - Accent1 2 3 4 3 3" xfId="10182" xr:uid="{00000000-0005-0000-0000-00000A270000}"/>
    <cellStyle name="20% - Accent1 2 3 4 3 3 2" xfId="10183" xr:uid="{00000000-0005-0000-0000-00000B270000}"/>
    <cellStyle name="20% - Accent1 2 3 4 3 3 2 2" xfId="10184" xr:uid="{00000000-0005-0000-0000-00000C270000}"/>
    <cellStyle name="20% - Accent1 2 3 4 3 3 2 2 2" xfId="10185" xr:uid="{00000000-0005-0000-0000-00000D270000}"/>
    <cellStyle name="20% - Accent1 2 3 4 3 3 2 3" xfId="10186" xr:uid="{00000000-0005-0000-0000-00000E270000}"/>
    <cellStyle name="20% - Accent1 2 3 4 3 3 3" xfId="10187" xr:uid="{00000000-0005-0000-0000-00000F270000}"/>
    <cellStyle name="20% - Accent1 2 3 4 3 3 3 2" xfId="10188" xr:uid="{00000000-0005-0000-0000-000010270000}"/>
    <cellStyle name="20% - Accent1 2 3 4 3 3 4" xfId="10189" xr:uid="{00000000-0005-0000-0000-000011270000}"/>
    <cellStyle name="20% - Accent1 2 3 4 3 4" xfId="10190" xr:uid="{00000000-0005-0000-0000-000012270000}"/>
    <cellStyle name="20% - Accent1 2 3 4 3 4 2" xfId="10191" xr:uid="{00000000-0005-0000-0000-000013270000}"/>
    <cellStyle name="20% - Accent1 2 3 4 3 4 2 2" xfId="10192" xr:uid="{00000000-0005-0000-0000-000014270000}"/>
    <cellStyle name="20% - Accent1 2 3 4 3 4 2 2 2" xfId="10193" xr:uid="{00000000-0005-0000-0000-000015270000}"/>
    <cellStyle name="20% - Accent1 2 3 4 3 4 2 3" xfId="10194" xr:uid="{00000000-0005-0000-0000-000016270000}"/>
    <cellStyle name="20% - Accent1 2 3 4 3 4 3" xfId="10195" xr:uid="{00000000-0005-0000-0000-000017270000}"/>
    <cellStyle name="20% - Accent1 2 3 4 3 4 3 2" xfId="10196" xr:uid="{00000000-0005-0000-0000-000018270000}"/>
    <cellStyle name="20% - Accent1 2 3 4 3 4 4" xfId="10197" xr:uid="{00000000-0005-0000-0000-000019270000}"/>
    <cellStyle name="20% - Accent1 2 3 4 3 5" xfId="10198" xr:uid="{00000000-0005-0000-0000-00001A270000}"/>
    <cellStyle name="20% - Accent1 2 3 4 3 5 2" xfId="10199" xr:uid="{00000000-0005-0000-0000-00001B270000}"/>
    <cellStyle name="20% - Accent1 2 3 4 3 5 2 2" xfId="10200" xr:uid="{00000000-0005-0000-0000-00001C270000}"/>
    <cellStyle name="20% - Accent1 2 3 4 3 5 3" xfId="10201" xr:uid="{00000000-0005-0000-0000-00001D270000}"/>
    <cellStyle name="20% - Accent1 2 3 4 3 6" xfId="10202" xr:uid="{00000000-0005-0000-0000-00001E270000}"/>
    <cellStyle name="20% - Accent1 2 3 4 3 6 2" xfId="10203" xr:uid="{00000000-0005-0000-0000-00001F270000}"/>
    <cellStyle name="20% - Accent1 2 3 4 3 6 2 2" xfId="10204" xr:uid="{00000000-0005-0000-0000-000020270000}"/>
    <cellStyle name="20% - Accent1 2 3 4 3 6 3" xfId="10205" xr:uid="{00000000-0005-0000-0000-000021270000}"/>
    <cellStyle name="20% - Accent1 2 3 4 3 7" xfId="10206" xr:uid="{00000000-0005-0000-0000-000022270000}"/>
    <cellStyle name="20% - Accent1 2 3 4 3 7 2" xfId="10207" xr:uid="{00000000-0005-0000-0000-000023270000}"/>
    <cellStyle name="20% - Accent1 2 3 4 3 8" xfId="10208" xr:uid="{00000000-0005-0000-0000-000024270000}"/>
    <cellStyle name="20% - Accent1 2 3 4 3 8 2" xfId="10209" xr:uid="{00000000-0005-0000-0000-000025270000}"/>
    <cellStyle name="20% - Accent1 2 3 4 3 9" xfId="10210" xr:uid="{00000000-0005-0000-0000-000026270000}"/>
    <cellStyle name="20% - Accent1 2 3 4 4" xfId="10211" xr:uid="{00000000-0005-0000-0000-000027270000}"/>
    <cellStyle name="20% - Accent1 2 3 4 4 2" xfId="10212" xr:uid="{00000000-0005-0000-0000-000028270000}"/>
    <cellStyle name="20% - Accent1 2 3 4 4 2 2" xfId="10213" xr:uid="{00000000-0005-0000-0000-000029270000}"/>
    <cellStyle name="20% - Accent1 2 3 4 4 2 2 2" xfId="10214" xr:uid="{00000000-0005-0000-0000-00002A270000}"/>
    <cellStyle name="20% - Accent1 2 3 4 4 2 3" xfId="10215" xr:uid="{00000000-0005-0000-0000-00002B270000}"/>
    <cellStyle name="20% - Accent1 2 3 4 4 3" xfId="10216" xr:uid="{00000000-0005-0000-0000-00002C270000}"/>
    <cellStyle name="20% - Accent1 2 3 4 4 3 2" xfId="10217" xr:uid="{00000000-0005-0000-0000-00002D270000}"/>
    <cellStyle name="20% - Accent1 2 3 4 4 4" xfId="10218" xr:uid="{00000000-0005-0000-0000-00002E270000}"/>
    <cellStyle name="20% - Accent1 2 3 4 5" xfId="10219" xr:uid="{00000000-0005-0000-0000-00002F270000}"/>
    <cellStyle name="20% - Accent1 2 3 4 5 2" xfId="10220" xr:uid="{00000000-0005-0000-0000-000030270000}"/>
    <cellStyle name="20% - Accent1 2 3 4 5 2 2" xfId="10221" xr:uid="{00000000-0005-0000-0000-000031270000}"/>
    <cellStyle name="20% - Accent1 2 3 4 5 2 2 2" xfId="10222" xr:uid="{00000000-0005-0000-0000-000032270000}"/>
    <cellStyle name="20% - Accent1 2 3 4 5 2 3" xfId="10223" xr:uid="{00000000-0005-0000-0000-000033270000}"/>
    <cellStyle name="20% - Accent1 2 3 4 5 3" xfId="10224" xr:uid="{00000000-0005-0000-0000-000034270000}"/>
    <cellStyle name="20% - Accent1 2 3 4 5 3 2" xfId="10225" xr:uid="{00000000-0005-0000-0000-000035270000}"/>
    <cellStyle name="20% - Accent1 2 3 4 5 4" xfId="10226" xr:uid="{00000000-0005-0000-0000-000036270000}"/>
    <cellStyle name="20% - Accent1 2 3 4 6" xfId="10227" xr:uid="{00000000-0005-0000-0000-000037270000}"/>
    <cellStyle name="20% - Accent1 2 3 4 6 2" xfId="10228" xr:uid="{00000000-0005-0000-0000-000038270000}"/>
    <cellStyle name="20% - Accent1 2 3 4 6 2 2" xfId="10229" xr:uid="{00000000-0005-0000-0000-000039270000}"/>
    <cellStyle name="20% - Accent1 2 3 4 6 2 2 2" xfId="10230" xr:uid="{00000000-0005-0000-0000-00003A270000}"/>
    <cellStyle name="20% - Accent1 2 3 4 6 2 3" xfId="10231" xr:uid="{00000000-0005-0000-0000-00003B270000}"/>
    <cellStyle name="20% - Accent1 2 3 4 6 3" xfId="10232" xr:uid="{00000000-0005-0000-0000-00003C270000}"/>
    <cellStyle name="20% - Accent1 2 3 4 6 3 2" xfId="10233" xr:uid="{00000000-0005-0000-0000-00003D270000}"/>
    <cellStyle name="20% - Accent1 2 3 4 6 4" xfId="10234" xr:uid="{00000000-0005-0000-0000-00003E270000}"/>
    <cellStyle name="20% - Accent1 2 3 4 7" xfId="10235" xr:uid="{00000000-0005-0000-0000-00003F270000}"/>
    <cellStyle name="20% - Accent1 2 3 4 7 2" xfId="10236" xr:uid="{00000000-0005-0000-0000-000040270000}"/>
    <cellStyle name="20% - Accent1 2 3 4 7 2 2" xfId="10237" xr:uid="{00000000-0005-0000-0000-000041270000}"/>
    <cellStyle name="20% - Accent1 2 3 4 7 3" xfId="10238" xr:uid="{00000000-0005-0000-0000-000042270000}"/>
    <cellStyle name="20% - Accent1 2 3 4 8" xfId="10239" xr:uid="{00000000-0005-0000-0000-000043270000}"/>
    <cellStyle name="20% - Accent1 2 3 4 8 2" xfId="10240" xr:uid="{00000000-0005-0000-0000-000044270000}"/>
    <cellStyle name="20% - Accent1 2 3 4 8 2 2" xfId="10241" xr:uid="{00000000-0005-0000-0000-000045270000}"/>
    <cellStyle name="20% - Accent1 2 3 4 8 3" xfId="10242" xr:uid="{00000000-0005-0000-0000-000046270000}"/>
    <cellStyle name="20% - Accent1 2 3 4 9" xfId="10243" xr:uid="{00000000-0005-0000-0000-000047270000}"/>
    <cellStyle name="20% - Accent1 2 3 4 9 2" xfId="10244" xr:uid="{00000000-0005-0000-0000-000048270000}"/>
    <cellStyle name="20% - Accent1 2 3 5" xfId="10245" xr:uid="{00000000-0005-0000-0000-000049270000}"/>
    <cellStyle name="20% - Accent1 2 3 5 10" xfId="10246" xr:uid="{00000000-0005-0000-0000-00004A270000}"/>
    <cellStyle name="20% - Accent1 2 3 5 10 2" xfId="10247" xr:uid="{00000000-0005-0000-0000-00004B270000}"/>
    <cellStyle name="20% - Accent1 2 3 5 11" xfId="10248" xr:uid="{00000000-0005-0000-0000-00004C270000}"/>
    <cellStyle name="20% - Accent1 2 3 5 2" xfId="10249" xr:uid="{00000000-0005-0000-0000-00004D270000}"/>
    <cellStyle name="20% - Accent1 2 3 5 2 2" xfId="10250" xr:uid="{00000000-0005-0000-0000-00004E270000}"/>
    <cellStyle name="20% - Accent1 2 3 5 2 2 2" xfId="10251" xr:uid="{00000000-0005-0000-0000-00004F270000}"/>
    <cellStyle name="20% - Accent1 2 3 5 2 2 2 2" xfId="10252" xr:uid="{00000000-0005-0000-0000-000050270000}"/>
    <cellStyle name="20% - Accent1 2 3 5 2 2 2 2 2" xfId="10253" xr:uid="{00000000-0005-0000-0000-000051270000}"/>
    <cellStyle name="20% - Accent1 2 3 5 2 2 2 3" xfId="10254" xr:uid="{00000000-0005-0000-0000-000052270000}"/>
    <cellStyle name="20% - Accent1 2 3 5 2 2 3" xfId="10255" xr:uid="{00000000-0005-0000-0000-000053270000}"/>
    <cellStyle name="20% - Accent1 2 3 5 2 2 3 2" xfId="10256" xr:uid="{00000000-0005-0000-0000-000054270000}"/>
    <cellStyle name="20% - Accent1 2 3 5 2 2 4" xfId="10257" xr:uid="{00000000-0005-0000-0000-000055270000}"/>
    <cellStyle name="20% - Accent1 2 3 5 2 3" xfId="10258" xr:uid="{00000000-0005-0000-0000-000056270000}"/>
    <cellStyle name="20% - Accent1 2 3 5 2 3 2" xfId="10259" xr:uid="{00000000-0005-0000-0000-000057270000}"/>
    <cellStyle name="20% - Accent1 2 3 5 2 3 2 2" xfId="10260" xr:uid="{00000000-0005-0000-0000-000058270000}"/>
    <cellStyle name="20% - Accent1 2 3 5 2 3 2 2 2" xfId="10261" xr:uid="{00000000-0005-0000-0000-000059270000}"/>
    <cellStyle name="20% - Accent1 2 3 5 2 3 2 3" xfId="10262" xr:uid="{00000000-0005-0000-0000-00005A270000}"/>
    <cellStyle name="20% - Accent1 2 3 5 2 3 3" xfId="10263" xr:uid="{00000000-0005-0000-0000-00005B270000}"/>
    <cellStyle name="20% - Accent1 2 3 5 2 3 3 2" xfId="10264" xr:uid="{00000000-0005-0000-0000-00005C270000}"/>
    <cellStyle name="20% - Accent1 2 3 5 2 3 4" xfId="10265" xr:uid="{00000000-0005-0000-0000-00005D270000}"/>
    <cellStyle name="20% - Accent1 2 3 5 2 4" xfId="10266" xr:uid="{00000000-0005-0000-0000-00005E270000}"/>
    <cellStyle name="20% - Accent1 2 3 5 2 4 2" xfId="10267" xr:uid="{00000000-0005-0000-0000-00005F270000}"/>
    <cellStyle name="20% - Accent1 2 3 5 2 4 2 2" xfId="10268" xr:uid="{00000000-0005-0000-0000-000060270000}"/>
    <cellStyle name="20% - Accent1 2 3 5 2 4 2 2 2" xfId="10269" xr:uid="{00000000-0005-0000-0000-000061270000}"/>
    <cellStyle name="20% - Accent1 2 3 5 2 4 2 3" xfId="10270" xr:uid="{00000000-0005-0000-0000-000062270000}"/>
    <cellStyle name="20% - Accent1 2 3 5 2 4 3" xfId="10271" xr:uid="{00000000-0005-0000-0000-000063270000}"/>
    <cellStyle name="20% - Accent1 2 3 5 2 4 3 2" xfId="10272" xr:uid="{00000000-0005-0000-0000-000064270000}"/>
    <cellStyle name="20% - Accent1 2 3 5 2 4 4" xfId="10273" xr:uid="{00000000-0005-0000-0000-000065270000}"/>
    <cellStyle name="20% - Accent1 2 3 5 2 5" xfId="10274" xr:uid="{00000000-0005-0000-0000-000066270000}"/>
    <cellStyle name="20% - Accent1 2 3 5 2 5 2" xfId="10275" xr:uid="{00000000-0005-0000-0000-000067270000}"/>
    <cellStyle name="20% - Accent1 2 3 5 2 5 2 2" xfId="10276" xr:uid="{00000000-0005-0000-0000-000068270000}"/>
    <cellStyle name="20% - Accent1 2 3 5 2 5 3" xfId="10277" xr:uid="{00000000-0005-0000-0000-000069270000}"/>
    <cellStyle name="20% - Accent1 2 3 5 2 6" xfId="10278" xr:uid="{00000000-0005-0000-0000-00006A270000}"/>
    <cellStyle name="20% - Accent1 2 3 5 2 6 2" xfId="10279" xr:uid="{00000000-0005-0000-0000-00006B270000}"/>
    <cellStyle name="20% - Accent1 2 3 5 2 6 2 2" xfId="10280" xr:uid="{00000000-0005-0000-0000-00006C270000}"/>
    <cellStyle name="20% - Accent1 2 3 5 2 6 3" xfId="10281" xr:uid="{00000000-0005-0000-0000-00006D270000}"/>
    <cellStyle name="20% - Accent1 2 3 5 2 7" xfId="10282" xr:uid="{00000000-0005-0000-0000-00006E270000}"/>
    <cellStyle name="20% - Accent1 2 3 5 2 7 2" xfId="10283" xr:uid="{00000000-0005-0000-0000-00006F270000}"/>
    <cellStyle name="20% - Accent1 2 3 5 2 8" xfId="10284" xr:uid="{00000000-0005-0000-0000-000070270000}"/>
    <cellStyle name="20% - Accent1 2 3 5 2 8 2" xfId="10285" xr:uid="{00000000-0005-0000-0000-000071270000}"/>
    <cellStyle name="20% - Accent1 2 3 5 2 9" xfId="10286" xr:uid="{00000000-0005-0000-0000-000072270000}"/>
    <cellStyle name="20% - Accent1 2 3 5 3" xfId="10287" xr:uid="{00000000-0005-0000-0000-000073270000}"/>
    <cellStyle name="20% - Accent1 2 3 5 3 2" xfId="10288" xr:uid="{00000000-0005-0000-0000-000074270000}"/>
    <cellStyle name="20% - Accent1 2 3 5 3 2 2" xfId="10289" xr:uid="{00000000-0005-0000-0000-000075270000}"/>
    <cellStyle name="20% - Accent1 2 3 5 3 2 2 2" xfId="10290" xr:uid="{00000000-0005-0000-0000-000076270000}"/>
    <cellStyle name="20% - Accent1 2 3 5 3 2 2 2 2" xfId="10291" xr:uid="{00000000-0005-0000-0000-000077270000}"/>
    <cellStyle name="20% - Accent1 2 3 5 3 2 2 3" xfId="10292" xr:uid="{00000000-0005-0000-0000-000078270000}"/>
    <cellStyle name="20% - Accent1 2 3 5 3 2 3" xfId="10293" xr:uid="{00000000-0005-0000-0000-000079270000}"/>
    <cellStyle name="20% - Accent1 2 3 5 3 2 3 2" xfId="10294" xr:uid="{00000000-0005-0000-0000-00007A270000}"/>
    <cellStyle name="20% - Accent1 2 3 5 3 2 4" xfId="10295" xr:uid="{00000000-0005-0000-0000-00007B270000}"/>
    <cellStyle name="20% - Accent1 2 3 5 3 3" xfId="10296" xr:uid="{00000000-0005-0000-0000-00007C270000}"/>
    <cellStyle name="20% - Accent1 2 3 5 3 3 2" xfId="10297" xr:uid="{00000000-0005-0000-0000-00007D270000}"/>
    <cellStyle name="20% - Accent1 2 3 5 3 3 2 2" xfId="10298" xr:uid="{00000000-0005-0000-0000-00007E270000}"/>
    <cellStyle name="20% - Accent1 2 3 5 3 3 2 2 2" xfId="10299" xr:uid="{00000000-0005-0000-0000-00007F270000}"/>
    <cellStyle name="20% - Accent1 2 3 5 3 3 2 3" xfId="10300" xr:uid="{00000000-0005-0000-0000-000080270000}"/>
    <cellStyle name="20% - Accent1 2 3 5 3 3 3" xfId="10301" xr:uid="{00000000-0005-0000-0000-000081270000}"/>
    <cellStyle name="20% - Accent1 2 3 5 3 3 3 2" xfId="10302" xr:uid="{00000000-0005-0000-0000-000082270000}"/>
    <cellStyle name="20% - Accent1 2 3 5 3 3 4" xfId="10303" xr:uid="{00000000-0005-0000-0000-000083270000}"/>
    <cellStyle name="20% - Accent1 2 3 5 3 4" xfId="10304" xr:uid="{00000000-0005-0000-0000-000084270000}"/>
    <cellStyle name="20% - Accent1 2 3 5 3 4 2" xfId="10305" xr:uid="{00000000-0005-0000-0000-000085270000}"/>
    <cellStyle name="20% - Accent1 2 3 5 3 4 2 2" xfId="10306" xr:uid="{00000000-0005-0000-0000-000086270000}"/>
    <cellStyle name="20% - Accent1 2 3 5 3 4 2 2 2" xfId="10307" xr:uid="{00000000-0005-0000-0000-000087270000}"/>
    <cellStyle name="20% - Accent1 2 3 5 3 4 2 3" xfId="10308" xr:uid="{00000000-0005-0000-0000-000088270000}"/>
    <cellStyle name="20% - Accent1 2 3 5 3 4 3" xfId="10309" xr:uid="{00000000-0005-0000-0000-000089270000}"/>
    <cellStyle name="20% - Accent1 2 3 5 3 4 3 2" xfId="10310" xr:uid="{00000000-0005-0000-0000-00008A270000}"/>
    <cellStyle name="20% - Accent1 2 3 5 3 4 4" xfId="10311" xr:uid="{00000000-0005-0000-0000-00008B270000}"/>
    <cellStyle name="20% - Accent1 2 3 5 3 5" xfId="10312" xr:uid="{00000000-0005-0000-0000-00008C270000}"/>
    <cellStyle name="20% - Accent1 2 3 5 3 5 2" xfId="10313" xr:uid="{00000000-0005-0000-0000-00008D270000}"/>
    <cellStyle name="20% - Accent1 2 3 5 3 5 2 2" xfId="10314" xr:uid="{00000000-0005-0000-0000-00008E270000}"/>
    <cellStyle name="20% - Accent1 2 3 5 3 5 3" xfId="10315" xr:uid="{00000000-0005-0000-0000-00008F270000}"/>
    <cellStyle name="20% - Accent1 2 3 5 3 6" xfId="10316" xr:uid="{00000000-0005-0000-0000-000090270000}"/>
    <cellStyle name="20% - Accent1 2 3 5 3 6 2" xfId="10317" xr:uid="{00000000-0005-0000-0000-000091270000}"/>
    <cellStyle name="20% - Accent1 2 3 5 3 6 2 2" xfId="10318" xr:uid="{00000000-0005-0000-0000-000092270000}"/>
    <cellStyle name="20% - Accent1 2 3 5 3 6 3" xfId="10319" xr:uid="{00000000-0005-0000-0000-000093270000}"/>
    <cellStyle name="20% - Accent1 2 3 5 3 7" xfId="10320" xr:uid="{00000000-0005-0000-0000-000094270000}"/>
    <cellStyle name="20% - Accent1 2 3 5 3 7 2" xfId="10321" xr:uid="{00000000-0005-0000-0000-000095270000}"/>
    <cellStyle name="20% - Accent1 2 3 5 3 8" xfId="10322" xr:uid="{00000000-0005-0000-0000-000096270000}"/>
    <cellStyle name="20% - Accent1 2 3 5 3 8 2" xfId="10323" xr:uid="{00000000-0005-0000-0000-000097270000}"/>
    <cellStyle name="20% - Accent1 2 3 5 3 9" xfId="10324" xr:uid="{00000000-0005-0000-0000-000098270000}"/>
    <cellStyle name="20% - Accent1 2 3 5 4" xfId="10325" xr:uid="{00000000-0005-0000-0000-000099270000}"/>
    <cellStyle name="20% - Accent1 2 3 5 4 2" xfId="10326" xr:uid="{00000000-0005-0000-0000-00009A270000}"/>
    <cellStyle name="20% - Accent1 2 3 5 4 2 2" xfId="10327" xr:uid="{00000000-0005-0000-0000-00009B270000}"/>
    <cellStyle name="20% - Accent1 2 3 5 4 2 2 2" xfId="10328" xr:uid="{00000000-0005-0000-0000-00009C270000}"/>
    <cellStyle name="20% - Accent1 2 3 5 4 2 3" xfId="10329" xr:uid="{00000000-0005-0000-0000-00009D270000}"/>
    <cellStyle name="20% - Accent1 2 3 5 4 3" xfId="10330" xr:uid="{00000000-0005-0000-0000-00009E270000}"/>
    <cellStyle name="20% - Accent1 2 3 5 4 3 2" xfId="10331" xr:uid="{00000000-0005-0000-0000-00009F270000}"/>
    <cellStyle name="20% - Accent1 2 3 5 4 4" xfId="10332" xr:uid="{00000000-0005-0000-0000-0000A0270000}"/>
    <cellStyle name="20% - Accent1 2 3 5 5" xfId="10333" xr:uid="{00000000-0005-0000-0000-0000A1270000}"/>
    <cellStyle name="20% - Accent1 2 3 5 5 2" xfId="10334" xr:uid="{00000000-0005-0000-0000-0000A2270000}"/>
    <cellStyle name="20% - Accent1 2 3 5 5 2 2" xfId="10335" xr:uid="{00000000-0005-0000-0000-0000A3270000}"/>
    <cellStyle name="20% - Accent1 2 3 5 5 2 2 2" xfId="10336" xr:uid="{00000000-0005-0000-0000-0000A4270000}"/>
    <cellStyle name="20% - Accent1 2 3 5 5 2 3" xfId="10337" xr:uid="{00000000-0005-0000-0000-0000A5270000}"/>
    <cellStyle name="20% - Accent1 2 3 5 5 3" xfId="10338" xr:uid="{00000000-0005-0000-0000-0000A6270000}"/>
    <cellStyle name="20% - Accent1 2 3 5 5 3 2" xfId="10339" xr:uid="{00000000-0005-0000-0000-0000A7270000}"/>
    <cellStyle name="20% - Accent1 2 3 5 5 4" xfId="10340" xr:uid="{00000000-0005-0000-0000-0000A8270000}"/>
    <cellStyle name="20% - Accent1 2 3 5 6" xfId="10341" xr:uid="{00000000-0005-0000-0000-0000A9270000}"/>
    <cellStyle name="20% - Accent1 2 3 5 6 2" xfId="10342" xr:uid="{00000000-0005-0000-0000-0000AA270000}"/>
    <cellStyle name="20% - Accent1 2 3 5 6 2 2" xfId="10343" xr:uid="{00000000-0005-0000-0000-0000AB270000}"/>
    <cellStyle name="20% - Accent1 2 3 5 6 2 2 2" xfId="10344" xr:uid="{00000000-0005-0000-0000-0000AC270000}"/>
    <cellStyle name="20% - Accent1 2 3 5 6 2 3" xfId="10345" xr:uid="{00000000-0005-0000-0000-0000AD270000}"/>
    <cellStyle name="20% - Accent1 2 3 5 6 3" xfId="10346" xr:uid="{00000000-0005-0000-0000-0000AE270000}"/>
    <cellStyle name="20% - Accent1 2 3 5 6 3 2" xfId="10347" xr:uid="{00000000-0005-0000-0000-0000AF270000}"/>
    <cellStyle name="20% - Accent1 2 3 5 6 4" xfId="10348" xr:uid="{00000000-0005-0000-0000-0000B0270000}"/>
    <cellStyle name="20% - Accent1 2 3 5 7" xfId="10349" xr:uid="{00000000-0005-0000-0000-0000B1270000}"/>
    <cellStyle name="20% - Accent1 2 3 5 7 2" xfId="10350" xr:uid="{00000000-0005-0000-0000-0000B2270000}"/>
    <cellStyle name="20% - Accent1 2 3 5 7 2 2" xfId="10351" xr:uid="{00000000-0005-0000-0000-0000B3270000}"/>
    <cellStyle name="20% - Accent1 2 3 5 7 3" xfId="10352" xr:uid="{00000000-0005-0000-0000-0000B4270000}"/>
    <cellStyle name="20% - Accent1 2 3 5 8" xfId="10353" xr:uid="{00000000-0005-0000-0000-0000B5270000}"/>
    <cellStyle name="20% - Accent1 2 3 5 8 2" xfId="10354" xr:uid="{00000000-0005-0000-0000-0000B6270000}"/>
    <cellStyle name="20% - Accent1 2 3 5 8 2 2" xfId="10355" xr:uid="{00000000-0005-0000-0000-0000B7270000}"/>
    <cellStyle name="20% - Accent1 2 3 5 8 3" xfId="10356" xr:uid="{00000000-0005-0000-0000-0000B8270000}"/>
    <cellStyle name="20% - Accent1 2 3 5 9" xfId="10357" xr:uid="{00000000-0005-0000-0000-0000B9270000}"/>
    <cellStyle name="20% - Accent1 2 3 5 9 2" xfId="10358" xr:uid="{00000000-0005-0000-0000-0000BA270000}"/>
    <cellStyle name="20% - Accent1 2 3 6" xfId="10359" xr:uid="{00000000-0005-0000-0000-0000BB270000}"/>
    <cellStyle name="20% - Accent1 2 3 6 10" xfId="10360" xr:uid="{00000000-0005-0000-0000-0000BC270000}"/>
    <cellStyle name="20% - Accent1 2 3 6 10 2" xfId="10361" xr:uid="{00000000-0005-0000-0000-0000BD270000}"/>
    <cellStyle name="20% - Accent1 2 3 6 11" xfId="10362" xr:uid="{00000000-0005-0000-0000-0000BE270000}"/>
    <cellStyle name="20% - Accent1 2 3 6 2" xfId="10363" xr:uid="{00000000-0005-0000-0000-0000BF270000}"/>
    <cellStyle name="20% - Accent1 2 3 6 2 2" xfId="10364" xr:uid="{00000000-0005-0000-0000-0000C0270000}"/>
    <cellStyle name="20% - Accent1 2 3 6 2 2 2" xfId="10365" xr:uid="{00000000-0005-0000-0000-0000C1270000}"/>
    <cellStyle name="20% - Accent1 2 3 6 2 2 2 2" xfId="10366" xr:uid="{00000000-0005-0000-0000-0000C2270000}"/>
    <cellStyle name="20% - Accent1 2 3 6 2 2 2 2 2" xfId="10367" xr:uid="{00000000-0005-0000-0000-0000C3270000}"/>
    <cellStyle name="20% - Accent1 2 3 6 2 2 2 3" xfId="10368" xr:uid="{00000000-0005-0000-0000-0000C4270000}"/>
    <cellStyle name="20% - Accent1 2 3 6 2 2 3" xfId="10369" xr:uid="{00000000-0005-0000-0000-0000C5270000}"/>
    <cellStyle name="20% - Accent1 2 3 6 2 2 3 2" xfId="10370" xr:uid="{00000000-0005-0000-0000-0000C6270000}"/>
    <cellStyle name="20% - Accent1 2 3 6 2 2 4" xfId="10371" xr:uid="{00000000-0005-0000-0000-0000C7270000}"/>
    <cellStyle name="20% - Accent1 2 3 6 2 3" xfId="10372" xr:uid="{00000000-0005-0000-0000-0000C8270000}"/>
    <cellStyle name="20% - Accent1 2 3 6 2 3 2" xfId="10373" xr:uid="{00000000-0005-0000-0000-0000C9270000}"/>
    <cellStyle name="20% - Accent1 2 3 6 2 3 2 2" xfId="10374" xr:uid="{00000000-0005-0000-0000-0000CA270000}"/>
    <cellStyle name="20% - Accent1 2 3 6 2 3 2 2 2" xfId="10375" xr:uid="{00000000-0005-0000-0000-0000CB270000}"/>
    <cellStyle name="20% - Accent1 2 3 6 2 3 2 3" xfId="10376" xr:uid="{00000000-0005-0000-0000-0000CC270000}"/>
    <cellStyle name="20% - Accent1 2 3 6 2 3 3" xfId="10377" xr:uid="{00000000-0005-0000-0000-0000CD270000}"/>
    <cellStyle name="20% - Accent1 2 3 6 2 3 3 2" xfId="10378" xr:uid="{00000000-0005-0000-0000-0000CE270000}"/>
    <cellStyle name="20% - Accent1 2 3 6 2 3 4" xfId="10379" xr:uid="{00000000-0005-0000-0000-0000CF270000}"/>
    <cellStyle name="20% - Accent1 2 3 6 2 4" xfId="10380" xr:uid="{00000000-0005-0000-0000-0000D0270000}"/>
    <cellStyle name="20% - Accent1 2 3 6 2 4 2" xfId="10381" xr:uid="{00000000-0005-0000-0000-0000D1270000}"/>
    <cellStyle name="20% - Accent1 2 3 6 2 4 2 2" xfId="10382" xr:uid="{00000000-0005-0000-0000-0000D2270000}"/>
    <cellStyle name="20% - Accent1 2 3 6 2 4 2 2 2" xfId="10383" xr:uid="{00000000-0005-0000-0000-0000D3270000}"/>
    <cellStyle name="20% - Accent1 2 3 6 2 4 2 3" xfId="10384" xr:uid="{00000000-0005-0000-0000-0000D4270000}"/>
    <cellStyle name="20% - Accent1 2 3 6 2 4 3" xfId="10385" xr:uid="{00000000-0005-0000-0000-0000D5270000}"/>
    <cellStyle name="20% - Accent1 2 3 6 2 4 3 2" xfId="10386" xr:uid="{00000000-0005-0000-0000-0000D6270000}"/>
    <cellStyle name="20% - Accent1 2 3 6 2 4 4" xfId="10387" xr:uid="{00000000-0005-0000-0000-0000D7270000}"/>
    <cellStyle name="20% - Accent1 2 3 6 2 5" xfId="10388" xr:uid="{00000000-0005-0000-0000-0000D8270000}"/>
    <cellStyle name="20% - Accent1 2 3 6 2 5 2" xfId="10389" xr:uid="{00000000-0005-0000-0000-0000D9270000}"/>
    <cellStyle name="20% - Accent1 2 3 6 2 5 2 2" xfId="10390" xr:uid="{00000000-0005-0000-0000-0000DA270000}"/>
    <cellStyle name="20% - Accent1 2 3 6 2 5 3" xfId="10391" xr:uid="{00000000-0005-0000-0000-0000DB270000}"/>
    <cellStyle name="20% - Accent1 2 3 6 2 6" xfId="10392" xr:uid="{00000000-0005-0000-0000-0000DC270000}"/>
    <cellStyle name="20% - Accent1 2 3 6 2 6 2" xfId="10393" xr:uid="{00000000-0005-0000-0000-0000DD270000}"/>
    <cellStyle name="20% - Accent1 2 3 6 2 6 2 2" xfId="10394" xr:uid="{00000000-0005-0000-0000-0000DE270000}"/>
    <cellStyle name="20% - Accent1 2 3 6 2 6 3" xfId="10395" xr:uid="{00000000-0005-0000-0000-0000DF270000}"/>
    <cellStyle name="20% - Accent1 2 3 6 2 7" xfId="10396" xr:uid="{00000000-0005-0000-0000-0000E0270000}"/>
    <cellStyle name="20% - Accent1 2 3 6 2 7 2" xfId="10397" xr:uid="{00000000-0005-0000-0000-0000E1270000}"/>
    <cellStyle name="20% - Accent1 2 3 6 2 8" xfId="10398" xr:uid="{00000000-0005-0000-0000-0000E2270000}"/>
    <cellStyle name="20% - Accent1 2 3 6 2 8 2" xfId="10399" xr:uid="{00000000-0005-0000-0000-0000E3270000}"/>
    <cellStyle name="20% - Accent1 2 3 6 2 9" xfId="10400" xr:uid="{00000000-0005-0000-0000-0000E4270000}"/>
    <cellStyle name="20% - Accent1 2 3 6 3" xfId="10401" xr:uid="{00000000-0005-0000-0000-0000E5270000}"/>
    <cellStyle name="20% - Accent1 2 3 6 3 2" xfId="10402" xr:uid="{00000000-0005-0000-0000-0000E6270000}"/>
    <cellStyle name="20% - Accent1 2 3 6 3 2 2" xfId="10403" xr:uid="{00000000-0005-0000-0000-0000E7270000}"/>
    <cellStyle name="20% - Accent1 2 3 6 3 2 2 2" xfId="10404" xr:uid="{00000000-0005-0000-0000-0000E8270000}"/>
    <cellStyle name="20% - Accent1 2 3 6 3 2 2 2 2" xfId="10405" xr:uid="{00000000-0005-0000-0000-0000E9270000}"/>
    <cellStyle name="20% - Accent1 2 3 6 3 2 2 3" xfId="10406" xr:uid="{00000000-0005-0000-0000-0000EA270000}"/>
    <cellStyle name="20% - Accent1 2 3 6 3 2 3" xfId="10407" xr:uid="{00000000-0005-0000-0000-0000EB270000}"/>
    <cellStyle name="20% - Accent1 2 3 6 3 2 3 2" xfId="10408" xr:uid="{00000000-0005-0000-0000-0000EC270000}"/>
    <cellStyle name="20% - Accent1 2 3 6 3 2 4" xfId="10409" xr:uid="{00000000-0005-0000-0000-0000ED270000}"/>
    <cellStyle name="20% - Accent1 2 3 6 3 3" xfId="10410" xr:uid="{00000000-0005-0000-0000-0000EE270000}"/>
    <cellStyle name="20% - Accent1 2 3 6 3 3 2" xfId="10411" xr:uid="{00000000-0005-0000-0000-0000EF270000}"/>
    <cellStyle name="20% - Accent1 2 3 6 3 3 2 2" xfId="10412" xr:uid="{00000000-0005-0000-0000-0000F0270000}"/>
    <cellStyle name="20% - Accent1 2 3 6 3 3 2 2 2" xfId="10413" xr:uid="{00000000-0005-0000-0000-0000F1270000}"/>
    <cellStyle name="20% - Accent1 2 3 6 3 3 2 3" xfId="10414" xr:uid="{00000000-0005-0000-0000-0000F2270000}"/>
    <cellStyle name="20% - Accent1 2 3 6 3 3 3" xfId="10415" xr:uid="{00000000-0005-0000-0000-0000F3270000}"/>
    <cellStyle name="20% - Accent1 2 3 6 3 3 3 2" xfId="10416" xr:uid="{00000000-0005-0000-0000-0000F4270000}"/>
    <cellStyle name="20% - Accent1 2 3 6 3 3 4" xfId="10417" xr:uid="{00000000-0005-0000-0000-0000F5270000}"/>
    <cellStyle name="20% - Accent1 2 3 6 3 4" xfId="10418" xr:uid="{00000000-0005-0000-0000-0000F6270000}"/>
    <cellStyle name="20% - Accent1 2 3 6 3 4 2" xfId="10419" xr:uid="{00000000-0005-0000-0000-0000F7270000}"/>
    <cellStyle name="20% - Accent1 2 3 6 3 4 2 2" xfId="10420" xr:uid="{00000000-0005-0000-0000-0000F8270000}"/>
    <cellStyle name="20% - Accent1 2 3 6 3 4 2 2 2" xfId="10421" xr:uid="{00000000-0005-0000-0000-0000F9270000}"/>
    <cellStyle name="20% - Accent1 2 3 6 3 4 2 3" xfId="10422" xr:uid="{00000000-0005-0000-0000-0000FA270000}"/>
    <cellStyle name="20% - Accent1 2 3 6 3 4 3" xfId="10423" xr:uid="{00000000-0005-0000-0000-0000FB270000}"/>
    <cellStyle name="20% - Accent1 2 3 6 3 4 3 2" xfId="10424" xr:uid="{00000000-0005-0000-0000-0000FC270000}"/>
    <cellStyle name="20% - Accent1 2 3 6 3 4 4" xfId="10425" xr:uid="{00000000-0005-0000-0000-0000FD270000}"/>
    <cellStyle name="20% - Accent1 2 3 6 3 5" xfId="10426" xr:uid="{00000000-0005-0000-0000-0000FE270000}"/>
    <cellStyle name="20% - Accent1 2 3 6 3 5 2" xfId="10427" xr:uid="{00000000-0005-0000-0000-0000FF270000}"/>
    <cellStyle name="20% - Accent1 2 3 6 3 5 2 2" xfId="10428" xr:uid="{00000000-0005-0000-0000-000000280000}"/>
    <cellStyle name="20% - Accent1 2 3 6 3 5 3" xfId="10429" xr:uid="{00000000-0005-0000-0000-000001280000}"/>
    <cellStyle name="20% - Accent1 2 3 6 3 6" xfId="10430" xr:uid="{00000000-0005-0000-0000-000002280000}"/>
    <cellStyle name="20% - Accent1 2 3 6 3 6 2" xfId="10431" xr:uid="{00000000-0005-0000-0000-000003280000}"/>
    <cellStyle name="20% - Accent1 2 3 6 3 6 2 2" xfId="10432" xr:uid="{00000000-0005-0000-0000-000004280000}"/>
    <cellStyle name="20% - Accent1 2 3 6 3 6 3" xfId="10433" xr:uid="{00000000-0005-0000-0000-000005280000}"/>
    <cellStyle name="20% - Accent1 2 3 6 3 7" xfId="10434" xr:uid="{00000000-0005-0000-0000-000006280000}"/>
    <cellStyle name="20% - Accent1 2 3 6 3 7 2" xfId="10435" xr:uid="{00000000-0005-0000-0000-000007280000}"/>
    <cellStyle name="20% - Accent1 2 3 6 3 8" xfId="10436" xr:uid="{00000000-0005-0000-0000-000008280000}"/>
    <cellStyle name="20% - Accent1 2 3 6 3 8 2" xfId="10437" xr:uid="{00000000-0005-0000-0000-000009280000}"/>
    <cellStyle name="20% - Accent1 2 3 6 3 9" xfId="10438" xr:uid="{00000000-0005-0000-0000-00000A280000}"/>
    <cellStyle name="20% - Accent1 2 3 6 4" xfId="10439" xr:uid="{00000000-0005-0000-0000-00000B280000}"/>
    <cellStyle name="20% - Accent1 2 3 6 4 2" xfId="10440" xr:uid="{00000000-0005-0000-0000-00000C280000}"/>
    <cellStyle name="20% - Accent1 2 3 6 4 2 2" xfId="10441" xr:uid="{00000000-0005-0000-0000-00000D280000}"/>
    <cellStyle name="20% - Accent1 2 3 6 4 2 2 2" xfId="10442" xr:uid="{00000000-0005-0000-0000-00000E280000}"/>
    <cellStyle name="20% - Accent1 2 3 6 4 2 3" xfId="10443" xr:uid="{00000000-0005-0000-0000-00000F280000}"/>
    <cellStyle name="20% - Accent1 2 3 6 4 3" xfId="10444" xr:uid="{00000000-0005-0000-0000-000010280000}"/>
    <cellStyle name="20% - Accent1 2 3 6 4 3 2" xfId="10445" xr:uid="{00000000-0005-0000-0000-000011280000}"/>
    <cellStyle name="20% - Accent1 2 3 6 4 4" xfId="10446" xr:uid="{00000000-0005-0000-0000-000012280000}"/>
    <cellStyle name="20% - Accent1 2 3 6 5" xfId="10447" xr:uid="{00000000-0005-0000-0000-000013280000}"/>
    <cellStyle name="20% - Accent1 2 3 6 5 2" xfId="10448" xr:uid="{00000000-0005-0000-0000-000014280000}"/>
    <cellStyle name="20% - Accent1 2 3 6 5 2 2" xfId="10449" xr:uid="{00000000-0005-0000-0000-000015280000}"/>
    <cellStyle name="20% - Accent1 2 3 6 5 2 2 2" xfId="10450" xr:uid="{00000000-0005-0000-0000-000016280000}"/>
    <cellStyle name="20% - Accent1 2 3 6 5 2 3" xfId="10451" xr:uid="{00000000-0005-0000-0000-000017280000}"/>
    <cellStyle name="20% - Accent1 2 3 6 5 3" xfId="10452" xr:uid="{00000000-0005-0000-0000-000018280000}"/>
    <cellStyle name="20% - Accent1 2 3 6 5 3 2" xfId="10453" xr:uid="{00000000-0005-0000-0000-000019280000}"/>
    <cellStyle name="20% - Accent1 2 3 6 5 4" xfId="10454" xr:uid="{00000000-0005-0000-0000-00001A280000}"/>
    <cellStyle name="20% - Accent1 2 3 6 6" xfId="10455" xr:uid="{00000000-0005-0000-0000-00001B280000}"/>
    <cellStyle name="20% - Accent1 2 3 6 6 2" xfId="10456" xr:uid="{00000000-0005-0000-0000-00001C280000}"/>
    <cellStyle name="20% - Accent1 2 3 6 6 2 2" xfId="10457" xr:uid="{00000000-0005-0000-0000-00001D280000}"/>
    <cellStyle name="20% - Accent1 2 3 6 6 2 2 2" xfId="10458" xr:uid="{00000000-0005-0000-0000-00001E280000}"/>
    <cellStyle name="20% - Accent1 2 3 6 6 2 3" xfId="10459" xr:uid="{00000000-0005-0000-0000-00001F280000}"/>
    <cellStyle name="20% - Accent1 2 3 6 6 3" xfId="10460" xr:uid="{00000000-0005-0000-0000-000020280000}"/>
    <cellStyle name="20% - Accent1 2 3 6 6 3 2" xfId="10461" xr:uid="{00000000-0005-0000-0000-000021280000}"/>
    <cellStyle name="20% - Accent1 2 3 6 6 4" xfId="10462" xr:uid="{00000000-0005-0000-0000-000022280000}"/>
    <cellStyle name="20% - Accent1 2 3 6 7" xfId="10463" xr:uid="{00000000-0005-0000-0000-000023280000}"/>
    <cellStyle name="20% - Accent1 2 3 6 7 2" xfId="10464" xr:uid="{00000000-0005-0000-0000-000024280000}"/>
    <cellStyle name="20% - Accent1 2 3 6 7 2 2" xfId="10465" xr:uid="{00000000-0005-0000-0000-000025280000}"/>
    <cellStyle name="20% - Accent1 2 3 6 7 3" xfId="10466" xr:uid="{00000000-0005-0000-0000-000026280000}"/>
    <cellStyle name="20% - Accent1 2 3 6 8" xfId="10467" xr:uid="{00000000-0005-0000-0000-000027280000}"/>
    <cellStyle name="20% - Accent1 2 3 6 8 2" xfId="10468" xr:uid="{00000000-0005-0000-0000-000028280000}"/>
    <cellStyle name="20% - Accent1 2 3 6 8 2 2" xfId="10469" xr:uid="{00000000-0005-0000-0000-000029280000}"/>
    <cellStyle name="20% - Accent1 2 3 6 8 3" xfId="10470" xr:uid="{00000000-0005-0000-0000-00002A280000}"/>
    <cellStyle name="20% - Accent1 2 3 6 9" xfId="10471" xr:uid="{00000000-0005-0000-0000-00002B280000}"/>
    <cellStyle name="20% - Accent1 2 3 6 9 2" xfId="10472" xr:uid="{00000000-0005-0000-0000-00002C280000}"/>
    <cellStyle name="20% - Accent1 2 3 7" xfId="10473" xr:uid="{00000000-0005-0000-0000-00002D280000}"/>
    <cellStyle name="20% - Accent1 2 3 7 2" xfId="10474" xr:uid="{00000000-0005-0000-0000-00002E280000}"/>
    <cellStyle name="20% - Accent1 2 3 7 2 2" xfId="10475" xr:uid="{00000000-0005-0000-0000-00002F280000}"/>
    <cellStyle name="20% - Accent1 2 3 7 2 2 2" xfId="10476" xr:uid="{00000000-0005-0000-0000-000030280000}"/>
    <cellStyle name="20% - Accent1 2 3 7 2 2 2 2" xfId="10477" xr:uid="{00000000-0005-0000-0000-000031280000}"/>
    <cellStyle name="20% - Accent1 2 3 7 2 2 3" xfId="10478" xr:uid="{00000000-0005-0000-0000-000032280000}"/>
    <cellStyle name="20% - Accent1 2 3 7 2 3" xfId="10479" xr:uid="{00000000-0005-0000-0000-000033280000}"/>
    <cellStyle name="20% - Accent1 2 3 7 2 3 2" xfId="10480" xr:uid="{00000000-0005-0000-0000-000034280000}"/>
    <cellStyle name="20% - Accent1 2 3 7 2 4" xfId="10481" xr:uid="{00000000-0005-0000-0000-000035280000}"/>
    <cellStyle name="20% - Accent1 2 3 7 3" xfId="10482" xr:uid="{00000000-0005-0000-0000-000036280000}"/>
    <cellStyle name="20% - Accent1 2 3 7 3 2" xfId="10483" xr:uid="{00000000-0005-0000-0000-000037280000}"/>
    <cellStyle name="20% - Accent1 2 3 7 3 2 2" xfId="10484" xr:uid="{00000000-0005-0000-0000-000038280000}"/>
    <cellStyle name="20% - Accent1 2 3 7 3 2 2 2" xfId="10485" xr:uid="{00000000-0005-0000-0000-000039280000}"/>
    <cellStyle name="20% - Accent1 2 3 7 3 2 3" xfId="10486" xr:uid="{00000000-0005-0000-0000-00003A280000}"/>
    <cellStyle name="20% - Accent1 2 3 7 3 3" xfId="10487" xr:uid="{00000000-0005-0000-0000-00003B280000}"/>
    <cellStyle name="20% - Accent1 2 3 7 3 3 2" xfId="10488" xr:uid="{00000000-0005-0000-0000-00003C280000}"/>
    <cellStyle name="20% - Accent1 2 3 7 3 4" xfId="10489" xr:uid="{00000000-0005-0000-0000-00003D280000}"/>
    <cellStyle name="20% - Accent1 2 3 7 4" xfId="10490" xr:uid="{00000000-0005-0000-0000-00003E280000}"/>
    <cellStyle name="20% - Accent1 2 3 7 4 2" xfId="10491" xr:uid="{00000000-0005-0000-0000-00003F280000}"/>
    <cellStyle name="20% - Accent1 2 3 7 4 2 2" xfId="10492" xr:uid="{00000000-0005-0000-0000-000040280000}"/>
    <cellStyle name="20% - Accent1 2 3 7 4 2 2 2" xfId="10493" xr:uid="{00000000-0005-0000-0000-000041280000}"/>
    <cellStyle name="20% - Accent1 2 3 7 4 2 3" xfId="10494" xr:uid="{00000000-0005-0000-0000-000042280000}"/>
    <cellStyle name="20% - Accent1 2 3 7 4 3" xfId="10495" xr:uid="{00000000-0005-0000-0000-000043280000}"/>
    <cellStyle name="20% - Accent1 2 3 7 4 3 2" xfId="10496" xr:uid="{00000000-0005-0000-0000-000044280000}"/>
    <cellStyle name="20% - Accent1 2 3 7 4 4" xfId="10497" xr:uid="{00000000-0005-0000-0000-000045280000}"/>
    <cellStyle name="20% - Accent1 2 3 7 5" xfId="10498" xr:uid="{00000000-0005-0000-0000-000046280000}"/>
    <cellStyle name="20% - Accent1 2 3 7 5 2" xfId="10499" xr:uid="{00000000-0005-0000-0000-000047280000}"/>
    <cellStyle name="20% - Accent1 2 3 7 5 2 2" xfId="10500" xr:uid="{00000000-0005-0000-0000-000048280000}"/>
    <cellStyle name="20% - Accent1 2 3 7 5 3" xfId="10501" xr:uid="{00000000-0005-0000-0000-000049280000}"/>
    <cellStyle name="20% - Accent1 2 3 7 6" xfId="10502" xr:uid="{00000000-0005-0000-0000-00004A280000}"/>
    <cellStyle name="20% - Accent1 2 3 7 6 2" xfId="10503" xr:uid="{00000000-0005-0000-0000-00004B280000}"/>
    <cellStyle name="20% - Accent1 2 3 7 6 2 2" xfId="10504" xr:uid="{00000000-0005-0000-0000-00004C280000}"/>
    <cellStyle name="20% - Accent1 2 3 7 6 3" xfId="10505" xr:uid="{00000000-0005-0000-0000-00004D280000}"/>
    <cellStyle name="20% - Accent1 2 3 7 7" xfId="10506" xr:uid="{00000000-0005-0000-0000-00004E280000}"/>
    <cellStyle name="20% - Accent1 2 3 7 7 2" xfId="10507" xr:uid="{00000000-0005-0000-0000-00004F280000}"/>
    <cellStyle name="20% - Accent1 2 3 7 8" xfId="10508" xr:uid="{00000000-0005-0000-0000-000050280000}"/>
    <cellStyle name="20% - Accent1 2 3 7 8 2" xfId="10509" xr:uid="{00000000-0005-0000-0000-000051280000}"/>
    <cellStyle name="20% - Accent1 2 3 7 9" xfId="10510" xr:uid="{00000000-0005-0000-0000-000052280000}"/>
    <cellStyle name="20% - Accent1 2 3 8" xfId="10511" xr:uid="{00000000-0005-0000-0000-000053280000}"/>
    <cellStyle name="20% - Accent1 2 3 8 2" xfId="10512" xr:uid="{00000000-0005-0000-0000-000054280000}"/>
    <cellStyle name="20% - Accent1 2 3 8 2 2" xfId="10513" xr:uid="{00000000-0005-0000-0000-000055280000}"/>
    <cellStyle name="20% - Accent1 2 3 8 2 2 2" xfId="10514" xr:uid="{00000000-0005-0000-0000-000056280000}"/>
    <cellStyle name="20% - Accent1 2 3 8 2 2 2 2" xfId="10515" xr:uid="{00000000-0005-0000-0000-000057280000}"/>
    <cellStyle name="20% - Accent1 2 3 8 2 2 3" xfId="10516" xr:uid="{00000000-0005-0000-0000-000058280000}"/>
    <cellStyle name="20% - Accent1 2 3 8 2 3" xfId="10517" xr:uid="{00000000-0005-0000-0000-000059280000}"/>
    <cellStyle name="20% - Accent1 2 3 8 2 3 2" xfId="10518" xr:uid="{00000000-0005-0000-0000-00005A280000}"/>
    <cellStyle name="20% - Accent1 2 3 8 2 4" xfId="10519" xr:uid="{00000000-0005-0000-0000-00005B280000}"/>
    <cellStyle name="20% - Accent1 2 3 8 3" xfId="10520" xr:uid="{00000000-0005-0000-0000-00005C280000}"/>
    <cellStyle name="20% - Accent1 2 3 8 3 2" xfId="10521" xr:uid="{00000000-0005-0000-0000-00005D280000}"/>
    <cellStyle name="20% - Accent1 2 3 8 3 2 2" xfId="10522" xr:uid="{00000000-0005-0000-0000-00005E280000}"/>
    <cellStyle name="20% - Accent1 2 3 8 3 2 2 2" xfId="10523" xr:uid="{00000000-0005-0000-0000-00005F280000}"/>
    <cellStyle name="20% - Accent1 2 3 8 3 2 3" xfId="10524" xr:uid="{00000000-0005-0000-0000-000060280000}"/>
    <cellStyle name="20% - Accent1 2 3 8 3 3" xfId="10525" xr:uid="{00000000-0005-0000-0000-000061280000}"/>
    <cellStyle name="20% - Accent1 2 3 8 3 3 2" xfId="10526" xr:uid="{00000000-0005-0000-0000-000062280000}"/>
    <cellStyle name="20% - Accent1 2 3 8 3 4" xfId="10527" xr:uid="{00000000-0005-0000-0000-000063280000}"/>
    <cellStyle name="20% - Accent1 2 3 8 4" xfId="10528" xr:uid="{00000000-0005-0000-0000-000064280000}"/>
    <cellStyle name="20% - Accent1 2 3 8 4 2" xfId="10529" xr:uid="{00000000-0005-0000-0000-000065280000}"/>
    <cellStyle name="20% - Accent1 2 3 8 4 2 2" xfId="10530" xr:uid="{00000000-0005-0000-0000-000066280000}"/>
    <cellStyle name="20% - Accent1 2 3 8 4 2 2 2" xfId="10531" xr:uid="{00000000-0005-0000-0000-000067280000}"/>
    <cellStyle name="20% - Accent1 2 3 8 4 2 3" xfId="10532" xr:uid="{00000000-0005-0000-0000-000068280000}"/>
    <cellStyle name="20% - Accent1 2 3 8 4 3" xfId="10533" xr:uid="{00000000-0005-0000-0000-000069280000}"/>
    <cellStyle name="20% - Accent1 2 3 8 4 3 2" xfId="10534" xr:uid="{00000000-0005-0000-0000-00006A280000}"/>
    <cellStyle name="20% - Accent1 2 3 8 4 4" xfId="10535" xr:uid="{00000000-0005-0000-0000-00006B280000}"/>
    <cellStyle name="20% - Accent1 2 3 8 5" xfId="10536" xr:uid="{00000000-0005-0000-0000-00006C280000}"/>
    <cellStyle name="20% - Accent1 2 3 8 5 2" xfId="10537" xr:uid="{00000000-0005-0000-0000-00006D280000}"/>
    <cellStyle name="20% - Accent1 2 3 8 5 2 2" xfId="10538" xr:uid="{00000000-0005-0000-0000-00006E280000}"/>
    <cellStyle name="20% - Accent1 2 3 8 5 3" xfId="10539" xr:uid="{00000000-0005-0000-0000-00006F280000}"/>
    <cellStyle name="20% - Accent1 2 3 8 6" xfId="10540" xr:uid="{00000000-0005-0000-0000-000070280000}"/>
    <cellStyle name="20% - Accent1 2 3 8 6 2" xfId="10541" xr:uid="{00000000-0005-0000-0000-000071280000}"/>
    <cellStyle name="20% - Accent1 2 3 8 6 2 2" xfId="10542" xr:uid="{00000000-0005-0000-0000-000072280000}"/>
    <cellStyle name="20% - Accent1 2 3 8 6 3" xfId="10543" xr:uid="{00000000-0005-0000-0000-000073280000}"/>
    <cellStyle name="20% - Accent1 2 3 8 7" xfId="10544" xr:uid="{00000000-0005-0000-0000-000074280000}"/>
    <cellStyle name="20% - Accent1 2 3 8 7 2" xfId="10545" xr:uid="{00000000-0005-0000-0000-000075280000}"/>
    <cellStyle name="20% - Accent1 2 3 8 8" xfId="10546" xr:uid="{00000000-0005-0000-0000-000076280000}"/>
    <cellStyle name="20% - Accent1 2 3 8 8 2" xfId="10547" xr:uid="{00000000-0005-0000-0000-000077280000}"/>
    <cellStyle name="20% - Accent1 2 3 8 9" xfId="10548" xr:uid="{00000000-0005-0000-0000-000078280000}"/>
    <cellStyle name="20% - Accent1 2 3 9" xfId="10549" xr:uid="{00000000-0005-0000-0000-000079280000}"/>
    <cellStyle name="20% - Accent1 2 3 9 2" xfId="10550" xr:uid="{00000000-0005-0000-0000-00007A280000}"/>
    <cellStyle name="20% - Accent1 2 3 9 2 2" xfId="10551" xr:uid="{00000000-0005-0000-0000-00007B280000}"/>
    <cellStyle name="20% - Accent1 2 3 9 2 2 2" xfId="10552" xr:uid="{00000000-0005-0000-0000-00007C280000}"/>
    <cellStyle name="20% - Accent1 2 3 9 2 3" xfId="10553" xr:uid="{00000000-0005-0000-0000-00007D280000}"/>
    <cellStyle name="20% - Accent1 2 3 9 3" xfId="10554" xr:uid="{00000000-0005-0000-0000-00007E280000}"/>
    <cellStyle name="20% - Accent1 2 3 9 3 2" xfId="10555" xr:uid="{00000000-0005-0000-0000-00007F280000}"/>
    <cellStyle name="20% - Accent1 2 3 9 4" xfId="10556" xr:uid="{00000000-0005-0000-0000-000080280000}"/>
    <cellStyle name="20% - Accent1 2 4" xfId="10557" xr:uid="{00000000-0005-0000-0000-000081280000}"/>
    <cellStyle name="20% - Accent1 2 4 10" xfId="10558" xr:uid="{00000000-0005-0000-0000-000082280000}"/>
    <cellStyle name="20% - Accent1 2 4 10 2" xfId="10559" xr:uid="{00000000-0005-0000-0000-000083280000}"/>
    <cellStyle name="20% - Accent1 2 4 10 2 2" xfId="10560" xr:uid="{00000000-0005-0000-0000-000084280000}"/>
    <cellStyle name="20% - Accent1 2 4 10 2 2 2" xfId="10561" xr:uid="{00000000-0005-0000-0000-000085280000}"/>
    <cellStyle name="20% - Accent1 2 4 10 2 3" xfId="10562" xr:uid="{00000000-0005-0000-0000-000086280000}"/>
    <cellStyle name="20% - Accent1 2 4 10 3" xfId="10563" xr:uid="{00000000-0005-0000-0000-000087280000}"/>
    <cellStyle name="20% - Accent1 2 4 10 3 2" xfId="10564" xr:uid="{00000000-0005-0000-0000-000088280000}"/>
    <cellStyle name="20% - Accent1 2 4 10 4" xfId="10565" xr:uid="{00000000-0005-0000-0000-000089280000}"/>
    <cellStyle name="20% - Accent1 2 4 11" xfId="10566" xr:uid="{00000000-0005-0000-0000-00008A280000}"/>
    <cellStyle name="20% - Accent1 2 4 11 2" xfId="10567" xr:uid="{00000000-0005-0000-0000-00008B280000}"/>
    <cellStyle name="20% - Accent1 2 4 11 2 2" xfId="10568" xr:uid="{00000000-0005-0000-0000-00008C280000}"/>
    <cellStyle name="20% - Accent1 2 4 11 2 2 2" xfId="10569" xr:uid="{00000000-0005-0000-0000-00008D280000}"/>
    <cellStyle name="20% - Accent1 2 4 11 2 3" xfId="10570" xr:uid="{00000000-0005-0000-0000-00008E280000}"/>
    <cellStyle name="20% - Accent1 2 4 11 3" xfId="10571" xr:uid="{00000000-0005-0000-0000-00008F280000}"/>
    <cellStyle name="20% - Accent1 2 4 11 3 2" xfId="10572" xr:uid="{00000000-0005-0000-0000-000090280000}"/>
    <cellStyle name="20% - Accent1 2 4 11 4" xfId="10573" xr:uid="{00000000-0005-0000-0000-000091280000}"/>
    <cellStyle name="20% - Accent1 2 4 12" xfId="10574" xr:uid="{00000000-0005-0000-0000-000092280000}"/>
    <cellStyle name="20% - Accent1 2 4 12 2" xfId="10575" xr:uid="{00000000-0005-0000-0000-000093280000}"/>
    <cellStyle name="20% - Accent1 2 4 12 2 2" xfId="10576" xr:uid="{00000000-0005-0000-0000-000094280000}"/>
    <cellStyle name="20% - Accent1 2 4 12 3" xfId="10577" xr:uid="{00000000-0005-0000-0000-000095280000}"/>
    <cellStyle name="20% - Accent1 2 4 13" xfId="10578" xr:uid="{00000000-0005-0000-0000-000096280000}"/>
    <cellStyle name="20% - Accent1 2 4 13 2" xfId="10579" xr:uid="{00000000-0005-0000-0000-000097280000}"/>
    <cellStyle name="20% - Accent1 2 4 13 2 2" xfId="10580" xr:uid="{00000000-0005-0000-0000-000098280000}"/>
    <cellStyle name="20% - Accent1 2 4 13 3" xfId="10581" xr:uid="{00000000-0005-0000-0000-000099280000}"/>
    <cellStyle name="20% - Accent1 2 4 14" xfId="10582" xr:uid="{00000000-0005-0000-0000-00009A280000}"/>
    <cellStyle name="20% - Accent1 2 4 14 2" xfId="10583" xr:uid="{00000000-0005-0000-0000-00009B280000}"/>
    <cellStyle name="20% - Accent1 2 4 15" xfId="10584" xr:uid="{00000000-0005-0000-0000-00009C280000}"/>
    <cellStyle name="20% - Accent1 2 4 15 2" xfId="10585" xr:uid="{00000000-0005-0000-0000-00009D280000}"/>
    <cellStyle name="20% - Accent1 2 4 16" xfId="10586" xr:uid="{00000000-0005-0000-0000-00009E280000}"/>
    <cellStyle name="20% - Accent1 2 4 2" xfId="10587" xr:uid="{00000000-0005-0000-0000-00009F280000}"/>
    <cellStyle name="20% - Accent1 2 4 2 10" xfId="10588" xr:uid="{00000000-0005-0000-0000-0000A0280000}"/>
    <cellStyle name="20% - Accent1 2 4 2 10 2" xfId="10589" xr:uid="{00000000-0005-0000-0000-0000A1280000}"/>
    <cellStyle name="20% - Accent1 2 4 2 10 2 2" xfId="10590" xr:uid="{00000000-0005-0000-0000-0000A2280000}"/>
    <cellStyle name="20% - Accent1 2 4 2 10 2 2 2" xfId="10591" xr:uid="{00000000-0005-0000-0000-0000A3280000}"/>
    <cellStyle name="20% - Accent1 2 4 2 10 2 3" xfId="10592" xr:uid="{00000000-0005-0000-0000-0000A4280000}"/>
    <cellStyle name="20% - Accent1 2 4 2 10 3" xfId="10593" xr:uid="{00000000-0005-0000-0000-0000A5280000}"/>
    <cellStyle name="20% - Accent1 2 4 2 10 3 2" xfId="10594" xr:uid="{00000000-0005-0000-0000-0000A6280000}"/>
    <cellStyle name="20% - Accent1 2 4 2 10 4" xfId="10595" xr:uid="{00000000-0005-0000-0000-0000A7280000}"/>
    <cellStyle name="20% - Accent1 2 4 2 11" xfId="10596" xr:uid="{00000000-0005-0000-0000-0000A8280000}"/>
    <cellStyle name="20% - Accent1 2 4 2 11 2" xfId="10597" xr:uid="{00000000-0005-0000-0000-0000A9280000}"/>
    <cellStyle name="20% - Accent1 2 4 2 11 2 2" xfId="10598" xr:uid="{00000000-0005-0000-0000-0000AA280000}"/>
    <cellStyle name="20% - Accent1 2 4 2 11 3" xfId="10599" xr:uid="{00000000-0005-0000-0000-0000AB280000}"/>
    <cellStyle name="20% - Accent1 2 4 2 12" xfId="10600" xr:uid="{00000000-0005-0000-0000-0000AC280000}"/>
    <cellStyle name="20% - Accent1 2 4 2 12 2" xfId="10601" xr:uid="{00000000-0005-0000-0000-0000AD280000}"/>
    <cellStyle name="20% - Accent1 2 4 2 12 2 2" xfId="10602" xr:uid="{00000000-0005-0000-0000-0000AE280000}"/>
    <cellStyle name="20% - Accent1 2 4 2 12 3" xfId="10603" xr:uid="{00000000-0005-0000-0000-0000AF280000}"/>
    <cellStyle name="20% - Accent1 2 4 2 13" xfId="10604" xr:uid="{00000000-0005-0000-0000-0000B0280000}"/>
    <cellStyle name="20% - Accent1 2 4 2 13 2" xfId="10605" xr:uid="{00000000-0005-0000-0000-0000B1280000}"/>
    <cellStyle name="20% - Accent1 2 4 2 14" xfId="10606" xr:uid="{00000000-0005-0000-0000-0000B2280000}"/>
    <cellStyle name="20% - Accent1 2 4 2 14 2" xfId="10607" xr:uid="{00000000-0005-0000-0000-0000B3280000}"/>
    <cellStyle name="20% - Accent1 2 4 2 15" xfId="10608" xr:uid="{00000000-0005-0000-0000-0000B4280000}"/>
    <cellStyle name="20% - Accent1 2 4 2 2" xfId="10609" xr:uid="{00000000-0005-0000-0000-0000B5280000}"/>
    <cellStyle name="20% - Accent1 2 4 2 2 10" xfId="10610" xr:uid="{00000000-0005-0000-0000-0000B6280000}"/>
    <cellStyle name="20% - Accent1 2 4 2 2 10 2" xfId="10611" xr:uid="{00000000-0005-0000-0000-0000B7280000}"/>
    <cellStyle name="20% - Accent1 2 4 2 2 10 2 2" xfId="10612" xr:uid="{00000000-0005-0000-0000-0000B8280000}"/>
    <cellStyle name="20% - Accent1 2 4 2 2 10 3" xfId="10613" xr:uid="{00000000-0005-0000-0000-0000B9280000}"/>
    <cellStyle name="20% - Accent1 2 4 2 2 11" xfId="10614" xr:uid="{00000000-0005-0000-0000-0000BA280000}"/>
    <cellStyle name="20% - Accent1 2 4 2 2 11 2" xfId="10615" xr:uid="{00000000-0005-0000-0000-0000BB280000}"/>
    <cellStyle name="20% - Accent1 2 4 2 2 11 2 2" xfId="10616" xr:uid="{00000000-0005-0000-0000-0000BC280000}"/>
    <cellStyle name="20% - Accent1 2 4 2 2 11 3" xfId="10617" xr:uid="{00000000-0005-0000-0000-0000BD280000}"/>
    <cellStyle name="20% - Accent1 2 4 2 2 12" xfId="10618" xr:uid="{00000000-0005-0000-0000-0000BE280000}"/>
    <cellStyle name="20% - Accent1 2 4 2 2 12 2" xfId="10619" xr:uid="{00000000-0005-0000-0000-0000BF280000}"/>
    <cellStyle name="20% - Accent1 2 4 2 2 13" xfId="10620" xr:uid="{00000000-0005-0000-0000-0000C0280000}"/>
    <cellStyle name="20% - Accent1 2 4 2 2 13 2" xfId="10621" xr:uid="{00000000-0005-0000-0000-0000C1280000}"/>
    <cellStyle name="20% - Accent1 2 4 2 2 14" xfId="10622" xr:uid="{00000000-0005-0000-0000-0000C2280000}"/>
    <cellStyle name="20% - Accent1 2 4 2 2 2" xfId="10623" xr:uid="{00000000-0005-0000-0000-0000C3280000}"/>
    <cellStyle name="20% - Accent1 2 4 2 2 2 10" xfId="10624" xr:uid="{00000000-0005-0000-0000-0000C4280000}"/>
    <cellStyle name="20% - Accent1 2 4 2 2 2 10 2" xfId="10625" xr:uid="{00000000-0005-0000-0000-0000C5280000}"/>
    <cellStyle name="20% - Accent1 2 4 2 2 2 11" xfId="10626" xr:uid="{00000000-0005-0000-0000-0000C6280000}"/>
    <cellStyle name="20% - Accent1 2 4 2 2 2 2" xfId="10627" xr:uid="{00000000-0005-0000-0000-0000C7280000}"/>
    <cellStyle name="20% - Accent1 2 4 2 2 2 2 2" xfId="10628" xr:uid="{00000000-0005-0000-0000-0000C8280000}"/>
    <cellStyle name="20% - Accent1 2 4 2 2 2 2 2 2" xfId="10629" xr:uid="{00000000-0005-0000-0000-0000C9280000}"/>
    <cellStyle name="20% - Accent1 2 4 2 2 2 2 2 2 2" xfId="10630" xr:uid="{00000000-0005-0000-0000-0000CA280000}"/>
    <cellStyle name="20% - Accent1 2 4 2 2 2 2 2 2 2 2" xfId="10631" xr:uid="{00000000-0005-0000-0000-0000CB280000}"/>
    <cellStyle name="20% - Accent1 2 4 2 2 2 2 2 2 3" xfId="10632" xr:uid="{00000000-0005-0000-0000-0000CC280000}"/>
    <cellStyle name="20% - Accent1 2 4 2 2 2 2 2 3" xfId="10633" xr:uid="{00000000-0005-0000-0000-0000CD280000}"/>
    <cellStyle name="20% - Accent1 2 4 2 2 2 2 2 3 2" xfId="10634" xr:uid="{00000000-0005-0000-0000-0000CE280000}"/>
    <cellStyle name="20% - Accent1 2 4 2 2 2 2 2 4" xfId="10635" xr:uid="{00000000-0005-0000-0000-0000CF280000}"/>
    <cellStyle name="20% - Accent1 2 4 2 2 2 2 3" xfId="10636" xr:uid="{00000000-0005-0000-0000-0000D0280000}"/>
    <cellStyle name="20% - Accent1 2 4 2 2 2 2 3 2" xfId="10637" xr:uid="{00000000-0005-0000-0000-0000D1280000}"/>
    <cellStyle name="20% - Accent1 2 4 2 2 2 2 3 2 2" xfId="10638" xr:uid="{00000000-0005-0000-0000-0000D2280000}"/>
    <cellStyle name="20% - Accent1 2 4 2 2 2 2 3 2 2 2" xfId="10639" xr:uid="{00000000-0005-0000-0000-0000D3280000}"/>
    <cellStyle name="20% - Accent1 2 4 2 2 2 2 3 2 3" xfId="10640" xr:uid="{00000000-0005-0000-0000-0000D4280000}"/>
    <cellStyle name="20% - Accent1 2 4 2 2 2 2 3 3" xfId="10641" xr:uid="{00000000-0005-0000-0000-0000D5280000}"/>
    <cellStyle name="20% - Accent1 2 4 2 2 2 2 3 3 2" xfId="10642" xr:uid="{00000000-0005-0000-0000-0000D6280000}"/>
    <cellStyle name="20% - Accent1 2 4 2 2 2 2 3 4" xfId="10643" xr:uid="{00000000-0005-0000-0000-0000D7280000}"/>
    <cellStyle name="20% - Accent1 2 4 2 2 2 2 4" xfId="10644" xr:uid="{00000000-0005-0000-0000-0000D8280000}"/>
    <cellStyle name="20% - Accent1 2 4 2 2 2 2 4 2" xfId="10645" xr:uid="{00000000-0005-0000-0000-0000D9280000}"/>
    <cellStyle name="20% - Accent1 2 4 2 2 2 2 4 2 2" xfId="10646" xr:uid="{00000000-0005-0000-0000-0000DA280000}"/>
    <cellStyle name="20% - Accent1 2 4 2 2 2 2 4 2 2 2" xfId="10647" xr:uid="{00000000-0005-0000-0000-0000DB280000}"/>
    <cellStyle name="20% - Accent1 2 4 2 2 2 2 4 2 3" xfId="10648" xr:uid="{00000000-0005-0000-0000-0000DC280000}"/>
    <cellStyle name="20% - Accent1 2 4 2 2 2 2 4 3" xfId="10649" xr:uid="{00000000-0005-0000-0000-0000DD280000}"/>
    <cellStyle name="20% - Accent1 2 4 2 2 2 2 4 3 2" xfId="10650" xr:uid="{00000000-0005-0000-0000-0000DE280000}"/>
    <cellStyle name="20% - Accent1 2 4 2 2 2 2 4 4" xfId="10651" xr:uid="{00000000-0005-0000-0000-0000DF280000}"/>
    <cellStyle name="20% - Accent1 2 4 2 2 2 2 5" xfId="10652" xr:uid="{00000000-0005-0000-0000-0000E0280000}"/>
    <cellStyle name="20% - Accent1 2 4 2 2 2 2 5 2" xfId="10653" xr:uid="{00000000-0005-0000-0000-0000E1280000}"/>
    <cellStyle name="20% - Accent1 2 4 2 2 2 2 5 2 2" xfId="10654" xr:uid="{00000000-0005-0000-0000-0000E2280000}"/>
    <cellStyle name="20% - Accent1 2 4 2 2 2 2 5 3" xfId="10655" xr:uid="{00000000-0005-0000-0000-0000E3280000}"/>
    <cellStyle name="20% - Accent1 2 4 2 2 2 2 6" xfId="10656" xr:uid="{00000000-0005-0000-0000-0000E4280000}"/>
    <cellStyle name="20% - Accent1 2 4 2 2 2 2 6 2" xfId="10657" xr:uid="{00000000-0005-0000-0000-0000E5280000}"/>
    <cellStyle name="20% - Accent1 2 4 2 2 2 2 6 2 2" xfId="10658" xr:uid="{00000000-0005-0000-0000-0000E6280000}"/>
    <cellStyle name="20% - Accent1 2 4 2 2 2 2 6 3" xfId="10659" xr:uid="{00000000-0005-0000-0000-0000E7280000}"/>
    <cellStyle name="20% - Accent1 2 4 2 2 2 2 7" xfId="10660" xr:uid="{00000000-0005-0000-0000-0000E8280000}"/>
    <cellStyle name="20% - Accent1 2 4 2 2 2 2 7 2" xfId="10661" xr:uid="{00000000-0005-0000-0000-0000E9280000}"/>
    <cellStyle name="20% - Accent1 2 4 2 2 2 2 8" xfId="10662" xr:uid="{00000000-0005-0000-0000-0000EA280000}"/>
    <cellStyle name="20% - Accent1 2 4 2 2 2 2 8 2" xfId="10663" xr:uid="{00000000-0005-0000-0000-0000EB280000}"/>
    <cellStyle name="20% - Accent1 2 4 2 2 2 2 9" xfId="10664" xr:uid="{00000000-0005-0000-0000-0000EC280000}"/>
    <cellStyle name="20% - Accent1 2 4 2 2 2 3" xfId="10665" xr:uid="{00000000-0005-0000-0000-0000ED280000}"/>
    <cellStyle name="20% - Accent1 2 4 2 2 2 3 2" xfId="10666" xr:uid="{00000000-0005-0000-0000-0000EE280000}"/>
    <cellStyle name="20% - Accent1 2 4 2 2 2 3 2 2" xfId="10667" xr:uid="{00000000-0005-0000-0000-0000EF280000}"/>
    <cellStyle name="20% - Accent1 2 4 2 2 2 3 2 2 2" xfId="10668" xr:uid="{00000000-0005-0000-0000-0000F0280000}"/>
    <cellStyle name="20% - Accent1 2 4 2 2 2 3 2 2 2 2" xfId="10669" xr:uid="{00000000-0005-0000-0000-0000F1280000}"/>
    <cellStyle name="20% - Accent1 2 4 2 2 2 3 2 2 3" xfId="10670" xr:uid="{00000000-0005-0000-0000-0000F2280000}"/>
    <cellStyle name="20% - Accent1 2 4 2 2 2 3 2 3" xfId="10671" xr:uid="{00000000-0005-0000-0000-0000F3280000}"/>
    <cellStyle name="20% - Accent1 2 4 2 2 2 3 2 3 2" xfId="10672" xr:uid="{00000000-0005-0000-0000-0000F4280000}"/>
    <cellStyle name="20% - Accent1 2 4 2 2 2 3 2 4" xfId="10673" xr:uid="{00000000-0005-0000-0000-0000F5280000}"/>
    <cellStyle name="20% - Accent1 2 4 2 2 2 3 3" xfId="10674" xr:uid="{00000000-0005-0000-0000-0000F6280000}"/>
    <cellStyle name="20% - Accent1 2 4 2 2 2 3 3 2" xfId="10675" xr:uid="{00000000-0005-0000-0000-0000F7280000}"/>
    <cellStyle name="20% - Accent1 2 4 2 2 2 3 3 2 2" xfId="10676" xr:uid="{00000000-0005-0000-0000-0000F8280000}"/>
    <cellStyle name="20% - Accent1 2 4 2 2 2 3 3 2 2 2" xfId="10677" xr:uid="{00000000-0005-0000-0000-0000F9280000}"/>
    <cellStyle name="20% - Accent1 2 4 2 2 2 3 3 2 3" xfId="10678" xr:uid="{00000000-0005-0000-0000-0000FA280000}"/>
    <cellStyle name="20% - Accent1 2 4 2 2 2 3 3 3" xfId="10679" xr:uid="{00000000-0005-0000-0000-0000FB280000}"/>
    <cellStyle name="20% - Accent1 2 4 2 2 2 3 3 3 2" xfId="10680" xr:uid="{00000000-0005-0000-0000-0000FC280000}"/>
    <cellStyle name="20% - Accent1 2 4 2 2 2 3 3 4" xfId="10681" xr:uid="{00000000-0005-0000-0000-0000FD280000}"/>
    <cellStyle name="20% - Accent1 2 4 2 2 2 3 4" xfId="10682" xr:uid="{00000000-0005-0000-0000-0000FE280000}"/>
    <cellStyle name="20% - Accent1 2 4 2 2 2 3 4 2" xfId="10683" xr:uid="{00000000-0005-0000-0000-0000FF280000}"/>
    <cellStyle name="20% - Accent1 2 4 2 2 2 3 4 2 2" xfId="10684" xr:uid="{00000000-0005-0000-0000-000000290000}"/>
    <cellStyle name="20% - Accent1 2 4 2 2 2 3 4 2 2 2" xfId="10685" xr:uid="{00000000-0005-0000-0000-000001290000}"/>
    <cellStyle name="20% - Accent1 2 4 2 2 2 3 4 2 3" xfId="10686" xr:uid="{00000000-0005-0000-0000-000002290000}"/>
    <cellStyle name="20% - Accent1 2 4 2 2 2 3 4 3" xfId="10687" xr:uid="{00000000-0005-0000-0000-000003290000}"/>
    <cellStyle name="20% - Accent1 2 4 2 2 2 3 4 3 2" xfId="10688" xr:uid="{00000000-0005-0000-0000-000004290000}"/>
    <cellStyle name="20% - Accent1 2 4 2 2 2 3 4 4" xfId="10689" xr:uid="{00000000-0005-0000-0000-000005290000}"/>
    <cellStyle name="20% - Accent1 2 4 2 2 2 3 5" xfId="10690" xr:uid="{00000000-0005-0000-0000-000006290000}"/>
    <cellStyle name="20% - Accent1 2 4 2 2 2 3 5 2" xfId="10691" xr:uid="{00000000-0005-0000-0000-000007290000}"/>
    <cellStyle name="20% - Accent1 2 4 2 2 2 3 5 2 2" xfId="10692" xr:uid="{00000000-0005-0000-0000-000008290000}"/>
    <cellStyle name="20% - Accent1 2 4 2 2 2 3 5 3" xfId="10693" xr:uid="{00000000-0005-0000-0000-000009290000}"/>
    <cellStyle name="20% - Accent1 2 4 2 2 2 3 6" xfId="10694" xr:uid="{00000000-0005-0000-0000-00000A290000}"/>
    <cellStyle name="20% - Accent1 2 4 2 2 2 3 6 2" xfId="10695" xr:uid="{00000000-0005-0000-0000-00000B290000}"/>
    <cellStyle name="20% - Accent1 2 4 2 2 2 3 6 2 2" xfId="10696" xr:uid="{00000000-0005-0000-0000-00000C290000}"/>
    <cellStyle name="20% - Accent1 2 4 2 2 2 3 6 3" xfId="10697" xr:uid="{00000000-0005-0000-0000-00000D290000}"/>
    <cellStyle name="20% - Accent1 2 4 2 2 2 3 7" xfId="10698" xr:uid="{00000000-0005-0000-0000-00000E290000}"/>
    <cellStyle name="20% - Accent1 2 4 2 2 2 3 7 2" xfId="10699" xr:uid="{00000000-0005-0000-0000-00000F290000}"/>
    <cellStyle name="20% - Accent1 2 4 2 2 2 3 8" xfId="10700" xr:uid="{00000000-0005-0000-0000-000010290000}"/>
    <cellStyle name="20% - Accent1 2 4 2 2 2 3 8 2" xfId="10701" xr:uid="{00000000-0005-0000-0000-000011290000}"/>
    <cellStyle name="20% - Accent1 2 4 2 2 2 3 9" xfId="10702" xr:uid="{00000000-0005-0000-0000-000012290000}"/>
    <cellStyle name="20% - Accent1 2 4 2 2 2 4" xfId="10703" xr:uid="{00000000-0005-0000-0000-000013290000}"/>
    <cellStyle name="20% - Accent1 2 4 2 2 2 4 2" xfId="10704" xr:uid="{00000000-0005-0000-0000-000014290000}"/>
    <cellStyle name="20% - Accent1 2 4 2 2 2 4 2 2" xfId="10705" xr:uid="{00000000-0005-0000-0000-000015290000}"/>
    <cellStyle name="20% - Accent1 2 4 2 2 2 4 2 2 2" xfId="10706" xr:uid="{00000000-0005-0000-0000-000016290000}"/>
    <cellStyle name="20% - Accent1 2 4 2 2 2 4 2 3" xfId="10707" xr:uid="{00000000-0005-0000-0000-000017290000}"/>
    <cellStyle name="20% - Accent1 2 4 2 2 2 4 3" xfId="10708" xr:uid="{00000000-0005-0000-0000-000018290000}"/>
    <cellStyle name="20% - Accent1 2 4 2 2 2 4 3 2" xfId="10709" xr:uid="{00000000-0005-0000-0000-000019290000}"/>
    <cellStyle name="20% - Accent1 2 4 2 2 2 4 4" xfId="10710" xr:uid="{00000000-0005-0000-0000-00001A290000}"/>
    <cellStyle name="20% - Accent1 2 4 2 2 2 5" xfId="10711" xr:uid="{00000000-0005-0000-0000-00001B290000}"/>
    <cellStyle name="20% - Accent1 2 4 2 2 2 5 2" xfId="10712" xr:uid="{00000000-0005-0000-0000-00001C290000}"/>
    <cellStyle name="20% - Accent1 2 4 2 2 2 5 2 2" xfId="10713" xr:uid="{00000000-0005-0000-0000-00001D290000}"/>
    <cellStyle name="20% - Accent1 2 4 2 2 2 5 2 2 2" xfId="10714" xr:uid="{00000000-0005-0000-0000-00001E290000}"/>
    <cellStyle name="20% - Accent1 2 4 2 2 2 5 2 3" xfId="10715" xr:uid="{00000000-0005-0000-0000-00001F290000}"/>
    <cellStyle name="20% - Accent1 2 4 2 2 2 5 3" xfId="10716" xr:uid="{00000000-0005-0000-0000-000020290000}"/>
    <cellStyle name="20% - Accent1 2 4 2 2 2 5 3 2" xfId="10717" xr:uid="{00000000-0005-0000-0000-000021290000}"/>
    <cellStyle name="20% - Accent1 2 4 2 2 2 5 4" xfId="10718" xr:uid="{00000000-0005-0000-0000-000022290000}"/>
    <cellStyle name="20% - Accent1 2 4 2 2 2 6" xfId="10719" xr:uid="{00000000-0005-0000-0000-000023290000}"/>
    <cellStyle name="20% - Accent1 2 4 2 2 2 6 2" xfId="10720" xr:uid="{00000000-0005-0000-0000-000024290000}"/>
    <cellStyle name="20% - Accent1 2 4 2 2 2 6 2 2" xfId="10721" xr:uid="{00000000-0005-0000-0000-000025290000}"/>
    <cellStyle name="20% - Accent1 2 4 2 2 2 6 2 2 2" xfId="10722" xr:uid="{00000000-0005-0000-0000-000026290000}"/>
    <cellStyle name="20% - Accent1 2 4 2 2 2 6 2 3" xfId="10723" xr:uid="{00000000-0005-0000-0000-000027290000}"/>
    <cellStyle name="20% - Accent1 2 4 2 2 2 6 3" xfId="10724" xr:uid="{00000000-0005-0000-0000-000028290000}"/>
    <cellStyle name="20% - Accent1 2 4 2 2 2 6 3 2" xfId="10725" xr:uid="{00000000-0005-0000-0000-000029290000}"/>
    <cellStyle name="20% - Accent1 2 4 2 2 2 6 4" xfId="10726" xr:uid="{00000000-0005-0000-0000-00002A290000}"/>
    <cellStyle name="20% - Accent1 2 4 2 2 2 7" xfId="10727" xr:uid="{00000000-0005-0000-0000-00002B290000}"/>
    <cellStyle name="20% - Accent1 2 4 2 2 2 7 2" xfId="10728" xr:uid="{00000000-0005-0000-0000-00002C290000}"/>
    <cellStyle name="20% - Accent1 2 4 2 2 2 7 2 2" xfId="10729" xr:uid="{00000000-0005-0000-0000-00002D290000}"/>
    <cellStyle name="20% - Accent1 2 4 2 2 2 7 3" xfId="10730" xr:uid="{00000000-0005-0000-0000-00002E290000}"/>
    <cellStyle name="20% - Accent1 2 4 2 2 2 8" xfId="10731" xr:uid="{00000000-0005-0000-0000-00002F290000}"/>
    <cellStyle name="20% - Accent1 2 4 2 2 2 8 2" xfId="10732" xr:uid="{00000000-0005-0000-0000-000030290000}"/>
    <cellStyle name="20% - Accent1 2 4 2 2 2 8 2 2" xfId="10733" xr:uid="{00000000-0005-0000-0000-000031290000}"/>
    <cellStyle name="20% - Accent1 2 4 2 2 2 8 3" xfId="10734" xr:uid="{00000000-0005-0000-0000-000032290000}"/>
    <cellStyle name="20% - Accent1 2 4 2 2 2 9" xfId="10735" xr:uid="{00000000-0005-0000-0000-000033290000}"/>
    <cellStyle name="20% - Accent1 2 4 2 2 2 9 2" xfId="10736" xr:uid="{00000000-0005-0000-0000-000034290000}"/>
    <cellStyle name="20% - Accent1 2 4 2 2 3" xfId="10737" xr:uid="{00000000-0005-0000-0000-000035290000}"/>
    <cellStyle name="20% - Accent1 2 4 2 2 3 10" xfId="10738" xr:uid="{00000000-0005-0000-0000-000036290000}"/>
    <cellStyle name="20% - Accent1 2 4 2 2 3 10 2" xfId="10739" xr:uid="{00000000-0005-0000-0000-000037290000}"/>
    <cellStyle name="20% - Accent1 2 4 2 2 3 11" xfId="10740" xr:uid="{00000000-0005-0000-0000-000038290000}"/>
    <cellStyle name="20% - Accent1 2 4 2 2 3 2" xfId="10741" xr:uid="{00000000-0005-0000-0000-000039290000}"/>
    <cellStyle name="20% - Accent1 2 4 2 2 3 2 2" xfId="10742" xr:uid="{00000000-0005-0000-0000-00003A290000}"/>
    <cellStyle name="20% - Accent1 2 4 2 2 3 2 2 2" xfId="10743" xr:uid="{00000000-0005-0000-0000-00003B290000}"/>
    <cellStyle name="20% - Accent1 2 4 2 2 3 2 2 2 2" xfId="10744" xr:uid="{00000000-0005-0000-0000-00003C290000}"/>
    <cellStyle name="20% - Accent1 2 4 2 2 3 2 2 2 2 2" xfId="10745" xr:uid="{00000000-0005-0000-0000-00003D290000}"/>
    <cellStyle name="20% - Accent1 2 4 2 2 3 2 2 2 3" xfId="10746" xr:uid="{00000000-0005-0000-0000-00003E290000}"/>
    <cellStyle name="20% - Accent1 2 4 2 2 3 2 2 3" xfId="10747" xr:uid="{00000000-0005-0000-0000-00003F290000}"/>
    <cellStyle name="20% - Accent1 2 4 2 2 3 2 2 3 2" xfId="10748" xr:uid="{00000000-0005-0000-0000-000040290000}"/>
    <cellStyle name="20% - Accent1 2 4 2 2 3 2 2 4" xfId="10749" xr:uid="{00000000-0005-0000-0000-000041290000}"/>
    <cellStyle name="20% - Accent1 2 4 2 2 3 2 3" xfId="10750" xr:uid="{00000000-0005-0000-0000-000042290000}"/>
    <cellStyle name="20% - Accent1 2 4 2 2 3 2 3 2" xfId="10751" xr:uid="{00000000-0005-0000-0000-000043290000}"/>
    <cellStyle name="20% - Accent1 2 4 2 2 3 2 3 2 2" xfId="10752" xr:uid="{00000000-0005-0000-0000-000044290000}"/>
    <cellStyle name="20% - Accent1 2 4 2 2 3 2 3 2 2 2" xfId="10753" xr:uid="{00000000-0005-0000-0000-000045290000}"/>
    <cellStyle name="20% - Accent1 2 4 2 2 3 2 3 2 3" xfId="10754" xr:uid="{00000000-0005-0000-0000-000046290000}"/>
    <cellStyle name="20% - Accent1 2 4 2 2 3 2 3 3" xfId="10755" xr:uid="{00000000-0005-0000-0000-000047290000}"/>
    <cellStyle name="20% - Accent1 2 4 2 2 3 2 3 3 2" xfId="10756" xr:uid="{00000000-0005-0000-0000-000048290000}"/>
    <cellStyle name="20% - Accent1 2 4 2 2 3 2 3 4" xfId="10757" xr:uid="{00000000-0005-0000-0000-000049290000}"/>
    <cellStyle name="20% - Accent1 2 4 2 2 3 2 4" xfId="10758" xr:uid="{00000000-0005-0000-0000-00004A290000}"/>
    <cellStyle name="20% - Accent1 2 4 2 2 3 2 4 2" xfId="10759" xr:uid="{00000000-0005-0000-0000-00004B290000}"/>
    <cellStyle name="20% - Accent1 2 4 2 2 3 2 4 2 2" xfId="10760" xr:uid="{00000000-0005-0000-0000-00004C290000}"/>
    <cellStyle name="20% - Accent1 2 4 2 2 3 2 4 2 2 2" xfId="10761" xr:uid="{00000000-0005-0000-0000-00004D290000}"/>
    <cellStyle name="20% - Accent1 2 4 2 2 3 2 4 2 3" xfId="10762" xr:uid="{00000000-0005-0000-0000-00004E290000}"/>
    <cellStyle name="20% - Accent1 2 4 2 2 3 2 4 3" xfId="10763" xr:uid="{00000000-0005-0000-0000-00004F290000}"/>
    <cellStyle name="20% - Accent1 2 4 2 2 3 2 4 3 2" xfId="10764" xr:uid="{00000000-0005-0000-0000-000050290000}"/>
    <cellStyle name="20% - Accent1 2 4 2 2 3 2 4 4" xfId="10765" xr:uid="{00000000-0005-0000-0000-000051290000}"/>
    <cellStyle name="20% - Accent1 2 4 2 2 3 2 5" xfId="10766" xr:uid="{00000000-0005-0000-0000-000052290000}"/>
    <cellStyle name="20% - Accent1 2 4 2 2 3 2 5 2" xfId="10767" xr:uid="{00000000-0005-0000-0000-000053290000}"/>
    <cellStyle name="20% - Accent1 2 4 2 2 3 2 5 2 2" xfId="10768" xr:uid="{00000000-0005-0000-0000-000054290000}"/>
    <cellStyle name="20% - Accent1 2 4 2 2 3 2 5 3" xfId="10769" xr:uid="{00000000-0005-0000-0000-000055290000}"/>
    <cellStyle name="20% - Accent1 2 4 2 2 3 2 6" xfId="10770" xr:uid="{00000000-0005-0000-0000-000056290000}"/>
    <cellStyle name="20% - Accent1 2 4 2 2 3 2 6 2" xfId="10771" xr:uid="{00000000-0005-0000-0000-000057290000}"/>
    <cellStyle name="20% - Accent1 2 4 2 2 3 2 6 2 2" xfId="10772" xr:uid="{00000000-0005-0000-0000-000058290000}"/>
    <cellStyle name="20% - Accent1 2 4 2 2 3 2 6 3" xfId="10773" xr:uid="{00000000-0005-0000-0000-000059290000}"/>
    <cellStyle name="20% - Accent1 2 4 2 2 3 2 7" xfId="10774" xr:uid="{00000000-0005-0000-0000-00005A290000}"/>
    <cellStyle name="20% - Accent1 2 4 2 2 3 2 7 2" xfId="10775" xr:uid="{00000000-0005-0000-0000-00005B290000}"/>
    <cellStyle name="20% - Accent1 2 4 2 2 3 2 8" xfId="10776" xr:uid="{00000000-0005-0000-0000-00005C290000}"/>
    <cellStyle name="20% - Accent1 2 4 2 2 3 2 8 2" xfId="10777" xr:uid="{00000000-0005-0000-0000-00005D290000}"/>
    <cellStyle name="20% - Accent1 2 4 2 2 3 2 9" xfId="10778" xr:uid="{00000000-0005-0000-0000-00005E290000}"/>
    <cellStyle name="20% - Accent1 2 4 2 2 3 3" xfId="10779" xr:uid="{00000000-0005-0000-0000-00005F290000}"/>
    <cellStyle name="20% - Accent1 2 4 2 2 3 3 2" xfId="10780" xr:uid="{00000000-0005-0000-0000-000060290000}"/>
    <cellStyle name="20% - Accent1 2 4 2 2 3 3 2 2" xfId="10781" xr:uid="{00000000-0005-0000-0000-000061290000}"/>
    <cellStyle name="20% - Accent1 2 4 2 2 3 3 2 2 2" xfId="10782" xr:uid="{00000000-0005-0000-0000-000062290000}"/>
    <cellStyle name="20% - Accent1 2 4 2 2 3 3 2 2 2 2" xfId="10783" xr:uid="{00000000-0005-0000-0000-000063290000}"/>
    <cellStyle name="20% - Accent1 2 4 2 2 3 3 2 2 3" xfId="10784" xr:uid="{00000000-0005-0000-0000-000064290000}"/>
    <cellStyle name="20% - Accent1 2 4 2 2 3 3 2 3" xfId="10785" xr:uid="{00000000-0005-0000-0000-000065290000}"/>
    <cellStyle name="20% - Accent1 2 4 2 2 3 3 2 3 2" xfId="10786" xr:uid="{00000000-0005-0000-0000-000066290000}"/>
    <cellStyle name="20% - Accent1 2 4 2 2 3 3 2 4" xfId="10787" xr:uid="{00000000-0005-0000-0000-000067290000}"/>
    <cellStyle name="20% - Accent1 2 4 2 2 3 3 3" xfId="10788" xr:uid="{00000000-0005-0000-0000-000068290000}"/>
    <cellStyle name="20% - Accent1 2 4 2 2 3 3 3 2" xfId="10789" xr:uid="{00000000-0005-0000-0000-000069290000}"/>
    <cellStyle name="20% - Accent1 2 4 2 2 3 3 3 2 2" xfId="10790" xr:uid="{00000000-0005-0000-0000-00006A290000}"/>
    <cellStyle name="20% - Accent1 2 4 2 2 3 3 3 2 2 2" xfId="10791" xr:uid="{00000000-0005-0000-0000-00006B290000}"/>
    <cellStyle name="20% - Accent1 2 4 2 2 3 3 3 2 3" xfId="10792" xr:uid="{00000000-0005-0000-0000-00006C290000}"/>
    <cellStyle name="20% - Accent1 2 4 2 2 3 3 3 3" xfId="10793" xr:uid="{00000000-0005-0000-0000-00006D290000}"/>
    <cellStyle name="20% - Accent1 2 4 2 2 3 3 3 3 2" xfId="10794" xr:uid="{00000000-0005-0000-0000-00006E290000}"/>
    <cellStyle name="20% - Accent1 2 4 2 2 3 3 3 4" xfId="10795" xr:uid="{00000000-0005-0000-0000-00006F290000}"/>
    <cellStyle name="20% - Accent1 2 4 2 2 3 3 4" xfId="10796" xr:uid="{00000000-0005-0000-0000-000070290000}"/>
    <cellStyle name="20% - Accent1 2 4 2 2 3 3 4 2" xfId="10797" xr:uid="{00000000-0005-0000-0000-000071290000}"/>
    <cellStyle name="20% - Accent1 2 4 2 2 3 3 4 2 2" xfId="10798" xr:uid="{00000000-0005-0000-0000-000072290000}"/>
    <cellStyle name="20% - Accent1 2 4 2 2 3 3 4 2 2 2" xfId="10799" xr:uid="{00000000-0005-0000-0000-000073290000}"/>
    <cellStyle name="20% - Accent1 2 4 2 2 3 3 4 2 3" xfId="10800" xr:uid="{00000000-0005-0000-0000-000074290000}"/>
    <cellStyle name="20% - Accent1 2 4 2 2 3 3 4 3" xfId="10801" xr:uid="{00000000-0005-0000-0000-000075290000}"/>
    <cellStyle name="20% - Accent1 2 4 2 2 3 3 4 3 2" xfId="10802" xr:uid="{00000000-0005-0000-0000-000076290000}"/>
    <cellStyle name="20% - Accent1 2 4 2 2 3 3 4 4" xfId="10803" xr:uid="{00000000-0005-0000-0000-000077290000}"/>
    <cellStyle name="20% - Accent1 2 4 2 2 3 3 5" xfId="10804" xr:uid="{00000000-0005-0000-0000-000078290000}"/>
    <cellStyle name="20% - Accent1 2 4 2 2 3 3 5 2" xfId="10805" xr:uid="{00000000-0005-0000-0000-000079290000}"/>
    <cellStyle name="20% - Accent1 2 4 2 2 3 3 5 2 2" xfId="10806" xr:uid="{00000000-0005-0000-0000-00007A290000}"/>
    <cellStyle name="20% - Accent1 2 4 2 2 3 3 5 3" xfId="10807" xr:uid="{00000000-0005-0000-0000-00007B290000}"/>
    <cellStyle name="20% - Accent1 2 4 2 2 3 3 6" xfId="10808" xr:uid="{00000000-0005-0000-0000-00007C290000}"/>
    <cellStyle name="20% - Accent1 2 4 2 2 3 3 6 2" xfId="10809" xr:uid="{00000000-0005-0000-0000-00007D290000}"/>
    <cellStyle name="20% - Accent1 2 4 2 2 3 3 6 2 2" xfId="10810" xr:uid="{00000000-0005-0000-0000-00007E290000}"/>
    <cellStyle name="20% - Accent1 2 4 2 2 3 3 6 3" xfId="10811" xr:uid="{00000000-0005-0000-0000-00007F290000}"/>
    <cellStyle name="20% - Accent1 2 4 2 2 3 3 7" xfId="10812" xr:uid="{00000000-0005-0000-0000-000080290000}"/>
    <cellStyle name="20% - Accent1 2 4 2 2 3 3 7 2" xfId="10813" xr:uid="{00000000-0005-0000-0000-000081290000}"/>
    <cellStyle name="20% - Accent1 2 4 2 2 3 3 8" xfId="10814" xr:uid="{00000000-0005-0000-0000-000082290000}"/>
    <cellStyle name="20% - Accent1 2 4 2 2 3 3 8 2" xfId="10815" xr:uid="{00000000-0005-0000-0000-000083290000}"/>
    <cellStyle name="20% - Accent1 2 4 2 2 3 3 9" xfId="10816" xr:uid="{00000000-0005-0000-0000-000084290000}"/>
    <cellStyle name="20% - Accent1 2 4 2 2 3 4" xfId="10817" xr:uid="{00000000-0005-0000-0000-000085290000}"/>
    <cellStyle name="20% - Accent1 2 4 2 2 3 4 2" xfId="10818" xr:uid="{00000000-0005-0000-0000-000086290000}"/>
    <cellStyle name="20% - Accent1 2 4 2 2 3 4 2 2" xfId="10819" xr:uid="{00000000-0005-0000-0000-000087290000}"/>
    <cellStyle name="20% - Accent1 2 4 2 2 3 4 2 2 2" xfId="10820" xr:uid="{00000000-0005-0000-0000-000088290000}"/>
    <cellStyle name="20% - Accent1 2 4 2 2 3 4 2 3" xfId="10821" xr:uid="{00000000-0005-0000-0000-000089290000}"/>
    <cellStyle name="20% - Accent1 2 4 2 2 3 4 3" xfId="10822" xr:uid="{00000000-0005-0000-0000-00008A290000}"/>
    <cellStyle name="20% - Accent1 2 4 2 2 3 4 3 2" xfId="10823" xr:uid="{00000000-0005-0000-0000-00008B290000}"/>
    <cellStyle name="20% - Accent1 2 4 2 2 3 4 4" xfId="10824" xr:uid="{00000000-0005-0000-0000-00008C290000}"/>
    <cellStyle name="20% - Accent1 2 4 2 2 3 5" xfId="10825" xr:uid="{00000000-0005-0000-0000-00008D290000}"/>
    <cellStyle name="20% - Accent1 2 4 2 2 3 5 2" xfId="10826" xr:uid="{00000000-0005-0000-0000-00008E290000}"/>
    <cellStyle name="20% - Accent1 2 4 2 2 3 5 2 2" xfId="10827" xr:uid="{00000000-0005-0000-0000-00008F290000}"/>
    <cellStyle name="20% - Accent1 2 4 2 2 3 5 2 2 2" xfId="10828" xr:uid="{00000000-0005-0000-0000-000090290000}"/>
    <cellStyle name="20% - Accent1 2 4 2 2 3 5 2 3" xfId="10829" xr:uid="{00000000-0005-0000-0000-000091290000}"/>
    <cellStyle name="20% - Accent1 2 4 2 2 3 5 3" xfId="10830" xr:uid="{00000000-0005-0000-0000-000092290000}"/>
    <cellStyle name="20% - Accent1 2 4 2 2 3 5 3 2" xfId="10831" xr:uid="{00000000-0005-0000-0000-000093290000}"/>
    <cellStyle name="20% - Accent1 2 4 2 2 3 5 4" xfId="10832" xr:uid="{00000000-0005-0000-0000-000094290000}"/>
    <cellStyle name="20% - Accent1 2 4 2 2 3 6" xfId="10833" xr:uid="{00000000-0005-0000-0000-000095290000}"/>
    <cellStyle name="20% - Accent1 2 4 2 2 3 6 2" xfId="10834" xr:uid="{00000000-0005-0000-0000-000096290000}"/>
    <cellStyle name="20% - Accent1 2 4 2 2 3 6 2 2" xfId="10835" xr:uid="{00000000-0005-0000-0000-000097290000}"/>
    <cellStyle name="20% - Accent1 2 4 2 2 3 6 2 2 2" xfId="10836" xr:uid="{00000000-0005-0000-0000-000098290000}"/>
    <cellStyle name="20% - Accent1 2 4 2 2 3 6 2 3" xfId="10837" xr:uid="{00000000-0005-0000-0000-000099290000}"/>
    <cellStyle name="20% - Accent1 2 4 2 2 3 6 3" xfId="10838" xr:uid="{00000000-0005-0000-0000-00009A290000}"/>
    <cellStyle name="20% - Accent1 2 4 2 2 3 6 3 2" xfId="10839" xr:uid="{00000000-0005-0000-0000-00009B290000}"/>
    <cellStyle name="20% - Accent1 2 4 2 2 3 6 4" xfId="10840" xr:uid="{00000000-0005-0000-0000-00009C290000}"/>
    <cellStyle name="20% - Accent1 2 4 2 2 3 7" xfId="10841" xr:uid="{00000000-0005-0000-0000-00009D290000}"/>
    <cellStyle name="20% - Accent1 2 4 2 2 3 7 2" xfId="10842" xr:uid="{00000000-0005-0000-0000-00009E290000}"/>
    <cellStyle name="20% - Accent1 2 4 2 2 3 7 2 2" xfId="10843" xr:uid="{00000000-0005-0000-0000-00009F290000}"/>
    <cellStyle name="20% - Accent1 2 4 2 2 3 7 3" xfId="10844" xr:uid="{00000000-0005-0000-0000-0000A0290000}"/>
    <cellStyle name="20% - Accent1 2 4 2 2 3 8" xfId="10845" xr:uid="{00000000-0005-0000-0000-0000A1290000}"/>
    <cellStyle name="20% - Accent1 2 4 2 2 3 8 2" xfId="10846" xr:uid="{00000000-0005-0000-0000-0000A2290000}"/>
    <cellStyle name="20% - Accent1 2 4 2 2 3 8 2 2" xfId="10847" xr:uid="{00000000-0005-0000-0000-0000A3290000}"/>
    <cellStyle name="20% - Accent1 2 4 2 2 3 8 3" xfId="10848" xr:uid="{00000000-0005-0000-0000-0000A4290000}"/>
    <cellStyle name="20% - Accent1 2 4 2 2 3 9" xfId="10849" xr:uid="{00000000-0005-0000-0000-0000A5290000}"/>
    <cellStyle name="20% - Accent1 2 4 2 2 3 9 2" xfId="10850" xr:uid="{00000000-0005-0000-0000-0000A6290000}"/>
    <cellStyle name="20% - Accent1 2 4 2 2 4" xfId="10851" xr:uid="{00000000-0005-0000-0000-0000A7290000}"/>
    <cellStyle name="20% - Accent1 2 4 2 2 4 10" xfId="10852" xr:uid="{00000000-0005-0000-0000-0000A8290000}"/>
    <cellStyle name="20% - Accent1 2 4 2 2 4 10 2" xfId="10853" xr:uid="{00000000-0005-0000-0000-0000A9290000}"/>
    <cellStyle name="20% - Accent1 2 4 2 2 4 11" xfId="10854" xr:uid="{00000000-0005-0000-0000-0000AA290000}"/>
    <cellStyle name="20% - Accent1 2 4 2 2 4 2" xfId="10855" xr:uid="{00000000-0005-0000-0000-0000AB290000}"/>
    <cellStyle name="20% - Accent1 2 4 2 2 4 2 2" xfId="10856" xr:uid="{00000000-0005-0000-0000-0000AC290000}"/>
    <cellStyle name="20% - Accent1 2 4 2 2 4 2 2 2" xfId="10857" xr:uid="{00000000-0005-0000-0000-0000AD290000}"/>
    <cellStyle name="20% - Accent1 2 4 2 2 4 2 2 2 2" xfId="10858" xr:uid="{00000000-0005-0000-0000-0000AE290000}"/>
    <cellStyle name="20% - Accent1 2 4 2 2 4 2 2 2 2 2" xfId="10859" xr:uid="{00000000-0005-0000-0000-0000AF290000}"/>
    <cellStyle name="20% - Accent1 2 4 2 2 4 2 2 2 3" xfId="10860" xr:uid="{00000000-0005-0000-0000-0000B0290000}"/>
    <cellStyle name="20% - Accent1 2 4 2 2 4 2 2 3" xfId="10861" xr:uid="{00000000-0005-0000-0000-0000B1290000}"/>
    <cellStyle name="20% - Accent1 2 4 2 2 4 2 2 3 2" xfId="10862" xr:uid="{00000000-0005-0000-0000-0000B2290000}"/>
    <cellStyle name="20% - Accent1 2 4 2 2 4 2 2 4" xfId="10863" xr:uid="{00000000-0005-0000-0000-0000B3290000}"/>
    <cellStyle name="20% - Accent1 2 4 2 2 4 2 3" xfId="10864" xr:uid="{00000000-0005-0000-0000-0000B4290000}"/>
    <cellStyle name="20% - Accent1 2 4 2 2 4 2 3 2" xfId="10865" xr:uid="{00000000-0005-0000-0000-0000B5290000}"/>
    <cellStyle name="20% - Accent1 2 4 2 2 4 2 3 2 2" xfId="10866" xr:uid="{00000000-0005-0000-0000-0000B6290000}"/>
    <cellStyle name="20% - Accent1 2 4 2 2 4 2 3 2 2 2" xfId="10867" xr:uid="{00000000-0005-0000-0000-0000B7290000}"/>
    <cellStyle name="20% - Accent1 2 4 2 2 4 2 3 2 3" xfId="10868" xr:uid="{00000000-0005-0000-0000-0000B8290000}"/>
    <cellStyle name="20% - Accent1 2 4 2 2 4 2 3 3" xfId="10869" xr:uid="{00000000-0005-0000-0000-0000B9290000}"/>
    <cellStyle name="20% - Accent1 2 4 2 2 4 2 3 3 2" xfId="10870" xr:uid="{00000000-0005-0000-0000-0000BA290000}"/>
    <cellStyle name="20% - Accent1 2 4 2 2 4 2 3 4" xfId="10871" xr:uid="{00000000-0005-0000-0000-0000BB290000}"/>
    <cellStyle name="20% - Accent1 2 4 2 2 4 2 4" xfId="10872" xr:uid="{00000000-0005-0000-0000-0000BC290000}"/>
    <cellStyle name="20% - Accent1 2 4 2 2 4 2 4 2" xfId="10873" xr:uid="{00000000-0005-0000-0000-0000BD290000}"/>
    <cellStyle name="20% - Accent1 2 4 2 2 4 2 4 2 2" xfId="10874" xr:uid="{00000000-0005-0000-0000-0000BE290000}"/>
    <cellStyle name="20% - Accent1 2 4 2 2 4 2 4 2 2 2" xfId="10875" xr:uid="{00000000-0005-0000-0000-0000BF290000}"/>
    <cellStyle name="20% - Accent1 2 4 2 2 4 2 4 2 3" xfId="10876" xr:uid="{00000000-0005-0000-0000-0000C0290000}"/>
    <cellStyle name="20% - Accent1 2 4 2 2 4 2 4 3" xfId="10877" xr:uid="{00000000-0005-0000-0000-0000C1290000}"/>
    <cellStyle name="20% - Accent1 2 4 2 2 4 2 4 3 2" xfId="10878" xr:uid="{00000000-0005-0000-0000-0000C2290000}"/>
    <cellStyle name="20% - Accent1 2 4 2 2 4 2 4 4" xfId="10879" xr:uid="{00000000-0005-0000-0000-0000C3290000}"/>
    <cellStyle name="20% - Accent1 2 4 2 2 4 2 5" xfId="10880" xr:uid="{00000000-0005-0000-0000-0000C4290000}"/>
    <cellStyle name="20% - Accent1 2 4 2 2 4 2 5 2" xfId="10881" xr:uid="{00000000-0005-0000-0000-0000C5290000}"/>
    <cellStyle name="20% - Accent1 2 4 2 2 4 2 5 2 2" xfId="10882" xr:uid="{00000000-0005-0000-0000-0000C6290000}"/>
    <cellStyle name="20% - Accent1 2 4 2 2 4 2 5 3" xfId="10883" xr:uid="{00000000-0005-0000-0000-0000C7290000}"/>
    <cellStyle name="20% - Accent1 2 4 2 2 4 2 6" xfId="10884" xr:uid="{00000000-0005-0000-0000-0000C8290000}"/>
    <cellStyle name="20% - Accent1 2 4 2 2 4 2 6 2" xfId="10885" xr:uid="{00000000-0005-0000-0000-0000C9290000}"/>
    <cellStyle name="20% - Accent1 2 4 2 2 4 2 6 2 2" xfId="10886" xr:uid="{00000000-0005-0000-0000-0000CA290000}"/>
    <cellStyle name="20% - Accent1 2 4 2 2 4 2 6 3" xfId="10887" xr:uid="{00000000-0005-0000-0000-0000CB290000}"/>
    <cellStyle name="20% - Accent1 2 4 2 2 4 2 7" xfId="10888" xr:uid="{00000000-0005-0000-0000-0000CC290000}"/>
    <cellStyle name="20% - Accent1 2 4 2 2 4 2 7 2" xfId="10889" xr:uid="{00000000-0005-0000-0000-0000CD290000}"/>
    <cellStyle name="20% - Accent1 2 4 2 2 4 2 8" xfId="10890" xr:uid="{00000000-0005-0000-0000-0000CE290000}"/>
    <cellStyle name="20% - Accent1 2 4 2 2 4 2 8 2" xfId="10891" xr:uid="{00000000-0005-0000-0000-0000CF290000}"/>
    <cellStyle name="20% - Accent1 2 4 2 2 4 2 9" xfId="10892" xr:uid="{00000000-0005-0000-0000-0000D0290000}"/>
    <cellStyle name="20% - Accent1 2 4 2 2 4 3" xfId="10893" xr:uid="{00000000-0005-0000-0000-0000D1290000}"/>
    <cellStyle name="20% - Accent1 2 4 2 2 4 3 2" xfId="10894" xr:uid="{00000000-0005-0000-0000-0000D2290000}"/>
    <cellStyle name="20% - Accent1 2 4 2 2 4 3 2 2" xfId="10895" xr:uid="{00000000-0005-0000-0000-0000D3290000}"/>
    <cellStyle name="20% - Accent1 2 4 2 2 4 3 2 2 2" xfId="10896" xr:uid="{00000000-0005-0000-0000-0000D4290000}"/>
    <cellStyle name="20% - Accent1 2 4 2 2 4 3 2 2 2 2" xfId="10897" xr:uid="{00000000-0005-0000-0000-0000D5290000}"/>
    <cellStyle name="20% - Accent1 2 4 2 2 4 3 2 2 3" xfId="10898" xr:uid="{00000000-0005-0000-0000-0000D6290000}"/>
    <cellStyle name="20% - Accent1 2 4 2 2 4 3 2 3" xfId="10899" xr:uid="{00000000-0005-0000-0000-0000D7290000}"/>
    <cellStyle name="20% - Accent1 2 4 2 2 4 3 2 3 2" xfId="10900" xr:uid="{00000000-0005-0000-0000-0000D8290000}"/>
    <cellStyle name="20% - Accent1 2 4 2 2 4 3 2 4" xfId="10901" xr:uid="{00000000-0005-0000-0000-0000D9290000}"/>
    <cellStyle name="20% - Accent1 2 4 2 2 4 3 3" xfId="10902" xr:uid="{00000000-0005-0000-0000-0000DA290000}"/>
    <cellStyle name="20% - Accent1 2 4 2 2 4 3 3 2" xfId="10903" xr:uid="{00000000-0005-0000-0000-0000DB290000}"/>
    <cellStyle name="20% - Accent1 2 4 2 2 4 3 3 2 2" xfId="10904" xr:uid="{00000000-0005-0000-0000-0000DC290000}"/>
    <cellStyle name="20% - Accent1 2 4 2 2 4 3 3 2 2 2" xfId="10905" xr:uid="{00000000-0005-0000-0000-0000DD290000}"/>
    <cellStyle name="20% - Accent1 2 4 2 2 4 3 3 2 3" xfId="10906" xr:uid="{00000000-0005-0000-0000-0000DE290000}"/>
    <cellStyle name="20% - Accent1 2 4 2 2 4 3 3 3" xfId="10907" xr:uid="{00000000-0005-0000-0000-0000DF290000}"/>
    <cellStyle name="20% - Accent1 2 4 2 2 4 3 3 3 2" xfId="10908" xr:uid="{00000000-0005-0000-0000-0000E0290000}"/>
    <cellStyle name="20% - Accent1 2 4 2 2 4 3 3 4" xfId="10909" xr:uid="{00000000-0005-0000-0000-0000E1290000}"/>
    <cellStyle name="20% - Accent1 2 4 2 2 4 3 4" xfId="10910" xr:uid="{00000000-0005-0000-0000-0000E2290000}"/>
    <cellStyle name="20% - Accent1 2 4 2 2 4 3 4 2" xfId="10911" xr:uid="{00000000-0005-0000-0000-0000E3290000}"/>
    <cellStyle name="20% - Accent1 2 4 2 2 4 3 4 2 2" xfId="10912" xr:uid="{00000000-0005-0000-0000-0000E4290000}"/>
    <cellStyle name="20% - Accent1 2 4 2 2 4 3 4 2 2 2" xfId="10913" xr:uid="{00000000-0005-0000-0000-0000E5290000}"/>
    <cellStyle name="20% - Accent1 2 4 2 2 4 3 4 2 3" xfId="10914" xr:uid="{00000000-0005-0000-0000-0000E6290000}"/>
    <cellStyle name="20% - Accent1 2 4 2 2 4 3 4 3" xfId="10915" xr:uid="{00000000-0005-0000-0000-0000E7290000}"/>
    <cellStyle name="20% - Accent1 2 4 2 2 4 3 4 3 2" xfId="10916" xr:uid="{00000000-0005-0000-0000-0000E8290000}"/>
    <cellStyle name="20% - Accent1 2 4 2 2 4 3 4 4" xfId="10917" xr:uid="{00000000-0005-0000-0000-0000E9290000}"/>
    <cellStyle name="20% - Accent1 2 4 2 2 4 3 5" xfId="10918" xr:uid="{00000000-0005-0000-0000-0000EA290000}"/>
    <cellStyle name="20% - Accent1 2 4 2 2 4 3 5 2" xfId="10919" xr:uid="{00000000-0005-0000-0000-0000EB290000}"/>
    <cellStyle name="20% - Accent1 2 4 2 2 4 3 5 2 2" xfId="10920" xr:uid="{00000000-0005-0000-0000-0000EC290000}"/>
    <cellStyle name="20% - Accent1 2 4 2 2 4 3 5 3" xfId="10921" xr:uid="{00000000-0005-0000-0000-0000ED290000}"/>
    <cellStyle name="20% - Accent1 2 4 2 2 4 3 6" xfId="10922" xr:uid="{00000000-0005-0000-0000-0000EE290000}"/>
    <cellStyle name="20% - Accent1 2 4 2 2 4 3 6 2" xfId="10923" xr:uid="{00000000-0005-0000-0000-0000EF290000}"/>
    <cellStyle name="20% - Accent1 2 4 2 2 4 3 6 2 2" xfId="10924" xr:uid="{00000000-0005-0000-0000-0000F0290000}"/>
    <cellStyle name="20% - Accent1 2 4 2 2 4 3 6 3" xfId="10925" xr:uid="{00000000-0005-0000-0000-0000F1290000}"/>
    <cellStyle name="20% - Accent1 2 4 2 2 4 3 7" xfId="10926" xr:uid="{00000000-0005-0000-0000-0000F2290000}"/>
    <cellStyle name="20% - Accent1 2 4 2 2 4 3 7 2" xfId="10927" xr:uid="{00000000-0005-0000-0000-0000F3290000}"/>
    <cellStyle name="20% - Accent1 2 4 2 2 4 3 8" xfId="10928" xr:uid="{00000000-0005-0000-0000-0000F4290000}"/>
    <cellStyle name="20% - Accent1 2 4 2 2 4 3 8 2" xfId="10929" xr:uid="{00000000-0005-0000-0000-0000F5290000}"/>
    <cellStyle name="20% - Accent1 2 4 2 2 4 3 9" xfId="10930" xr:uid="{00000000-0005-0000-0000-0000F6290000}"/>
    <cellStyle name="20% - Accent1 2 4 2 2 4 4" xfId="10931" xr:uid="{00000000-0005-0000-0000-0000F7290000}"/>
    <cellStyle name="20% - Accent1 2 4 2 2 4 4 2" xfId="10932" xr:uid="{00000000-0005-0000-0000-0000F8290000}"/>
    <cellStyle name="20% - Accent1 2 4 2 2 4 4 2 2" xfId="10933" xr:uid="{00000000-0005-0000-0000-0000F9290000}"/>
    <cellStyle name="20% - Accent1 2 4 2 2 4 4 2 2 2" xfId="10934" xr:uid="{00000000-0005-0000-0000-0000FA290000}"/>
    <cellStyle name="20% - Accent1 2 4 2 2 4 4 2 3" xfId="10935" xr:uid="{00000000-0005-0000-0000-0000FB290000}"/>
    <cellStyle name="20% - Accent1 2 4 2 2 4 4 3" xfId="10936" xr:uid="{00000000-0005-0000-0000-0000FC290000}"/>
    <cellStyle name="20% - Accent1 2 4 2 2 4 4 3 2" xfId="10937" xr:uid="{00000000-0005-0000-0000-0000FD290000}"/>
    <cellStyle name="20% - Accent1 2 4 2 2 4 4 4" xfId="10938" xr:uid="{00000000-0005-0000-0000-0000FE290000}"/>
    <cellStyle name="20% - Accent1 2 4 2 2 4 5" xfId="10939" xr:uid="{00000000-0005-0000-0000-0000FF290000}"/>
    <cellStyle name="20% - Accent1 2 4 2 2 4 5 2" xfId="10940" xr:uid="{00000000-0005-0000-0000-0000002A0000}"/>
    <cellStyle name="20% - Accent1 2 4 2 2 4 5 2 2" xfId="10941" xr:uid="{00000000-0005-0000-0000-0000012A0000}"/>
    <cellStyle name="20% - Accent1 2 4 2 2 4 5 2 2 2" xfId="10942" xr:uid="{00000000-0005-0000-0000-0000022A0000}"/>
    <cellStyle name="20% - Accent1 2 4 2 2 4 5 2 3" xfId="10943" xr:uid="{00000000-0005-0000-0000-0000032A0000}"/>
    <cellStyle name="20% - Accent1 2 4 2 2 4 5 3" xfId="10944" xr:uid="{00000000-0005-0000-0000-0000042A0000}"/>
    <cellStyle name="20% - Accent1 2 4 2 2 4 5 3 2" xfId="10945" xr:uid="{00000000-0005-0000-0000-0000052A0000}"/>
    <cellStyle name="20% - Accent1 2 4 2 2 4 5 4" xfId="10946" xr:uid="{00000000-0005-0000-0000-0000062A0000}"/>
    <cellStyle name="20% - Accent1 2 4 2 2 4 6" xfId="10947" xr:uid="{00000000-0005-0000-0000-0000072A0000}"/>
    <cellStyle name="20% - Accent1 2 4 2 2 4 6 2" xfId="10948" xr:uid="{00000000-0005-0000-0000-0000082A0000}"/>
    <cellStyle name="20% - Accent1 2 4 2 2 4 6 2 2" xfId="10949" xr:uid="{00000000-0005-0000-0000-0000092A0000}"/>
    <cellStyle name="20% - Accent1 2 4 2 2 4 6 2 2 2" xfId="10950" xr:uid="{00000000-0005-0000-0000-00000A2A0000}"/>
    <cellStyle name="20% - Accent1 2 4 2 2 4 6 2 3" xfId="10951" xr:uid="{00000000-0005-0000-0000-00000B2A0000}"/>
    <cellStyle name="20% - Accent1 2 4 2 2 4 6 3" xfId="10952" xr:uid="{00000000-0005-0000-0000-00000C2A0000}"/>
    <cellStyle name="20% - Accent1 2 4 2 2 4 6 3 2" xfId="10953" xr:uid="{00000000-0005-0000-0000-00000D2A0000}"/>
    <cellStyle name="20% - Accent1 2 4 2 2 4 6 4" xfId="10954" xr:uid="{00000000-0005-0000-0000-00000E2A0000}"/>
    <cellStyle name="20% - Accent1 2 4 2 2 4 7" xfId="10955" xr:uid="{00000000-0005-0000-0000-00000F2A0000}"/>
    <cellStyle name="20% - Accent1 2 4 2 2 4 7 2" xfId="10956" xr:uid="{00000000-0005-0000-0000-0000102A0000}"/>
    <cellStyle name="20% - Accent1 2 4 2 2 4 7 2 2" xfId="10957" xr:uid="{00000000-0005-0000-0000-0000112A0000}"/>
    <cellStyle name="20% - Accent1 2 4 2 2 4 7 3" xfId="10958" xr:uid="{00000000-0005-0000-0000-0000122A0000}"/>
    <cellStyle name="20% - Accent1 2 4 2 2 4 8" xfId="10959" xr:uid="{00000000-0005-0000-0000-0000132A0000}"/>
    <cellStyle name="20% - Accent1 2 4 2 2 4 8 2" xfId="10960" xr:uid="{00000000-0005-0000-0000-0000142A0000}"/>
    <cellStyle name="20% - Accent1 2 4 2 2 4 8 2 2" xfId="10961" xr:uid="{00000000-0005-0000-0000-0000152A0000}"/>
    <cellStyle name="20% - Accent1 2 4 2 2 4 8 3" xfId="10962" xr:uid="{00000000-0005-0000-0000-0000162A0000}"/>
    <cellStyle name="20% - Accent1 2 4 2 2 4 9" xfId="10963" xr:uid="{00000000-0005-0000-0000-0000172A0000}"/>
    <cellStyle name="20% - Accent1 2 4 2 2 4 9 2" xfId="10964" xr:uid="{00000000-0005-0000-0000-0000182A0000}"/>
    <cellStyle name="20% - Accent1 2 4 2 2 5" xfId="10965" xr:uid="{00000000-0005-0000-0000-0000192A0000}"/>
    <cellStyle name="20% - Accent1 2 4 2 2 5 2" xfId="10966" xr:uid="{00000000-0005-0000-0000-00001A2A0000}"/>
    <cellStyle name="20% - Accent1 2 4 2 2 5 2 2" xfId="10967" xr:uid="{00000000-0005-0000-0000-00001B2A0000}"/>
    <cellStyle name="20% - Accent1 2 4 2 2 5 2 2 2" xfId="10968" xr:uid="{00000000-0005-0000-0000-00001C2A0000}"/>
    <cellStyle name="20% - Accent1 2 4 2 2 5 2 2 2 2" xfId="10969" xr:uid="{00000000-0005-0000-0000-00001D2A0000}"/>
    <cellStyle name="20% - Accent1 2 4 2 2 5 2 2 3" xfId="10970" xr:uid="{00000000-0005-0000-0000-00001E2A0000}"/>
    <cellStyle name="20% - Accent1 2 4 2 2 5 2 3" xfId="10971" xr:uid="{00000000-0005-0000-0000-00001F2A0000}"/>
    <cellStyle name="20% - Accent1 2 4 2 2 5 2 3 2" xfId="10972" xr:uid="{00000000-0005-0000-0000-0000202A0000}"/>
    <cellStyle name="20% - Accent1 2 4 2 2 5 2 4" xfId="10973" xr:uid="{00000000-0005-0000-0000-0000212A0000}"/>
    <cellStyle name="20% - Accent1 2 4 2 2 5 3" xfId="10974" xr:uid="{00000000-0005-0000-0000-0000222A0000}"/>
    <cellStyle name="20% - Accent1 2 4 2 2 5 3 2" xfId="10975" xr:uid="{00000000-0005-0000-0000-0000232A0000}"/>
    <cellStyle name="20% - Accent1 2 4 2 2 5 3 2 2" xfId="10976" xr:uid="{00000000-0005-0000-0000-0000242A0000}"/>
    <cellStyle name="20% - Accent1 2 4 2 2 5 3 2 2 2" xfId="10977" xr:uid="{00000000-0005-0000-0000-0000252A0000}"/>
    <cellStyle name="20% - Accent1 2 4 2 2 5 3 2 3" xfId="10978" xr:uid="{00000000-0005-0000-0000-0000262A0000}"/>
    <cellStyle name="20% - Accent1 2 4 2 2 5 3 3" xfId="10979" xr:uid="{00000000-0005-0000-0000-0000272A0000}"/>
    <cellStyle name="20% - Accent1 2 4 2 2 5 3 3 2" xfId="10980" xr:uid="{00000000-0005-0000-0000-0000282A0000}"/>
    <cellStyle name="20% - Accent1 2 4 2 2 5 3 4" xfId="10981" xr:uid="{00000000-0005-0000-0000-0000292A0000}"/>
    <cellStyle name="20% - Accent1 2 4 2 2 5 4" xfId="10982" xr:uid="{00000000-0005-0000-0000-00002A2A0000}"/>
    <cellStyle name="20% - Accent1 2 4 2 2 5 4 2" xfId="10983" xr:uid="{00000000-0005-0000-0000-00002B2A0000}"/>
    <cellStyle name="20% - Accent1 2 4 2 2 5 4 2 2" xfId="10984" xr:uid="{00000000-0005-0000-0000-00002C2A0000}"/>
    <cellStyle name="20% - Accent1 2 4 2 2 5 4 2 2 2" xfId="10985" xr:uid="{00000000-0005-0000-0000-00002D2A0000}"/>
    <cellStyle name="20% - Accent1 2 4 2 2 5 4 2 3" xfId="10986" xr:uid="{00000000-0005-0000-0000-00002E2A0000}"/>
    <cellStyle name="20% - Accent1 2 4 2 2 5 4 3" xfId="10987" xr:uid="{00000000-0005-0000-0000-00002F2A0000}"/>
    <cellStyle name="20% - Accent1 2 4 2 2 5 4 3 2" xfId="10988" xr:uid="{00000000-0005-0000-0000-0000302A0000}"/>
    <cellStyle name="20% - Accent1 2 4 2 2 5 4 4" xfId="10989" xr:uid="{00000000-0005-0000-0000-0000312A0000}"/>
    <cellStyle name="20% - Accent1 2 4 2 2 5 5" xfId="10990" xr:uid="{00000000-0005-0000-0000-0000322A0000}"/>
    <cellStyle name="20% - Accent1 2 4 2 2 5 5 2" xfId="10991" xr:uid="{00000000-0005-0000-0000-0000332A0000}"/>
    <cellStyle name="20% - Accent1 2 4 2 2 5 5 2 2" xfId="10992" xr:uid="{00000000-0005-0000-0000-0000342A0000}"/>
    <cellStyle name="20% - Accent1 2 4 2 2 5 5 3" xfId="10993" xr:uid="{00000000-0005-0000-0000-0000352A0000}"/>
    <cellStyle name="20% - Accent1 2 4 2 2 5 6" xfId="10994" xr:uid="{00000000-0005-0000-0000-0000362A0000}"/>
    <cellStyle name="20% - Accent1 2 4 2 2 5 6 2" xfId="10995" xr:uid="{00000000-0005-0000-0000-0000372A0000}"/>
    <cellStyle name="20% - Accent1 2 4 2 2 5 6 2 2" xfId="10996" xr:uid="{00000000-0005-0000-0000-0000382A0000}"/>
    <cellStyle name="20% - Accent1 2 4 2 2 5 6 3" xfId="10997" xr:uid="{00000000-0005-0000-0000-0000392A0000}"/>
    <cellStyle name="20% - Accent1 2 4 2 2 5 7" xfId="10998" xr:uid="{00000000-0005-0000-0000-00003A2A0000}"/>
    <cellStyle name="20% - Accent1 2 4 2 2 5 7 2" xfId="10999" xr:uid="{00000000-0005-0000-0000-00003B2A0000}"/>
    <cellStyle name="20% - Accent1 2 4 2 2 5 8" xfId="11000" xr:uid="{00000000-0005-0000-0000-00003C2A0000}"/>
    <cellStyle name="20% - Accent1 2 4 2 2 5 8 2" xfId="11001" xr:uid="{00000000-0005-0000-0000-00003D2A0000}"/>
    <cellStyle name="20% - Accent1 2 4 2 2 5 9" xfId="11002" xr:uid="{00000000-0005-0000-0000-00003E2A0000}"/>
    <cellStyle name="20% - Accent1 2 4 2 2 6" xfId="11003" xr:uid="{00000000-0005-0000-0000-00003F2A0000}"/>
    <cellStyle name="20% - Accent1 2 4 2 2 6 2" xfId="11004" xr:uid="{00000000-0005-0000-0000-0000402A0000}"/>
    <cellStyle name="20% - Accent1 2 4 2 2 6 2 2" xfId="11005" xr:uid="{00000000-0005-0000-0000-0000412A0000}"/>
    <cellStyle name="20% - Accent1 2 4 2 2 6 2 2 2" xfId="11006" xr:uid="{00000000-0005-0000-0000-0000422A0000}"/>
    <cellStyle name="20% - Accent1 2 4 2 2 6 2 2 2 2" xfId="11007" xr:uid="{00000000-0005-0000-0000-0000432A0000}"/>
    <cellStyle name="20% - Accent1 2 4 2 2 6 2 2 3" xfId="11008" xr:uid="{00000000-0005-0000-0000-0000442A0000}"/>
    <cellStyle name="20% - Accent1 2 4 2 2 6 2 3" xfId="11009" xr:uid="{00000000-0005-0000-0000-0000452A0000}"/>
    <cellStyle name="20% - Accent1 2 4 2 2 6 2 3 2" xfId="11010" xr:uid="{00000000-0005-0000-0000-0000462A0000}"/>
    <cellStyle name="20% - Accent1 2 4 2 2 6 2 4" xfId="11011" xr:uid="{00000000-0005-0000-0000-0000472A0000}"/>
    <cellStyle name="20% - Accent1 2 4 2 2 6 3" xfId="11012" xr:uid="{00000000-0005-0000-0000-0000482A0000}"/>
    <cellStyle name="20% - Accent1 2 4 2 2 6 3 2" xfId="11013" xr:uid="{00000000-0005-0000-0000-0000492A0000}"/>
    <cellStyle name="20% - Accent1 2 4 2 2 6 3 2 2" xfId="11014" xr:uid="{00000000-0005-0000-0000-00004A2A0000}"/>
    <cellStyle name="20% - Accent1 2 4 2 2 6 3 2 2 2" xfId="11015" xr:uid="{00000000-0005-0000-0000-00004B2A0000}"/>
    <cellStyle name="20% - Accent1 2 4 2 2 6 3 2 3" xfId="11016" xr:uid="{00000000-0005-0000-0000-00004C2A0000}"/>
    <cellStyle name="20% - Accent1 2 4 2 2 6 3 3" xfId="11017" xr:uid="{00000000-0005-0000-0000-00004D2A0000}"/>
    <cellStyle name="20% - Accent1 2 4 2 2 6 3 3 2" xfId="11018" xr:uid="{00000000-0005-0000-0000-00004E2A0000}"/>
    <cellStyle name="20% - Accent1 2 4 2 2 6 3 4" xfId="11019" xr:uid="{00000000-0005-0000-0000-00004F2A0000}"/>
    <cellStyle name="20% - Accent1 2 4 2 2 6 4" xfId="11020" xr:uid="{00000000-0005-0000-0000-0000502A0000}"/>
    <cellStyle name="20% - Accent1 2 4 2 2 6 4 2" xfId="11021" xr:uid="{00000000-0005-0000-0000-0000512A0000}"/>
    <cellStyle name="20% - Accent1 2 4 2 2 6 4 2 2" xfId="11022" xr:uid="{00000000-0005-0000-0000-0000522A0000}"/>
    <cellStyle name="20% - Accent1 2 4 2 2 6 4 2 2 2" xfId="11023" xr:uid="{00000000-0005-0000-0000-0000532A0000}"/>
    <cellStyle name="20% - Accent1 2 4 2 2 6 4 2 3" xfId="11024" xr:uid="{00000000-0005-0000-0000-0000542A0000}"/>
    <cellStyle name="20% - Accent1 2 4 2 2 6 4 3" xfId="11025" xr:uid="{00000000-0005-0000-0000-0000552A0000}"/>
    <cellStyle name="20% - Accent1 2 4 2 2 6 4 3 2" xfId="11026" xr:uid="{00000000-0005-0000-0000-0000562A0000}"/>
    <cellStyle name="20% - Accent1 2 4 2 2 6 4 4" xfId="11027" xr:uid="{00000000-0005-0000-0000-0000572A0000}"/>
    <cellStyle name="20% - Accent1 2 4 2 2 6 5" xfId="11028" xr:uid="{00000000-0005-0000-0000-0000582A0000}"/>
    <cellStyle name="20% - Accent1 2 4 2 2 6 5 2" xfId="11029" xr:uid="{00000000-0005-0000-0000-0000592A0000}"/>
    <cellStyle name="20% - Accent1 2 4 2 2 6 5 2 2" xfId="11030" xr:uid="{00000000-0005-0000-0000-00005A2A0000}"/>
    <cellStyle name="20% - Accent1 2 4 2 2 6 5 3" xfId="11031" xr:uid="{00000000-0005-0000-0000-00005B2A0000}"/>
    <cellStyle name="20% - Accent1 2 4 2 2 6 6" xfId="11032" xr:uid="{00000000-0005-0000-0000-00005C2A0000}"/>
    <cellStyle name="20% - Accent1 2 4 2 2 6 6 2" xfId="11033" xr:uid="{00000000-0005-0000-0000-00005D2A0000}"/>
    <cellStyle name="20% - Accent1 2 4 2 2 6 6 2 2" xfId="11034" xr:uid="{00000000-0005-0000-0000-00005E2A0000}"/>
    <cellStyle name="20% - Accent1 2 4 2 2 6 6 3" xfId="11035" xr:uid="{00000000-0005-0000-0000-00005F2A0000}"/>
    <cellStyle name="20% - Accent1 2 4 2 2 6 7" xfId="11036" xr:uid="{00000000-0005-0000-0000-0000602A0000}"/>
    <cellStyle name="20% - Accent1 2 4 2 2 6 7 2" xfId="11037" xr:uid="{00000000-0005-0000-0000-0000612A0000}"/>
    <cellStyle name="20% - Accent1 2 4 2 2 6 8" xfId="11038" xr:uid="{00000000-0005-0000-0000-0000622A0000}"/>
    <cellStyle name="20% - Accent1 2 4 2 2 6 8 2" xfId="11039" xr:uid="{00000000-0005-0000-0000-0000632A0000}"/>
    <cellStyle name="20% - Accent1 2 4 2 2 6 9" xfId="11040" xr:uid="{00000000-0005-0000-0000-0000642A0000}"/>
    <cellStyle name="20% - Accent1 2 4 2 2 7" xfId="11041" xr:uid="{00000000-0005-0000-0000-0000652A0000}"/>
    <cellStyle name="20% - Accent1 2 4 2 2 7 2" xfId="11042" xr:uid="{00000000-0005-0000-0000-0000662A0000}"/>
    <cellStyle name="20% - Accent1 2 4 2 2 7 2 2" xfId="11043" xr:uid="{00000000-0005-0000-0000-0000672A0000}"/>
    <cellStyle name="20% - Accent1 2 4 2 2 7 2 2 2" xfId="11044" xr:uid="{00000000-0005-0000-0000-0000682A0000}"/>
    <cellStyle name="20% - Accent1 2 4 2 2 7 2 3" xfId="11045" xr:uid="{00000000-0005-0000-0000-0000692A0000}"/>
    <cellStyle name="20% - Accent1 2 4 2 2 7 3" xfId="11046" xr:uid="{00000000-0005-0000-0000-00006A2A0000}"/>
    <cellStyle name="20% - Accent1 2 4 2 2 7 3 2" xfId="11047" xr:uid="{00000000-0005-0000-0000-00006B2A0000}"/>
    <cellStyle name="20% - Accent1 2 4 2 2 7 4" xfId="11048" xr:uid="{00000000-0005-0000-0000-00006C2A0000}"/>
    <cellStyle name="20% - Accent1 2 4 2 2 8" xfId="11049" xr:uid="{00000000-0005-0000-0000-00006D2A0000}"/>
    <cellStyle name="20% - Accent1 2 4 2 2 8 2" xfId="11050" xr:uid="{00000000-0005-0000-0000-00006E2A0000}"/>
    <cellStyle name="20% - Accent1 2 4 2 2 8 2 2" xfId="11051" xr:uid="{00000000-0005-0000-0000-00006F2A0000}"/>
    <cellStyle name="20% - Accent1 2 4 2 2 8 2 2 2" xfId="11052" xr:uid="{00000000-0005-0000-0000-0000702A0000}"/>
    <cellStyle name="20% - Accent1 2 4 2 2 8 2 3" xfId="11053" xr:uid="{00000000-0005-0000-0000-0000712A0000}"/>
    <cellStyle name="20% - Accent1 2 4 2 2 8 3" xfId="11054" xr:uid="{00000000-0005-0000-0000-0000722A0000}"/>
    <cellStyle name="20% - Accent1 2 4 2 2 8 3 2" xfId="11055" xr:uid="{00000000-0005-0000-0000-0000732A0000}"/>
    <cellStyle name="20% - Accent1 2 4 2 2 8 4" xfId="11056" xr:uid="{00000000-0005-0000-0000-0000742A0000}"/>
    <cellStyle name="20% - Accent1 2 4 2 2 9" xfId="11057" xr:uid="{00000000-0005-0000-0000-0000752A0000}"/>
    <cellStyle name="20% - Accent1 2 4 2 2 9 2" xfId="11058" xr:uid="{00000000-0005-0000-0000-0000762A0000}"/>
    <cellStyle name="20% - Accent1 2 4 2 2 9 2 2" xfId="11059" xr:uid="{00000000-0005-0000-0000-0000772A0000}"/>
    <cellStyle name="20% - Accent1 2 4 2 2 9 2 2 2" xfId="11060" xr:uid="{00000000-0005-0000-0000-0000782A0000}"/>
    <cellStyle name="20% - Accent1 2 4 2 2 9 2 3" xfId="11061" xr:uid="{00000000-0005-0000-0000-0000792A0000}"/>
    <cellStyle name="20% - Accent1 2 4 2 2 9 3" xfId="11062" xr:uid="{00000000-0005-0000-0000-00007A2A0000}"/>
    <cellStyle name="20% - Accent1 2 4 2 2 9 3 2" xfId="11063" xr:uid="{00000000-0005-0000-0000-00007B2A0000}"/>
    <cellStyle name="20% - Accent1 2 4 2 2 9 4" xfId="11064" xr:uid="{00000000-0005-0000-0000-00007C2A0000}"/>
    <cellStyle name="20% - Accent1 2 4 2 3" xfId="11065" xr:uid="{00000000-0005-0000-0000-00007D2A0000}"/>
    <cellStyle name="20% - Accent1 2 4 2 3 10" xfId="11066" xr:uid="{00000000-0005-0000-0000-00007E2A0000}"/>
    <cellStyle name="20% - Accent1 2 4 2 3 10 2" xfId="11067" xr:uid="{00000000-0005-0000-0000-00007F2A0000}"/>
    <cellStyle name="20% - Accent1 2 4 2 3 11" xfId="11068" xr:uid="{00000000-0005-0000-0000-0000802A0000}"/>
    <cellStyle name="20% - Accent1 2 4 2 3 2" xfId="11069" xr:uid="{00000000-0005-0000-0000-0000812A0000}"/>
    <cellStyle name="20% - Accent1 2 4 2 3 2 2" xfId="11070" xr:uid="{00000000-0005-0000-0000-0000822A0000}"/>
    <cellStyle name="20% - Accent1 2 4 2 3 2 2 2" xfId="11071" xr:uid="{00000000-0005-0000-0000-0000832A0000}"/>
    <cellStyle name="20% - Accent1 2 4 2 3 2 2 2 2" xfId="11072" xr:uid="{00000000-0005-0000-0000-0000842A0000}"/>
    <cellStyle name="20% - Accent1 2 4 2 3 2 2 2 2 2" xfId="11073" xr:uid="{00000000-0005-0000-0000-0000852A0000}"/>
    <cellStyle name="20% - Accent1 2 4 2 3 2 2 2 3" xfId="11074" xr:uid="{00000000-0005-0000-0000-0000862A0000}"/>
    <cellStyle name="20% - Accent1 2 4 2 3 2 2 3" xfId="11075" xr:uid="{00000000-0005-0000-0000-0000872A0000}"/>
    <cellStyle name="20% - Accent1 2 4 2 3 2 2 3 2" xfId="11076" xr:uid="{00000000-0005-0000-0000-0000882A0000}"/>
    <cellStyle name="20% - Accent1 2 4 2 3 2 2 4" xfId="11077" xr:uid="{00000000-0005-0000-0000-0000892A0000}"/>
    <cellStyle name="20% - Accent1 2 4 2 3 2 3" xfId="11078" xr:uid="{00000000-0005-0000-0000-00008A2A0000}"/>
    <cellStyle name="20% - Accent1 2 4 2 3 2 3 2" xfId="11079" xr:uid="{00000000-0005-0000-0000-00008B2A0000}"/>
    <cellStyle name="20% - Accent1 2 4 2 3 2 3 2 2" xfId="11080" xr:uid="{00000000-0005-0000-0000-00008C2A0000}"/>
    <cellStyle name="20% - Accent1 2 4 2 3 2 3 2 2 2" xfId="11081" xr:uid="{00000000-0005-0000-0000-00008D2A0000}"/>
    <cellStyle name="20% - Accent1 2 4 2 3 2 3 2 3" xfId="11082" xr:uid="{00000000-0005-0000-0000-00008E2A0000}"/>
    <cellStyle name="20% - Accent1 2 4 2 3 2 3 3" xfId="11083" xr:uid="{00000000-0005-0000-0000-00008F2A0000}"/>
    <cellStyle name="20% - Accent1 2 4 2 3 2 3 3 2" xfId="11084" xr:uid="{00000000-0005-0000-0000-0000902A0000}"/>
    <cellStyle name="20% - Accent1 2 4 2 3 2 3 4" xfId="11085" xr:uid="{00000000-0005-0000-0000-0000912A0000}"/>
    <cellStyle name="20% - Accent1 2 4 2 3 2 4" xfId="11086" xr:uid="{00000000-0005-0000-0000-0000922A0000}"/>
    <cellStyle name="20% - Accent1 2 4 2 3 2 4 2" xfId="11087" xr:uid="{00000000-0005-0000-0000-0000932A0000}"/>
    <cellStyle name="20% - Accent1 2 4 2 3 2 4 2 2" xfId="11088" xr:uid="{00000000-0005-0000-0000-0000942A0000}"/>
    <cellStyle name="20% - Accent1 2 4 2 3 2 4 2 2 2" xfId="11089" xr:uid="{00000000-0005-0000-0000-0000952A0000}"/>
    <cellStyle name="20% - Accent1 2 4 2 3 2 4 2 3" xfId="11090" xr:uid="{00000000-0005-0000-0000-0000962A0000}"/>
    <cellStyle name="20% - Accent1 2 4 2 3 2 4 3" xfId="11091" xr:uid="{00000000-0005-0000-0000-0000972A0000}"/>
    <cellStyle name="20% - Accent1 2 4 2 3 2 4 3 2" xfId="11092" xr:uid="{00000000-0005-0000-0000-0000982A0000}"/>
    <cellStyle name="20% - Accent1 2 4 2 3 2 4 4" xfId="11093" xr:uid="{00000000-0005-0000-0000-0000992A0000}"/>
    <cellStyle name="20% - Accent1 2 4 2 3 2 5" xfId="11094" xr:uid="{00000000-0005-0000-0000-00009A2A0000}"/>
    <cellStyle name="20% - Accent1 2 4 2 3 2 5 2" xfId="11095" xr:uid="{00000000-0005-0000-0000-00009B2A0000}"/>
    <cellStyle name="20% - Accent1 2 4 2 3 2 5 2 2" xfId="11096" xr:uid="{00000000-0005-0000-0000-00009C2A0000}"/>
    <cellStyle name="20% - Accent1 2 4 2 3 2 5 3" xfId="11097" xr:uid="{00000000-0005-0000-0000-00009D2A0000}"/>
    <cellStyle name="20% - Accent1 2 4 2 3 2 6" xfId="11098" xr:uid="{00000000-0005-0000-0000-00009E2A0000}"/>
    <cellStyle name="20% - Accent1 2 4 2 3 2 6 2" xfId="11099" xr:uid="{00000000-0005-0000-0000-00009F2A0000}"/>
    <cellStyle name="20% - Accent1 2 4 2 3 2 6 2 2" xfId="11100" xr:uid="{00000000-0005-0000-0000-0000A02A0000}"/>
    <cellStyle name="20% - Accent1 2 4 2 3 2 6 3" xfId="11101" xr:uid="{00000000-0005-0000-0000-0000A12A0000}"/>
    <cellStyle name="20% - Accent1 2 4 2 3 2 7" xfId="11102" xr:uid="{00000000-0005-0000-0000-0000A22A0000}"/>
    <cellStyle name="20% - Accent1 2 4 2 3 2 7 2" xfId="11103" xr:uid="{00000000-0005-0000-0000-0000A32A0000}"/>
    <cellStyle name="20% - Accent1 2 4 2 3 2 8" xfId="11104" xr:uid="{00000000-0005-0000-0000-0000A42A0000}"/>
    <cellStyle name="20% - Accent1 2 4 2 3 2 8 2" xfId="11105" xr:uid="{00000000-0005-0000-0000-0000A52A0000}"/>
    <cellStyle name="20% - Accent1 2 4 2 3 2 9" xfId="11106" xr:uid="{00000000-0005-0000-0000-0000A62A0000}"/>
    <cellStyle name="20% - Accent1 2 4 2 3 3" xfId="11107" xr:uid="{00000000-0005-0000-0000-0000A72A0000}"/>
    <cellStyle name="20% - Accent1 2 4 2 3 3 2" xfId="11108" xr:uid="{00000000-0005-0000-0000-0000A82A0000}"/>
    <cellStyle name="20% - Accent1 2 4 2 3 3 2 2" xfId="11109" xr:uid="{00000000-0005-0000-0000-0000A92A0000}"/>
    <cellStyle name="20% - Accent1 2 4 2 3 3 2 2 2" xfId="11110" xr:uid="{00000000-0005-0000-0000-0000AA2A0000}"/>
    <cellStyle name="20% - Accent1 2 4 2 3 3 2 2 2 2" xfId="11111" xr:uid="{00000000-0005-0000-0000-0000AB2A0000}"/>
    <cellStyle name="20% - Accent1 2 4 2 3 3 2 2 3" xfId="11112" xr:uid="{00000000-0005-0000-0000-0000AC2A0000}"/>
    <cellStyle name="20% - Accent1 2 4 2 3 3 2 3" xfId="11113" xr:uid="{00000000-0005-0000-0000-0000AD2A0000}"/>
    <cellStyle name="20% - Accent1 2 4 2 3 3 2 3 2" xfId="11114" xr:uid="{00000000-0005-0000-0000-0000AE2A0000}"/>
    <cellStyle name="20% - Accent1 2 4 2 3 3 2 4" xfId="11115" xr:uid="{00000000-0005-0000-0000-0000AF2A0000}"/>
    <cellStyle name="20% - Accent1 2 4 2 3 3 3" xfId="11116" xr:uid="{00000000-0005-0000-0000-0000B02A0000}"/>
    <cellStyle name="20% - Accent1 2 4 2 3 3 3 2" xfId="11117" xr:uid="{00000000-0005-0000-0000-0000B12A0000}"/>
    <cellStyle name="20% - Accent1 2 4 2 3 3 3 2 2" xfId="11118" xr:uid="{00000000-0005-0000-0000-0000B22A0000}"/>
    <cellStyle name="20% - Accent1 2 4 2 3 3 3 2 2 2" xfId="11119" xr:uid="{00000000-0005-0000-0000-0000B32A0000}"/>
    <cellStyle name="20% - Accent1 2 4 2 3 3 3 2 3" xfId="11120" xr:uid="{00000000-0005-0000-0000-0000B42A0000}"/>
    <cellStyle name="20% - Accent1 2 4 2 3 3 3 3" xfId="11121" xr:uid="{00000000-0005-0000-0000-0000B52A0000}"/>
    <cellStyle name="20% - Accent1 2 4 2 3 3 3 3 2" xfId="11122" xr:uid="{00000000-0005-0000-0000-0000B62A0000}"/>
    <cellStyle name="20% - Accent1 2 4 2 3 3 3 4" xfId="11123" xr:uid="{00000000-0005-0000-0000-0000B72A0000}"/>
    <cellStyle name="20% - Accent1 2 4 2 3 3 4" xfId="11124" xr:uid="{00000000-0005-0000-0000-0000B82A0000}"/>
    <cellStyle name="20% - Accent1 2 4 2 3 3 4 2" xfId="11125" xr:uid="{00000000-0005-0000-0000-0000B92A0000}"/>
    <cellStyle name="20% - Accent1 2 4 2 3 3 4 2 2" xfId="11126" xr:uid="{00000000-0005-0000-0000-0000BA2A0000}"/>
    <cellStyle name="20% - Accent1 2 4 2 3 3 4 2 2 2" xfId="11127" xr:uid="{00000000-0005-0000-0000-0000BB2A0000}"/>
    <cellStyle name="20% - Accent1 2 4 2 3 3 4 2 3" xfId="11128" xr:uid="{00000000-0005-0000-0000-0000BC2A0000}"/>
    <cellStyle name="20% - Accent1 2 4 2 3 3 4 3" xfId="11129" xr:uid="{00000000-0005-0000-0000-0000BD2A0000}"/>
    <cellStyle name="20% - Accent1 2 4 2 3 3 4 3 2" xfId="11130" xr:uid="{00000000-0005-0000-0000-0000BE2A0000}"/>
    <cellStyle name="20% - Accent1 2 4 2 3 3 4 4" xfId="11131" xr:uid="{00000000-0005-0000-0000-0000BF2A0000}"/>
    <cellStyle name="20% - Accent1 2 4 2 3 3 5" xfId="11132" xr:uid="{00000000-0005-0000-0000-0000C02A0000}"/>
    <cellStyle name="20% - Accent1 2 4 2 3 3 5 2" xfId="11133" xr:uid="{00000000-0005-0000-0000-0000C12A0000}"/>
    <cellStyle name="20% - Accent1 2 4 2 3 3 5 2 2" xfId="11134" xr:uid="{00000000-0005-0000-0000-0000C22A0000}"/>
    <cellStyle name="20% - Accent1 2 4 2 3 3 5 3" xfId="11135" xr:uid="{00000000-0005-0000-0000-0000C32A0000}"/>
    <cellStyle name="20% - Accent1 2 4 2 3 3 6" xfId="11136" xr:uid="{00000000-0005-0000-0000-0000C42A0000}"/>
    <cellStyle name="20% - Accent1 2 4 2 3 3 6 2" xfId="11137" xr:uid="{00000000-0005-0000-0000-0000C52A0000}"/>
    <cellStyle name="20% - Accent1 2 4 2 3 3 6 2 2" xfId="11138" xr:uid="{00000000-0005-0000-0000-0000C62A0000}"/>
    <cellStyle name="20% - Accent1 2 4 2 3 3 6 3" xfId="11139" xr:uid="{00000000-0005-0000-0000-0000C72A0000}"/>
    <cellStyle name="20% - Accent1 2 4 2 3 3 7" xfId="11140" xr:uid="{00000000-0005-0000-0000-0000C82A0000}"/>
    <cellStyle name="20% - Accent1 2 4 2 3 3 7 2" xfId="11141" xr:uid="{00000000-0005-0000-0000-0000C92A0000}"/>
    <cellStyle name="20% - Accent1 2 4 2 3 3 8" xfId="11142" xr:uid="{00000000-0005-0000-0000-0000CA2A0000}"/>
    <cellStyle name="20% - Accent1 2 4 2 3 3 8 2" xfId="11143" xr:uid="{00000000-0005-0000-0000-0000CB2A0000}"/>
    <cellStyle name="20% - Accent1 2 4 2 3 3 9" xfId="11144" xr:uid="{00000000-0005-0000-0000-0000CC2A0000}"/>
    <cellStyle name="20% - Accent1 2 4 2 3 4" xfId="11145" xr:uid="{00000000-0005-0000-0000-0000CD2A0000}"/>
    <cellStyle name="20% - Accent1 2 4 2 3 4 2" xfId="11146" xr:uid="{00000000-0005-0000-0000-0000CE2A0000}"/>
    <cellStyle name="20% - Accent1 2 4 2 3 4 2 2" xfId="11147" xr:uid="{00000000-0005-0000-0000-0000CF2A0000}"/>
    <cellStyle name="20% - Accent1 2 4 2 3 4 2 2 2" xfId="11148" xr:uid="{00000000-0005-0000-0000-0000D02A0000}"/>
    <cellStyle name="20% - Accent1 2 4 2 3 4 2 3" xfId="11149" xr:uid="{00000000-0005-0000-0000-0000D12A0000}"/>
    <cellStyle name="20% - Accent1 2 4 2 3 4 3" xfId="11150" xr:uid="{00000000-0005-0000-0000-0000D22A0000}"/>
    <cellStyle name="20% - Accent1 2 4 2 3 4 3 2" xfId="11151" xr:uid="{00000000-0005-0000-0000-0000D32A0000}"/>
    <cellStyle name="20% - Accent1 2 4 2 3 4 4" xfId="11152" xr:uid="{00000000-0005-0000-0000-0000D42A0000}"/>
    <cellStyle name="20% - Accent1 2 4 2 3 5" xfId="11153" xr:uid="{00000000-0005-0000-0000-0000D52A0000}"/>
    <cellStyle name="20% - Accent1 2 4 2 3 5 2" xfId="11154" xr:uid="{00000000-0005-0000-0000-0000D62A0000}"/>
    <cellStyle name="20% - Accent1 2 4 2 3 5 2 2" xfId="11155" xr:uid="{00000000-0005-0000-0000-0000D72A0000}"/>
    <cellStyle name="20% - Accent1 2 4 2 3 5 2 2 2" xfId="11156" xr:uid="{00000000-0005-0000-0000-0000D82A0000}"/>
    <cellStyle name="20% - Accent1 2 4 2 3 5 2 3" xfId="11157" xr:uid="{00000000-0005-0000-0000-0000D92A0000}"/>
    <cellStyle name="20% - Accent1 2 4 2 3 5 3" xfId="11158" xr:uid="{00000000-0005-0000-0000-0000DA2A0000}"/>
    <cellStyle name="20% - Accent1 2 4 2 3 5 3 2" xfId="11159" xr:uid="{00000000-0005-0000-0000-0000DB2A0000}"/>
    <cellStyle name="20% - Accent1 2 4 2 3 5 4" xfId="11160" xr:uid="{00000000-0005-0000-0000-0000DC2A0000}"/>
    <cellStyle name="20% - Accent1 2 4 2 3 6" xfId="11161" xr:uid="{00000000-0005-0000-0000-0000DD2A0000}"/>
    <cellStyle name="20% - Accent1 2 4 2 3 6 2" xfId="11162" xr:uid="{00000000-0005-0000-0000-0000DE2A0000}"/>
    <cellStyle name="20% - Accent1 2 4 2 3 6 2 2" xfId="11163" xr:uid="{00000000-0005-0000-0000-0000DF2A0000}"/>
    <cellStyle name="20% - Accent1 2 4 2 3 6 2 2 2" xfId="11164" xr:uid="{00000000-0005-0000-0000-0000E02A0000}"/>
    <cellStyle name="20% - Accent1 2 4 2 3 6 2 3" xfId="11165" xr:uid="{00000000-0005-0000-0000-0000E12A0000}"/>
    <cellStyle name="20% - Accent1 2 4 2 3 6 3" xfId="11166" xr:uid="{00000000-0005-0000-0000-0000E22A0000}"/>
    <cellStyle name="20% - Accent1 2 4 2 3 6 3 2" xfId="11167" xr:uid="{00000000-0005-0000-0000-0000E32A0000}"/>
    <cellStyle name="20% - Accent1 2 4 2 3 6 4" xfId="11168" xr:uid="{00000000-0005-0000-0000-0000E42A0000}"/>
    <cellStyle name="20% - Accent1 2 4 2 3 7" xfId="11169" xr:uid="{00000000-0005-0000-0000-0000E52A0000}"/>
    <cellStyle name="20% - Accent1 2 4 2 3 7 2" xfId="11170" xr:uid="{00000000-0005-0000-0000-0000E62A0000}"/>
    <cellStyle name="20% - Accent1 2 4 2 3 7 2 2" xfId="11171" xr:uid="{00000000-0005-0000-0000-0000E72A0000}"/>
    <cellStyle name="20% - Accent1 2 4 2 3 7 3" xfId="11172" xr:uid="{00000000-0005-0000-0000-0000E82A0000}"/>
    <cellStyle name="20% - Accent1 2 4 2 3 8" xfId="11173" xr:uid="{00000000-0005-0000-0000-0000E92A0000}"/>
    <cellStyle name="20% - Accent1 2 4 2 3 8 2" xfId="11174" xr:uid="{00000000-0005-0000-0000-0000EA2A0000}"/>
    <cellStyle name="20% - Accent1 2 4 2 3 8 2 2" xfId="11175" xr:uid="{00000000-0005-0000-0000-0000EB2A0000}"/>
    <cellStyle name="20% - Accent1 2 4 2 3 8 3" xfId="11176" xr:uid="{00000000-0005-0000-0000-0000EC2A0000}"/>
    <cellStyle name="20% - Accent1 2 4 2 3 9" xfId="11177" xr:uid="{00000000-0005-0000-0000-0000ED2A0000}"/>
    <cellStyle name="20% - Accent1 2 4 2 3 9 2" xfId="11178" xr:uid="{00000000-0005-0000-0000-0000EE2A0000}"/>
    <cellStyle name="20% - Accent1 2 4 2 4" xfId="11179" xr:uid="{00000000-0005-0000-0000-0000EF2A0000}"/>
    <cellStyle name="20% - Accent1 2 4 2 4 10" xfId="11180" xr:uid="{00000000-0005-0000-0000-0000F02A0000}"/>
    <cellStyle name="20% - Accent1 2 4 2 4 10 2" xfId="11181" xr:uid="{00000000-0005-0000-0000-0000F12A0000}"/>
    <cellStyle name="20% - Accent1 2 4 2 4 11" xfId="11182" xr:uid="{00000000-0005-0000-0000-0000F22A0000}"/>
    <cellStyle name="20% - Accent1 2 4 2 4 2" xfId="11183" xr:uid="{00000000-0005-0000-0000-0000F32A0000}"/>
    <cellStyle name="20% - Accent1 2 4 2 4 2 2" xfId="11184" xr:uid="{00000000-0005-0000-0000-0000F42A0000}"/>
    <cellStyle name="20% - Accent1 2 4 2 4 2 2 2" xfId="11185" xr:uid="{00000000-0005-0000-0000-0000F52A0000}"/>
    <cellStyle name="20% - Accent1 2 4 2 4 2 2 2 2" xfId="11186" xr:uid="{00000000-0005-0000-0000-0000F62A0000}"/>
    <cellStyle name="20% - Accent1 2 4 2 4 2 2 2 2 2" xfId="11187" xr:uid="{00000000-0005-0000-0000-0000F72A0000}"/>
    <cellStyle name="20% - Accent1 2 4 2 4 2 2 2 3" xfId="11188" xr:uid="{00000000-0005-0000-0000-0000F82A0000}"/>
    <cellStyle name="20% - Accent1 2 4 2 4 2 2 3" xfId="11189" xr:uid="{00000000-0005-0000-0000-0000F92A0000}"/>
    <cellStyle name="20% - Accent1 2 4 2 4 2 2 3 2" xfId="11190" xr:uid="{00000000-0005-0000-0000-0000FA2A0000}"/>
    <cellStyle name="20% - Accent1 2 4 2 4 2 2 4" xfId="11191" xr:uid="{00000000-0005-0000-0000-0000FB2A0000}"/>
    <cellStyle name="20% - Accent1 2 4 2 4 2 3" xfId="11192" xr:uid="{00000000-0005-0000-0000-0000FC2A0000}"/>
    <cellStyle name="20% - Accent1 2 4 2 4 2 3 2" xfId="11193" xr:uid="{00000000-0005-0000-0000-0000FD2A0000}"/>
    <cellStyle name="20% - Accent1 2 4 2 4 2 3 2 2" xfId="11194" xr:uid="{00000000-0005-0000-0000-0000FE2A0000}"/>
    <cellStyle name="20% - Accent1 2 4 2 4 2 3 2 2 2" xfId="11195" xr:uid="{00000000-0005-0000-0000-0000FF2A0000}"/>
    <cellStyle name="20% - Accent1 2 4 2 4 2 3 2 3" xfId="11196" xr:uid="{00000000-0005-0000-0000-0000002B0000}"/>
    <cellStyle name="20% - Accent1 2 4 2 4 2 3 3" xfId="11197" xr:uid="{00000000-0005-0000-0000-0000012B0000}"/>
    <cellStyle name="20% - Accent1 2 4 2 4 2 3 3 2" xfId="11198" xr:uid="{00000000-0005-0000-0000-0000022B0000}"/>
    <cellStyle name="20% - Accent1 2 4 2 4 2 3 4" xfId="11199" xr:uid="{00000000-0005-0000-0000-0000032B0000}"/>
    <cellStyle name="20% - Accent1 2 4 2 4 2 4" xfId="11200" xr:uid="{00000000-0005-0000-0000-0000042B0000}"/>
    <cellStyle name="20% - Accent1 2 4 2 4 2 4 2" xfId="11201" xr:uid="{00000000-0005-0000-0000-0000052B0000}"/>
    <cellStyle name="20% - Accent1 2 4 2 4 2 4 2 2" xfId="11202" xr:uid="{00000000-0005-0000-0000-0000062B0000}"/>
    <cellStyle name="20% - Accent1 2 4 2 4 2 4 2 2 2" xfId="11203" xr:uid="{00000000-0005-0000-0000-0000072B0000}"/>
    <cellStyle name="20% - Accent1 2 4 2 4 2 4 2 3" xfId="11204" xr:uid="{00000000-0005-0000-0000-0000082B0000}"/>
    <cellStyle name="20% - Accent1 2 4 2 4 2 4 3" xfId="11205" xr:uid="{00000000-0005-0000-0000-0000092B0000}"/>
    <cellStyle name="20% - Accent1 2 4 2 4 2 4 3 2" xfId="11206" xr:uid="{00000000-0005-0000-0000-00000A2B0000}"/>
    <cellStyle name="20% - Accent1 2 4 2 4 2 4 4" xfId="11207" xr:uid="{00000000-0005-0000-0000-00000B2B0000}"/>
    <cellStyle name="20% - Accent1 2 4 2 4 2 5" xfId="11208" xr:uid="{00000000-0005-0000-0000-00000C2B0000}"/>
    <cellStyle name="20% - Accent1 2 4 2 4 2 5 2" xfId="11209" xr:uid="{00000000-0005-0000-0000-00000D2B0000}"/>
    <cellStyle name="20% - Accent1 2 4 2 4 2 5 2 2" xfId="11210" xr:uid="{00000000-0005-0000-0000-00000E2B0000}"/>
    <cellStyle name="20% - Accent1 2 4 2 4 2 5 3" xfId="11211" xr:uid="{00000000-0005-0000-0000-00000F2B0000}"/>
    <cellStyle name="20% - Accent1 2 4 2 4 2 6" xfId="11212" xr:uid="{00000000-0005-0000-0000-0000102B0000}"/>
    <cellStyle name="20% - Accent1 2 4 2 4 2 6 2" xfId="11213" xr:uid="{00000000-0005-0000-0000-0000112B0000}"/>
    <cellStyle name="20% - Accent1 2 4 2 4 2 6 2 2" xfId="11214" xr:uid="{00000000-0005-0000-0000-0000122B0000}"/>
    <cellStyle name="20% - Accent1 2 4 2 4 2 6 3" xfId="11215" xr:uid="{00000000-0005-0000-0000-0000132B0000}"/>
    <cellStyle name="20% - Accent1 2 4 2 4 2 7" xfId="11216" xr:uid="{00000000-0005-0000-0000-0000142B0000}"/>
    <cellStyle name="20% - Accent1 2 4 2 4 2 7 2" xfId="11217" xr:uid="{00000000-0005-0000-0000-0000152B0000}"/>
    <cellStyle name="20% - Accent1 2 4 2 4 2 8" xfId="11218" xr:uid="{00000000-0005-0000-0000-0000162B0000}"/>
    <cellStyle name="20% - Accent1 2 4 2 4 2 8 2" xfId="11219" xr:uid="{00000000-0005-0000-0000-0000172B0000}"/>
    <cellStyle name="20% - Accent1 2 4 2 4 2 9" xfId="11220" xr:uid="{00000000-0005-0000-0000-0000182B0000}"/>
    <cellStyle name="20% - Accent1 2 4 2 4 3" xfId="11221" xr:uid="{00000000-0005-0000-0000-0000192B0000}"/>
    <cellStyle name="20% - Accent1 2 4 2 4 3 2" xfId="11222" xr:uid="{00000000-0005-0000-0000-00001A2B0000}"/>
    <cellStyle name="20% - Accent1 2 4 2 4 3 2 2" xfId="11223" xr:uid="{00000000-0005-0000-0000-00001B2B0000}"/>
    <cellStyle name="20% - Accent1 2 4 2 4 3 2 2 2" xfId="11224" xr:uid="{00000000-0005-0000-0000-00001C2B0000}"/>
    <cellStyle name="20% - Accent1 2 4 2 4 3 2 2 2 2" xfId="11225" xr:uid="{00000000-0005-0000-0000-00001D2B0000}"/>
    <cellStyle name="20% - Accent1 2 4 2 4 3 2 2 3" xfId="11226" xr:uid="{00000000-0005-0000-0000-00001E2B0000}"/>
    <cellStyle name="20% - Accent1 2 4 2 4 3 2 3" xfId="11227" xr:uid="{00000000-0005-0000-0000-00001F2B0000}"/>
    <cellStyle name="20% - Accent1 2 4 2 4 3 2 3 2" xfId="11228" xr:uid="{00000000-0005-0000-0000-0000202B0000}"/>
    <cellStyle name="20% - Accent1 2 4 2 4 3 2 4" xfId="11229" xr:uid="{00000000-0005-0000-0000-0000212B0000}"/>
    <cellStyle name="20% - Accent1 2 4 2 4 3 3" xfId="11230" xr:uid="{00000000-0005-0000-0000-0000222B0000}"/>
    <cellStyle name="20% - Accent1 2 4 2 4 3 3 2" xfId="11231" xr:uid="{00000000-0005-0000-0000-0000232B0000}"/>
    <cellStyle name="20% - Accent1 2 4 2 4 3 3 2 2" xfId="11232" xr:uid="{00000000-0005-0000-0000-0000242B0000}"/>
    <cellStyle name="20% - Accent1 2 4 2 4 3 3 2 2 2" xfId="11233" xr:uid="{00000000-0005-0000-0000-0000252B0000}"/>
    <cellStyle name="20% - Accent1 2 4 2 4 3 3 2 3" xfId="11234" xr:uid="{00000000-0005-0000-0000-0000262B0000}"/>
    <cellStyle name="20% - Accent1 2 4 2 4 3 3 3" xfId="11235" xr:uid="{00000000-0005-0000-0000-0000272B0000}"/>
    <cellStyle name="20% - Accent1 2 4 2 4 3 3 3 2" xfId="11236" xr:uid="{00000000-0005-0000-0000-0000282B0000}"/>
    <cellStyle name="20% - Accent1 2 4 2 4 3 3 4" xfId="11237" xr:uid="{00000000-0005-0000-0000-0000292B0000}"/>
    <cellStyle name="20% - Accent1 2 4 2 4 3 4" xfId="11238" xr:uid="{00000000-0005-0000-0000-00002A2B0000}"/>
    <cellStyle name="20% - Accent1 2 4 2 4 3 4 2" xfId="11239" xr:uid="{00000000-0005-0000-0000-00002B2B0000}"/>
    <cellStyle name="20% - Accent1 2 4 2 4 3 4 2 2" xfId="11240" xr:uid="{00000000-0005-0000-0000-00002C2B0000}"/>
    <cellStyle name="20% - Accent1 2 4 2 4 3 4 2 2 2" xfId="11241" xr:uid="{00000000-0005-0000-0000-00002D2B0000}"/>
    <cellStyle name="20% - Accent1 2 4 2 4 3 4 2 3" xfId="11242" xr:uid="{00000000-0005-0000-0000-00002E2B0000}"/>
    <cellStyle name="20% - Accent1 2 4 2 4 3 4 3" xfId="11243" xr:uid="{00000000-0005-0000-0000-00002F2B0000}"/>
    <cellStyle name="20% - Accent1 2 4 2 4 3 4 3 2" xfId="11244" xr:uid="{00000000-0005-0000-0000-0000302B0000}"/>
    <cellStyle name="20% - Accent1 2 4 2 4 3 4 4" xfId="11245" xr:uid="{00000000-0005-0000-0000-0000312B0000}"/>
    <cellStyle name="20% - Accent1 2 4 2 4 3 5" xfId="11246" xr:uid="{00000000-0005-0000-0000-0000322B0000}"/>
    <cellStyle name="20% - Accent1 2 4 2 4 3 5 2" xfId="11247" xr:uid="{00000000-0005-0000-0000-0000332B0000}"/>
    <cellStyle name="20% - Accent1 2 4 2 4 3 5 2 2" xfId="11248" xr:uid="{00000000-0005-0000-0000-0000342B0000}"/>
    <cellStyle name="20% - Accent1 2 4 2 4 3 5 3" xfId="11249" xr:uid="{00000000-0005-0000-0000-0000352B0000}"/>
    <cellStyle name="20% - Accent1 2 4 2 4 3 6" xfId="11250" xr:uid="{00000000-0005-0000-0000-0000362B0000}"/>
    <cellStyle name="20% - Accent1 2 4 2 4 3 6 2" xfId="11251" xr:uid="{00000000-0005-0000-0000-0000372B0000}"/>
    <cellStyle name="20% - Accent1 2 4 2 4 3 6 2 2" xfId="11252" xr:uid="{00000000-0005-0000-0000-0000382B0000}"/>
    <cellStyle name="20% - Accent1 2 4 2 4 3 6 3" xfId="11253" xr:uid="{00000000-0005-0000-0000-0000392B0000}"/>
    <cellStyle name="20% - Accent1 2 4 2 4 3 7" xfId="11254" xr:uid="{00000000-0005-0000-0000-00003A2B0000}"/>
    <cellStyle name="20% - Accent1 2 4 2 4 3 7 2" xfId="11255" xr:uid="{00000000-0005-0000-0000-00003B2B0000}"/>
    <cellStyle name="20% - Accent1 2 4 2 4 3 8" xfId="11256" xr:uid="{00000000-0005-0000-0000-00003C2B0000}"/>
    <cellStyle name="20% - Accent1 2 4 2 4 3 8 2" xfId="11257" xr:uid="{00000000-0005-0000-0000-00003D2B0000}"/>
    <cellStyle name="20% - Accent1 2 4 2 4 3 9" xfId="11258" xr:uid="{00000000-0005-0000-0000-00003E2B0000}"/>
    <cellStyle name="20% - Accent1 2 4 2 4 4" xfId="11259" xr:uid="{00000000-0005-0000-0000-00003F2B0000}"/>
    <cellStyle name="20% - Accent1 2 4 2 4 4 2" xfId="11260" xr:uid="{00000000-0005-0000-0000-0000402B0000}"/>
    <cellStyle name="20% - Accent1 2 4 2 4 4 2 2" xfId="11261" xr:uid="{00000000-0005-0000-0000-0000412B0000}"/>
    <cellStyle name="20% - Accent1 2 4 2 4 4 2 2 2" xfId="11262" xr:uid="{00000000-0005-0000-0000-0000422B0000}"/>
    <cellStyle name="20% - Accent1 2 4 2 4 4 2 3" xfId="11263" xr:uid="{00000000-0005-0000-0000-0000432B0000}"/>
    <cellStyle name="20% - Accent1 2 4 2 4 4 3" xfId="11264" xr:uid="{00000000-0005-0000-0000-0000442B0000}"/>
    <cellStyle name="20% - Accent1 2 4 2 4 4 3 2" xfId="11265" xr:uid="{00000000-0005-0000-0000-0000452B0000}"/>
    <cellStyle name="20% - Accent1 2 4 2 4 4 4" xfId="11266" xr:uid="{00000000-0005-0000-0000-0000462B0000}"/>
    <cellStyle name="20% - Accent1 2 4 2 4 5" xfId="11267" xr:uid="{00000000-0005-0000-0000-0000472B0000}"/>
    <cellStyle name="20% - Accent1 2 4 2 4 5 2" xfId="11268" xr:uid="{00000000-0005-0000-0000-0000482B0000}"/>
    <cellStyle name="20% - Accent1 2 4 2 4 5 2 2" xfId="11269" xr:uid="{00000000-0005-0000-0000-0000492B0000}"/>
    <cellStyle name="20% - Accent1 2 4 2 4 5 2 2 2" xfId="11270" xr:uid="{00000000-0005-0000-0000-00004A2B0000}"/>
    <cellStyle name="20% - Accent1 2 4 2 4 5 2 3" xfId="11271" xr:uid="{00000000-0005-0000-0000-00004B2B0000}"/>
    <cellStyle name="20% - Accent1 2 4 2 4 5 3" xfId="11272" xr:uid="{00000000-0005-0000-0000-00004C2B0000}"/>
    <cellStyle name="20% - Accent1 2 4 2 4 5 3 2" xfId="11273" xr:uid="{00000000-0005-0000-0000-00004D2B0000}"/>
    <cellStyle name="20% - Accent1 2 4 2 4 5 4" xfId="11274" xr:uid="{00000000-0005-0000-0000-00004E2B0000}"/>
    <cellStyle name="20% - Accent1 2 4 2 4 6" xfId="11275" xr:uid="{00000000-0005-0000-0000-00004F2B0000}"/>
    <cellStyle name="20% - Accent1 2 4 2 4 6 2" xfId="11276" xr:uid="{00000000-0005-0000-0000-0000502B0000}"/>
    <cellStyle name="20% - Accent1 2 4 2 4 6 2 2" xfId="11277" xr:uid="{00000000-0005-0000-0000-0000512B0000}"/>
    <cellStyle name="20% - Accent1 2 4 2 4 6 2 2 2" xfId="11278" xr:uid="{00000000-0005-0000-0000-0000522B0000}"/>
    <cellStyle name="20% - Accent1 2 4 2 4 6 2 3" xfId="11279" xr:uid="{00000000-0005-0000-0000-0000532B0000}"/>
    <cellStyle name="20% - Accent1 2 4 2 4 6 3" xfId="11280" xr:uid="{00000000-0005-0000-0000-0000542B0000}"/>
    <cellStyle name="20% - Accent1 2 4 2 4 6 3 2" xfId="11281" xr:uid="{00000000-0005-0000-0000-0000552B0000}"/>
    <cellStyle name="20% - Accent1 2 4 2 4 6 4" xfId="11282" xr:uid="{00000000-0005-0000-0000-0000562B0000}"/>
    <cellStyle name="20% - Accent1 2 4 2 4 7" xfId="11283" xr:uid="{00000000-0005-0000-0000-0000572B0000}"/>
    <cellStyle name="20% - Accent1 2 4 2 4 7 2" xfId="11284" xr:uid="{00000000-0005-0000-0000-0000582B0000}"/>
    <cellStyle name="20% - Accent1 2 4 2 4 7 2 2" xfId="11285" xr:uid="{00000000-0005-0000-0000-0000592B0000}"/>
    <cellStyle name="20% - Accent1 2 4 2 4 7 3" xfId="11286" xr:uid="{00000000-0005-0000-0000-00005A2B0000}"/>
    <cellStyle name="20% - Accent1 2 4 2 4 8" xfId="11287" xr:uid="{00000000-0005-0000-0000-00005B2B0000}"/>
    <cellStyle name="20% - Accent1 2 4 2 4 8 2" xfId="11288" xr:uid="{00000000-0005-0000-0000-00005C2B0000}"/>
    <cellStyle name="20% - Accent1 2 4 2 4 8 2 2" xfId="11289" xr:uid="{00000000-0005-0000-0000-00005D2B0000}"/>
    <cellStyle name="20% - Accent1 2 4 2 4 8 3" xfId="11290" xr:uid="{00000000-0005-0000-0000-00005E2B0000}"/>
    <cellStyle name="20% - Accent1 2 4 2 4 9" xfId="11291" xr:uid="{00000000-0005-0000-0000-00005F2B0000}"/>
    <cellStyle name="20% - Accent1 2 4 2 4 9 2" xfId="11292" xr:uid="{00000000-0005-0000-0000-0000602B0000}"/>
    <cellStyle name="20% - Accent1 2 4 2 5" xfId="11293" xr:uid="{00000000-0005-0000-0000-0000612B0000}"/>
    <cellStyle name="20% - Accent1 2 4 2 5 10" xfId="11294" xr:uid="{00000000-0005-0000-0000-0000622B0000}"/>
    <cellStyle name="20% - Accent1 2 4 2 5 10 2" xfId="11295" xr:uid="{00000000-0005-0000-0000-0000632B0000}"/>
    <cellStyle name="20% - Accent1 2 4 2 5 11" xfId="11296" xr:uid="{00000000-0005-0000-0000-0000642B0000}"/>
    <cellStyle name="20% - Accent1 2 4 2 5 2" xfId="11297" xr:uid="{00000000-0005-0000-0000-0000652B0000}"/>
    <cellStyle name="20% - Accent1 2 4 2 5 2 2" xfId="11298" xr:uid="{00000000-0005-0000-0000-0000662B0000}"/>
    <cellStyle name="20% - Accent1 2 4 2 5 2 2 2" xfId="11299" xr:uid="{00000000-0005-0000-0000-0000672B0000}"/>
    <cellStyle name="20% - Accent1 2 4 2 5 2 2 2 2" xfId="11300" xr:uid="{00000000-0005-0000-0000-0000682B0000}"/>
    <cellStyle name="20% - Accent1 2 4 2 5 2 2 2 2 2" xfId="11301" xr:uid="{00000000-0005-0000-0000-0000692B0000}"/>
    <cellStyle name="20% - Accent1 2 4 2 5 2 2 2 3" xfId="11302" xr:uid="{00000000-0005-0000-0000-00006A2B0000}"/>
    <cellStyle name="20% - Accent1 2 4 2 5 2 2 3" xfId="11303" xr:uid="{00000000-0005-0000-0000-00006B2B0000}"/>
    <cellStyle name="20% - Accent1 2 4 2 5 2 2 3 2" xfId="11304" xr:uid="{00000000-0005-0000-0000-00006C2B0000}"/>
    <cellStyle name="20% - Accent1 2 4 2 5 2 2 4" xfId="11305" xr:uid="{00000000-0005-0000-0000-00006D2B0000}"/>
    <cellStyle name="20% - Accent1 2 4 2 5 2 3" xfId="11306" xr:uid="{00000000-0005-0000-0000-00006E2B0000}"/>
    <cellStyle name="20% - Accent1 2 4 2 5 2 3 2" xfId="11307" xr:uid="{00000000-0005-0000-0000-00006F2B0000}"/>
    <cellStyle name="20% - Accent1 2 4 2 5 2 3 2 2" xfId="11308" xr:uid="{00000000-0005-0000-0000-0000702B0000}"/>
    <cellStyle name="20% - Accent1 2 4 2 5 2 3 2 2 2" xfId="11309" xr:uid="{00000000-0005-0000-0000-0000712B0000}"/>
    <cellStyle name="20% - Accent1 2 4 2 5 2 3 2 3" xfId="11310" xr:uid="{00000000-0005-0000-0000-0000722B0000}"/>
    <cellStyle name="20% - Accent1 2 4 2 5 2 3 3" xfId="11311" xr:uid="{00000000-0005-0000-0000-0000732B0000}"/>
    <cellStyle name="20% - Accent1 2 4 2 5 2 3 3 2" xfId="11312" xr:uid="{00000000-0005-0000-0000-0000742B0000}"/>
    <cellStyle name="20% - Accent1 2 4 2 5 2 3 4" xfId="11313" xr:uid="{00000000-0005-0000-0000-0000752B0000}"/>
    <cellStyle name="20% - Accent1 2 4 2 5 2 4" xfId="11314" xr:uid="{00000000-0005-0000-0000-0000762B0000}"/>
    <cellStyle name="20% - Accent1 2 4 2 5 2 4 2" xfId="11315" xr:uid="{00000000-0005-0000-0000-0000772B0000}"/>
    <cellStyle name="20% - Accent1 2 4 2 5 2 4 2 2" xfId="11316" xr:uid="{00000000-0005-0000-0000-0000782B0000}"/>
    <cellStyle name="20% - Accent1 2 4 2 5 2 4 2 2 2" xfId="11317" xr:uid="{00000000-0005-0000-0000-0000792B0000}"/>
    <cellStyle name="20% - Accent1 2 4 2 5 2 4 2 3" xfId="11318" xr:uid="{00000000-0005-0000-0000-00007A2B0000}"/>
    <cellStyle name="20% - Accent1 2 4 2 5 2 4 3" xfId="11319" xr:uid="{00000000-0005-0000-0000-00007B2B0000}"/>
    <cellStyle name="20% - Accent1 2 4 2 5 2 4 3 2" xfId="11320" xr:uid="{00000000-0005-0000-0000-00007C2B0000}"/>
    <cellStyle name="20% - Accent1 2 4 2 5 2 4 4" xfId="11321" xr:uid="{00000000-0005-0000-0000-00007D2B0000}"/>
    <cellStyle name="20% - Accent1 2 4 2 5 2 5" xfId="11322" xr:uid="{00000000-0005-0000-0000-00007E2B0000}"/>
    <cellStyle name="20% - Accent1 2 4 2 5 2 5 2" xfId="11323" xr:uid="{00000000-0005-0000-0000-00007F2B0000}"/>
    <cellStyle name="20% - Accent1 2 4 2 5 2 5 2 2" xfId="11324" xr:uid="{00000000-0005-0000-0000-0000802B0000}"/>
    <cellStyle name="20% - Accent1 2 4 2 5 2 5 3" xfId="11325" xr:uid="{00000000-0005-0000-0000-0000812B0000}"/>
    <cellStyle name="20% - Accent1 2 4 2 5 2 6" xfId="11326" xr:uid="{00000000-0005-0000-0000-0000822B0000}"/>
    <cellStyle name="20% - Accent1 2 4 2 5 2 6 2" xfId="11327" xr:uid="{00000000-0005-0000-0000-0000832B0000}"/>
    <cellStyle name="20% - Accent1 2 4 2 5 2 6 2 2" xfId="11328" xr:uid="{00000000-0005-0000-0000-0000842B0000}"/>
    <cellStyle name="20% - Accent1 2 4 2 5 2 6 3" xfId="11329" xr:uid="{00000000-0005-0000-0000-0000852B0000}"/>
    <cellStyle name="20% - Accent1 2 4 2 5 2 7" xfId="11330" xr:uid="{00000000-0005-0000-0000-0000862B0000}"/>
    <cellStyle name="20% - Accent1 2 4 2 5 2 7 2" xfId="11331" xr:uid="{00000000-0005-0000-0000-0000872B0000}"/>
    <cellStyle name="20% - Accent1 2 4 2 5 2 8" xfId="11332" xr:uid="{00000000-0005-0000-0000-0000882B0000}"/>
    <cellStyle name="20% - Accent1 2 4 2 5 2 8 2" xfId="11333" xr:uid="{00000000-0005-0000-0000-0000892B0000}"/>
    <cellStyle name="20% - Accent1 2 4 2 5 2 9" xfId="11334" xr:uid="{00000000-0005-0000-0000-00008A2B0000}"/>
    <cellStyle name="20% - Accent1 2 4 2 5 3" xfId="11335" xr:uid="{00000000-0005-0000-0000-00008B2B0000}"/>
    <cellStyle name="20% - Accent1 2 4 2 5 3 2" xfId="11336" xr:uid="{00000000-0005-0000-0000-00008C2B0000}"/>
    <cellStyle name="20% - Accent1 2 4 2 5 3 2 2" xfId="11337" xr:uid="{00000000-0005-0000-0000-00008D2B0000}"/>
    <cellStyle name="20% - Accent1 2 4 2 5 3 2 2 2" xfId="11338" xr:uid="{00000000-0005-0000-0000-00008E2B0000}"/>
    <cellStyle name="20% - Accent1 2 4 2 5 3 2 2 2 2" xfId="11339" xr:uid="{00000000-0005-0000-0000-00008F2B0000}"/>
    <cellStyle name="20% - Accent1 2 4 2 5 3 2 2 3" xfId="11340" xr:uid="{00000000-0005-0000-0000-0000902B0000}"/>
    <cellStyle name="20% - Accent1 2 4 2 5 3 2 3" xfId="11341" xr:uid="{00000000-0005-0000-0000-0000912B0000}"/>
    <cellStyle name="20% - Accent1 2 4 2 5 3 2 3 2" xfId="11342" xr:uid="{00000000-0005-0000-0000-0000922B0000}"/>
    <cellStyle name="20% - Accent1 2 4 2 5 3 2 4" xfId="11343" xr:uid="{00000000-0005-0000-0000-0000932B0000}"/>
    <cellStyle name="20% - Accent1 2 4 2 5 3 3" xfId="11344" xr:uid="{00000000-0005-0000-0000-0000942B0000}"/>
    <cellStyle name="20% - Accent1 2 4 2 5 3 3 2" xfId="11345" xr:uid="{00000000-0005-0000-0000-0000952B0000}"/>
    <cellStyle name="20% - Accent1 2 4 2 5 3 3 2 2" xfId="11346" xr:uid="{00000000-0005-0000-0000-0000962B0000}"/>
    <cellStyle name="20% - Accent1 2 4 2 5 3 3 2 2 2" xfId="11347" xr:uid="{00000000-0005-0000-0000-0000972B0000}"/>
    <cellStyle name="20% - Accent1 2 4 2 5 3 3 2 3" xfId="11348" xr:uid="{00000000-0005-0000-0000-0000982B0000}"/>
    <cellStyle name="20% - Accent1 2 4 2 5 3 3 3" xfId="11349" xr:uid="{00000000-0005-0000-0000-0000992B0000}"/>
    <cellStyle name="20% - Accent1 2 4 2 5 3 3 3 2" xfId="11350" xr:uid="{00000000-0005-0000-0000-00009A2B0000}"/>
    <cellStyle name="20% - Accent1 2 4 2 5 3 3 4" xfId="11351" xr:uid="{00000000-0005-0000-0000-00009B2B0000}"/>
    <cellStyle name="20% - Accent1 2 4 2 5 3 4" xfId="11352" xr:uid="{00000000-0005-0000-0000-00009C2B0000}"/>
    <cellStyle name="20% - Accent1 2 4 2 5 3 4 2" xfId="11353" xr:uid="{00000000-0005-0000-0000-00009D2B0000}"/>
    <cellStyle name="20% - Accent1 2 4 2 5 3 4 2 2" xfId="11354" xr:uid="{00000000-0005-0000-0000-00009E2B0000}"/>
    <cellStyle name="20% - Accent1 2 4 2 5 3 4 2 2 2" xfId="11355" xr:uid="{00000000-0005-0000-0000-00009F2B0000}"/>
    <cellStyle name="20% - Accent1 2 4 2 5 3 4 2 3" xfId="11356" xr:uid="{00000000-0005-0000-0000-0000A02B0000}"/>
    <cellStyle name="20% - Accent1 2 4 2 5 3 4 3" xfId="11357" xr:uid="{00000000-0005-0000-0000-0000A12B0000}"/>
    <cellStyle name="20% - Accent1 2 4 2 5 3 4 3 2" xfId="11358" xr:uid="{00000000-0005-0000-0000-0000A22B0000}"/>
    <cellStyle name="20% - Accent1 2 4 2 5 3 4 4" xfId="11359" xr:uid="{00000000-0005-0000-0000-0000A32B0000}"/>
    <cellStyle name="20% - Accent1 2 4 2 5 3 5" xfId="11360" xr:uid="{00000000-0005-0000-0000-0000A42B0000}"/>
    <cellStyle name="20% - Accent1 2 4 2 5 3 5 2" xfId="11361" xr:uid="{00000000-0005-0000-0000-0000A52B0000}"/>
    <cellStyle name="20% - Accent1 2 4 2 5 3 5 2 2" xfId="11362" xr:uid="{00000000-0005-0000-0000-0000A62B0000}"/>
    <cellStyle name="20% - Accent1 2 4 2 5 3 5 3" xfId="11363" xr:uid="{00000000-0005-0000-0000-0000A72B0000}"/>
    <cellStyle name="20% - Accent1 2 4 2 5 3 6" xfId="11364" xr:uid="{00000000-0005-0000-0000-0000A82B0000}"/>
    <cellStyle name="20% - Accent1 2 4 2 5 3 6 2" xfId="11365" xr:uid="{00000000-0005-0000-0000-0000A92B0000}"/>
    <cellStyle name="20% - Accent1 2 4 2 5 3 6 2 2" xfId="11366" xr:uid="{00000000-0005-0000-0000-0000AA2B0000}"/>
    <cellStyle name="20% - Accent1 2 4 2 5 3 6 3" xfId="11367" xr:uid="{00000000-0005-0000-0000-0000AB2B0000}"/>
    <cellStyle name="20% - Accent1 2 4 2 5 3 7" xfId="11368" xr:uid="{00000000-0005-0000-0000-0000AC2B0000}"/>
    <cellStyle name="20% - Accent1 2 4 2 5 3 7 2" xfId="11369" xr:uid="{00000000-0005-0000-0000-0000AD2B0000}"/>
    <cellStyle name="20% - Accent1 2 4 2 5 3 8" xfId="11370" xr:uid="{00000000-0005-0000-0000-0000AE2B0000}"/>
    <cellStyle name="20% - Accent1 2 4 2 5 3 8 2" xfId="11371" xr:uid="{00000000-0005-0000-0000-0000AF2B0000}"/>
    <cellStyle name="20% - Accent1 2 4 2 5 3 9" xfId="11372" xr:uid="{00000000-0005-0000-0000-0000B02B0000}"/>
    <cellStyle name="20% - Accent1 2 4 2 5 4" xfId="11373" xr:uid="{00000000-0005-0000-0000-0000B12B0000}"/>
    <cellStyle name="20% - Accent1 2 4 2 5 4 2" xfId="11374" xr:uid="{00000000-0005-0000-0000-0000B22B0000}"/>
    <cellStyle name="20% - Accent1 2 4 2 5 4 2 2" xfId="11375" xr:uid="{00000000-0005-0000-0000-0000B32B0000}"/>
    <cellStyle name="20% - Accent1 2 4 2 5 4 2 2 2" xfId="11376" xr:uid="{00000000-0005-0000-0000-0000B42B0000}"/>
    <cellStyle name="20% - Accent1 2 4 2 5 4 2 3" xfId="11377" xr:uid="{00000000-0005-0000-0000-0000B52B0000}"/>
    <cellStyle name="20% - Accent1 2 4 2 5 4 3" xfId="11378" xr:uid="{00000000-0005-0000-0000-0000B62B0000}"/>
    <cellStyle name="20% - Accent1 2 4 2 5 4 3 2" xfId="11379" xr:uid="{00000000-0005-0000-0000-0000B72B0000}"/>
    <cellStyle name="20% - Accent1 2 4 2 5 4 4" xfId="11380" xr:uid="{00000000-0005-0000-0000-0000B82B0000}"/>
    <cellStyle name="20% - Accent1 2 4 2 5 5" xfId="11381" xr:uid="{00000000-0005-0000-0000-0000B92B0000}"/>
    <cellStyle name="20% - Accent1 2 4 2 5 5 2" xfId="11382" xr:uid="{00000000-0005-0000-0000-0000BA2B0000}"/>
    <cellStyle name="20% - Accent1 2 4 2 5 5 2 2" xfId="11383" xr:uid="{00000000-0005-0000-0000-0000BB2B0000}"/>
    <cellStyle name="20% - Accent1 2 4 2 5 5 2 2 2" xfId="11384" xr:uid="{00000000-0005-0000-0000-0000BC2B0000}"/>
    <cellStyle name="20% - Accent1 2 4 2 5 5 2 3" xfId="11385" xr:uid="{00000000-0005-0000-0000-0000BD2B0000}"/>
    <cellStyle name="20% - Accent1 2 4 2 5 5 3" xfId="11386" xr:uid="{00000000-0005-0000-0000-0000BE2B0000}"/>
    <cellStyle name="20% - Accent1 2 4 2 5 5 3 2" xfId="11387" xr:uid="{00000000-0005-0000-0000-0000BF2B0000}"/>
    <cellStyle name="20% - Accent1 2 4 2 5 5 4" xfId="11388" xr:uid="{00000000-0005-0000-0000-0000C02B0000}"/>
    <cellStyle name="20% - Accent1 2 4 2 5 6" xfId="11389" xr:uid="{00000000-0005-0000-0000-0000C12B0000}"/>
    <cellStyle name="20% - Accent1 2 4 2 5 6 2" xfId="11390" xr:uid="{00000000-0005-0000-0000-0000C22B0000}"/>
    <cellStyle name="20% - Accent1 2 4 2 5 6 2 2" xfId="11391" xr:uid="{00000000-0005-0000-0000-0000C32B0000}"/>
    <cellStyle name="20% - Accent1 2 4 2 5 6 2 2 2" xfId="11392" xr:uid="{00000000-0005-0000-0000-0000C42B0000}"/>
    <cellStyle name="20% - Accent1 2 4 2 5 6 2 3" xfId="11393" xr:uid="{00000000-0005-0000-0000-0000C52B0000}"/>
    <cellStyle name="20% - Accent1 2 4 2 5 6 3" xfId="11394" xr:uid="{00000000-0005-0000-0000-0000C62B0000}"/>
    <cellStyle name="20% - Accent1 2 4 2 5 6 3 2" xfId="11395" xr:uid="{00000000-0005-0000-0000-0000C72B0000}"/>
    <cellStyle name="20% - Accent1 2 4 2 5 6 4" xfId="11396" xr:uid="{00000000-0005-0000-0000-0000C82B0000}"/>
    <cellStyle name="20% - Accent1 2 4 2 5 7" xfId="11397" xr:uid="{00000000-0005-0000-0000-0000C92B0000}"/>
    <cellStyle name="20% - Accent1 2 4 2 5 7 2" xfId="11398" xr:uid="{00000000-0005-0000-0000-0000CA2B0000}"/>
    <cellStyle name="20% - Accent1 2 4 2 5 7 2 2" xfId="11399" xr:uid="{00000000-0005-0000-0000-0000CB2B0000}"/>
    <cellStyle name="20% - Accent1 2 4 2 5 7 3" xfId="11400" xr:uid="{00000000-0005-0000-0000-0000CC2B0000}"/>
    <cellStyle name="20% - Accent1 2 4 2 5 8" xfId="11401" xr:uid="{00000000-0005-0000-0000-0000CD2B0000}"/>
    <cellStyle name="20% - Accent1 2 4 2 5 8 2" xfId="11402" xr:uid="{00000000-0005-0000-0000-0000CE2B0000}"/>
    <cellStyle name="20% - Accent1 2 4 2 5 8 2 2" xfId="11403" xr:uid="{00000000-0005-0000-0000-0000CF2B0000}"/>
    <cellStyle name="20% - Accent1 2 4 2 5 8 3" xfId="11404" xr:uid="{00000000-0005-0000-0000-0000D02B0000}"/>
    <cellStyle name="20% - Accent1 2 4 2 5 9" xfId="11405" xr:uid="{00000000-0005-0000-0000-0000D12B0000}"/>
    <cellStyle name="20% - Accent1 2 4 2 5 9 2" xfId="11406" xr:uid="{00000000-0005-0000-0000-0000D22B0000}"/>
    <cellStyle name="20% - Accent1 2 4 2 6" xfId="11407" xr:uid="{00000000-0005-0000-0000-0000D32B0000}"/>
    <cellStyle name="20% - Accent1 2 4 2 6 2" xfId="11408" xr:uid="{00000000-0005-0000-0000-0000D42B0000}"/>
    <cellStyle name="20% - Accent1 2 4 2 6 2 2" xfId="11409" xr:uid="{00000000-0005-0000-0000-0000D52B0000}"/>
    <cellStyle name="20% - Accent1 2 4 2 6 2 2 2" xfId="11410" xr:uid="{00000000-0005-0000-0000-0000D62B0000}"/>
    <cellStyle name="20% - Accent1 2 4 2 6 2 2 2 2" xfId="11411" xr:uid="{00000000-0005-0000-0000-0000D72B0000}"/>
    <cellStyle name="20% - Accent1 2 4 2 6 2 2 3" xfId="11412" xr:uid="{00000000-0005-0000-0000-0000D82B0000}"/>
    <cellStyle name="20% - Accent1 2 4 2 6 2 3" xfId="11413" xr:uid="{00000000-0005-0000-0000-0000D92B0000}"/>
    <cellStyle name="20% - Accent1 2 4 2 6 2 3 2" xfId="11414" xr:uid="{00000000-0005-0000-0000-0000DA2B0000}"/>
    <cellStyle name="20% - Accent1 2 4 2 6 2 4" xfId="11415" xr:uid="{00000000-0005-0000-0000-0000DB2B0000}"/>
    <cellStyle name="20% - Accent1 2 4 2 6 3" xfId="11416" xr:uid="{00000000-0005-0000-0000-0000DC2B0000}"/>
    <cellStyle name="20% - Accent1 2 4 2 6 3 2" xfId="11417" xr:uid="{00000000-0005-0000-0000-0000DD2B0000}"/>
    <cellStyle name="20% - Accent1 2 4 2 6 3 2 2" xfId="11418" xr:uid="{00000000-0005-0000-0000-0000DE2B0000}"/>
    <cellStyle name="20% - Accent1 2 4 2 6 3 2 2 2" xfId="11419" xr:uid="{00000000-0005-0000-0000-0000DF2B0000}"/>
    <cellStyle name="20% - Accent1 2 4 2 6 3 2 3" xfId="11420" xr:uid="{00000000-0005-0000-0000-0000E02B0000}"/>
    <cellStyle name="20% - Accent1 2 4 2 6 3 3" xfId="11421" xr:uid="{00000000-0005-0000-0000-0000E12B0000}"/>
    <cellStyle name="20% - Accent1 2 4 2 6 3 3 2" xfId="11422" xr:uid="{00000000-0005-0000-0000-0000E22B0000}"/>
    <cellStyle name="20% - Accent1 2 4 2 6 3 4" xfId="11423" xr:uid="{00000000-0005-0000-0000-0000E32B0000}"/>
    <cellStyle name="20% - Accent1 2 4 2 6 4" xfId="11424" xr:uid="{00000000-0005-0000-0000-0000E42B0000}"/>
    <cellStyle name="20% - Accent1 2 4 2 6 4 2" xfId="11425" xr:uid="{00000000-0005-0000-0000-0000E52B0000}"/>
    <cellStyle name="20% - Accent1 2 4 2 6 4 2 2" xfId="11426" xr:uid="{00000000-0005-0000-0000-0000E62B0000}"/>
    <cellStyle name="20% - Accent1 2 4 2 6 4 2 2 2" xfId="11427" xr:uid="{00000000-0005-0000-0000-0000E72B0000}"/>
    <cellStyle name="20% - Accent1 2 4 2 6 4 2 3" xfId="11428" xr:uid="{00000000-0005-0000-0000-0000E82B0000}"/>
    <cellStyle name="20% - Accent1 2 4 2 6 4 3" xfId="11429" xr:uid="{00000000-0005-0000-0000-0000E92B0000}"/>
    <cellStyle name="20% - Accent1 2 4 2 6 4 3 2" xfId="11430" xr:uid="{00000000-0005-0000-0000-0000EA2B0000}"/>
    <cellStyle name="20% - Accent1 2 4 2 6 4 4" xfId="11431" xr:uid="{00000000-0005-0000-0000-0000EB2B0000}"/>
    <cellStyle name="20% - Accent1 2 4 2 6 5" xfId="11432" xr:uid="{00000000-0005-0000-0000-0000EC2B0000}"/>
    <cellStyle name="20% - Accent1 2 4 2 6 5 2" xfId="11433" xr:uid="{00000000-0005-0000-0000-0000ED2B0000}"/>
    <cellStyle name="20% - Accent1 2 4 2 6 5 2 2" xfId="11434" xr:uid="{00000000-0005-0000-0000-0000EE2B0000}"/>
    <cellStyle name="20% - Accent1 2 4 2 6 5 3" xfId="11435" xr:uid="{00000000-0005-0000-0000-0000EF2B0000}"/>
    <cellStyle name="20% - Accent1 2 4 2 6 6" xfId="11436" xr:uid="{00000000-0005-0000-0000-0000F02B0000}"/>
    <cellStyle name="20% - Accent1 2 4 2 6 6 2" xfId="11437" xr:uid="{00000000-0005-0000-0000-0000F12B0000}"/>
    <cellStyle name="20% - Accent1 2 4 2 6 6 2 2" xfId="11438" xr:uid="{00000000-0005-0000-0000-0000F22B0000}"/>
    <cellStyle name="20% - Accent1 2 4 2 6 6 3" xfId="11439" xr:uid="{00000000-0005-0000-0000-0000F32B0000}"/>
    <cellStyle name="20% - Accent1 2 4 2 6 7" xfId="11440" xr:uid="{00000000-0005-0000-0000-0000F42B0000}"/>
    <cellStyle name="20% - Accent1 2 4 2 6 7 2" xfId="11441" xr:uid="{00000000-0005-0000-0000-0000F52B0000}"/>
    <cellStyle name="20% - Accent1 2 4 2 6 8" xfId="11442" xr:uid="{00000000-0005-0000-0000-0000F62B0000}"/>
    <cellStyle name="20% - Accent1 2 4 2 6 8 2" xfId="11443" xr:uid="{00000000-0005-0000-0000-0000F72B0000}"/>
    <cellStyle name="20% - Accent1 2 4 2 6 9" xfId="11444" xr:uid="{00000000-0005-0000-0000-0000F82B0000}"/>
    <cellStyle name="20% - Accent1 2 4 2 7" xfId="11445" xr:uid="{00000000-0005-0000-0000-0000F92B0000}"/>
    <cellStyle name="20% - Accent1 2 4 2 7 2" xfId="11446" xr:uid="{00000000-0005-0000-0000-0000FA2B0000}"/>
    <cellStyle name="20% - Accent1 2 4 2 7 2 2" xfId="11447" xr:uid="{00000000-0005-0000-0000-0000FB2B0000}"/>
    <cellStyle name="20% - Accent1 2 4 2 7 2 2 2" xfId="11448" xr:uid="{00000000-0005-0000-0000-0000FC2B0000}"/>
    <cellStyle name="20% - Accent1 2 4 2 7 2 2 2 2" xfId="11449" xr:uid="{00000000-0005-0000-0000-0000FD2B0000}"/>
    <cellStyle name="20% - Accent1 2 4 2 7 2 2 3" xfId="11450" xr:uid="{00000000-0005-0000-0000-0000FE2B0000}"/>
    <cellStyle name="20% - Accent1 2 4 2 7 2 3" xfId="11451" xr:uid="{00000000-0005-0000-0000-0000FF2B0000}"/>
    <cellStyle name="20% - Accent1 2 4 2 7 2 3 2" xfId="11452" xr:uid="{00000000-0005-0000-0000-0000002C0000}"/>
    <cellStyle name="20% - Accent1 2 4 2 7 2 4" xfId="11453" xr:uid="{00000000-0005-0000-0000-0000012C0000}"/>
    <cellStyle name="20% - Accent1 2 4 2 7 3" xfId="11454" xr:uid="{00000000-0005-0000-0000-0000022C0000}"/>
    <cellStyle name="20% - Accent1 2 4 2 7 3 2" xfId="11455" xr:uid="{00000000-0005-0000-0000-0000032C0000}"/>
    <cellStyle name="20% - Accent1 2 4 2 7 3 2 2" xfId="11456" xr:uid="{00000000-0005-0000-0000-0000042C0000}"/>
    <cellStyle name="20% - Accent1 2 4 2 7 3 2 2 2" xfId="11457" xr:uid="{00000000-0005-0000-0000-0000052C0000}"/>
    <cellStyle name="20% - Accent1 2 4 2 7 3 2 3" xfId="11458" xr:uid="{00000000-0005-0000-0000-0000062C0000}"/>
    <cellStyle name="20% - Accent1 2 4 2 7 3 3" xfId="11459" xr:uid="{00000000-0005-0000-0000-0000072C0000}"/>
    <cellStyle name="20% - Accent1 2 4 2 7 3 3 2" xfId="11460" xr:uid="{00000000-0005-0000-0000-0000082C0000}"/>
    <cellStyle name="20% - Accent1 2 4 2 7 3 4" xfId="11461" xr:uid="{00000000-0005-0000-0000-0000092C0000}"/>
    <cellStyle name="20% - Accent1 2 4 2 7 4" xfId="11462" xr:uid="{00000000-0005-0000-0000-00000A2C0000}"/>
    <cellStyle name="20% - Accent1 2 4 2 7 4 2" xfId="11463" xr:uid="{00000000-0005-0000-0000-00000B2C0000}"/>
    <cellStyle name="20% - Accent1 2 4 2 7 4 2 2" xfId="11464" xr:uid="{00000000-0005-0000-0000-00000C2C0000}"/>
    <cellStyle name="20% - Accent1 2 4 2 7 4 2 2 2" xfId="11465" xr:uid="{00000000-0005-0000-0000-00000D2C0000}"/>
    <cellStyle name="20% - Accent1 2 4 2 7 4 2 3" xfId="11466" xr:uid="{00000000-0005-0000-0000-00000E2C0000}"/>
    <cellStyle name="20% - Accent1 2 4 2 7 4 3" xfId="11467" xr:uid="{00000000-0005-0000-0000-00000F2C0000}"/>
    <cellStyle name="20% - Accent1 2 4 2 7 4 3 2" xfId="11468" xr:uid="{00000000-0005-0000-0000-0000102C0000}"/>
    <cellStyle name="20% - Accent1 2 4 2 7 4 4" xfId="11469" xr:uid="{00000000-0005-0000-0000-0000112C0000}"/>
    <cellStyle name="20% - Accent1 2 4 2 7 5" xfId="11470" xr:uid="{00000000-0005-0000-0000-0000122C0000}"/>
    <cellStyle name="20% - Accent1 2 4 2 7 5 2" xfId="11471" xr:uid="{00000000-0005-0000-0000-0000132C0000}"/>
    <cellStyle name="20% - Accent1 2 4 2 7 5 2 2" xfId="11472" xr:uid="{00000000-0005-0000-0000-0000142C0000}"/>
    <cellStyle name="20% - Accent1 2 4 2 7 5 3" xfId="11473" xr:uid="{00000000-0005-0000-0000-0000152C0000}"/>
    <cellStyle name="20% - Accent1 2 4 2 7 6" xfId="11474" xr:uid="{00000000-0005-0000-0000-0000162C0000}"/>
    <cellStyle name="20% - Accent1 2 4 2 7 6 2" xfId="11475" xr:uid="{00000000-0005-0000-0000-0000172C0000}"/>
    <cellStyle name="20% - Accent1 2 4 2 7 6 2 2" xfId="11476" xr:uid="{00000000-0005-0000-0000-0000182C0000}"/>
    <cellStyle name="20% - Accent1 2 4 2 7 6 3" xfId="11477" xr:uid="{00000000-0005-0000-0000-0000192C0000}"/>
    <cellStyle name="20% - Accent1 2 4 2 7 7" xfId="11478" xr:uid="{00000000-0005-0000-0000-00001A2C0000}"/>
    <cellStyle name="20% - Accent1 2 4 2 7 7 2" xfId="11479" xr:uid="{00000000-0005-0000-0000-00001B2C0000}"/>
    <cellStyle name="20% - Accent1 2 4 2 7 8" xfId="11480" xr:uid="{00000000-0005-0000-0000-00001C2C0000}"/>
    <cellStyle name="20% - Accent1 2 4 2 7 8 2" xfId="11481" xr:uid="{00000000-0005-0000-0000-00001D2C0000}"/>
    <cellStyle name="20% - Accent1 2 4 2 7 9" xfId="11482" xr:uid="{00000000-0005-0000-0000-00001E2C0000}"/>
    <cellStyle name="20% - Accent1 2 4 2 8" xfId="11483" xr:uid="{00000000-0005-0000-0000-00001F2C0000}"/>
    <cellStyle name="20% - Accent1 2 4 2 8 2" xfId="11484" xr:uid="{00000000-0005-0000-0000-0000202C0000}"/>
    <cellStyle name="20% - Accent1 2 4 2 8 2 2" xfId="11485" xr:uid="{00000000-0005-0000-0000-0000212C0000}"/>
    <cellStyle name="20% - Accent1 2 4 2 8 2 2 2" xfId="11486" xr:uid="{00000000-0005-0000-0000-0000222C0000}"/>
    <cellStyle name="20% - Accent1 2 4 2 8 2 3" xfId="11487" xr:uid="{00000000-0005-0000-0000-0000232C0000}"/>
    <cellStyle name="20% - Accent1 2 4 2 8 3" xfId="11488" xr:uid="{00000000-0005-0000-0000-0000242C0000}"/>
    <cellStyle name="20% - Accent1 2 4 2 8 3 2" xfId="11489" xr:uid="{00000000-0005-0000-0000-0000252C0000}"/>
    <cellStyle name="20% - Accent1 2 4 2 8 4" xfId="11490" xr:uid="{00000000-0005-0000-0000-0000262C0000}"/>
    <cellStyle name="20% - Accent1 2 4 2 9" xfId="11491" xr:uid="{00000000-0005-0000-0000-0000272C0000}"/>
    <cellStyle name="20% - Accent1 2 4 2 9 2" xfId="11492" xr:uid="{00000000-0005-0000-0000-0000282C0000}"/>
    <cellStyle name="20% - Accent1 2 4 2 9 2 2" xfId="11493" xr:uid="{00000000-0005-0000-0000-0000292C0000}"/>
    <cellStyle name="20% - Accent1 2 4 2 9 2 2 2" xfId="11494" xr:uid="{00000000-0005-0000-0000-00002A2C0000}"/>
    <cellStyle name="20% - Accent1 2 4 2 9 2 3" xfId="11495" xr:uid="{00000000-0005-0000-0000-00002B2C0000}"/>
    <cellStyle name="20% - Accent1 2 4 2 9 3" xfId="11496" xr:uid="{00000000-0005-0000-0000-00002C2C0000}"/>
    <cellStyle name="20% - Accent1 2 4 2 9 3 2" xfId="11497" xr:uid="{00000000-0005-0000-0000-00002D2C0000}"/>
    <cellStyle name="20% - Accent1 2 4 2 9 4" xfId="11498" xr:uid="{00000000-0005-0000-0000-00002E2C0000}"/>
    <cellStyle name="20% - Accent1 2 4 3" xfId="11499" xr:uid="{00000000-0005-0000-0000-00002F2C0000}"/>
    <cellStyle name="20% - Accent1 2 4 3 10" xfId="11500" xr:uid="{00000000-0005-0000-0000-0000302C0000}"/>
    <cellStyle name="20% - Accent1 2 4 3 10 2" xfId="11501" xr:uid="{00000000-0005-0000-0000-0000312C0000}"/>
    <cellStyle name="20% - Accent1 2 4 3 10 2 2" xfId="11502" xr:uid="{00000000-0005-0000-0000-0000322C0000}"/>
    <cellStyle name="20% - Accent1 2 4 3 10 3" xfId="11503" xr:uid="{00000000-0005-0000-0000-0000332C0000}"/>
    <cellStyle name="20% - Accent1 2 4 3 11" xfId="11504" xr:uid="{00000000-0005-0000-0000-0000342C0000}"/>
    <cellStyle name="20% - Accent1 2 4 3 11 2" xfId="11505" xr:uid="{00000000-0005-0000-0000-0000352C0000}"/>
    <cellStyle name="20% - Accent1 2 4 3 11 2 2" xfId="11506" xr:uid="{00000000-0005-0000-0000-0000362C0000}"/>
    <cellStyle name="20% - Accent1 2 4 3 11 3" xfId="11507" xr:uid="{00000000-0005-0000-0000-0000372C0000}"/>
    <cellStyle name="20% - Accent1 2 4 3 12" xfId="11508" xr:uid="{00000000-0005-0000-0000-0000382C0000}"/>
    <cellStyle name="20% - Accent1 2 4 3 12 2" xfId="11509" xr:uid="{00000000-0005-0000-0000-0000392C0000}"/>
    <cellStyle name="20% - Accent1 2 4 3 13" xfId="11510" xr:uid="{00000000-0005-0000-0000-00003A2C0000}"/>
    <cellStyle name="20% - Accent1 2 4 3 13 2" xfId="11511" xr:uid="{00000000-0005-0000-0000-00003B2C0000}"/>
    <cellStyle name="20% - Accent1 2 4 3 14" xfId="11512" xr:uid="{00000000-0005-0000-0000-00003C2C0000}"/>
    <cellStyle name="20% - Accent1 2 4 3 2" xfId="11513" xr:uid="{00000000-0005-0000-0000-00003D2C0000}"/>
    <cellStyle name="20% - Accent1 2 4 3 2 10" xfId="11514" xr:uid="{00000000-0005-0000-0000-00003E2C0000}"/>
    <cellStyle name="20% - Accent1 2 4 3 2 10 2" xfId="11515" xr:uid="{00000000-0005-0000-0000-00003F2C0000}"/>
    <cellStyle name="20% - Accent1 2 4 3 2 11" xfId="11516" xr:uid="{00000000-0005-0000-0000-0000402C0000}"/>
    <cellStyle name="20% - Accent1 2 4 3 2 2" xfId="11517" xr:uid="{00000000-0005-0000-0000-0000412C0000}"/>
    <cellStyle name="20% - Accent1 2 4 3 2 2 2" xfId="11518" xr:uid="{00000000-0005-0000-0000-0000422C0000}"/>
    <cellStyle name="20% - Accent1 2 4 3 2 2 2 2" xfId="11519" xr:uid="{00000000-0005-0000-0000-0000432C0000}"/>
    <cellStyle name="20% - Accent1 2 4 3 2 2 2 2 2" xfId="11520" xr:uid="{00000000-0005-0000-0000-0000442C0000}"/>
    <cellStyle name="20% - Accent1 2 4 3 2 2 2 2 2 2" xfId="11521" xr:uid="{00000000-0005-0000-0000-0000452C0000}"/>
    <cellStyle name="20% - Accent1 2 4 3 2 2 2 2 3" xfId="11522" xr:uid="{00000000-0005-0000-0000-0000462C0000}"/>
    <cellStyle name="20% - Accent1 2 4 3 2 2 2 3" xfId="11523" xr:uid="{00000000-0005-0000-0000-0000472C0000}"/>
    <cellStyle name="20% - Accent1 2 4 3 2 2 2 3 2" xfId="11524" xr:uid="{00000000-0005-0000-0000-0000482C0000}"/>
    <cellStyle name="20% - Accent1 2 4 3 2 2 2 4" xfId="11525" xr:uid="{00000000-0005-0000-0000-0000492C0000}"/>
    <cellStyle name="20% - Accent1 2 4 3 2 2 3" xfId="11526" xr:uid="{00000000-0005-0000-0000-00004A2C0000}"/>
    <cellStyle name="20% - Accent1 2 4 3 2 2 3 2" xfId="11527" xr:uid="{00000000-0005-0000-0000-00004B2C0000}"/>
    <cellStyle name="20% - Accent1 2 4 3 2 2 3 2 2" xfId="11528" xr:uid="{00000000-0005-0000-0000-00004C2C0000}"/>
    <cellStyle name="20% - Accent1 2 4 3 2 2 3 2 2 2" xfId="11529" xr:uid="{00000000-0005-0000-0000-00004D2C0000}"/>
    <cellStyle name="20% - Accent1 2 4 3 2 2 3 2 3" xfId="11530" xr:uid="{00000000-0005-0000-0000-00004E2C0000}"/>
    <cellStyle name="20% - Accent1 2 4 3 2 2 3 3" xfId="11531" xr:uid="{00000000-0005-0000-0000-00004F2C0000}"/>
    <cellStyle name="20% - Accent1 2 4 3 2 2 3 3 2" xfId="11532" xr:uid="{00000000-0005-0000-0000-0000502C0000}"/>
    <cellStyle name="20% - Accent1 2 4 3 2 2 3 4" xfId="11533" xr:uid="{00000000-0005-0000-0000-0000512C0000}"/>
    <cellStyle name="20% - Accent1 2 4 3 2 2 4" xfId="11534" xr:uid="{00000000-0005-0000-0000-0000522C0000}"/>
    <cellStyle name="20% - Accent1 2 4 3 2 2 4 2" xfId="11535" xr:uid="{00000000-0005-0000-0000-0000532C0000}"/>
    <cellStyle name="20% - Accent1 2 4 3 2 2 4 2 2" xfId="11536" xr:uid="{00000000-0005-0000-0000-0000542C0000}"/>
    <cellStyle name="20% - Accent1 2 4 3 2 2 4 2 2 2" xfId="11537" xr:uid="{00000000-0005-0000-0000-0000552C0000}"/>
    <cellStyle name="20% - Accent1 2 4 3 2 2 4 2 3" xfId="11538" xr:uid="{00000000-0005-0000-0000-0000562C0000}"/>
    <cellStyle name="20% - Accent1 2 4 3 2 2 4 3" xfId="11539" xr:uid="{00000000-0005-0000-0000-0000572C0000}"/>
    <cellStyle name="20% - Accent1 2 4 3 2 2 4 3 2" xfId="11540" xr:uid="{00000000-0005-0000-0000-0000582C0000}"/>
    <cellStyle name="20% - Accent1 2 4 3 2 2 4 4" xfId="11541" xr:uid="{00000000-0005-0000-0000-0000592C0000}"/>
    <cellStyle name="20% - Accent1 2 4 3 2 2 5" xfId="11542" xr:uid="{00000000-0005-0000-0000-00005A2C0000}"/>
    <cellStyle name="20% - Accent1 2 4 3 2 2 5 2" xfId="11543" xr:uid="{00000000-0005-0000-0000-00005B2C0000}"/>
    <cellStyle name="20% - Accent1 2 4 3 2 2 5 2 2" xfId="11544" xr:uid="{00000000-0005-0000-0000-00005C2C0000}"/>
    <cellStyle name="20% - Accent1 2 4 3 2 2 5 3" xfId="11545" xr:uid="{00000000-0005-0000-0000-00005D2C0000}"/>
    <cellStyle name="20% - Accent1 2 4 3 2 2 6" xfId="11546" xr:uid="{00000000-0005-0000-0000-00005E2C0000}"/>
    <cellStyle name="20% - Accent1 2 4 3 2 2 6 2" xfId="11547" xr:uid="{00000000-0005-0000-0000-00005F2C0000}"/>
    <cellStyle name="20% - Accent1 2 4 3 2 2 6 2 2" xfId="11548" xr:uid="{00000000-0005-0000-0000-0000602C0000}"/>
    <cellStyle name="20% - Accent1 2 4 3 2 2 6 3" xfId="11549" xr:uid="{00000000-0005-0000-0000-0000612C0000}"/>
    <cellStyle name="20% - Accent1 2 4 3 2 2 7" xfId="11550" xr:uid="{00000000-0005-0000-0000-0000622C0000}"/>
    <cellStyle name="20% - Accent1 2 4 3 2 2 7 2" xfId="11551" xr:uid="{00000000-0005-0000-0000-0000632C0000}"/>
    <cellStyle name="20% - Accent1 2 4 3 2 2 8" xfId="11552" xr:uid="{00000000-0005-0000-0000-0000642C0000}"/>
    <cellStyle name="20% - Accent1 2 4 3 2 2 8 2" xfId="11553" xr:uid="{00000000-0005-0000-0000-0000652C0000}"/>
    <cellStyle name="20% - Accent1 2 4 3 2 2 9" xfId="11554" xr:uid="{00000000-0005-0000-0000-0000662C0000}"/>
    <cellStyle name="20% - Accent1 2 4 3 2 3" xfId="11555" xr:uid="{00000000-0005-0000-0000-0000672C0000}"/>
    <cellStyle name="20% - Accent1 2 4 3 2 3 2" xfId="11556" xr:uid="{00000000-0005-0000-0000-0000682C0000}"/>
    <cellStyle name="20% - Accent1 2 4 3 2 3 2 2" xfId="11557" xr:uid="{00000000-0005-0000-0000-0000692C0000}"/>
    <cellStyle name="20% - Accent1 2 4 3 2 3 2 2 2" xfId="11558" xr:uid="{00000000-0005-0000-0000-00006A2C0000}"/>
    <cellStyle name="20% - Accent1 2 4 3 2 3 2 2 2 2" xfId="11559" xr:uid="{00000000-0005-0000-0000-00006B2C0000}"/>
    <cellStyle name="20% - Accent1 2 4 3 2 3 2 2 3" xfId="11560" xr:uid="{00000000-0005-0000-0000-00006C2C0000}"/>
    <cellStyle name="20% - Accent1 2 4 3 2 3 2 3" xfId="11561" xr:uid="{00000000-0005-0000-0000-00006D2C0000}"/>
    <cellStyle name="20% - Accent1 2 4 3 2 3 2 3 2" xfId="11562" xr:uid="{00000000-0005-0000-0000-00006E2C0000}"/>
    <cellStyle name="20% - Accent1 2 4 3 2 3 2 4" xfId="11563" xr:uid="{00000000-0005-0000-0000-00006F2C0000}"/>
    <cellStyle name="20% - Accent1 2 4 3 2 3 3" xfId="11564" xr:uid="{00000000-0005-0000-0000-0000702C0000}"/>
    <cellStyle name="20% - Accent1 2 4 3 2 3 3 2" xfId="11565" xr:uid="{00000000-0005-0000-0000-0000712C0000}"/>
    <cellStyle name="20% - Accent1 2 4 3 2 3 3 2 2" xfId="11566" xr:uid="{00000000-0005-0000-0000-0000722C0000}"/>
    <cellStyle name="20% - Accent1 2 4 3 2 3 3 2 2 2" xfId="11567" xr:uid="{00000000-0005-0000-0000-0000732C0000}"/>
    <cellStyle name="20% - Accent1 2 4 3 2 3 3 2 3" xfId="11568" xr:uid="{00000000-0005-0000-0000-0000742C0000}"/>
    <cellStyle name="20% - Accent1 2 4 3 2 3 3 3" xfId="11569" xr:uid="{00000000-0005-0000-0000-0000752C0000}"/>
    <cellStyle name="20% - Accent1 2 4 3 2 3 3 3 2" xfId="11570" xr:uid="{00000000-0005-0000-0000-0000762C0000}"/>
    <cellStyle name="20% - Accent1 2 4 3 2 3 3 4" xfId="11571" xr:uid="{00000000-0005-0000-0000-0000772C0000}"/>
    <cellStyle name="20% - Accent1 2 4 3 2 3 4" xfId="11572" xr:uid="{00000000-0005-0000-0000-0000782C0000}"/>
    <cellStyle name="20% - Accent1 2 4 3 2 3 4 2" xfId="11573" xr:uid="{00000000-0005-0000-0000-0000792C0000}"/>
    <cellStyle name="20% - Accent1 2 4 3 2 3 4 2 2" xfId="11574" xr:uid="{00000000-0005-0000-0000-00007A2C0000}"/>
    <cellStyle name="20% - Accent1 2 4 3 2 3 4 2 2 2" xfId="11575" xr:uid="{00000000-0005-0000-0000-00007B2C0000}"/>
    <cellStyle name="20% - Accent1 2 4 3 2 3 4 2 3" xfId="11576" xr:uid="{00000000-0005-0000-0000-00007C2C0000}"/>
    <cellStyle name="20% - Accent1 2 4 3 2 3 4 3" xfId="11577" xr:uid="{00000000-0005-0000-0000-00007D2C0000}"/>
    <cellStyle name="20% - Accent1 2 4 3 2 3 4 3 2" xfId="11578" xr:uid="{00000000-0005-0000-0000-00007E2C0000}"/>
    <cellStyle name="20% - Accent1 2 4 3 2 3 4 4" xfId="11579" xr:uid="{00000000-0005-0000-0000-00007F2C0000}"/>
    <cellStyle name="20% - Accent1 2 4 3 2 3 5" xfId="11580" xr:uid="{00000000-0005-0000-0000-0000802C0000}"/>
    <cellStyle name="20% - Accent1 2 4 3 2 3 5 2" xfId="11581" xr:uid="{00000000-0005-0000-0000-0000812C0000}"/>
    <cellStyle name="20% - Accent1 2 4 3 2 3 5 2 2" xfId="11582" xr:uid="{00000000-0005-0000-0000-0000822C0000}"/>
    <cellStyle name="20% - Accent1 2 4 3 2 3 5 3" xfId="11583" xr:uid="{00000000-0005-0000-0000-0000832C0000}"/>
    <cellStyle name="20% - Accent1 2 4 3 2 3 6" xfId="11584" xr:uid="{00000000-0005-0000-0000-0000842C0000}"/>
    <cellStyle name="20% - Accent1 2 4 3 2 3 6 2" xfId="11585" xr:uid="{00000000-0005-0000-0000-0000852C0000}"/>
    <cellStyle name="20% - Accent1 2 4 3 2 3 6 2 2" xfId="11586" xr:uid="{00000000-0005-0000-0000-0000862C0000}"/>
    <cellStyle name="20% - Accent1 2 4 3 2 3 6 3" xfId="11587" xr:uid="{00000000-0005-0000-0000-0000872C0000}"/>
    <cellStyle name="20% - Accent1 2 4 3 2 3 7" xfId="11588" xr:uid="{00000000-0005-0000-0000-0000882C0000}"/>
    <cellStyle name="20% - Accent1 2 4 3 2 3 7 2" xfId="11589" xr:uid="{00000000-0005-0000-0000-0000892C0000}"/>
    <cellStyle name="20% - Accent1 2 4 3 2 3 8" xfId="11590" xr:uid="{00000000-0005-0000-0000-00008A2C0000}"/>
    <cellStyle name="20% - Accent1 2 4 3 2 3 8 2" xfId="11591" xr:uid="{00000000-0005-0000-0000-00008B2C0000}"/>
    <cellStyle name="20% - Accent1 2 4 3 2 3 9" xfId="11592" xr:uid="{00000000-0005-0000-0000-00008C2C0000}"/>
    <cellStyle name="20% - Accent1 2 4 3 2 4" xfId="11593" xr:uid="{00000000-0005-0000-0000-00008D2C0000}"/>
    <cellStyle name="20% - Accent1 2 4 3 2 4 2" xfId="11594" xr:uid="{00000000-0005-0000-0000-00008E2C0000}"/>
    <cellStyle name="20% - Accent1 2 4 3 2 4 2 2" xfId="11595" xr:uid="{00000000-0005-0000-0000-00008F2C0000}"/>
    <cellStyle name="20% - Accent1 2 4 3 2 4 2 2 2" xfId="11596" xr:uid="{00000000-0005-0000-0000-0000902C0000}"/>
    <cellStyle name="20% - Accent1 2 4 3 2 4 2 3" xfId="11597" xr:uid="{00000000-0005-0000-0000-0000912C0000}"/>
    <cellStyle name="20% - Accent1 2 4 3 2 4 3" xfId="11598" xr:uid="{00000000-0005-0000-0000-0000922C0000}"/>
    <cellStyle name="20% - Accent1 2 4 3 2 4 3 2" xfId="11599" xr:uid="{00000000-0005-0000-0000-0000932C0000}"/>
    <cellStyle name="20% - Accent1 2 4 3 2 4 4" xfId="11600" xr:uid="{00000000-0005-0000-0000-0000942C0000}"/>
    <cellStyle name="20% - Accent1 2 4 3 2 5" xfId="11601" xr:uid="{00000000-0005-0000-0000-0000952C0000}"/>
    <cellStyle name="20% - Accent1 2 4 3 2 5 2" xfId="11602" xr:uid="{00000000-0005-0000-0000-0000962C0000}"/>
    <cellStyle name="20% - Accent1 2 4 3 2 5 2 2" xfId="11603" xr:uid="{00000000-0005-0000-0000-0000972C0000}"/>
    <cellStyle name="20% - Accent1 2 4 3 2 5 2 2 2" xfId="11604" xr:uid="{00000000-0005-0000-0000-0000982C0000}"/>
    <cellStyle name="20% - Accent1 2 4 3 2 5 2 3" xfId="11605" xr:uid="{00000000-0005-0000-0000-0000992C0000}"/>
    <cellStyle name="20% - Accent1 2 4 3 2 5 3" xfId="11606" xr:uid="{00000000-0005-0000-0000-00009A2C0000}"/>
    <cellStyle name="20% - Accent1 2 4 3 2 5 3 2" xfId="11607" xr:uid="{00000000-0005-0000-0000-00009B2C0000}"/>
    <cellStyle name="20% - Accent1 2 4 3 2 5 4" xfId="11608" xr:uid="{00000000-0005-0000-0000-00009C2C0000}"/>
    <cellStyle name="20% - Accent1 2 4 3 2 6" xfId="11609" xr:uid="{00000000-0005-0000-0000-00009D2C0000}"/>
    <cellStyle name="20% - Accent1 2 4 3 2 6 2" xfId="11610" xr:uid="{00000000-0005-0000-0000-00009E2C0000}"/>
    <cellStyle name="20% - Accent1 2 4 3 2 6 2 2" xfId="11611" xr:uid="{00000000-0005-0000-0000-00009F2C0000}"/>
    <cellStyle name="20% - Accent1 2 4 3 2 6 2 2 2" xfId="11612" xr:uid="{00000000-0005-0000-0000-0000A02C0000}"/>
    <cellStyle name="20% - Accent1 2 4 3 2 6 2 3" xfId="11613" xr:uid="{00000000-0005-0000-0000-0000A12C0000}"/>
    <cellStyle name="20% - Accent1 2 4 3 2 6 3" xfId="11614" xr:uid="{00000000-0005-0000-0000-0000A22C0000}"/>
    <cellStyle name="20% - Accent1 2 4 3 2 6 3 2" xfId="11615" xr:uid="{00000000-0005-0000-0000-0000A32C0000}"/>
    <cellStyle name="20% - Accent1 2 4 3 2 6 4" xfId="11616" xr:uid="{00000000-0005-0000-0000-0000A42C0000}"/>
    <cellStyle name="20% - Accent1 2 4 3 2 7" xfId="11617" xr:uid="{00000000-0005-0000-0000-0000A52C0000}"/>
    <cellStyle name="20% - Accent1 2 4 3 2 7 2" xfId="11618" xr:uid="{00000000-0005-0000-0000-0000A62C0000}"/>
    <cellStyle name="20% - Accent1 2 4 3 2 7 2 2" xfId="11619" xr:uid="{00000000-0005-0000-0000-0000A72C0000}"/>
    <cellStyle name="20% - Accent1 2 4 3 2 7 3" xfId="11620" xr:uid="{00000000-0005-0000-0000-0000A82C0000}"/>
    <cellStyle name="20% - Accent1 2 4 3 2 8" xfId="11621" xr:uid="{00000000-0005-0000-0000-0000A92C0000}"/>
    <cellStyle name="20% - Accent1 2 4 3 2 8 2" xfId="11622" xr:uid="{00000000-0005-0000-0000-0000AA2C0000}"/>
    <cellStyle name="20% - Accent1 2 4 3 2 8 2 2" xfId="11623" xr:uid="{00000000-0005-0000-0000-0000AB2C0000}"/>
    <cellStyle name="20% - Accent1 2 4 3 2 8 3" xfId="11624" xr:uid="{00000000-0005-0000-0000-0000AC2C0000}"/>
    <cellStyle name="20% - Accent1 2 4 3 2 9" xfId="11625" xr:uid="{00000000-0005-0000-0000-0000AD2C0000}"/>
    <cellStyle name="20% - Accent1 2 4 3 2 9 2" xfId="11626" xr:uid="{00000000-0005-0000-0000-0000AE2C0000}"/>
    <cellStyle name="20% - Accent1 2 4 3 3" xfId="11627" xr:uid="{00000000-0005-0000-0000-0000AF2C0000}"/>
    <cellStyle name="20% - Accent1 2 4 3 3 10" xfId="11628" xr:uid="{00000000-0005-0000-0000-0000B02C0000}"/>
    <cellStyle name="20% - Accent1 2 4 3 3 10 2" xfId="11629" xr:uid="{00000000-0005-0000-0000-0000B12C0000}"/>
    <cellStyle name="20% - Accent1 2 4 3 3 11" xfId="11630" xr:uid="{00000000-0005-0000-0000-0000B22C0000}"/>
    <cellStyle name="20% - Accent1 2 4 3 3 2" xfId="11631" xr:uid="{00000000-0005-0000-0000-0000B32C0000}"/>
    <cellStyle name="20% - Accent1 2 4 3 3 2 2" xfId="11632" xr:uid="{00000000-0005-0000-0000-0000B42C0000}"/>
    <cellStyle name="20% - Accent1 2 4 3 3 2 2 2" xfId="11633" xr:uid="{00000000-0005-0000-0000-0000B52C0000}"/>
    <cellStyle name="20% - Accent1 2 4 3 3 2 2 2 2" xfId="11634" xr:uid="{00000000-0005-0000-0000-0000B62C0000}"/>
    <cellStyle name="20% - Accent1 2 4 3 3 2 2 2 2 2" xfId="11635" xr:uid="{00000000-0005-0000-0000-0000B72C0000}"/>
    <cellStyle name="20% - Accent1 2 4 3 3 2 2 2 3" xfId="11636" xr:uid="{00000000-0005-0000-0000-0000B82C0000}"/>
    <cellStyle name="20% - Accent1 2 4 3 3 2 2 3" xfId="11637" xr:uid="{00000000-0005-0000-0000-0000B92C0000}"/>
    <cellStyle name="20% - Accent1 2 4 3 3 2 2 3 2" xfId="11638" xr:uid="{00000000-0005-0000-0000-0000BA2C0000}"/>
    <cellStyle name="20% - Accent1 2 4 3 3 2 2 4" xfId="11639" xr:uid="{00000000-0005-0000-0000-0000BB2C0000}"/>
    <cellStyle name="20% - Accent1 2 4 3 3 2 3" xfId="11640" xr:uid="{00000000-0005-0000-0000-0000BC2C0000}"/>
    <cellStyle name="20% - Accent1 2 4 3 3 2 3 2" xfId="11641" xr:uid="{00000000-0005-0000-0000-0000BD2C0000}"/>
    <cellStyle name="20% - Accent1 2 4 3 3 2 3 2 2" xfId="11642" xr:uid="{00000000-0005-0000-0000-0000BE2C0000}"/>
    <cellStyle name="20% - Accent1 2 4 3 3 2 3 2 2 2" xfId="11643" xr:uid="{00000000-0005-0000-0000-0000BF2C0000}"/>
    <cellStyle name="20% - Accent1 2 4 3 3 2 3 2 3" xfId="11644" xr:uid="{00000000-0005-0000-0000-0000C02C0000}"/>
    <cellStyle name="20% - Accent1 2 4 3 3 2 3 3" xfId="11645" xr:uid="{00000000-0005-0000-0000-0000C12C0000}"/>
    <cellStyle name="20% - Accent1 2 4 3 3 2 3 3 2" xfId="11646" xr:uid="{00000000-0005-0000-0000-0000C22C0000}"/>
    <cellStyle name="20% - Accent1 2 4 3 3 2 3 4" xfId="11647" xr:uid="{00000000-0005-0000-0000-0000C32C0000}"/>
    <cellStyle name="20% - Accent1 2 4 3 3 2 4" xfId="11648" xr:uid="{00000000-0005-0000-0000-0000C42C0000}"/>
    <cellStyle name="20% - Accent1 2 4 3 3 2 4 2" xfId="11649" xr:uid="{00000000-0005-0000-0000-0000C52C0000}"/>
    <cellStyle name="20% - Accent1 2 4 3 3 2 4 2 2" xfId="11650" xr:uid="{00000000-0005-0000-0000-0000C62C0000}"/>
    <cellStyle name="20% - Accent1 2 4 3 3 2 4 2 2 2" xfId="11651" xr:uid="{00000000-0005-0000-0000-0000C72C0000}"/>
    <cellStyle name="20% - Accent1 2 4 3 3 2 4 2 3" xfId="11652" xr:uid="{00000000-0005-0000-0000-0000C82C0000}"/>
    <cellStyle name="20% - Accent1 2 4 3 3 2 4 3" xfId="11653" xr:uid="{00000000-0005-0000-0000-0000C92C0000}"/>
    <cellStyle name="20% - Accent1 2 4 3 3 2 4 3 2" xfId="11654" xr:uid="{00000000-0005-0000-0000-0000CA2C0000}"/>
    <cellStyle name="20% - Accent1 2 4 3 3 2 4 4" xfId="11655" xr:uid="{00000000-0005-0000-0000-0000CB2C0000}"/>
    <cellStyle name="20% - Accent1 2 4 3 3 2 5" xfId="11656" xr:uid="{00000000-0005-0000-0000-0000CC2C0000}"/>
    <cellStyle name="20% - Accent1 2 4 3 3 2 5 2" xfId="11657" xr:uid="{00000000-0005-0000-0000-0000CD2C0000}"/>
    <cellStyle name="20% - Accent1 2 4 3 3 2 5 2 2" xfId="11658" xr:uid="{00000000-0005-0000-0000-0000CE2C0000}"/>
    <cellStyle name="20% - Accent1 2 4 3 3 2 5 3" xfId="11659" xr:uid="{00000000-0005-0000-0000-0000CF2C0000}"/>
    <cellStyle name="20% - Accent1 2 4 3 3 2 6" xfId="11660" xr:uid="{00000000-0005-0000-0000-0000D02C0000}"/>
    <cellStyle name="20% - Accent1 2 4 3 3 2 6 2" xfId="11661" xr:uid="{00000000-0005-0000-0000-0000D12C0000}"/>
    <cellStyle name="20% - Accent1 2 4 3 3 2 6 2 2" xfId="11662" xr:uid="{00000000-0005-0000-0000-0000D22C0000}"/>
    <cellStyle name="20% - Accent1 2 4 3 3 2 6 3" xfId="11663" xr:uid="{00000000-0005-0000-0000-0000D32C0000}"/>
    <cellStyle name="20% - Accent1 2 4 3 3 2 7" xfId="11664" xr:uid="{00000000-0005-0000-0000-0000D42C0000}"/>
    <cellStyle name="20% - Accent1 2 4 3 3 2 7 2" xfId="11665" xr:uid="{00000000-0005-0000-0000-0000D52C0000}"/>
    <cellStyle name="20% - Accent1 2 4 3 3 2 8" xfId="11666" xr:uid="{00000000-0005-0000-0000-0000D62C0000}"/>
    <cellStyle name="20% - Accent1 2 4 3 3 2 8 2" xfId="11667" xr:uid="{00000000-0005-0000-0000-0000D72C0000}"/>
    <cellStyle name="20% - Accent1 2 4 3 3 2 9" xfId="11668" xr:uid="{00000000-0005-0000-0000-0000D82C0000}"/>
    <cellStyle name="20% - Accent1 2 4 3 3 3" xfId="11669" xr:uid="{00000000-0005-0000-0000-0000D92C0000}"/>
    <cellStyle name="20% - Accent1 2 4 3 3 3 2" xfId="11670" xr:uid="{00000000-0005-0000-0000-0000DA2C0000}"/>
    <cellStyle name="20% - Accent1 2 4 3 3 3 2 2" xfId="11671" xr:uid="{00000000-0005-0000-0000-0000DB2C0000}"/>
    <cellStyle name="20% - Accent1 2 4 3 3 3 2 2 2" xfId="11672" xr:uid="{00000000-0005-0000-0000-0000DC2C0000}"/>
    <cellStyle name="20% - Accent1 2 4 3 3 3 2 2 2 2" xfId="11673" xr:uid="{00000000-0005-0000-0000-0000DD2C0000}"/>
    <cellStyle name="20% - Accent1 2 4 3 3 3 2 2 3" xfId="11674" xr:uid="{00000000-0005-0000-0000-0000DE2C0000}"/>
    <cellStyle name="20% - Accent1 2 4 3 3 3 2 3" xfId="11675" xr:uid="{00000000-0005-0000-0000-0000DF2C0000}"/>
    <cellStyle name="20% - Accent1 2 4 3 3 3 2 3 2" xfId="11676" xr:uid="{00000000-0005-0000-0000-0000E02C0000}"/>
    <cellStyle name="20% - Accent1 2 4 3 3 3 2 4" xfId="11677" xr:uid="{00000000-0005-0000-0000-0000E12C0000}"/>
    <cellStyle name="20% - Accent1 2 4 3 3 3 3" xfId="11678" xr:uid="{00000000-0005-0000-0000-0000E22C0000}"/>
    <cellStyle name="20% - Accent1 2 4 3 3 3 3 2" xfId="11679" xr:uid="{00000000-0005-0000-0000-0000E32C0000}"/>
    <cellStyle name="20% - Accent1 2 4 3 3 3 3 2 2" xfId="11680" xr:uid="{00000000-0005-0000-0000-0000E42C0000}"/>
    <cellStyle name="20% - Accent1 2 4 3 3 3 3 2 2 2" xfId="11681" xr:uid="{00000000-0005-0000-0000-0000E52C0000}"/>
    <cellStyle name="20% - Accent1 2 4 3 3 3 3 2 3" xfId="11682" xr:uid="{00000000-0005-0000-0000-0000E62C0000}"/>
    <cellStyle name="20% - Accent1 2 4 3 3 3 3 3" xfId="11683" xr:uid="{00000000-0005-0000-0000-0000E72C0000}"/>
    <cellStyle name="20% - Accent1 2 4 3 3 3 3 3 2" xfId="11684" xr:uid="{00000000-0005-0000-0000-0000E82C0000}"/>
    <cellStyle name="20% - Accent1 2 4 3 3 3 3 4" xfId="11685" xr:uid="{00000000-0005-0000-0000-0000E92C0000}"/>
    <cellStyle name="20% - Accent1 2 4 3 3 3 4" xfId="11686" xr:uid="{00000000-0005-0000-0000-0000EA2C0000}"/>
    <cellStyle name="20% - Accent1 2 4 3 3 3 4 2" xfId="11687" xr:uid="{00000000-0005-0000-0000-0000EB2C0000}"/>
    <cellStyle name="20% - Accent1 2 4 3 3 3 4 2 2" xfId="11688" xr:uid="{00000000-0005-0000-0000-0000EC2C0000}"/>
    <cellStyle name="20% - Accent1 2 4 3 3 3 4 2 2 2" xfId="11689" xr:uid="{00000000-0005-0000-0000-0000ED2C0000}"/>
    <cellStyle name="20% - Accent1 2 4 3 3 3 4 2 3" xfId="11690" xr:uid="{00000000-0005-0000-0000-0000EE2C0000}"/>
    <cellStyle name="20% - Accent1 2 4 3 3 3 4 3" xfId="11691" xr:uid="{00000000-0005-0000-0000-0000EF2C0000}"/>
    <cellStyle name="20% - Accent1 2 4 3 3 3 4 3 2" xfId="11692" xr:uid="{00000000-0005-0000-0000-0000F02C0000}"/>
    <cellStyle name="20% - Accent1 2 4 3 3 3 4 4" xfId="11693" xr:uid="{00000000-0005-0000-0000-0000F12C0000}"/>
    <cellStyle name="20% - Accent1 2 4 3 3 3 5" xfId="11694" xr:uid="{00000000-0005-0000-0000-0000F22C0000}"/>
    <cellStyle name="20% - Accent1 2 4 3 3 3 5 2" xfId="11695" xr:uid="{00000000-0005-0000-0000-0000F32C0000}"/>
    <cellStyle name="20% - Accent1 2 4 3 3 3 5 2 2" xfId="11696" xr:uid="{00000000-0005-0000-0000-0000F42C0000}"/>
    <cellStyle name="20% - Accent1 2 4 3 3 3 5 3" xfId="11697" xr:uid="{00000000-0005-0000-0000-0000F52C0000}"/>
    <cellStyle name="20% - Accent1 2 4 3 3 3 6" xfId="11698" xr:uid="{00000000-0005-0000-0000-0000F62C0000}"/>
    <cellStyle name="20% - Accent1 2 4 3 3 3 6 2" xfId="11699" xr:uid="{00000000-0005-0000-0000-0000F72C0000}"/>
    <cellStyle name="20% - Accent1 2 4 3 3 3 6 2 2" xfId="11700" xr:uid="{00000000-0005-0000-0000-0000F82C0000}"/>
    <cellStyle name="20% - Accent1 2 4 3 3 3 6 3" xfId="11701" xr:uid="{00000000-0005-0000-0000-0000F92C0000}"/>
    <cellStyle name="20% - Accent1 2 4 3 3 3 7" xfId="11702" xr:uid="{00000000-0005-0000-0000-0000FA2C0000}"/>
    <cellStyle name="20% - Accent1 2 4 3 3 3 7 2" xfId="11703" xr:uid="{00000000-0005-0000-0000-0000FB2C0000}"/>
    <cellStyle name="20% - Accent1 2 4 3 3 3 8" xfId="11704" xr:uid="{00000000-0005-0000-0000-0000FC2C0000}"/>
    <cellStyle name="20% - Accent1 2 4 3 3 3 8 2" xfId="11705" xr:uid="{00000000-0005-0000-0000-0000FD2C0000}"/>
    <cellStyle name="20% - Accent1 2 4 3 3 3 9" xfId="11706" xr:uid="{00000000-0005-0000-0000-0000FE2C0000}"/>
    <cellStyle name="20% - Accent1 2 4 3 3 4" xfId="11707" xr:uid="{00000000-0005-0000-0000-0000FF2C0000}"/>
    <cellStyle name="20% - Accent1 2 4 3 3 4 2" xfId="11708" xr:uid="{00000000-0005-0000-0000-0000002D0000}"/>
    <cellStyle name="20% - Accent1 2 4 3 3 4 2 2" xfId="11709" xr:uid="{00000000-0005-0000-0000-0000012D0000}"/>
    <cellStyle name="20% - Accent1 2 4 3 3 4 2 2 2" xfId="11710" xr:uid="{00000000-0005-0000-0000-0000022D0000}"/>
    <cellStyle name="20% - Accent1 2 4 3 3 4 2 3" xfId="11711" xr:uid="{00000000-0005-0000-0000-0000032D0000}"/>
    <cellStyle name="20% - Accent1 2 4 3 3 4 3" xfId="11712" xr:uid="{00000000-0005-0000-0000-0000042D0000}"/>
    <cellStyle name="20% - Accent1 2 4 3 3 4 3 2" xfId="11713" xr:uid="{00000000-0005-0000-0000-0000052D0000}"/>
    <cellStyle name="20% - Accent1 2 4 3 3 4 4" xfId="11714" xr:uid="{00000000-0005-0000-0000-0000062D0000}"/>
    <cellStyle name="20% - Accent1 2 4 3 3 5" xfId="11715" xr:uid="{00000000-0005-0000-0000-0000072D0000}"/>
    <cellStyle name="20% - Accent1 2 4 3 3 5 2" xfId="11716" xr:uid="{00000000-0005-0000-0000-0000082D0000}"/>
    <cellStyle name="20% - Accent1 2 4 3 3 5 2 2" xfId="11717" xr:uid="{00000000-0005-0000-0000-0000092D0000}"/>
    <cellStyle name="20% - Accent1 2 4 3 3 5 2 2 2" xfId="11718" xr:uid="{00000000-0005-0000-0000-00000A2D0000}"/>
    <cellStyle name="20% - Accent1 2 4 3 3 5 2 3" xfId="11719" xr:uid="{00000000-0005-0000-0000-00000B2D0000}"/>
    <cellStyle name="20% - Accent1 2 4 3 3 5 3" xfId="11720" xr:uid="{00000000-0005-0000-0000-00000C2D0000}"/>
    <cellStyle name="20% - Accent1 2 4 3 3 5 3 2" xfId="11721" xr:uid="{00000000-0005-0000-0000-00000D2D0000}"/>
    <cellStyle name="20% - Accent1 2 4 3 3 5 4" xfId="11722" xr:uid="{00000000-0005-0000-0000-00000E2D0000}"/>
    <cellStyle name="20% - Accent1 2 4 3 3 6" xfId="11723" xr:uid="{00000000-0005-0000-0000-00000F2D0000}"/>
    <cellStyle name="20% - Accent1 2 4 3 3 6 2" xfId="11724" xr:uid="{00000000-0005-0000-0000-0000102D0000}"/>
    <cellStyle name="20% - Accent1 2 4 3 3 6 2 2" xfId="11725" xr:uid="{00000000-0005-0000-0000-0000112D0000}"/>
    <cellStyle name="20% - Accent1 2 4 3 3 6 2 2 2" xfId="11726" xr:uid="{00000000-0005-0000-0000-0000122D0000}"/>
    <cellStyle name="20% - Accent1 2 4 3 3 6 2 3" xfId="11727" xr:uid="{00000000-0005-0000-0000-0000132D0000}"/>
    <cellStyle name="20% - Accent1 2 4 3 3 6 3" xfId="11728" xr:uid="{00000000-0005-0000-0000-0000142D0000}"/>
    <cellStyle name="20% - Accent1 2 4 3 3 6 3 2" xfId="11729" xr:uid="{00000000-0005-0000-0000-0000152D0000}"/>
    <cellStyle name="20% - Accent1 2 4 3 3 6 4" xfId="11730" xr:uid="{00000000-0005-0000-0000-0000162D0000}"/>
    <cellStyle name="20% - Accent1 2 4 3 3 7" xfId="11731" xr:uid="{00000000-0005-0000-0000-0000172D0000}"/>
    <cellStyle name="20% - Accent1 2 4 3 3 7 2" xfId="11732" xr:uid="{00000000-0005-0000-0000-0000182D0000}"/>
    <cellStyle name="20% - Accent1 2 4 3 3 7 2 2" xfId="11733" xr:uid="{00000000-0005-0000-0000-0000192D0000}"/>
    <cellStyle name="20% - Accent1 2 4 3 3 7 3" xfId="11734" xr:uid="{00000000-0005-0000-0000-00001A2D0000}"/>
    <cellStyle name="20% - Accent1 2 4 3 3 8" xfId="11735" xr:uid="{00000000-0005-0000-0000-00001B2D0000}"/>
    <cellStyle name="20% - Accent1 2 4 3 3 8 2" xfId="11736" xr:uid="{00000000-0005-0000-0000-00001C2D0000}"/>
    <cellStyle name="20% - Accent1 2 4 3 3 8 2 2" xfId="11737" xr:uid="{00000000-0005-0000-0000-00001D2D0000}"/>
    <cellStyle name="20% - Accent1 2 4 3 3 8 3" xfId="11738" xr:uid="{00000000-0005-0000-0000-00001E2D0000}"/>
    <cellStyle name="20% - Accent1 2 4 3 3 9" xfId="11739" xr:uid="{00000000-0005-0000-0000-00001F2D0000}"/>
    <cellStyle name="20% - Accent1 2 4 3 3 9 2" xfId="11740" xr:uid="{00000000-0005-0000-0000-0000202D0000}"/>
    <cellStyle name="20% - Accent1 2 4 3 4" xfId="11741" xr:uid="{00000000-0005-0000-0000-0000212D0000}"/>
    <cellStyle name="20% - Accent1 2 4 3 4 10" xfId="11742" xr:uid="{00000000-0005-0000-0000-0000222D0000}"/>
    <cellStyle name="20% - Accent1 2 4 3 4 10 2" xfId="11743" xr:uid="{00000000-0005-0000-0000-0000232D0000}"/>
    <cellStyle name="20% - Accent1 2 4 3 4 11" xfId="11744" xr:uid="{00000000-0005-0000-0000-0000242D0000}"/>
    <cellStyle name="20% - Accent1 2 4 3 4 2" xfId="11745" xr:uid="{00000000-0005-0000-0000-0000252D0000}"/>
    <cellStyle name="20% - Accent1 2 4 3 4 2 2" xfId="11746" xr:uid="{00000000-0005-0000-0000-0000262D0000}"/>
    <cellStyle name="20% - Accent1 2 4 3 4 2 2 2" xfId="11747" xr:uid="{00000000-0005-0000-0000-0000272D0000}"/>
    <cellStyle name="20% - Accent1 2 4 3 4 2 2 2 2" xfId="11748" xr:uid="{00000000-0005-0000-0000-0000282D0000}"/>
    <cellStyle name="20% - Accent1 2 4 3 4 2 2 2 2 2" xfId="11749" xr:uid="{00000000-0005-0000-0000-0000292D0000}"/>
    <cellStyle name="20% - Accent1 2 4 3 4 2 2 2 3" xfId="11750" xr:uid="{00000000-0005-0000-0000-00002A2D0000}"/>
    <cellStyle name="20% - Accent1 2 4 3 4 2 2 3" xfId="11751" xr:uid="{00000000-0005-0000-0000-00002B2D0000}"/>
    <cellStyle name="20% - Accent1 2 4 3 4 2 2 3 2" xfId="11752" xr:uid="{00000000-0005-0000-0000-00002C2D0000}"/>
    <cellStyle name="20% - Accent1 2 4 3 4 2 2 4" xfId="11753" xr:uid="{00000000-0005-0000-0000-00002D2D0000}"/>
    <cellStyle name="20% - Accent1 2 4 3 4 2 3" xfId="11754" xr:uid="{00000000-0005-0000-0000-00002E2D0000}"/>
    <cellStyle name="20% - Accent1 2 4 3 4 2 3 2" xfId="11755" xr:uid="{00000000-0005-0000-0000-00002F2D0000}"/>
    <cellStyle name="20% - Accent1 2 4 3 4 2 3 2 2" xfId="11756" xr:uid="{00000000-0005-0000-0000-0000302D0000}"/>
    <cellStyle name="20% - Accent1 2 4 3 4 2 3 2 2 2" xfId="11757" xr:uid="{00000000-0005-0000-0000-0000312D0000}"/>
    <cellStyle name="20% - Accent1 2 4 3 4 2 3 2 3" xfId="11758" xr:uid="{00000000-0005-0000-0000-0000322D0000}"/>
    <cellStyle name="20% - Accent1 2 4 3 4 2 3 3" xfId="11759" xr:uid="{00000000-0005-0000-0000-0000332D0000}"/>
    <cellStyle name="20% - Accent1 2 4 3 4 2 3 3 2" xfId="11760" xr:uid="{00000000-0005-0000-0000-0000342D0000}"/>
    <cellStyle name="20% - Accent1 2 4 3 4 2 3 4" xfId="11761" xr:uid="{00000000-0005-0000-0000-0000352D0000}"/>
    <cellStyle name="20% - Accent1 2 4 3 4 2 4" xfId="11762" xr:uid="{00000000-0005-0000-0000-0000362D0000}"/>
    <cellStyle name="20% - Accent1 2 4 3 4 2 4 2" xfId="11763" xr:uid="{00000000-0005-0000-0000-0000372D0000}"/>
    <cellStyle name="20% - Accent1 2 4 3 4 2 4 2 2" xfId="11764" xr:uid="{00000000-0005-0000-0000-0000382D0000}"/>
    <cellStyle name="20% - Accent1 2 4 3 4 2 4 2 2 2" xfId="11765" xr:uid="{00000000-0005-0000-0000-0000392D0000}"/>
    <cellStyle name="20% - Accent1 2 4 3 4 2 4 2 3" xfId="11766" xr:uid="{00000000-0005-0000-0000-00003A2D0000}"/>
    <cellStyle name="20% - Accent1 2 4 3 4 2 4 3" xfId="11767" xr:uid="{00000000-0005-0000-0000-00003B2D0000}"/>
    <cellStyle name="20% - Accent1 2 4 3 4 2 4 3 2" xfId="11768" xr:uid="{00000000-0005-0000-0000-00003C2D0000}"/>
    <cellStyle name="20% - Accent1 2 4 3 4 2 4 4" xfId="11769" xr:uid="{00000000-0005-0000-0000-00003D2D0000}"/>
    <cellStyle name="20% - Accent1 2 4 3 4 2 5" xfId="11770" xr:uid="{00000000-0005-0000-0000-00003E2D0000}"/>
    <cellStyle name="20% - Accent1 2 4 3 4 2 5 2" xfId="11771" xr:uid="{00000000-0005-0000-0000-00003F2D0000}"/>
    <cellStyle name="20% - Accent1 2 4 3 4 2 5 2 2" xfId="11772" xr:uid="{00000000-0005-0000-0000-0000402D0000}"/>
    <cellStyle name="20% - Accent1 2 4 3 4 2 5 3" xfId="11773" xr:uid="{00000000-0005-0000-0000-0000412D0000}"/>
    <cellStyle name="20% - Accent1 2 4 3 4 2 6" xfId="11774" xr:uid="{00000000-0005-0000-0000-0000422D0000}"/>
    <cellStyle name="20% - Accent1 2 4 3 4 2 6 2" xfId="11775" xr:uid="{00000000-0005-0000-0000-0000432D0000}"/>
    <cellStyle name="20% - Accent1 2 4 3 4 2 6 2 2" xfId="11776" xr:uid="{00000000-0005-0000-0000-0000442D0000}"/>
    <cellStyle name="20% - Accent1 2 4 3 4 2 6 3" xfId="11777" xr:uid="{00000000-0005-0000-0000-0000452D0000}"/>
    <cellStyle name="20% - Accent1 2 4 3 4 2 7" xfId="11778" xr:uid="{00000000-0005-0000-0000-0000462D0000}"/>
    <cellStyle name="20% - Accent1 2 4 3 4 2 7 2" xfId="11779" xr:uid="{00000000-0005-0000-0000-0000472D0000}"/>
    <cellStyle name="20% - Accent1 2 4 3 4 2 8" xfId="11780" xr:uid="{00000000-0005-0000-0000-0000482D0000}"/>
    <cellStyle name="20% - Accent1 2 4 3 4 2 8 2" xfId="11781" xr:uid="{00000000-0005-0000-0000-0000492D0000}"/>
    <cellStyle name="20% - Accent1 2 4 3 4 2 9" xfId="11782" xr:uid="{00000000-0005-0000-0000-00004A2D0000}"/>
    <cellStyle name="20% - Accent1 2 4 3 4 3" xfId="11783" xr:uid="{00000000-0005-0000-0000-00004B2D0000}"/>
    <cellStyle name="20% - Accent1 2 4 3 4 3 2" xfId="11784" xr:uid="{00000000-0005-0000-0000-00004C2D0000}"/>
    <cellStyle name="20% - Accent1 2 4 3 4 3 2 2" xfId="11785" xr:uid="{00000000-0005-0000-0000-00004D2D0000}"/>
    <cellStyle name="20% - Accent1 2 4 3 4 3 2 2 2" xfId="11786" xr:uid="{00000000-0005-0000-0000-00004E2D0000}"/>
    <cellStyle name="20% - Accent1 2 4 3 4 3 2 2 2 2" xfId="11787" xr:uid="{00000000-0005-0000-0000-00004F2D0000}"/>
    <cellStyle name="20% - Accent1 2 4 3 4 3 2 2 3" xfId="11788" xr:uid="{00000000-0005-0000-0000-0000502D0000}"/>
    <cellStyle name="20% - Accent1 2 4 3 4 3 2 3" xfId="11789" xr:uid="{00000000-0005-0000-0000-0000512D0000}"/>
    <cellStyle name="20% - Accent1 2 4 3 4 3 2 3 2" xfId="11790" xr:uid="{00000000-0005-0000-0000-0000522D0000}"/>
    <cellStyle name="20% - Accent1 2 4 3 4 3 2 4" xfId="11791" xr:uid="{00000000-0005-0000-0000-0000532D0000}"/>
    <cellStyle name="20% - Accent1 2 4 3 4 3 3" xfId="11792" xr:uid="{00000000-0005-0000-0000-0000542D0000}"/>
    <cellStyle name="20% - Accent1 2 4 3 4 3 3 2" xfId="11793" xr:uid="{00000000-0005-0000-0000-0000552D0000}"/>
    <cellStyle name="20% - Accent1 2 4 3 4 3 3 2 2" xfId="11794" xr:uid="{00000000-0005-0000-0000-0000562D0000}"/>
    <cellStyle name="20% - Accent1 2 4 3 4 3 3 2 2 2" xfId="11795" xr:uid="{00000000-0005-0000-0000-0000572D0000}"/>
    <cellStyle name="20% - Accent1 2 4 3 4 3 3 2 3" xfId="11796" xr:uid="{00000000-0005-0000-0000-0000582D0000}"/>
    <cellStyle name="20% - Accent1 2 4 3 4 3 3 3" xfId="11797" xr:uid="{00000000-0005-0000-0000-0000592D0000}"/>
    <cellStyle name="20% - Accent1 2 4 3 4 3 3 3 2" xfId="11798" xr:uid="{00000000-0005-0000-0000-00005A2D0000}"/>
    <cellStyle name="20% - Accent1 2 4 3 4 3 3 4" xfId="11799" xr:uid="{00000000-0005-0000-0000-00005B2D0000}"/>
    <cellStyle name="20% - Accent1 2 4 3 4 3 4" xfId="11800" xr:uid="{00000000-0005-0000-0000-00005C2D0000}"/>
    <cellStyle name="20% - Accent1 2 4 3 4 3 4 2" xfId="11801" xr:uid="{00000000-0005-0000-0000-00005D2D0000}"/>
    <cellStyle name="20% - Accent1 2 4 3 4 3 4 2 2" xfId="11802" xr:uid="{00000000-0005-0000-0000-00005E2D0000}"/>
    <cellStyle name="20% - Accent1 2 4 3 4 3 4 2 2 2" xfId="11803" xr:uid="{00000000-0005-0000-0000-00005F2D0000}"/>
    <cellStyle name="20% - Accent1 2 4 3 4 3 4 2 3" xfId="11804" xr:uid="{00000000-0005-0000-0000-0000602D0000}"/>
    <cellStyle name="20% - Accent1 2 4 3 4 3 4 3" xfId="11805" xr:uid="{00000000-0005-0000-0000-0000612D0000}"/>
    <cellStyle name="20% - Accent1 2 4 3 4 3 4 3 2" xfId="11806" xr:uid="{00000000-0005-0000-0000-0000622D0000}"/>
    <cellStyle name="20% - Accent1 2 4 3 4 3 4 4" xfId="11807" xr:uid="{00000000-0005-0000-0000-0000632D0000}"/>
    <cellStyle name="20% - Accent1 2 4 3 4 3 5" xfId="11808" xr:uid="{00000000-0005-0000-0000-0000642D0000}"/>
    <cellStyle name="20% - Accent1 2 4 3 4 3 5 2" xfId="11809" xr:uid="{00000000-0005-0000-0000-0000652D0000}"/>
    <cellStyle name="20% - Accent1 2 4 3 4 3 5 2 2" xfId="11810" xr:uid="{00000000-0005-0000-0000-0000662D0000}"/>
    <cellStyle name="20% - Accent1 2 4 3 4 3 5 3" xfId="11811" xr:uid="{00000000-0005-0000-0000-0000672D0000}"/>
    <cellStyle name="20% - Accent1 2 4 3 4 3 6" xfId="11812" xr:uid="{00000000-0005-0000-0000-0000682D0000}"/>
    <cellStyle name="20% - Accent1 2 4 3 4 3 6 2" xfId="11813" xr:uid="{00000000-0005-0000-0000-0000692D0000}"/>
    <cellStyle name="20% - Accent1 2 4 3 4 3 6 2 2" xfId="11814" xr:uid="{00000000-0005-0000-0000-00006A2D0000}"/>
    <cellStyle name="20% - Accent1 2 4 3 4 3 6 3" xfId="11815" xr:uid="{00000000-0005-0000-0000-00006B2D0000}"/>
    <cellStyle name="20% - Accent1 2 4 3 4 3 7" xfId="11816" xr:uid="{00000000-0005-0000-0000-00006C2D0000}"/>
    <cellStyle name="20% - Accent1 2 4 3 4 3 7 2" xfId="11817" xr:uid="{00000000-0005-0000-0000-00006D2D0000}"/>
    <cellStyle name="20% - Accent1 2 4 3 4 3 8" xfId="11818" xr:uid="{00000000-0005-0000-0000-00006E2D0000}"/>
    <cellStyle name="20% - Accent1 2 4 3 4 3 8 2" xfId="11819" xr:uid="{00000000-0005-0000-0000-00006F2D0000}"/>
    <cellStyle name="20% - Accent1 2 4 3 4 3 9" xfId="11820" xr:uid="{00000000-0005-0000-0000-0000702D0000}"/>
    <cellStyle name="20% - Accent1 2 4 3 4 4" xfId="11821" xr:uid="{00000000-0005-0000-0000-0000712D0000}"/>
    <cellStyle name="20% - Accent1 2 4 3 4 4 2" xfId="11822" xr:uid="{00000000-0005-0000-0000-0000722D0000}"/>
    <cellStyle name="20% - Accent1 2 4 3 4 4 2 2" xfId="11823" xr:uid="{00000000-0005-0000-0000-0000732D0000}"/>
    <cellStyle name="20% - Accent1 2 4 3 4 4 2 2 2" xfId="11824" xr:uid="{00000000-0005-0000-0000-0000742D0000}"/>
    <cellStyle name="20% - Accent1 2 4 3 4 4 2 3" xfId="11825" xr:uid="{00000000-0005-0000-0000-0000752D0000}"/>
    <cellStyle name="20% - Accent1 2 4 3 4 4 3" xfId="11826" xr:uid="{00000000-0005-0000-0000-0000762D0000}"/>
    <cellStyle name="20% - Accent1 2 4 3 4 4 3 2" xfId="11827" xr:uid="{00000000-0005-0000-0000-0000772D0000}"/>
    <cellStyle name="20% - Accent1 2 4 3 4 4 4" xfId="11828" xr:uid="{00000000-0005-0000-0000-0000782D0000}"/>
    <cellStyle name="20% - Accent1 2 4 3 4 5" xfId="11829" xr:uid="{00000000-0005-0000-0000-0000792D0000}"/>
    <cellStyle name="20% - Accent1 2 4 3 4 5 2" xfId="11830" xr:uid="{00000000-0005-0000-0000-00007A2D0000}"/>
    <cellStyle name="20% - Accent1 2 4 3 4 5 2 2" xfId="11831" xr:uid="{00000000-0005-0000-0000-00007B2D0000}"/>
    <cellStyle name="20% - Accent1 2 4 3 4 5 2 2 2" xfId="11832" xr:uid="{00000000-0005-0000-0000-00007C2D0000}"/>
    <cellStyle name="20% - Accent1 2 4 3 4 5 2 3" xfId="11833" xr:uid="{00000000-0005-0000-0000-00007D2D0000}"/>
    <cellStyle name="20% - Accent1 2 4 3 4 5 3" xfId="11834" xr:uid="{00000000-0005-0000-0000-00007E2D0000}"/>
    <cellStyle name="20% - Accent1 2 4 3 4 5 3 2" xfId="11835" xr:uid="{00000000-0005-0000-0000-00007F2D0000}"/>
    <cellStyle name="20% - Accent1 2 4 3 4 5 4" xfId="11836" xr:uid="{00000000-0005-0000-0000-0000802D0000}"/>
    <cellStyle name="20% - Accent1 2 4 3 4 6" xfId="11837" xr:uid="{00000000-0005-0000-0000-0000812D0000}"/>
    <cellStyle name="20% - Accent1 2 4 3 4 6 2" xfId="11838" xr:uid="{00000000-0005-0000-0000-0000822D0000}"/>
    <cellStyle name="20% - Accent1 2 4 3 4 6 2 2" xfId="11839" xr:uid="{00000000-0005-0000-0000-0000832D0000}"/>
    <cellStyle name="20% - Accent1 2 4 3 4 6 2 2 2" xfId="11840" xr:uid="{00000000-0005-0000-0000-0000842D0000}"/>
    <cellStyle name="20% - Accent1 2 4 3 4 6 2 3" xfId="11841" xr:uid="{00000000-0005-0000-0000-0000852D0000}"/>
    <cellStyle name="20% - Accent1 2 4 3 4 6 3" xfId="11842" xr:uid="{00000000-0005-0000-0000-0000862D0000}"/>
    <cellStyle name="20% - Accent1 2 4 3 4 6 3 2" xfId="11843" xr:uid="{00000000-0005-0000-0000-0000872D0000}"/>
    <cellStyle name="20% - Accent1 2 4 3 4 6 4" xfId="11844" xr:uid="{00000000-0005-0000-0000-0000882D0000}"/>
    <cellStyle name="20% - Accent1 2 4 3 4 7" xfId="11845" xr:uid="{00000000-0005-0000-0000-0000892D0000}"/>
    <cellStyle name="20% - Accent1 2 4 3 4 7 2" xfId="11846" xr:uid="{00000000-0005-0000-0000-00008A2D0000}"/>
    <cellStyle name="20% - Accent1 2 4 3 4 7 2 2" xfId="11847" xr:uid="{00000000-0005-0000-0000-00008B2D0000}"/>
    <cellStyle name="20% - Accent1 2 4 3 4 7 3" xfId="11848" xr:uid="{00000000-0005-0000-0000-00008C2D0000}"/>
    <cellStyle name="20% - Accent1 2 4 3 4 8" xfId="11849" xr:uid="{00000000-0005-0000-0000-00008D2D0000}"/>
    <cellStyle name="20% - Accent1 2 4 3 4 8 2" xfId="11850" xr:uid="{00000000-0005-0000-0000-00008E2D0000}"/>
    <cellStyle name="20% - Accent1 2 4 3 4 8 2 2" xfId="11851" xr:uid="{00000000-0005-0000-0000-00008F2D0000}"/>
    <cellStyle name="20% - Accent1 2 4 3 4 8 3" xfId="11852" xr:uid="{00000000-0005-0000-0000-0000902D0000}"/>
    <cellStyle name="20% - Accent1 2 4 3 4 9" xfId="11853" xr:uid="{00000000-0005-0000-0000-0000912D0000}"/>
    <cellStyle name="20% - Accent1 2 4 3 4 9 2" xfId="11854" xr:uid="{00000000-0005-0000-0000-0000922D0000}"/>
    <cellStyle name="20% - Accent1 2 4 3 5" xfId="11855" xr:uid="{00000000-0005-0000-0000-0000932D0000}"/>
    <cellStyle name="20% - Accent1 2 4 3 5 2" xfId="11856" xr:uid="{00000000-0005-0000-0000-0000942D0000}"/>
    <cellStyle name="20% - Accent1 2 4 3 5 2 2" xfId="11857" xr:uid="{00000000-0005-0000-0000-0000952D0000}"/>
    <cellStyle name="20% - Accent1 2 4 3 5 2 2 2" xfId="11858" xr:uid="{00000000-0005-0000-0000-0000962D0000}"/>
    <cellStyle name="20% - Accent1 2 4 3 5 2 2 2 2" xfId="11859" xr:uid="{00000000-0005-0000-0000-0000972D0000}"/>
    <cellStyle name="20% - Accent1 2 4 3 5 2 2 3" xfId="11860" xr:uid="{00000000-0005-0000-0000-0000982D0000}"/>
    <cellStyle name="20% - Accent1 2 4 3 5 2 3" xfId="11861" xr:uid="{00000000-0005-0000-0000-0000992D0000}"/>
    <cellStyle name="20% - Accent1 2 4 3 5 2 3 2" xfId="11862" xr:uid="{00000000-0005-0000-0000-00009A2D0000}"/>
    <cellStyle name="20% - Accent1 2 4 3 5 2 4" xfId="11863" xr:uid="{00000000-0005-0000-0000-00009B2D0000}"/>
    <cellStyle name="20% - Accent1 2 4 3 5 3" xfId="11864" xr:uid="{00000000-0005-0000-0000-00009C2D0000}"/>
    <cellStyle name="20% - Accent1 2 4 3 5 3 2" xfId="11865" xr:uid="{00000000-0005-0000-0000-00009D2D0000}"/>
    <cellStyle name="20% - Accent1 2 4 3 5 3 2 2" xfId="11866" xr:uid="{00000000-0005-0000-0000-00009E2D0000}"/>
    <cellStyle name="20% - Accent1 2 4 3 5 3 2 2 2" xfId="11867" xr:uid="{00000000-0005-0000-0000-00009F2D0000}"/>
    <cellStyle name="20% - Accent1 2 4 3 5 3 2 3" xfId="11868" xr:uid="{00000000-0005-0000-0000-0000A02D0000}"/>
    <cellStyle name="20% - Accent1 2 4 3 5 3 3" xfId="11869" xr:uid="{00000000-0005-0000-0000-0000A12D0000}"/>
    <cellStyle name="20% - Accent1 2 4 3 5 3 3 2" xfId="11870" xr:uid="{00000000-0005-0000-0000-0000A22D0000}"/>
    <cellStyle name="20% - Accent1 2 4 3 5 3 4" xfId="11871" xr:uid="{00000000-0005-0000-0000-0000A32D0000}"/>
    <cellStyle name="20% - Accent1 2 4 3 5 4" xfId="11872" xr:uid="{00000000-0005-0000-0000-0000A42D0000}"/>
    <cellStyle name="20% - Accent1 2 4 3 5 4 2" xfId="11873" xr:uid="{00000000-0005-0000-0000-0000A52D0000}"/>
    <cellStyle name="20% - Accent1 2 4 3 5 4 2 2" xfId="11874" xr:uid="{00000000-0005-0000-0000-0000A62D0000}"/>
    <cellStyle name="20% - Accent1 2 4 3 5 4 2 2 2" xfId="11875" xr:uid="{00000000-0005-0000-0000-0000A72D0000}"/>
    <cellStyle name="20% - Accent1 2 4 3 5 4 2 3" xfId="11876" xr:uid="{00000000-0005-0000-0000-0000A82D0000}"/>
    <cellStyle name="20% - Accent1 2 4 3 5 4 3" xfId="11877" xr:uid="{00000000-0005-0000-0000-0000A92D0000}"/>
    <cellStyle name="20% - Accent1 2 4 3 5 4 3 2" xfId="11878" xr:uid="{00000000-0005-0000-0000-0000AA2D0000}"/>
    <cellStyle name="20% - Accent1 2 4 3 5 4 4" xfId="11879" xr:uid="{00000000-0005-0000-0000-0000AB2D0000}"/>
    <cellStyle name="20% - Accent1 2 4 3 5 5" xfId="11880" xr:uid="{00000000-0005-0000-0000-0000AC2D0000}"/>
    <cellStyle name="20% - Accent1 2 4 3 5 5 2" xfId="11881" xr:uid="{00000000-0005-0000-0000-0000AD2D0000}"/>
    <cellStyle name="20% - Accent1 2 4 3 5 5 2 2" xfId="11882" xr:uid="{00000000-0005-0000-0000-0000AE2D0000}"/>
    <cellStyle name="20% - Accent1 2 4 3 5 5 3" xfId="11883" xr:uid="{00000000-0005-0000-0000-0000AF2D0000}"/>
    <cellStyle name="20% - Accent1 2 4 3 5 6" xfId="11884" xr:uid="{00000000-0005-0000-0000-0000B02D0000}"/>
    <cellStyle name="20% - Accent1 2 4 3 5 6 2" xfId="11885" xr:uid="{00000000-0005-0000-0000-0000B12D0000}"/>
    <cellStyle name="20% - Accent1 2 4 3 5 6 2 2" xfId="11886" xr:uid="{00000000-0005-0000-0000-0000B22D0000}"/>
    <cellStyle name="20% - Accent1 2 4 3 5 6 3" xfId="11887" xr:uid="{00000000-0005-0000-0000-0000B32D0000}"/>
    <cellStyle name="20% - Accent1 2 4 3 5 7" xfId="11888" xr:uid="{00000000-0005-0000-0000-0000B42D0000}"/>
    <cellStyle name="20% - Accent1 2 4 3 5 7 2" xfId="11889" xr:uid="{00000000-0005-0000-0000-0000B52D0000}"/>
    <cellStyle name="20% - Accent1 2 4 3 5 8" xfId="11890" xr:uid="{00000000-0005-0000-0000-0000B62D0000}"/>
    <cellStyle name="20% - Accent1 2 4 3 5 8 2" xfId="11891" xr:uid="{00000000-0005-0000-0000-0000B72D0000}"/>
    <cellStyle name="20% - Accent1 2 4 3 5 9" xfId="11892" xr:uid="{00000000-0005-0000-0000-0000B82D0000}"/>
    <cellStyle name="20% - Accent1 2 4 3 6" xfId="11893" xr:uid="{00000000-0005-0000-0000-0000B92D0000}"/>
    <cellStyle name="20% - Accent1 2 4 3 6 2" xfId="11894" xr:uid="{00000000-0005-0000-0000-0000BA2D0000}"/>
    <cellStyle name="20% - Accent1 2 4 3 6 2 2" xfId="11895" xr:uid="{00000000-0005-0000-0000-0000BB2D0000}"/>
    <cellStyle name="20% - Accent1 2 4 3 6 2 2 2" xfId="11896" xr:uid="{00000000-0005-0000-0000-0000BC2D0000}"/>
    <cellStyle name="20% - Accent1 2 4 3 6 2 2 2 2" xfId="11897" xr:uid="{00000000-0005-0000-0000-0000BD2D0000}"/>
    <cellStyle name="20% - Accent1 2 4 3 6 2 2 3" xfId="11898" xr:uid="{00000000-0005-0000-0000-0000BE2D0000}"/>
    <cellStyle name="20% - Accent1 2 4 3 6 2 3" xfId="11899" xr:uid="{00000000-0005-0000-0000-0000BF2D0000}"/>
    <cellStyle name="20% - Accent1 2 4 3 6 2 3 2" xfId="11900" xr:uid="{00000000-0005-0000-0000-0000C02D0000}"/>
    <cellStyle name="20% - Accent1 2 4 3 6 2 4" xfId="11901" xr:uid="{00000000-0005-0000-0000-0000C12D0000}"/>
    <cellStyle name="20% - Accent1 2 4 3 6 3" xfId="11902" xr:uid="{00000000-0005-0000-0000-0000C22D0000}"/>
    <cellStyle name="20% - Accent1 2 4 3 6 3 2" xfId="11903" xr:uid="{00000000-0005-0000-0000-0000C32D0000}"/>
    <cellStyle name="20% - Accent1 2 4 3 6 3 2 2" xfId="11904" xr:uid="{00000000-0005-0000-0000-0000C42D0000}"/>
    <cellStyle name="20% - Accent1 2 4 3 6 3 2 2 2" xfId="11905" xr:uid="{00000000-0005-0000-0000-0000C52D0000}"/>
    <cellStyle name="20% - Accent1 2 4 3 6 3 2 3" xfId="11906" xr:uid="{00000000-0005-0000-0000-0000C62D0000}"/>
    <cellStyle name="20% - Accent1 2 4 3 6 3 3" xfId="11907" xr:uid="{00000000-0005-0000-0000-0000C72D0000}"/>
    <cellStyle name="20% - Accent1 2 4 3 6 3 3 2" xfId="11908" xr:uid="{00000000-0005-0000-0000-0000C82D0000}"/>
    <cellStyle name="20% - Accent1 2 4 3 6 3 4" xfId="11909" xr:uid="{00000000-0005-0000-0000-0000C92D0000}"/>
    <cellStyle name="20% - Accent1 2 4 3 6 4" xfId="11910" xr:uid="{00000000-0005-0000-0000-0000CA2D0000}"/>
    <cellStyle name="20% - Accent1 2 4 3 6 4 2" xfId="11911" xr:uid="{00000000-0005-0000-0000-0000CB2D0000}"/>
    <cellStyle name="20% - Accent1 2 4 3 6 4 2 2" xfId="11912" xr:uid="{00000000-0005-0000-0000-0000CC2D0000}"/>
    <cellStyle name="20% - Accent1 2 4 3 6 4 2 2 2" xfId="11913" xr:uid="{00000000-0005-0000-0000-0000CD2D0000}"/>
    <cellStyle name="20% - Accent1 2 4 3 6 4 2 3" xfId="11914" xr:uid="{00000000-0005-0000-0000-0000CE2D0000}"/>
    <cellStyle name="20% - Accent1 2 4 3 6 4 3" xfId="11915" xr:uid="{00000000-0005-0000-0000-0000CF2D0000}"/>
    <cellStyle name="20% - Accent1 2 4 3 6 4 3 2" xfId="11916" xr:uid="{00000000-0005-0000-0000-0000D02D0000}"/>
    <cellStyle name="20% - Accent1 2 4 3 6 4 4" xfId="11917" xr:uid="{00000000-0005-0000-0000-0000D12D0000}"/>
    <cellStyle name="20% - Accent1 2 4 3 6 5" xfId="11918" xr:uid="{00000000-0005-0000-0000-0000D22D0000}"/>
    <cellStyle name="20% - Accent1 2 4 3 6 5 2" xfId="11919" xr:uid="{00000000-0005-0000-0000-0000D32D0000}"/>
    <cellStyle name="20% - Accent1 2 4 3 6 5 2 2" xfId="11920" xr:uid="{00000000-0005-0000-0000-0000D42D0000}"/>
    <cellStyle name="20% - Accent1 2 4 3 6 5 3" xfId="11921" xr:uid="{00000000-0005-0000-0000-0000D52D0000}"/>
    <cellStyle name="20% - Accent1 2 4 3 6 6" xfId="11922" xr:uid="{00000000-0005-0000-0000-0000D62D0000}"/>
    <cellStyle name="20% - Accent1 2 4 3 6 6 2" xfId="11923" xr:uid="{00000000-0005-0000-0000-0000D72D0000}"/>
    <cellStyle name="20% - Accent1 2 4 3 6 6 2 2" xfId="11924" xr:uid="{00000000-0005-0000-0000-0000D82D0000}"/>
    <cellStyle name="20% - Accent1 2 4 3 6 6 3" xfId="11925" xr:uid="{00000000-0005-0000-0000-0000D92D0000}"/>
    <cellStyle name="20% - Accent1 2 4 3 6 7" xfId="11926" xr:uid="{00000000-0005-0000-0000-0000DA2D0000}"/>
    <cellStyle name="20% - Accent1 2 4 3 6 7 2" xfId="11927" xr:uid="{00000000-0005-0000-0000-0000DB2D0000}"/>
    <cellStyle name="20% - Accent1 2 4 3 6 8" xfId="11928" xr:uid="{00000000-0005-0000-0000-0000DC2D0000}"/>
    <cellStyle name="20% - Accent1 2 4 3 6 8 2" xfId="11929" xr:uid="{00000000-0005-0000-0000-0000DD2D0000}"/>
    <cellStyle name="20% - Accent1 2 4 3 6 9" xfId="11930" xr:uid="{00000000-0005-0000-0000-0000DE2D0000}"/>
    <cellStyle name="20% - Accent1 2 4 3 7" xfId="11931" xr:uid="{00000000-0005-0000-0000-0000DF2D0000}"/>
    <cellStyle name="20% - Accent1 2 4 3 7 2" xfId="11932" xr:uid="{00000000-0005-0000-0000-0000E02D0000}"/>
    <cellStyle name="20% - Accent1 2 4 3 7 2 2" xfId="11933" xr:uid="{00000000-0005-0000-0000-0000E12D0000}"/>
    <cellStyle name="20% - Accent1 2 4 3 7 2 2 2" xfId="11934" xr:uid="{00000000-0005-0000-0000-0000E22D0000}"/>
    <cellStyle name="20% - Accent1 2 4 3 7 2 3" xfId="11935" xr:uid="{00000000-0005-0000-0000-0000E32D0000}"/>
    <cellStyle name="20% - Accent1 2 4 3 7 3" xfId="11936" xr:uid="{00000000-0005-0000-0000-0000E42D0000}"/>
    <cellStyle name="20% - Accent1 2 4 3 7 3 2" xfId="11937" xr:uid="{00000000-0005-0000-0000-0000E52D0000}"/>
    <cellStyle name="20% - Accent1 2 4 3 7 4" xfId="11938" xr:uid="{00000000-0005-0000-0000-0000E62D0000}"/>
    <cellStyle name="20% - Accent1 2 4 3 8" xfId="11939" xr:uid="{00000000-0005-0000-0000-0000E72D0000}"/>
    <cellStyle name="20% - Accent1 2 4 3 8 2" xfId="11940" xr:uid="{00000000-0005-0000-0000-0000E82D0000}"/>
    <cellStyle name="20% - Accent1 2 4 3 8 2 2" xfId="11941" xr:uid="{00000000-0005-0000-0000-0000E92D0000}"/>
    <cellStyle name="20% - Accent1 2 4 3 8 2 2 2" xfId="11942" xr:uid="{00000000-0005-0000-0000-0000EA2D0000}"/>
    <cellStyle name="20% - Accent1 2 4 3 8 2 3" xfId="11943" xr:uid="{00000000-0005-0000-0000-0000EB2D0000}"/>
    <cellStyle name="20% - Accent1 2 4 3 8 3" xfId="11944" xr:uid="{00000000-0005-0000-0000-0000EC2D0000}"/>
    <cellStyle name="20% - Accent1 2 4 3 8 3 2" xfId="11945" xr:uid="{00000000-0005-0000-0000-0000ED2D0000}"/>
    <cellStyle name="20% - Accent1 2 4 3 8 4" xfId="11946" xr:uid="{00000000-0005-0000-0000-0000EE2D0000}"/>
    <cellStyle name="20% - Accent1 2 4 3 9" xfId="11947" xr:uid="{00000000-0005-0000-0000-0000EF2D0000}"/>
    <cellStyle name="20% - Accent1 2 4 3 9 2" xfId="11948" xr:uid="{00000000-0005-0000-0000-0000F02D0000}"/>
    <cellStyle name="20% - Accent1 2 4 3 9 2 2" xfId="11949" xr:uid="{00000000-0005-0000-0000-0000F12D0000}"/>
    <cellStyle name="20% - Accent1 2 4 3 9 2 2 2" xfId="11950" xr:uid="{00000000-0005-0000-0000-0000F22D0000}"/>
    <cellStyle name="20% - Accent1 2 4 3 9 2 3" xfId="11951" xr:uid="{00000000-0005-0000-0000-0000F32D0000}"/>
    <cellStyle name="20% - Accent1 2 4 3 9 3" xfId="11952" xr:uid="{00000000-0005-0000-0000-0000F42D0000}"/>
    <cellStyle name="20% - Accent1 2 4 3 9 3 2" xfId="11953" xr:uid="{00000000-0005-0000-0000-0000F52D0000}"/>
    <cellStyle name="20% - Accent1 2 4 3 9 4" xfId="11954" xr:uid="{00000000-0005-0000-0000-0000F62D0000}"/>
    <cellStyle name="20% - Accent1 2 4 4" xfId="11955" xr:uid="{00000000-0005-0000-0000-0000F72D0000}"/>
    <cellStyle name="20% - Accent1 2 4 4 10" xfId="11956" xr:uid="{00000000-0005-0000-0000-0000F82D0000}"/>
    <cellStyle name="20% - Accent1 2 4 4 10 2" xfId="11957" xr:uid="{00000000-0005-0000-0000-0000F92D0000}"/>
    <cellStyle name="20% - Accent1 2 4 4 11" xfId="11958" xr:uid="{00000000-0005-0000-0000-0000FA2D0000}"/>
    <cellStyle name="20% - Accent1 2 4 4 2" xfId="11959" xr:uid="{00000000-0005-0000-0000-0000FB2D0000}"/>
    <cellStyle name="20% - Accent1 2 4 4 2 2" xfId="11960" xr:uid="{00000000-0005-0000-0000-0000FC2D0000}"/>
    <cellStyle name="20% - Accent1 2 4 4 2 2 2" xfId="11961" xr:uid="{00000000-0005-0000-0000-0000FD2D0000}"/>
    <cellStyle name="20% - Accent1 2 4 4 2 2 2 2" xfId="11962" xr:uid="{00000000-0005-0000-0000-0000FE2D0000}"/>
    <cellStyle name="20% - Accent1 2 4 4 2 2 2 2 2" xfId="11963" xr:uid="{00000000-0005-0000-0000-0000FF2D0000}"/>
    <cellStyle name="20% - Accent1 2 4 4 2 2 2 3" xfId="11964" xr:uid="{00000000-0005-0000-0000-0000002E0000}"/>
    <cellStyle name="20% - Accent1 2 4 4 2 2 3" xfId="11965" xr:uid="{00000000-0005-0000-0000-0000012E0000}"/>
    <cellStyle name="20% - Accent1 2 4 4 2 2 3 2" xfId="11966" xr:uid="{00000000-0005-0000-0000-0000022E0000}"/>
    <cellStyle name="20% - Accent1 2 4 4 2 2 4" xfId="11967" xr:uid="{00000000-0005-0000-0000-0000032E0000}"/>
    <cellStyle name="20% - Accent1 2 4 4 2 3" xfId="11968" xr:uid="{00000000-0005-0000-0000-0000042E0000}"/>
    <cellStyle name="20% - Accent1 2 4 4 2 3 2" xfId="11969" xr:uid="{00000000-0005-0000-0000-0000052E0000}"/>
    <cellStyle name="20% - Accent1 2 4 4 2 3 2 2" xfId="11970" xr:uid="{00000000-0005-0000-0000-0000062E0000}"/>
    <cellStyle name="20% - Accent1 2 4 4 2 3 2 2 2" xfId="11971" xr:uid="{00000000-0005-0000-0000-0000072E0000}"/>
    <cellStyle name="20% - Accent1 2 4 4 2 3 2 3" xfId="11972" xr:uid="{00000000-0005-0000-0000-0000082E0000}"/>
    <cellStyle name="20% - Accent1 2 4 4 2 3 3" xfId="11973" xr:uid="{00000000-0005-0000-0000-0000092E0000}"/>
    <cellStyle name="20% - Accent1 2 4 4 2 3 3 2" xfId="11974" xr:uid="{00000000-0005-0000-0000-00000A2E0000}"/>
    <cellStyle name="20% - Accent1 2 4 4 2 3 4" xfId="11975" xr:uid="{00000000-0005-0000-0000-00000B2E0000}"/>
    <cellStyle name="20% - Accent1 2 4 4 2 4" xfId="11976" xr:uid="{00000000-0005-0000-0000-00000C2E0000}"/>
    <cellStyle name="20% - Accent1 2 4 4 2 4 2" xfId="11977" xr:uid="{00000000-0005-0000-0000-00000D2E0000}"/>
    <cellStyle name="20% - Accent1 2 4 4 2 4 2 2" xfId="11978" xr:uid="{00000000-0005-0000-0000-00000E2E0000}"/>
    <cellStyle name="20% - Accent1 2 4 4 2 4 2 2 2" xfId="11979" xr:uid="{00000000-0005-0000-0000-00000F2E0000}"/>
    <cellStyle name="20% - Accent1 2 4 4 2 4 2 3" xfId="11980" xr:uid="{00000000-0005-0000-0000-0000102E0000}"/>
    <cellStyle name="20% - Accent1 2 4 4 2 4 3" xfId="11981" xr:uid="{00000000-0005-0000-0000-0000112E0000}"/>
    <cellStyle name="20% - Accent1 2 4 4 2 4 3 2" xfId="11982" xr:uid="{00000000-0005-0000-0000-0000122E0000}"/>
    <cellStyle name="20% - Accent1 2 4 4 2 4 4" xfId="11983" xr:uid="{00000000-0005-0000-0000-0000132E0000}"/>
    <cellStyle name="20% - Accent1 2 4 4 2 5" xfId="11984" xr:uid="{00000000-0005-0000-0000-0000142E0000}"/>
    <cellStyle name="20% - Accent1 2 4 4 2 5 2" xfId="11985" xr:uid="{00000000-0005-0000-0000-0000152E0000}"/>
    <cellStyle name="20% - Accent1 2 4 4 2 5 2 2" xfId="11986" xr:uid="{00000000-0005-0000-0000-0000162E0000}"/>
    <cellStyle name="20% - Accent1 2 4 4 2 5 3" xfId="11987" xr:uid="{00000000-0005-0000-0000-0000172E0000}"/>
    <cellStyle name="20% - Accent1 2 4 4 2 6" xfId="11988" xr:uid="{00000000-0005-0000-0000-0000182E0000}"/>
    <cellStyle name="20% - Accent1 2 4 4 2 6 2" xfId="11989" xr:uid="{00000000-0005-0000-0000-0000192E0000}"/>
    <cellStyle name="20% - Accent1 2 4 4 2 6 2 2" xfId="11990" xr:uid="{00000000-0005-0000-0000-00001A2E0000}"/>
    <cellStyle name="20% - Accent1 2 4 4 2 6 3" xfId="11991" xr:uid="{00000000-0005-0000-0000-00001B2E0000}"/>
    <cellStyle name="20% - Accent1 2 4 4 2 7" xfId="11992" xr:uid="{00000000-0005-0000-0000-00001C2E0000}"/>
    <cellStyle name="20% - Accent1 2 4 4 2 7 2" xfId="11993" xr:uid="{00000000-0005-0000-0000-00001D2E0000}"/>
    <cellStyle name="20% - Accent1 2 4 4 2 8" xfId="11994" xr:uid="{00000000-0005-0000-0000-00001E2E0000}"/>
    <cellStyle name="20% - Accent1 2 4 4 2 8 2" xfId="11995" xr:uid="{00000000-0005-0000-0000-00001F2E0000}"/>
    <cellStyle name="20% - Accent1 2 4 4 2 9" xfId="11996" xr:uid="{00000000-0005-0000-0000-0000202E0000}"/>
    <cellStyle name="20% - Accent1 2 4 4 3" xfId="11997" xr:uid="{00000000-0005-0000-0000-0000212E0000}"/>
    <cellStyle name="20% - Accent1 2 4 4 3 2" xfId="11998" xr:uid="{00000000-0005-0000-0000-0000222E0000}"/>
    <cellStyle name="20% - Accent1 2 4 4 3 2 2" xfId="11999" xr:uid="{00000000-0005-0000-0000-0000232E0000}"/>
    <cellStyle name="20% - Accent1 2 4 4 3 2 2 2" xfId="12000" xr:uid="{00000000-0005-0000-0000-0000242E0000}"/>
    <cellStyle name="20% - Accent1 2 4 4 3 2 2 2 2" xfId="12001" xr:uid="{00000000-0005-0000-0000-0000252E0000}"/>
    <cellStyle name="20% - Accent1 2 4 4 3 2 2 3" xfId="12002" xr:uid="{00000000-0005-0000-0000-0000262E0000}"/>
    <cellStyle name="20% - Accent1 2 4 4 3 2 3" xfId="12003" xr:uid="{00000000-0005-0000-0000-0000272E0000}"/>
    <cellStyle name="20% - Accent1 2 4 4 3 2 3 2" xfId="12004" xr:uid="{00000000-0005-0000-0000-0000282E0000}"/>
    <cellStyle name="20% - Accent1 2 4 4 3 2 4" xfId="12005" xr:uid="{00000000-0005-0000-0000-0000292E0000}"/>
    <cellStyle name="20% - Accent1 2 4 4 3 3" xfId="12006" xr:uid="{00000000-0005-0000-0000-00002A2E0000}"/>
    <cellStyle name="20% - Accent1 2 4 4 3 3 2" xfId="12007" xr:uid="{00000000-0005-0000-0000-00002B2E0000}"/>
    <cellStyle name="20% - Accent1 2 4 4 3 3 2 2" xfId="12008" xr:uid="{00000000-0005-0000-0000-00002C2E0000}"/>
    <cellStyle name="20% - Accent1 2 4 4 3 3 2 2 2" xfId="12009" xr:uid="{00000000-0005-0000-0000-00002D2E0000}"/>
    <cellStyle name="20% - Accent1 2 4 4 3 3 2 3" xfId="12010" xr:uid="{00000000-0005-0000-0000-00002E2E0000}"/>
    <cellStyle name="20% - Accent1 2 4 4 3 3 3" xfId="12011" xr:uid="{00000000-0005-0000-0000-00002F2E0000}"/>
    <cellStyle name="20% - Accent1 2 4 4 3 3 3 2" xfId="12012" xr:uid="{00000000-0005-0000-0000-0000302E0000}"/>
    <cellStyle name="20% - Accent1 2 4 4 3 3 4" xfId="12013" xr:uid="{00000000-0005-0000-0000-0000312E0000}"/>
    <cellStyle name="20% - Accent1 2 4 4 3 4" xfId="12014" xr:uid="{00000000-0005-0000-0000-0000322E0000}"/>
    <cellStyle name="20% - Accent1 2 4 4 3 4 2" xfId="12015" xr:uid="{00000000-0005-0000-0000-0000332E0000}"/>
    <cellStyle name="20% - Accent1 2 4 4 3 4 2 2" xfId="12016" xr:uid="{00000000-0005-0000-0000-0000342E0000}"/>
    <cellStyle name="20% - Accent1 2 4 4 3 4 2 2 2" xfId="12017" xr:uid="{00000000-0005-0000-0000-0000352E0000}"/>
    <cellStyle name="20% - Accent1 2 4 4 3 4 2 3" xfId="12018" xr:uid="{00000000-0005-0000-0000-0000362E0000}"/>
    <cellStyle name="20% - Accent1 2 4 4 3 4 3" xfId="12019" xr:uid="{00000000-0005-0000-0000-0000372E0000}"/>
    <cellStyle name="20% - Accent1 2 4 4 3 4 3 2" xfId="12020" xr:uid="{00000000-0005-0000-0000-0000382E0000}"/>
    <cellStyle name="20% - Accent1 2 4 4 3 4 4" xfId="12021" xr:uid="{00000000-0005-0000-0000-0000392E0000}"/>
    <cellStyle name="20% - Accent1 2 4 4 3 5" xfId="12022" xr:uid="{00000000-0005-0000-0000-00003A2E0000}"/>
    <cellStyle name="20% - Accent1 2 4 4 3 5 2" xfId="12023" xr:uid="{00000000-0005-0000-0000-00003B2E0000}"/>
    <cellStyle name="20% - Accent1 2 4 4 3 5 2 2" xfId="12024" xr:uid="{00000000-0005-0000-0000-00003C2E0000}"/>
    <cellStyle name="20% - Accent1 2 4 4 3 5 3" xfId="12025" xr:uid="{00000000-0005-0000-0000-00003D2E0000}"/>
    <cellStyle name="20% - Accent1 2 4 4 3 6" xfId="12026" xr:uid="{00000000-0005-0000-0000-00003E2E0000}"/>
    <cellStyle name="20% - Accent1 2 4 4 3 6 2" xfId="12027" xr:uid="{00000000-0005-0000-0000-00003F2E0000}"/>
    <cellStyle name="20% - Accent1 2 4 4 3 6 2 2" xfId="12028" xr:uid="{00000000-0005-0000-0000-0000402E0000}"/>
    <cellStyle name="20% - Accent1 2 4 4 3 6 3" xfId="12029" xr:uid="{00000000-0005-0000-0000-0000412E0000}"/>
    <cellStyle name="20% - Accent1 2 4 4 3 7" xfId="12030" xr:uid="{00000000-0005-0000-0000-0000422E0000}"/>
    <cellStyle name="20% - Accent1 2 4 4 3 7 2" xfId="12031" xr:uid="{00000000-0005-0000-0000-0000432E0000}"/>
    <cellStyle name="20% - Accent1 2 4 4 3 8" xfId="12032" xr:uid="{00000000-0005-0000-0000-0000442E0000}"/>
    <cellStyle name="20% - Accent1 2 4 4 3 8 2" xfId="12033" xr:uid="{00000000-0005-0000-0000-0000452E0000}"/>
    <cellStyle name="20% - Accent1 2 4 4 3 9" xfId="12034" xr:uid="{00000000-0005-0000-0000-0000462E0000}"/>
    <cellStyle name="20% - Accent1 2 4 4 4" xfId="12035" xr:uid="{00000000-0005-0000-0000-0000472E0000}"/>
    <cellStyle name="20% - Accent1 2 4 4 4 2" xfId="12036" xr:uid="{00000000-0005-0000-0000-0000482E0000}"/>
    <cellStyle name="20% - Accent1 2 4 4 4 2 2" xfId="12037" xr:uid="{00000000-0005-0000-0000-0000492E0000}"/>
    <cellStyle name="20% - Accent1 2 4 4 4 2 2 2" xfId="12038" xr:uid="{00000000-0005-0000-0000-00004A2E0000}"/>
    <cellStyle name="20% - Accent1 2 4 4 4 2 3" xfId="12039" xr:uid="{00000000-0005-0000-0000-00004B2E0000}"/>
    <cellStyle name="20% - Accent1 2 4 4 4 3" xfId="12040" xr:uid="{00000000-0005-0000-0000-00004C2E0000}"/>
    <cellStyle name="20% - Accent1 2 4 4 4 3 2" xfId="12041" xr:uid="{00000000-0005-0000-0000-00004D2E0000}"/>
    <cellStyle name="20% - Accent1 2 4 4 4 4" xfId="12042" xr:uid="{00000000-0005-0000-0000-00004E2E0000}"/>
    <cellStyle name="20% - Accent1 2 4 4 5" xfId="12043" xr:uid="{00000000-0005-0000-0000-00004F2E0000}"/>
    <cellStyle name="20% - Accent1 2 4 4 5 2" xfId="12044" xr:uid="{00000000-0005-0000-0000-0000502E0000}"/>
    <cellStyle name="20% - Accent1 2 4 4 5 2 2" xfId="12045" xr:uid="{00000000-0005-0000-0000-0000512E0000}"/>
    <cellStyle name="20% - Accent1 2 4 4 5 2 2 2" xfId="12046" xr:uid="{00000000-0005-0000-0000-0000522E0000}"/>
    <cellStyle name="20% - Accent1 2 4 4 5 2 3" xfId="12047" xr:uid="{00000000-0005-0000-0000-0000532E0000}"/>
    <cellStyle name="20% - Accent1 2 4 4 5 3" xfId="12048" xr:uid="{00000000-0005-0000-0000-0000542E0000}"/>
    <cellStyle name="20% - Accent1 2 4 4 5 3 2" xfId="12049" xr:uid="{00000000-0005-0000-0000-0000552E0000}"/>
    <cellStyle name="20% - Accent1 2 4 4 5 4" xfId="12050" xr:uid="{00000000-0005-0000-0000-0000562E0000}"/>
    <cellStyle name="20% - Accent1 2 4 4 6" xfId="12051" xr:uid="{00000000-0005-0000-0000-0000572E0000}"/>
    <cellStyle name="20% - Accent1 2 4 4 6 2" xfId="12052" xr:uid="{00000000-0005-0000-0000-0000582E0000}"/>
    <cellStyle name="20% - Accent1 2 4 4 6 2 2" xfId="12053" xr:uid="{00000000-0005-0000-0000-0000592E0000}"/>
    <cellStyle name="20% - Accent1 2 4 4 6 2 2 2" xfId="12054" xr:uid="{00000000-0005-0000-0000-00005A2E0000}"/>
    <cellStyle name="20% - Accent1 2 4 4 6 2 3" xfId="12055" xr:uid="{00000000-0005-0000-0000-00005B2E0000}"/>
    <cellStyle name="20% - Accent1 2 4 4 6 3" xfId="12056" xr:uid="{00000000-0005-0000-0000-00005C2E0000}"/>
    <cellStyle name="20% - Accent1 2 4 4 6 3 2" xfId="12057" xr:uid="{00000000-0005-0000-0000-00005D2E0000}"/>
    <cellStyle name="20% - Accent1 2 4 4 6 4" xfId="12058" xr:uid="{00000000-0005-0000-0000-00005E2E0000}"/>
    <cellStyle name="20% - Accent1 2 4 4 7" xfId="12059" xr:uid="{00000000-0005-0000-0000-00005F2E0000}"/>
    <cellStyle name="20% - Accent1 2 4 4 7 2" xfId="12060" xr:uid="{00000000-0005-0000-0000-0000602E0000}"/>
    <cellStyle name="20% - Accent1 2 4 4 7 2 2" xfId="12061" xr:uid="{00000000-0005-0000-0000-0000612E0000}"/>
    <cellStyle name="20% - Accent1 2 4 4 7 3" xfId="12062" xr:uid="{00000000-0005-0000-0000-0000622E0000}"/>
    <cellStyle name="20% - Accent1 2 4 4 8" xfId="12063" xr:uid="{00000000-0005-0000-0000-0000632E0000}"/>
    <cellStyle name="20% - Accent1 2 4 4 8 2" xfId="12064" xr:uid="{00000000-0005-0000-0000-0000642E0000}"/>
    <cellStyle name="20% - Accent1 2 4 4 8 2 2" xfId="12065" xr:uid="{00000000-0005-0000-0000-0000652E0000}"/>
    <cellStyle name="20% - Accent1 2 4 4 8 3" xfId="12066" xr:uid="{00000000-0005-0000-0000-0000662E0000}"/>
    <cellStyle name="20% - Accent1 2 4 4 9" xfId="12067" xr:uid="{00000000-0005-0000-0000-0000672E0000}"/>
    <cellStyle name="20% - Accent1 2 4 4 9 2" xfId="12068" xr:uid="{00000000-0005-0000-0000-0000682E0000}"/>
    <cellStyle name="20% - Accent1 2 4 5" xfId="12069" xr:uid="{00000000-0005-0000-0000-0000692E0000}"/>
    <cellStyle name="20% - Accent1 2 4 5 10" xfId="12070" xr:uid="{00000000-0005-0000-0000-00006A2E0000}"/>
    <cellStyle name="20% - Accent1 2 4 5 10 2" xfId="12071" xr:uid="{00000000-0005-0000-0000-00006B2E0000}"/>
    <cellStyle name="20% - Accent1 2 4 5 11" xfId="12072" xr:uid="{00000000-0005-0000-0000-00006C2E0000}"/>
    <cellStyle name="20% - Accent1 2 4 5 2" xfId="12073" xr:uid="{00000000-0005-0000-0000-00006D2E0000}"/>
    <cellStyle name="20% - Accent1 2 4 5 2 2" xfId="12074" xr:uid="{00000000-0005-0000-0000-00006E2E0000}"/>
    <cellStyle name="20% - Accent1 2 4 5 2 2 2" xfId="12075" xr:uid="{00000000-0005-0000-0000-00006F2E0000}"/>
    <cellStyle name="20% - Accent1 2 4 5 2 2 2 2" xfId="12076" xr:uid="{00000000-0005-0000-0000-0000702E0000}"/>
    <cellStyle name="20% - Accent1 2 4 5 2 2 2 2 2" xfId="12077" xr:uid="{00000000-0005-0000-0000-0000712E0000}"/>
    <cellStyle name="20% - Accent1 2 4 5 2 2 2 3" xfId="12078" xr:uid="{00000000-0005-0000-0000-0000722E0000}"/>
    <cellStyle name="20% - Accent1 2 4 5 2 2 3" xfId="12079" xr:uid="{00000000-0005-0000-0000-0000732E0000}"/>
    <cellStyle name="20% - Accent1 2 4 5 2 2 3 2" xfId="12080" xr:uid="{00000000-0005-0000-0000-0000742E0000}"/>
    <cellStyle name="20% - Accent1 2 4 5 2 2 4" xfId="12081" xr:uid="{00000000-0005-0000-0000-0000752E0000}"/>
    <cellStyle name="20% - Accent1 2 4 5 2 3" xfId="12082" xr:uid="{00000000-0005-0000-0000-0000762E0000}"/>
    <cellStyle name="20% - Accent1 2 4 5 2 3 2" xfId="12083" xr:uid="{00000000-0005-0000-0000-0000772E0000}"/>
    <cellStyle name="20% - Accent1 2 4 5 2 3 2 2" xfId="12084" xr:uid="{00000000-0005-0000-0000-0000782E0000}"/>
    <cellStyle name="20% - Accent1 2 4 5 2 3 2 2 2" xfId="12085" xr:uid="{00000000-0005-0000-0000-0000792E0000}"/>
    <cellStyle name="20% - Accent1 2 4 5 2 3 2 3" xfId="12086" xr:uid="{00000000-0005-0000-0000-00007A2E0000}"/>
    <cellStyle name="20% - Accent1 2 4 5 2 3 3" xfId="12087" xr:uid="{00000000-0005-0000-0000-00007B2E0000}"/>
    <cellStyle name="20% - Accent1 2 4 5 2 3 3 2" xfId="12088" xr:uid="{00000000-0005-0000-0000-00007C2E0000}"/>
    <cellStyle name="20% - Accent1 2 4 5 2 3 4" xfId="12089" xr:uid="{00000000-0005-0000-0000-00007D2E0000}"/>
    <cellStyle name="20% - Accent1 2 4 5 2 4" xfId="12090" xr:uid="{00000000-0005-0000-0000-00007E2E0000}"/>
    <cellStyle name="20% - Accent1 2 4 5 2 4 2" xfId="12091" xr:uid="{00000000-0005-0000-0000-00007F2E0000}"/>
    <cellStyle name="20% - Accent1 2 4 5 2 4 2 2" xfId="12092" xr:uid="{00000000-0005-0000-0000-0000802E0000}"/>
    <cellStyle name="20% - Accent1 2 4 5 2 4 2 2 2" xfId="12093" xr:uid="{00000000-0005-0000-0000-0000812E0000}"/>
    <cellStyle name="20% - Accent1 2 4 5 2 4 2 3" xfId="12094" xr:uid="{00000000-0005-0000-0000-0000822E0000}"/>
    <cellStyle name="20% - Accent1 2 4 5 2 4 3" xfId="12095" xr:uid="{00000000-0005-0000-0000-0000832E0000}"/>
    <cellStyle name="20% - Accent1 2 4 5 2 4 3 2" xfId="12096" xr:uid="{00000000-0005-0000-0000-0000842E0000}"/>
    <cellStyle name="20% - Accent1 2 4 5 2 4 4" xfId="12097" xr:uid="{00000000-0005-0000-0000-0000852E0000}"/>
    <cellStyle name="20% - Accent1 2 4 5 2 5" xfId="12098" xr:uid="{00000000-0005-0000-0000-0000862E0000}"/>
    <cellStyle name="20% - Accent1 2 4 5 2 5 2" xfId="12099" xr:uid="{00000000-0005-0000-0000-0000872E0000}"/>
    <cellStyle name="20% - Accent1 2 4 5 2 5 2 2" xfId="12100" xr:uid="{00000000-0005-0000-0000-0000882E0000}"/>
    <cellStyle name="20% - Accent1 2 4 5 2 5 3" xfId="12101" xr:uid="{00000000-0005-0000-0000-0000892E0000}"/>
    <cellStyle name="20% - Accent1 2 4 5 2 6" xfId="12102" xr:uid="{00000000-0005-0000-0000-00008A2E0000}"/>
    <cellStyle name="20% - Accent1 2 4 5 2 6 2" xfId="12103" xr:uid="{00000000-0005-0000-0000-00008B2E0000}"/>
    <cellStyle name="20% - Accent1 2 4 5 2 6 2 2" xfId="12104" xr:uid="{00000000-0005-0000-0000-00008C2E0000}"/>
    <cellStyle name="20% - Accent1 2 4 5 2 6 3" xfId="12105" xr:uid="{00000000-0005-0000-0000-00008D2E0000}"/>
    <cellStyle name="20% - Accent1 2 4 5 2 7" xfId="12106" xr:uid="{00000000-0005-0000-0000-00008E2E0000}"/>
    <cellStyle name="20% - Accent1 2 4 5 2 7 2" xfId="12107" xr:uid="{00000000-0005-0000-0000-00008F2E0000}"/>
    <cellStyle name="20% - Accent1 2 4 5 2 8" xfId="12108" xr:uid="{00000000-0005-0000-0000-0000902E0000}"/>
    <cellStyle name="20% - Accent1 2 4 5 2 8 2" xfId="12109" xr:uid="{00000000-0005-0000-0000-0000912E0000}"/>
    <cellStyle name="20% - Accent1 2 4 5 2 9" xfId="12110" xr:uid="{00000000-0005-0000-0000-0000922E0000}"/>
    <cellStyle name="20% - Accent1 2 4 5 3" xfId="12111" xr:uid="{00000000-0005-0000-0000-0000932E0000}"/>
    <cellStyle name="20% - Accent1 2 4 5 3 2" xfId="12112" xr:uid="{00000000-0005-0000-0000-0000942E0000}"/>
    <cellStyle name="20% - Accent1 2 4 5 3 2 2" xfId="12113" xr:uid="{00000000-0005-0000-0000-0000952E0000}"/>
    <cellStyle name="20% - Accent1 2 4 5 3 2 2 2" xfId="12114" xr:uid="{00000000-0005-0000-0000-0000962E0000}"/>
    <cellStyle name="20% - Accent1 2 4 5 3 2 2 2 2" xfId="12115" xr:uid="{00000000-0005-0000-0000-0000972E0000}"/>
    <cellStyle name="20% - Accent1 2 4 5 3 2 2 3" xfId="12116" xr:uid="{00000000-0005-0000-0000-0000982E0000}"/>
    <cellStyle name="20% - Accent1 2 4 5 3 2 3" xfId="12117" xr:uid="{00000000-0005-0000-0000-0000992E0000}"/>
    <cellStyle name="20% - Accent1 2 4 5 3 2 3 2" xfId="12118" xr:uid="{00000000-0005-0000-0000-00009A2E0000}"/>
    <cellStyle name="20% - Accent1 2 4 5 3 2 4" xfId="12119" xr:uid="{00000000-0005-0000-0000-00009B2E0000}"/>
    <cellStyle name="20% - Accent1 2 4 5 3 3" xfId="12120" xr:uid="{00000000-0005-0000-0000-00009C2E0000}"/>
    <cellStyle name="20% - Accent1 2 4 5 3 3 2" xfId="12121" xr:uid="{00000000-0005-0000-0000-00009D2E0000}"/>
    <cellStyle name="20% - Accent1 2 4 5 3 3 2 2" xfId="12122" xr:uid="{00000000-0005-0000-0000-00009E2E0000}"/>
    <cellStyle name="20% - Accent1 2 4 5 3 3 2 2 2" xfId="12123" xr:uid="{00000000-0005-0000-0000-00009F2E0000}"/>
    <cellStyle name="20% - Accent1 2 4 5 3 3 2 3" xfId="12124" xr:uid="{00000000-0005-0000-0000-0000A02E0000}"/>
    <cellStyle name="20% - Accent1 2 4 5 3 3 3" xfId="12125" xr:uid="{00000000-0005-0000-0000-0000A12E0000}"/>
    <cellStyle name="20% - Accent1 2 4 5 3 3 3 2" xfId="12126" xr:uid="{00000000-0005-0000-0000-0000A22E0000}"/>
    <cellStyle name="20% - Accent1 2 4 5 3 3 4" xfId="12127" xr:uid="{00000000-0005-0000-0000-0000A32E0000}"/>
    <cellStyle name="20% - Accent1 2 4 5 3 4" xfId="12128" xr:uid="{00000000-0005-0000-0000-0000A42E0000}"/>
    <cellStyle name="20% - Accent1 2 4 5 3 4 2" xfId="12129" xr:uid="{00000000-0005-0000-0000-0000A52E0000}"/>
    <cellStyle name="20% - Accent1 2 4 5 3 4 2 2" xfId="12130" xr:uid="{00000000-0005-0000-0000-0000A62E0000}"/>
    <cellStyle name="20% - Accent1 2 4 5 3 4 2 2 2" xfId="12131" xr:uid="{00000000-0005-0000-0000-0000A72E0000}"/>
    <cellStyle name="20% - Accent1 2 4 5 3 4 2 3" xfId="12132" xr:uid="{00000000-0005-0000-0000-0000A82E0000}"/>
    <cellStyle name="20% - Accent1 2 4 5 3 4 3" xfId="12133" xr:uid="{00000000-0005-0000-0000-0000A92E0000}"/>
    <cellStyle name="20% - Accent1 2 4 5 3 4 3 2" xfId="12134" xr:uid="{00000000-0005-0000-0000-0000AA2E0000}"/>
    <cellStyle name="20% - Accent1 2 4 5 3 4 4" xfId="12135" xr:uid="{00000000-0005-0000-0000-0000AB2E0000}"/>
    <cellStyle name="20% - Accent1 2 4 5 3 5" xfId="12136" xr:uid="{00000000-0005-0000-0000-0000AC2E0000}"/>
    <cellStyle name="20% - Accent1 2 4 5 3 5 2" xfId="12137" xr:uid="{00000000-0005-0000-0000-0000AD2E0000}"/>
    <cellStyle name="20% - Accent1 2 4 5 3 5 2 2" xfId="12138" xr:uid="{00000000-0005-0000-0000-0000AE2E0000}"/>
    <cellStyle name="20% - Accent1 2 4 5 3 5 3" xfId="12139" xr:uid="{00000000-0005-0000-0000-0000AF2E0000}"/>
    <cellStyle name="20% - Accent1 2 4 5 3 6" xfId="12140" xr:uid="{00000000-0005-0000-0000-0000B02E0000}"/>
    <cellStyle name="20% - Accent1 2 4 5 3 6 2" xfId="12141" xr:uid="{00000000-0005-0000-0000-0000B12E0000}"/>
    <cellStyle name="20% - Accent1 2 4 5 3 6 2 2" xfId="12142" xr:uid="{00000000-0005-0000-0000-0000B22E0000}"/>
    <cellStyle name="20% - Accent1 2 4 5 3 6 3" xfId="12143" xr:uid="{00000000-0005-0000-0000-0000B32E0000}"/>
    <cellStyle name="20% - Accent1 2 4 5 3 7" xfId="12144" xr:uid="{00000000-0005-0000-0000-0000B42E0000}"/>
    <cellStyle name="20% - Accent1 2 4 5 3 7 2" xfId="12145" xr:uid="{00000000-0005-0000-0000-0000B52E0000}"/>
    <cellStyle name="20% - Accent1 2 4 5 3 8" xfId="12146" xr:uid="{00000000-0005-0000-0000-0000B62E0000}"/>
    <cellStyle name="20% - Accent1 2 4 5 3 8 2" xfId="12147" xr:uid="{00000000-0005-0000-0000-0000B72E0000}"/>
    <cellStyle name="20% - Accent1 2 4 5 3 9" xfId="12148" xr:uid="{00000000-0005-0000-0000-0000B82E0000}"/>
    <cellStyle name="20% - Accent1 2 4 5 4" xfId="12149" xr:uid="{00000000-0005-0000-0000-0000B92E0000}"/>
    <cellStyle name="20% - Accent1 2 4 5 4 2" xfId="12150" xr:uid="{00000000-0005-0000-0000-0000BA2E0000}"/>
    <cellStyle name="20% - Accent1 2 4 5 4 2 2" xfId="12151" xr:uid="{00000000-0005-0000-0000-0000BB2E0000}"/>
    <cellStyle name="20% - Accent1 2 4 5 4 2 2 2" xfId="12152" xr:uid="{00000000-0005-0000-0000-0000BC2E0000}"/>
    <cellStyle name="20% - Accent1 2 4 5 4 2 3" xfId="12153" xr:uid="{00000000-0005-0000-0000-0000BD2E0000}"/>
    <cellStyle name="20% - Accent1 2 4 5 4 3" xfId="12154" xr:uid="{00000000-0005-0000-0000-0000BE2E0000}"/>
    <cellStyle name="20% - Accent1 2 4 5 4 3 2" xfId="12155" xr:uid="{00000000-0005-0000-0000-0000BF2E0000}"/>
    <cellStyle name="20% - Accent1 2 4 5 4 4" xfId="12156" xr:uid="{00000000-0005-0000-0000-0000C02E0000}"/>
    <cellStyle name="20% - Accent1 2 4 5 5" xfId="12157" xr:uid="{00000000-0005-0000-0000-0000C12E0000}"/>
    <cellStyle name="20% - Accent1 2 4 5 5 2" xfId="12158" xr:uid="{00000000-0005-0000-0000-0000C22E0000}"/>
    <cellStyle name="20% - Accent1 2 4 5 5 2 2" xfId="12159" xr:uid="{00000000-0005-0000-0000-0000C32E0000}"/>
    <cellStyle name="20% - Accent1 2 4 5 5 2 2 2" xfId="12160" xr:uid="{00000000-0005-0000-0000-0000C42E0000}"/>
    <cellStyle name="20% - Accent1 2 4 5 5 2 3" xfId="12161" xr:uid="{00000000-0005-0000-0000-0000C52E0000}"/>
    <cellStyle name="20% - Accent1 2 4 5 5 3" xfId="12162" xr:uid="{00000000-0005-0000-0000-0000C62E0000}"/>
    <cellStyle name="20% - Accent1 2 4 5 5 3 2" xfId="12163" xr:uid="{00000000-0005-0000-0000-0000C72E0000}"/>
    <cellStyle name="20% - Accent1 2 4 5 5 4" xfId="12164" xr:uid="{00000000-0005-0000-0000-0000C82E0000}"/>
    <cellStyle name="20% - Accent1 2 4 5 6" xfId="12165" xr:uid="{00000000-0005-0000-0000-0000C92E0000}"/>
    <cellStyle name="20% - Accent1 2 4 5 6 2" xfId="12166" xr:uid="{00000000-0005-0000-0000-0000CA2E0000}"/>
    <cellStyle name="20% - Accent1 2 4 5 6 2 2" xfId="12167" xr:uid="{00000000-0005-0000-0000-0000CB2E0000}"/>
    <cellStyle name="20% - Accent1 2 4 5 6 2 2 2" xfId="12168" xr:uid="{00000000-0005-0000-0000-0000CC2E0000}"/>
    <cellStyle name="20% - Accent1 2 4 5 6 2 3" xfId="12169" xr:uid="{00000000-0005-0000-0000-0000CD2E0000}"/>
    <cellStyle name="20% - Accent1 2 4 5 6 3" xfId="12170" xr:uid="{00000000-0005-0000-0000-0000CE2E0000}"/>
    <cellStyle name="20% - Accent1 2 4 5 6 3 2" xfId="12171" xr:uid="{00000000-0005-0000-0000-0000CF2E0000}"/>
    <cellStyle name="20% - Accent1 2 4 5 6 4" xfId="12172" xr:uid="{00000000-0005-0000-0000-0000D02E0000}"/>
    <cellStyle name="20% - Accent1 2 4 5 7" xfId="12173" xr:uid="{00000000-0005-0000-0000-0000D12E0000}"/>
    <cellStyle name="20% - Accent1 2 4 5 7 2" xfId="12174" xr:uid="{00000000-0005-0000-0000-0000D22E0000}"/>
    <cellStyle name="20% - Accent1 2 4 5 7 2 2" xfId="12175" xr:uid="{00000000-0005-0000-0000-0000D32E0000}"/>
    <cellStyle name="20% - Accent1 2 4 5 7 3" xfId="12176" xr:uid="{00000000-0005-0000-0000-0000D42E0000}"/>
    <cellStyle name="20% - Accent1 2 4 5 8" xfId="12177" xr:uid="{00000000-0005-0000-0000-0000D52E0000}"/>
    <cellStyle name="20% - Accent1 2 4 5 8 2" xfId="12178" xr:uid="{00000000-0005-0000-0000-0000D62E0000}"/>
    <cellStyle name="20% - Accent1 2 4 5 8 2 2" xfId="12179" xr:uid="{00000000-0005-0000-0000-0000D72E0000}"/>
    <cellStyle name="20% - Accent1 2 4 5 8 3" xfId="12180" xr:uid="{00000000-0005-0000-0000-0000D82E0000}"/>
    <cellStyle name="20% - Accent1 2 4 5 9" xfId="12181" xr:uid="{00000000-0005-0000-0000-0000D92E0000}"/>
    <cellStyle name="20% - Accent1 2 4 5 9 2" xfId="12182" xr:uid="{00000000-0005-0000-0000-0000DA2E0000}"/>
    <cellStyle name="20% - Accent1 2 4 6" xfId="12183" xr:uid="{00000000-0005-0000-0000-0000DB2E0000}"/>
    <cellStyle name="20% - Accent1 2 4 6 10" xfId="12184" xr:uid="{00000000-0005-0000-0000-0000DC2E0000}"/>
    <cellStyle name="20% - Accent1 2 4 6 10 2" xfId="12185" xr:uid="{00000000-0005-0000-0000-0000DD2E0000}"/>
    <cellStyle name="20% - Accent1 2 4 6 11" xfId="12186" xr:uid="{00000000-0005-0000-0000-0000DE2E0000}"/>
    <cellStyle name="20% - Accent1 2 4 6 2" xfId="12187" xr:uid="{00000000-0005-0000-0000-0000DF2E0000}"/>
    <cellStyle name="20% - Accent1 2 4 6 2 2" xfId="12188" xr:uid="{00000000-0005-0000-0000-0000E02E0000}"/>
    <cellStyle name="20% - Accent1 2 4 6 2 2 2" xfId="12189" xr:uid="{00000000-0005-0000-0000-0000E12E0000}"/>
    <cellStyle name="20% - Accent1 2 4 6 2 2 2 2" xfId="12190" xr:uid="{00000000-0005-0000-0000-0000E22E0000}"/>
    <cellStyle name="20% - Accent1 2 4 6 2 2 2 2 2" xfId="12191" xr:uid="{00000000-0005-0000-0000-0000E32E0000}"/>
    <cellStyle name="20% - Accent1 2 4 6 2 2 2 3" xfId="12192" xr:uid="{00000000-0005-0000-0000-0000E42E0000}"/>
    <cellStyle name="20% - Accent1 2 4 6 2 2 3" xfId="12193" xr:uid="{00000000-0005-0000-0000-0000E52E0000}"/>
    <cellStyle name="20% - Accent1 2 4 6 2 2 3 2" xfId="12194" xr:uid="{00000000-0005-0000-0000-0000E62E0000}"/>
    <cellStyle name="20% - Accent1 2 4 6 2 2 4" xfId="12195" xr:uid="{00000000-0005-0000-0000-0000E72E0000}"/>
    <cellStyle name="20% - Accent1 2 4 6 2 3" xfId="12196" xr:uid="{00000000-0005-0000-0000-0000E82E0000}"/>
    <cellStyle name="20% - Accent1 2 4 6 2 3 2" xfId="12197" xr:uid="{00000000-0005-0000-0000-0000E92E0000}"/>
    <cellStyle name="20% - Accent1 2 4 6 2 3 2 2" xfId="12198" xr:uid="{00000000-0005-0000-0000-0000EA2E0000}"/>
    <cellStyle name="20% - Accent1 2 4 6 2 3 2 2 2" xfId="12199" xr:uid="{00000000-0005-0000-0000-0000EB2E0000}"/>
    <cellStyle name="20% - Accent1 2 4 6 2 3 2 3" xfId="12200" xr:uid="{00000000-0005-0000-0000-0000EC2E0000}"/>
    <cellStyle name="20% - Accent1 2 4 6 2 3 3" xfId="12201" xr:uid="{00000000-0005-0000-0000-0000ED2E0000}"/>
    <cellStyle name="20% - Accent1 2 4 6 2 3 3 2" xfId="12202" xr:uid="{00000000-0005-0000-0000-0000EE2E0000}"/>
    <cellStyle name="20% - Accent1 2 4 6 2 3 4" xfId="12203" xr:uid="{00000000-0005-0000-0000-0000EF2E0000}"/>
    <cellStyle name="20% - Accent1 2 4 6 2 4" xfId="12204" xr:uid="{00000000-0005-0000-0000-0000F02E0000}"/>
    <cellStyle name="20% - Accent1 2 4 6 2 4 2" xfId="12205" xr:uid="{00000000-0005-0000-0000-0000F12E0000}"/>
    <cellStyle name="20% - Accent1 2 4 6 2 4 2 2" xfId="12206" xr:uid="{00000000-0005-0000-0000-0000F22E0000}"/>
    <cellStyle name="20% - Accent1 2 4 6 2 4 2 2 2" xfId="12207" xr:uid="{00000000-0005-0000-0000-0000F32E0000}"/>
    <cellStyle name="20% - Accent1 2 4 6 2 4 2 3" xfId="12208" xr:uid="{00000000-0005-0000-0000-0000F42E0000}"/>
    <cellStyle name="20% - Accent1 2 4 6 2 4 3" xfId="12209" xr:uid="{00000000-0005-0000-0000-0000F52E0000}"/>
    <cellStyle name="20% - Accent1 2 4 6 2 4 3 2" xfId="12210" xr:uid="{00000000-0005-0000-0000-0000F62E0000}"/>
    <cellStyle name="20% - Accent1 2 4 6 2 4 4" xfId="12211" xr:uid="{00000000-0005-0000-0000-0000F72E0000}"/>
    <cellStyle name="20% - Accent1 2 4 6 2 5" xfId="12212" xr:uid="{00000000-0005-0000-0000-0000F82E0000}"/>
    <cellStyle name="20% - Accent1 2 4 6 2 5 2" xfId="12213" xr:uid="{00000000-0005-0000-0000-0000F92E0000}"/>
    <cellStyle name="20% - Accent1 2 4 6 2 5 2 2" xfId="12214" xr:uid="{00000000-0005-0000-0000-0000FA2E0000}"/>
    <cellStyle name="20% - Accent1 2 4 6 2 5 3" xfId="12215" xr:uid="{00000000-0005-0000-0000-0000FB2E0000}"/>
    <cellStyle name="20% - Accent1 2 4 6 2 6" xfId="12216" xr:uid="{00000000-0005-0000-0000-0000FC2E0000}"/>
    <cellStyle name="20% - Accent1 2 4 6 2 6 2" xfId="12217" xr:uid="{00000000-0005-0000-0000-0000FD2E0000}"/>
    <cellStyle name="20% - Accent1 2 4 6 2 6 2 2" xfId="12218" xr:uid="{00000000-0005-0000-0000-0000FE2E0000}"/>
    <cellStyle name="20% - Accent1 2 4 6 2 6 3" xfId="12219" xr:uid="{00000000-0005-0000-0000-0000FF2E0000}"/>
    <cellStyle name="20% - Accent1 2 4 6 2 7" xfId="12220" xr:uid="{00000000-0005-0000-0000-0000002F0000}"/>
    <cellStyle name="20% - Accent1 2 4 6 2 7 2" xfId="12221" xr:uid="{00000000-0005-0000-0000-0000012F0000}"/>
    <cellStyle name="20% - Accent1 2 4 6 2 8" xfId="12222" xr:uid="{00000000-0005-0000-0000-0000022F0000}"/>
    <cellStyle name="20% - Accent1 2 4 6 2 8 2" xfId="12223" xr:uid="{00000000-0005-0000-0000-0000032F0000}"/>
    <cellStyle name="20% - Accent1 2 4 6 2 9" xfId="12224" xr:uid="{00000000-0005-0000-0000-0000042F0000}"/>
    <cellStyle name="20% - Accent1 2 4 6 3" xfId="12225" xr:uid="{00000000-0005-0000-0000-0000052F0000}"/>
    <cellStyle name="20% - Accent1 2 4 6 3 2" xfId="12226" xr:uid="{00000000-0005-0000-0000-0000062F0000}"/>
    <cellStyle name="20% - Accent1 2 4 6 3 2 2" xfId="12227" xr:uid="{00000000-0005-0000-0000-0000072F0000}"/>
    <cellStyle name="20% - Accent1 2 4 6 3 2 2 2" xfId="12228" xr:uid="{00000000-0005-0000-0000-0000082F0000}"/>
    <cellStyle name="20% - Accent1 2 4 6 3 2 2 2 2" xfId="12229" xr:uid="{00000000-0005-0000-0000-0000092F0000}"/>
    <cellStyle name="20% - Accent1 2 4 6 3 2 2 3" xfId="12230" xr:uid="{00000000-0005-0000-0000-00000A2F0000}"/>
    <cellStyle name="20% - Accent1 2 4 6 3 2 3" xfId="12231" xr:uid="{00000000-0005-0000-0000-00000B2F0000}"/>
    <cellStyle name="20% - Accent1 2 4 6 3 2 3 2" xfId="12232" xr:uid="{00000000-0005-0000-0000-00000C2F0000}"/>
    <cellStyle name="20% - Accent1 2 4 6 3 2 4" xfId="12233" xr:uid="{00000000-0005-0000-0000-00000D2F0000}"/>
    <cellStyle name="20% - Accent1 2 4 6 3 3" xfId="12234" xr:uid="{00000000-0005-0000-0000-00000E2F0000}"/>
    <cellStyle name="20% - Accent1 2 4 6 3 3 2" xfId="12235" xr:uid="{00000000-0005-0000-0000-00000F2F0000}"/>
    <cellStyle name="20% - Accent1 2 4 6 3 3 2 2" xfId="12236" xr:uid="{00000000-0005-0000-0000-0000102F0000}"/>
    <cellStyle name="20% - Accent1 2 4 6 3 3 2 2 2" xfId="12237" xr:uid="{00000000-0005-0000-0000-0000112F0000}"/>
    <cellStyle name="20% - Accent1 2 4 6 3 3 2 3" xfId="12238" xr:uid="{00000000-0005-0000-0000-0000122F0000}"/>
    <cellStyle name="20% - Accent1 2 4 6 3 3 3" xfId="12239" xr:uid="{00000000-0005-0000-0000-0000132F0000}"/>
    <cellStyle name="20% - Accent1 2 4 6 3 3 3 2" xfId="12240" xr:uid="{00000000-0005-0000-0000-0000142F0000}"/>
    <cellStyle name="20% - Accent1 2 4 6 3 3 4" xfId="12241" xr:uid="{00000000-0005-0000-0000-0000152F0000}"/>
    <cellStyle name="20% - Accent1 2 4 6 3 4" xfId="12242" xr:uid="{00000000-0005-0000-0000-0000162F0000}"/>
    <cellStyle name="20% - Accent1 2 4 6 3 4 2" xfId="12243" xr:uid="{00000000-0005-0000-0000-0000172F0000}"/>
    <cellStyle name="20% - Accent1 2 4 6 3 4 2 2" xfId="12244" xr:uid="{00000000-0005-0000-0000-0000182F0000}"/>
    <cellStyle name="20% - Accent1 2 4 6 3 4 2 2 2" xfId="12245" xr:uid="{00000000-0005-0000-0000-0000192F0000}"/>
    <cellStyle name="20% - Accent1 2 4 6 3 4 2 3" xfId="12246" xr:uid="{00000000-0005-0000-0000-00001A2F0000}"/>
    <cellStyle name="20% - Accent1 2 4 6 3 4 3" xfId="12247" xr:uid="{00000000-0005-0000-0000-00001B2F0000}"/>
    <cellStyle name="20% - Accent1 2 4 6 3 4 3 2" xfId="12248" xr:uid="{00000000-0005-0000-0000-00001C2F0000}"/>
    <cellStyle name="20% - Accent1 2 4 6 3 4 4" xfId="12249" xr:uid="{00000000-0005-0000-0000-00001D2F0000}"/>
    <cellStyle name="20% - Accent1 2 4 6 3 5" xfId="12250" xr:uid="{00000000-0005-0000-0000-00001E2F0000}"/>
    <cellStyle name="20% - Accent1 2 4 6 3 5 2" xfId="12251" xr:uid="{00000000-0005-0000-0000-00001F2F0000}"/>
    <cellStyle name="20% - Accent1 2 4 6 3 5 2 2" xfId="12252" xr:uid="{00000000-0005-0000-0000-0000202F0000}"/>
    <cellStyle name="20% - Accent1 2 4 6 3 5 3" xfId="12253" xr:uid="{00000000-0005-0000-0000-0000212F0000}"/>
    <cellStyle name="20% - Accent1 2 4 6 3 6" xfId="12254" xr:uid="{00000000-0005-0000-0000-0000222F0000}"/>
    <cellStyle name="20% - Accent1 2 4 6 3 6 2" xfId="12255" xr:uid="{00000000-0005-0000-0000-0000232F0000}"/>
    <cellStyle name="20% - Accent1 2 4 6 3 6 2 2" xfId="12256" xr:uid="{00000000-0005-0000-0000-0000242F0000}"/>
    <cellStyle name="20% - Accent1 2 4 6 3 6 3" xfId="12257" xr:uid="{00000000-0005-0000-0000-0000252F0000}"/>
    <cellStyle name="20% - Accent1 2 4 6 3 7" xfId="12258" xr:uid="{00000000-0005-0000-0000-0000262F0000}"/>
    <cellStyle name="20% - Accent1 2 4 6 3 7 2" xfId="12259" xr:uid="{00000000-0005-0000-0000-0000272F0000}"/>
    <cellStyle name="20% - Accent1 2 4 6 3 8" xfId="12260" xr:uid="{00000000-0005-0000-0000-0000282F0000}"/>
    <cellStyle name="20% - Accent1 2 4 6 3 8 2" xfId="12261" xr:uid="{00000000-0005-0000-0000-0000292F0000}"/>
    <cellStyle name="20% - Accent1 2 4 6 3 9" xfId="12262" xr:uid="{00000000-0005-0000-0000-00002A2F0000}"/>
    <cellStyle name="20% - Accent1 2 4 6 4" xfId="12263" xr:uid="{00000000-0005-0000-0000-00002B2F0000}"/>
    <cellStyle name="20% - Accent1 2 4 6 4 2" xfId="12264" xr:uid="{00000000-0005-0000-0000-00002C2F0000}"/>
    <cellStyle name="20% - Accent1 2 4 6 4 2 2" xfId="12265" xr:uid="{00000000-0005-0000-0000-00002D2F0000}"/>
    <cellStyle name="20% - Accent1 2 4 6 4 2 2 2" xfId="12266" xr:uid="{00000000-0005-0000-0000-00002E2F0000}"/>
    <cellStyle name="20% - Accent1 2 4 6 4 2 3" xfId="12267" xr:uid="{00000000-0005-0000-0000-00002F2F0000}"/>
    <cellStyle name="20% - Accent1 2 4 6 4 3" xfId="12268" xr:uid="{00000000-0005-0000-0000-0000302F0000}"/>
    <cellStyle name="20% - Accent1 2 4 6 4 3 2" xfId="12269" xr:uid="{00000000-0005-0000-0000-0000312F0000}"/>
    <cellStyle name="20% - Accent1 2 4 6 4 4" xfId="12270" xr:uid="{00000000-0005-0000-0000-0000322F0000}"/>
    <cellStyle name="20% - Accent1 2 4 6 5" xfId="12271" xr:uid="{00000000-0005-0000-0000-0000332F0000}"/>
    <cellStyle name="20% - Accent1 2 4 6 5 2" xfId="12272" xr:uid="{00000000-0005-0000-0000-0000342F0000}"/>
    <cellStyle name="20% - Accent1 2 4 6 5 2 2" xfId="12273" xr:uid="{00000000-0005-0000-0000-0000352F0000}"/>
    <cellStyle name="20% - Accent1 2 4 6 5 2 2 2" xfId="12274" xr:uid="{00000000-0005-0000-0000-0000362F0000}"/>
    <cellStyle name="20% - Accent1 2 4 6 5 2 3" xfId="12275" xr:uid="{00000000-0005-0000-0000-0000372F0000}"/>
    <cellStyle name="20% - Accent1 2 4 6 5 3" xfId="12276" xr:uid="{00000000-0005-0000-0000-0000382F0000}"/>
    <cellStyle name="20% - Accent1 2 4 6 5 3 2" xfId="12277" xr:uid="{00000000-0005-0000-0000-0000392F0000}"/>
    <cellStyle name="20% - Accent1 2 4 6 5 4" xfId="12278" xr:uid="{00000000-0005-0000-0000-00003A2F0000}"/>
    <cellStyle name="20% - Accent1 2 4 6 6" xfId="12279" xr:uid="{00000000-0005-0000-0000-00003B2F0000}"/>
    <cellStyle name="20% - Accent1 2 4 6 6 2" xfId="12280" xr:uid="{00000000-0005-0000-0000-00003C2F0000}"/>
    <cellStyle name="20% - Accent1 2 4 6 6 2 2" xfId="12281" xr:uid="{00000000-0005-0000-0000-00003D2F0000}"/>
    <cellStyle name="20% - Accent1 2 4 6 6 2 2 2" xfId="12282" xr:uid="{00000000-0005-0000-0000-00003E2F0000}"/>
    <cellStyle name="20% - Accent1 2 4 6 6 2 3" xfId="12283" xr:uid="{00000000-0005-0000-0000-00003F2F0000}"/>
    <cellStyle name="20% - Accent1 2 4 6 6 3" xfId="12284" xr:uid="{00000000-0005-0000-0000-0000402F0000}"/>
    <cellStyle name="20% - Accent1 2 4 6 6 3 2" xfId="12285" xr:uid="{00000000-0005-0000-0000-0000412F0000}"/>
    <cellStyle name="20% - Accent1 2 4 6 6 4" xfId="12286" xr:uid="{00000000-0005-0000-0000-0000422F0000}"/>
    <cellStyle name="20% - Accent1 2 4 6 7" xfId="12287" xr:uid="{00000000-0005-0000-0000-0000432F0000}"/>
    <cellStyle name="20% - Accent1 2 4 6 7 2" xfId="12288" xr:uid="{00000000-0005-0000-0000-0000442F0000}"/>
    <cellStyle name="20% - Accent1 2 4 6 7 2 2" xfId="12289" xr:uid="{00000000-0005-0000-0000-0000452F0000}"/>
    <cellStyle name="20% - Accent1 2 4 6 7 3" xfId="12290" xr:uid="{00000000-0005-0000-0000-0000462F0000}"/>
    <cellStyle name="20% - Accent1 2 4 6 8" xfId="12291" xr:uid="{00000000-0005-0000-0000-0000472F0000}"/>
    <cellStyle name="20% - Accent1 2 4 6 8 2" xfId="12292" xr:uid="{00000000-0005-0000-0000-0000482F0000}"/>
    <cellStyle name="20% - Accent1 2 4 6 8 2 2" xfId="12293" xr:uid="{00000000-0005-0000-0000-0000492F0000}"/>
    <cellStyle name="20% - Accent1 2 4 6 8 3" xfId="12294" xr:uid="{00000000-0005-0000-0000-00004A2F0000}"/>
    <cellStyle name="20% - Accent1 2 4 6 9" xfId="12295" xr:uid="{00000000-0005-0000-0000-00004B2F0000}"/>
    <cellStyle name="20% - Accent1 2 4 6 9 2" xfId="12296" xr:uid="{00000000-0005-0000-0000-00004C2F0000}"/>
    <cellStyle name="20% - Accent1 2 4 7" xfId="12297" xr:uid="{00000000-0005-0000-0000-00004D2F0000}"/>
    <cellStyle name="20% - Accent1 2 4 7 2" xfId="12298" xr:uid="{00000000-0005-0000-0000-00004E2F0000}"/>
    <cellStyle name="20% - Accent1 2 4 7 2 2" xfId="12299" xr:uid="{00000000-0005-0000-0000-00004F2F0000}"/>
    <cellStyle name="20% - Accent1 2 4 7 2 2 2" xfId="12300" xr:uid="{00000000-0005-0000-0000-0000502F0000}"/>
    <cellStyle name="20% - Accent1 2 4 7 2 2 2 2" xfId="12301" xr:uid="{00000000-0005-0000-0000-0000512F0000}"/>
    <cellStyle name="20% - Accent1 2 4 7 2 2 3" xfId="12302" xr:uid="{00000000-0005-0000-0000-0000522F0000}"/>
    <cellStyle name="20% - Accent1 2 4 7 2 3" xfId="12303" xr:uid="{00000000-0005-0000-0000-0000532F0000}"/>
    <cellStyle name="20% - Accent1 2 4 7 2 3 2" xfId="12304" xr:uid="{00000000-0005-0000-0000-0000542F0000}"/>
    <cellStyle name="20% - Accent1 2 4 7 2 4" xfId="12305" xr:uid="{00000000-0005-0000-0000-0000552F0000}"/>
    <cellStyle name="20% - Accent1 2 4 7 3" xfId="12306" xr:uid="{00000000-0005-0000-0000-0000562F0000}"/>
    <cellStyle name="20% - Accent1 2 4 7 3 2" xfId="12307" xr:uid="{00000000-0005-0000-0000-0000572F0000}"/>
    <cellStyle name="20% - Accent1 2 4 7 3 2 2" xfId="12308" xr:uid="{00000000-0005-0000-0000-0000582F0000}"/>
    <cellStyle name="20% - Accent1 2 4 7 3 2 2 2" xfId="12309" xr:uid="{00000000-0005-0000-0000-0000592F0000}"/>
    <cellStyle name="20% - Accent1 2 4 7 3 2 3" xfId="12310" xr:uid="{00000000-0005-0000-0000-00005A2F0000}"/>
    <cellStyle name="20% - Accent1 2 4 7 3 3" xfId="12311" xr:uid="{00000000-0005-0000-0000-00005B2F0000}"/>
    <cellStyle name="20% - Accent1 2 4 7 3 3 2" xfId="12312" xr:uid="{00000000-0005-0000-0000-00005C2F0000}"/>
    <cellStyle name="20% - Accent1 2 4 7 3 4" xfId="12313" xr:uid="{00000000-0005-0000-0000-00005D2F0000}"/>
    <cellStyle name="20% - Accent1 2 4 7 4" xfId="12314" xr:uid="{00000000-0005-0000-0000-00005E2F0000}"/>
    <cellStyle name="20% - Accent1 2 4 7 4 2" xfId="12315" xr:uid="{00000000-0005-0000-0000-00005F2F0000}"/>
    <cellStyle name="20% - Accent1 2 4 7 4 2 2" xfId="12316" xr:uid="{00000000-0005-0000-0000-0000602F0000}"/>
    <cellStyle name="20% - Accent1 2 4 7 4 2 2 2" xfId="12317" xr:uid="{00000000-0005-0000-0000-0000612F0000}"/>
    <cellStyle name="20% - Accent1 2 4 7 4 2 3" xfId="12318" xr:uid="{00000000-0005-0000-0000-0000622F0000}"/>
    <cellStyle name="20% - Accent1 2 4 7 4 3" xfId="12319" xr:uid="{00000000-0005-0000-0000-0000632F0000}"/>
    <cellStyle name="20% - Accent1 2 4 7 4 3 2" xfId="12320" xr:uid="{00000000-0005-0000-0000-0000642F0000}"/>
    <cellStyle name="20% - Accent1 2 4 7 4 4" xfId="12321" xr:uid="{00000000-0005-0000-0000-0000652F0000}"/>
    <cellStyle name="20% - Accent1 2 4 7 5" xfId="12322" xr:uid="{00000000-0005-0000-0000-0000662F0000}"/>
    <cellStyle name="20% - Accent1 2 4 7 5 2" xfId="12323" xr:uid="{00000000-0005-0000-0000-0000672F0000}"/>
    <cellStyle name="20% - Accent1 2 4 7 5 2 2" xfId="12324" xr:uid="{00000000-0005-0000-0000-0000682F0000}"/>
    <cellStyle name="20% - Accent1 2 4 7 5 3" xfId="12325" xr:uid="{00000000-0005-0000-0000-0000692F0000}"/>
    <cellStyle name="20% - Accent1 2 4 7 6" xfId="12326" xr:uid="{00000000-0005-0000-0000-00006A2F0000}"/>
    <cellStyle name="20% - Accent1 2 4 7 6 2" xfId="12327" xr:uid="{00000000-0005-0000-0000-00006B2F0000}"/>
    <cellStyle name="20% - Accent1 2 4 7 6 2 2" xfId="12328" xr:uid="{00000000-0005-0000-0000-00006C2F0000}"/>
    <cellStyle name="20% - Accent1 2 4 7 6 3" xfId="12329" xr:uid="{00000000-0005-0000-0000-00006D2F0000}"/>
    <cellStyle name="20% - Accent1 2 4 7 7" xfId="12330" xr:uid="{00000000-0005-0000-0000-00006E2F0000}"/>
    <cellStyle name="20% - Accent1 2 4 7 7 2" xfId="12331" xr:uid="{00000000-0005-0000-0000-00006F2F0000}"/>
    <cellStyle name="20% - Accent1 2 4 7 8" xfId="12332" xr:uid="{00000000-0005-0000-0000-0000702F0000}"/>
    <cellStyle name="20% - Accent1 2 4 7 8 2" xfId="12333" xr:uid="{00000000-0005-0000-0000-0000712F0000}"/>
    <cellStyle name="20% - Accent1 2 4 7 9" xfId="12334" xr:uid="{00000000-0005-0000-0000-0000722F0000}"/>
    <cellStyle name="20% - Accent1 2 4 8" xfId="12335" xr:uid="{00000000-0005-0000-0000-0000732F0000}"/>
    <cellStyle name="20% - Accent1 2 4 8 2" xfId="12336" xr:uid="{00000000-0005-0000-0000-0000742F0000}"/>
    <cellStyle name="20% - Accent1 2 4 8 2 2" xfId="12337" xr:uid="{00000000-0005-0000-0000-0000752F0000}"/>
    <cellStyle name="20% - Accent1 2 4 8 2 2 2" xfId="12338" xr:uid="{00000000-0005-0000-0000-0000762F0000}"/>
    <cellStyle name="20% - Accent1 2 4 8 2 2 2 2" xfId="12339" xr:uid="{00000000-0005-0000-0000-0000772F0000}"/>
    <cellStyle name="20% - Accent1 2 4 8 2 2 3" xfId="12340" xr:uid="{00000000-0005-0000-0000-0000782F0000}"/>
    <cellStyle name="20% - Accent1 2 4 8 2 3" xfId="12341" xr:uid="{00000000-0005-0000-0000-0000792F0000}"/>
    <cellStyle name="20% - Accent1 2 4 8 2 3 2" xfId="12342" xr:uid="{00000000-0005-0000-0000-00007A2F0000}"/>
    <cellStyle name="20% - Accent1 2 4 8 2 4" xfId="12343" xr:uid="{00000000-0005-0000-0000-00007B2F0000}"/>
    <cellStyle name="20% - Accent1 2 4 8 3" xfId="12344" xr:uid="{00000000-0005-0000-0000-00007C2F0000}"/>
    <cellStyle name="20% - Accent1 2 4 8 3 2" xfId="12345" xr:uid="{00000000-0005-0000-0000-00007D2F0000}"/>
    <cellStyle name="20% - Accent1 2 4 8 3 2 2" xfId="12346" xr:uid="{00000000-0005-0000-0000-00007E2F0000}"/>
    <cellStyle name="20% - Accent1 2 4 8 3 2 2 2" xfId="12347" xr:uid="{00000000-0005-0000-0000-00007F2F0000}"/>
    <cellStyle name="20% - Accent1 2 4 8 3 2 3" xfId="12348" xr:uid="{00000000-0005-0000-0000-0000802F0000}"/>
    <cellStyle name="20% - Accent1 2 4 8 3 3" xfId="12349" xr:uid="{00000000-0005-0000-0000-0000812F0000}"/>
    <cellStyle name="20% - Accent1 2 4 8 3 3 2" xfId="12350" xr:uid="{00000000-0005-0000-0000-0000822F0000}"/>
    <cellStyle name="20% - Accent1 2 4 8 3 4" xfId="12351" xr:uid="{00000000-0005-0000-0000-0000832F0000}"/>
    <cellStyle name="20% - Accent1 2 4 8 4" xfId="12352" xr:uid="{00000000-0005-0000-0000-0000842F0000}"/>
    <cellStyle name="20% - Accent1 2 4 8 4 2" xfId="12353" xr:uid="{00000000-0005-0000-0000-0000852F0000}"/>
    <cellStyle name="20% - Accent1 2 4 8 4 2 2" xfId="12354" xr:uid="{00000000-0005-0000-0000-0000862F0000}"/>
    <cellStyle name="20% - Accent1 2 4 8 4 2 2 2" xfId="12355" xr:uid="{00000000-0005-0000-0000-0000872F0000}"/>
    <cellStyle name="20% - Accent1 2 4 8 4 2 3" xfId="12356" xr:uid="{00000000-0005-0000-0000-0000882F0000}"/>
    <cellStyle name="20% - Accent1 2 4 8 4 3" xfId="12357" xr:uid="{00000000-0005-0000-0000-0000892F0000}"/>
    <cellStyle name="20% - Accent1 2 4 8 4 3 2" xfId="12358" xr:uid="{00000000-0005-0000-0000-00008A2F0000}"/>
    <cellStyle name="20% - Accent1 2 4 8 4 4" xfId="12359" xr:uid="{00000000-0005-0000-0000-00008B2F0000}"/>
    <cellStyle name="20% - Accent1 2 4 8 5" xfId="12360" xr:uid="{00000000-0005-0000-0000-00008C2F0000}"/>
    <cellStyle name="20% - Accent1 2 4 8 5 2" xfId="12361" xr:uid="{00000000-0005-0000-0000-00008D2F0000}"/>
    <cellStyle name="20% - Accent1 2 4 8 5 2 2" xfId="12362" xr:uid="{00000000-0005-0000-0000-00008E2F0000}"/>
    <cellStyle name="20% - Accent1 2 4 8 5 3" xfId="12363" xr:uid="{00000000-0005-0000-0000-00008F2F0000}"/>
    <cellStyle name="20% - Accent1 2 4 8 6" xfId="12364" xr:uid="{00000000-0005-0000-0000-0000902F0000}"/>
    <cellStyle name="20% - Accent1 2 4 8 6 2" xfId="12365" xr:uid="{00000000-0005-0000-0000-0000912F0000}"/>
    <cellStyle name="20% - Accent1 2 4 8 6 2 2" xfId="12366" xr:uid="{00000000-0005-0000-0000-0000922F0000}"/>
    <cellStyle name="20% - Accent1 2 4 8 6 3" xfId="12367" xr:uid="{00000000-0005-0000-0000-0000932F0000}"/>
    <cellStyle name="20% - Accent1 2 4 8 7" xfId="12368" xr:uid="{00000000-0005-0000-0000-0000942F0000}"/>
    <cellStyle name="20% - Accent1 2 4 8 7 2" xfId="12369" xr:uid="{00000000-0005-0000-0000-0000952F0000}"/>
    <cellStyle name="20% - Accent1 2 4 8 8" xfId="12370" xr:uid="{00000000-0005-0000-0000-0000962F0000}"/>
    <cellStyle name="20% - Accent1 2 4 8 8 2" xfId="12371" xr:uid="{00000000-0005-0000-0000-0000972F0000}"/>
    <cellStyle name="20% - Accent1 2 4 8 9" xfId="12372" xr:uid="{00000000-0005-0000-0000-0000982F0000}"/>
    <cellStyle name="20% - Accent1 2 4 9" xfId="12373" xr:uid="{00000000-0005-0000-0000-0000992F0000}"/>
    <cellStyle name="20% - Accent1 2 4 9 2" xfId="12374" xr:uid="{00000000-0005-0000-0000-00009A2F0000}"/>
    <cellStyle name="20% - Accent1 2 4 9 2 2" xfId="12375" xr:uid="{00000000-0005-0000-0000-00009B2F0000}"/>
    <cellStyle name="20% - Accent1 2 4 9 2 2 2" xfId="12376" xr:uid="{00000000-0005-0000-0000-00009C2F0000}"/>
    <cellStyle name="20% - Accent1 2 4 9 2 3" xfId="12377" xr:uid="{00000000-0005-0000-0000-00009D2F0000}"/>
    <cellStyle name="20% - Accent1 2 4 9 3" xfId="12378" xr:uid="{00000000-0005-0000-0000-00009E2F0000}"/>
    <cellStyle name="20% - Accent1 2 4 9 3 2" xfId="12379" xr:uid="{00000000-0005-0000-0000-00009F2F0000}"/>
    <cellStyle name="20% - Accent1 2 4 9 4" xfId="12380" xr:uid="{00000000-0005-0000-0000-0000A02F0000}"/>
    <cellStyle name="20% - Accent1 2 5" xfId="12381" xr:uid="{00000000-0005-0000-0000-0000A12F0000}"/>
    <cellStyle name="20% - Accent1 2 5 10" xfId="12382" xr:uid="{00000000-0005-0000-0000-0000A22F0000}"/>
    <cellStyle name="20% - Accent1 2 5 10 2" xfId="12383" xr:uid="{00000000-0005-0000-0000-0000A32F0000}"/>
    <cellStyle name="20% - Accent1 2 5 10 2 2" xfId="12384" xr:uid="{00000000-0005-0000-0000-0000A42F0000}"/>
    <cellStyle name="20% - Accent1 2 5 10 2 2 2" xfId="12385" xr:uid="{00000000-0005-0000-0000-0000A52F0000}"/>
    <cellStyle name="20% - Accent1 2 5 10 2 3" xfId="12386" xr:uid="{00000000-0005-0000-0000-0000A62F0000}"/>
    <cellStyle name="20% - Accent1 2 5 10 3" xfId="12387" xr:uid="{00000000-0005-0000-0000-0000A72F0000}"/>
    <cellStyle name="20% - Accent1 2 5 10 3 2" xfId="12388" xr:uid="{00000000-0005-0000-0000-0000A82F0000}"/>
    <cellStyle name="20% - Accent1 2 5 10 4" xfId="12389" xr:uid="{00000000-0005-0000-0000-0000A92F0000}"/>
    <cellStyle name="20% - Accent1 2 5 11" xfId="12390" xr:uid="{00000000-0005-0000-0000-0000AA2F0000}"/>
    <cellStyle name="20% - Accent1 2 5 11 2" xfId="12391" xr:uid="{00000000-0005-0000-0000-0000AB2F0000}"/>
    <cellStyle name="20% - Accent1 2 5 11 2 2" xfId="12392" xr:uid="{00000000-0005-0000-0000-0000AC2F0000}"/>
    <cellStyle name="20% - Accent1 2 5 11 2 2 2" xfId="12393" xr:uid="{00000000-0005-0000-0000-0000AD2F0000}"/>
    <cellStyle name="20% - Accent1 2 5 11 2 3" xfId="12394" xr:uid="{00000000-0005-0000-0000-0000AE2F0000}"/>
    <cellStyle name="20% - Accent1 2 5 11 3" xfId="12395" xr:uid="{00000000-0005-0000-0000-0000AF2F0000}"/>
    <cellStyle name="20% - Accent1 2 5 11 3 2" xfId="12396" xr:uid="{00000000-0005-0000-0000-0000B02F0000}"/>
    <cellStyle name="20% - Accent1 2 5 11 4" xfId="12397" xr:uid="{00000000-0005-0000-0000-0000B12F0000}"/>
    <cellStyle name="20% - Accent1 2 5 12" xfId="12398" xr:uid="{00000000-0005-0000-0000-0000B22F0000}"/>
    <cellStyle name="20% - Accent1 2 5 12 2" xfId="12399" xr:uid="{00000000-0005-0000-0000-0000B32F0000}"/>
    <cellStyle name="20% - Accent1 2 5 12 2 2" xfId="12400" xr:uid="{00000000-0005-0000-0000-0000B42F0000}"/>
    <cellStyle name="20% - Accent1 2 5 12 3" xfId="12401" xr:uid="{00000000-0005-0000-0000-0000B52F0000}"/>
    <cellStyle name="20% - Accent1 2 5 13" xfId="12402" xr:uid="{00000000-0005-0000-0000-0000B62F0000}"/>
    <cellStyle name="20% - Accent1 2 5 13 2" xfId="12403" xr:uid="{00000000-0005-0000-0000-0000B72F0000}"/>
    <cellStyle name="20% - Accent1 2 5 13 2 2" xfId="12404" xr:uid="{00000000-0005-0000-0000-0000B82F0000}"/>
    <cellStyle name="20% - Accent1 2 5 13 3" xfId="12405" xr:uid="{00000000-0005-0000-0000-0000B92F0000}"/>
    <cellStyle name="20% - Accent1 2 5 14" xfId="12406" xr:uid="{00000000-0005-0000-0000-0000BA2F0000}"/>
    <cellStyle name="20% - Accent1 2 5 14 2" xfId="12407" xr:uid="{00000000-0005-0000-0000-0000BB2F0000}"/>
    <cellStyle name="20% - Accent1 2 5 15" xfId="12408" xr:uid="{00000000-0005-0000-0000-0000BC2F0000}"/>
    <cellStyle name="20% - Accent1 2 5 15 2" xfId="12409" xr:uid="{00000000-0005-0000-0000-0000BD2F0000}"/>
    <cellStyle name="20% - Accent1 2 5 16" xfId="12410" xr:uid="{00000000-0005-0000-0000-0000BE2F0000}"/>
    <cellStyle name="20% - Accent1 2 5 2" xfId="12411" xr:uid="{00000000-0005-0000-0000-0000BF2F0000}"/>
    <cellStyle name="20% - Accent1 2 5 2 10" xfId="12412" xr:uid="{00000000-0005-0000-0000-0000C02F0000}"/>
    <cellStyle name="20% - Accent1 2 5 2 10 2" xfId="12413" xr:uid="{00000000-0005-0000-0000-0000C12F0000}"/>
    <cellStyle name="20% - Accent1 2 5 2 10 2 2" xfId="12414" xr:uid="{00000000-0005-0000-0000-0000C22F0000}"/>
    <cellStyle name="20% - Accent1 2 5 2 10 2 2 2" xfId="12415" xr:uid="{00000000-0005-0000-0000-0000C32F0000}"/>
    <cellStyle name="20% - Accent1 2 5 2 10 2 3" xfId="12416" xr:uid="{00000000-0005-0000-0000-0000C42F0000}"/>
    <cellStyle name="20% - Accent1 2 5 2 10 3" xfId="12417" xr:uid="{00000000-0005-0000-0000-0000C52F0000}"/>
    <cellStyle name="20% - Accent1 2 5 2 10 3 2" xfId="12418" xr:uid="{00000000-0005-0000-0000-0000C62F0000}"/>
    <cellStyle name="20% - Accent1 2 5 2 10 4" xfId="12419" xr:uid="{00000000-0005-0000-0000-0000C72F0000}"/>
    <cellStyle name="20% - Accent1 2 5 2 11" xfId="12420" xr:uid="{00000000-0005-0000-0000-0000C82F0000}"/>
    <cellStyle name="20% - Accent1 2 5 2 11 2" xfId="12421" xr:uid="{00000000-0005-0000-0000-0000C92F0000}"/>
    <cellStyle name="20% - Accent1 2 5 2 11 2 2" xfId="12422" xr:uid="{00000000-0005-0000-0000-0000CA2F0000}"/>
    <cellStyle name="20% - Accent1 2 5 2 11 3" xfId="12423" xr:uid="{00000000-0005-0000-0000-0000CB2F0000}"/>
    <cellStyle name="20% - Accent1 2 5 2 12" xfId="12424" xr:uid="{00000000-0005-0000-0000-0000CC2F0000}"/>
    <cellStyle name="20% - Accent1 2 5 2 12 2" xfId="12425" xr:uid="{00000000-0005-0000-0000-0000CD2F0000}"/>
    <cellStyle name="20% - Accent1 2 5 2 12 2 2" xfId="12426" xr:uid="{00000000-0005-0000-0000-0000CE2F0000}"/>
    <cellStyle name="20% - Accent1 2 5 2 12 3" xfId="12427" xr:uid="{00000000-0005-0000-0000-0000CF2F0000}"/>
    <cellStyle name="20% - Accent1 2 5 2 13" xfId="12428" xr:uid="{00000000-0005-0000-0000-0000D02F0000}"/>
    <cellStyle name="20% - Accent1 2 5 2 13 2" xfId="12429" xr:uid="{00000000-0005-0000-0000-0000D12F0000}"/>
    <cellStyle name="20% - Accent1 2 5 2 14" xfId="12430" xr:uid="{00000000-0005-0000-0000-0000D22F0000}"/>
    <cellStyle name="20% - Accent1 2 5 2 14 2" xfId="12431" xr:uid="{00000000-0005-0000-0000-0000D32F0000}"/>
    <cellStyle name="20% - Accent1 2 5 2 15" xfId="12432" xr:uid="{00000000-0005-0000-0000-0000D42F0000}"/>
    <cellStyle name="20% - Accent1 2 5 2 2" xfId="12433" xr:uid="{00000000-0005-0000-0000-0000D52F0000}"/>
    <cellStyle name="20% - Accent1 2 5 2 2 10" xfId="12434" xr:uid="{00000000-0005-0000-0000-0000D62F0000}"/>
    <cellStyle name="20% - Accent1 2 5 2 2 10 2" xfId="12435" xr:uid="{00000000-0005-0000-0000-0000D72F0000}"/>
    <cellStyle name="20% - Accent1 2 5 2 2 10 2 2" xfId="12436" xr:uid="{00000000-0005-0000-0000-0000D82F0000}"/>
    <cellStyle name="20% - Accent1 2 5 2 2 10 3" xfId="12437" xr:uid="{00000000-0005-0000-0000-0000D92F0000}"/>
    <cellStyle name="20% - Accent1 2 5 2 2 11" xfId="12438" xr:uid="{00000000-0005-0000-0000-0000DA2F0000}"/>
    <cellStyle name="20% - Accent1 2 5 2 2 11 2" xfId="12439" xr:uid="{00000000-0005-0000-0000-0000DB2F0000}"/>
    <cellStyle name="20% - Accent1 2 5 2 2 11 2 2" xfId="12440" xr:uid="{00000000-0005-0000-0000-0000DC2F0000}"/>
    <cellStyle name="20% - Accent1 2 5 2 2 11 3" xfId="12441" xr:uid="{00000000-0005-0000-0000-0000DD2F0000}"/>
    <cellStyle name="20% - Accent1 2 5 2 2 12" xfId="12442" xr:uid="{00000000-0005-0000-0000-0000DE2F0000}"/>
    <cellStyle name="20% - Accent1 2 5 2 2 12 2" xfId="12443" xr:uid="{00000000-0005-0000-0000-0000DF2F0000}"/>
    <cellStyle name="20% - Accent1 2 5 2 2 13" xfId="12444" xr:uid="{00000000-0005-0000-0000-0000E02F0000}"/>
    <cellStyle name="20% - Accent1 2 5 2 2 13 2" xfId="12445" xr:uid="{00000000-0005-0000-0000-0000E12F0000}"/>
    <cellStyle name="20% - Accent1 2 5 2 2 14" xfId="12446" xr:uid="{00000000-0005-0000-0000-0000E22F0000}"/>
    <cellStyle name="20% - Accent1 2 5 2 2 2" xfId="12447" xr:uid="{00000000-0005-0000-0000-0000E32F0000}"/>
    <cellStyle name="20% - Accent1 2 5 2 2 2 10" xfId="12448" xr:uid="{00000000-0005-0000-0000-0000E42F0000}"/>
    <cellStyle name="20% - Accent1 2 5 2 2 2 10 2" xfId="12449" xr:uid="{00000000-0005-0000-0000-0000E52F0000}"/>
    <cellStyle name="20% - Accent1 2 5 2 2 2 11" xfId="12450" xr:uid="{00000000-0005-0000-0000-0000E62F0000}"/>
    <cellStyle name="20% - Accent1 2 5 2 2 2 2" xfId="12451" xr:uid="{00000000-0005-0000-0000-0000E72F0000}"/>
    <cellStyle name="20% - Accent1 2 5 2 2 2 2 2" xfId="12452" xr:uid="{00000000-0005-0000-0000-0000E82F0000}"/>
    <cellStyle name="20% - Accent1 2 5 2 2 2 2 2 2" xfId="12453" xr:uid="{00000000-0005-0000-0000-0000E92F0000}"/>
    <cellStyle name="20% - Accent1 2 5 2 2 2 2 2 2 2" xfId="12454" xr:uid="{00000000-0005-0000-0000-0000EA2F0000}"/>
    <cellStyle name="20% - Accent1 2 5 2 2 2 2 2 2 2 2" xfId="12455" xr:uid="{00000000-0005-0000-0000-0000EB2F0000}"/>
    <cellStyle name="20% - Accent1 2 5 2 2 2 2 2 2 3" xfId="12456" xr:uid="{00000000-0005-0000-0000-0000EC2F0000}"/>
    <cellStyle name="20% - Accent1 2 5 2 2 2 2 2 3" xfId="12457" xr:uid="{00000000-0005-0000-0000-0000ED2F0000}"/>
    <cellStyle name="20% - Accent1 2 5 2 2 2 2 2 3 2" xfId="12458" xr:uid="{00000000-0005-0000-0000-0000EE2F0000}"/>
    <cellStyle name="20% - Accent1 2 5 2 2 2 2 2 4" xfId="12459" xr:uid="{00000000-0005-0000-0000-0000EF2F0000}"/>
    <cellStyle name="20% - Accent1 2 5 2 2 2 2 3" xfId="12460" xr:uid="{00000000-0005-0000-0000-0000F02F0000}"/>
    <cellStyle name="20% - Accent1 2 5 2 2 2 2 3 2" xfId="12461" xr:uid="{00000000-0005-0000-0000-0000F12F0000}"/>
    <cellStyle name="20% - Accent1 2 5 2 2 2 2 3 2 2" xfId="12462" xr:uid="{00000000-0005-0000-0000-0000F22F0000}"/>
    <cellStyle name="20% - Accent1 2 5 2 2 2 2 3 2 2 2" xfId="12463" xr:uid="{00000000-0005-0000-0000-0000F32F0000}"/>
    <cellStyle name="20% - Accent1 2 5 2 2 2 2 3 2 3" xfId="12464" xr:uid="{00000000-0005-0000-0000-0000F42F0000}"/>
    <cellStyle name="20% - Accent1 2 5 2 2 2 2 3 3" xfId="12465" xr:uid="{00000000-0005-0000-0000-0000F52F0000}"/>
    <cellStyle name="20% - Accent1 2 5 2 2 2 2 3 3 2" xfId="12466" xr:uid="{00000000-0005-0000-0000-0000F62F0000}"/>
    <cellStyle name="20% - Accent1 2 5 2 2 2 2 3 4" xfId="12467" xr:uid="{00000000-0005-0000-0000-0000F72F0000}"/>
    <cellStyle name="20% - Accent1 2 5 2 2 2 2 4" xfId="12468" xr:uid="{00000000-0005-0000-0000-0000F82F0000}"/>
    <cellStyle name="20% - Accent1 2 5 2 2 2 2 4 2" xfId="12469" xr:uid="{00000000-0005-0000-0000-0000F92F0000}"/>
    <cellStyle name="20% - Accent1 2 5 2 2 2 2 4 2 2" xfId="12470" xr:uid="{00000000-0005-0000-0000-0000FA2F0000}"/>
    <cellStyle name="20% - Accent1 2 5 2 2 2 2 4 2 2 2" xfId="12471" xr:uid="{00000000-0005-0000-0000-0000FB2F0000}"/>
    <cellStyle name="20% - Accent1 2 5 2 2 2 2 4 2 3" xfId="12472" xr:uid="{00000000-0005-0000-0000-0000FC2F0000}"/>
    <cellStyle name="20% - Accent1 2 5 2 2 2 2 4 3" xfId="12473" xr:uid="{00000000-0005-0000-0000-0000FD2F0000}"/>
    <cellStyle name="20% - Accent1 2 5 2 2 2 2 4 3 2" xfId="12474" xr:uid="{00000000-0005-0000-0000-0000FE2F0000}"/>
    <cellStyle name="20% - Accent1 2 5 2 2 2 2 4 4" xfId="12475" xr:uid="{00000000-0005-0000-0000-0000FF2F0000}"/>
    <cellStyle name="20% - Accent1 2 5 2 2 2 2 5" xfId="12476" xr:uid="{00000000-0005-0000-0000-000000300000}"/>
    <cellStyle name="20% - Accent1 2 5 2 2 2 2 5 2" xfId="12477" xr:uid="{00000000-0005-0000-0000-000001300000}"/>
    <cellStyle name="20% - Accent1 2 5 2 2 2 2 5 2 2" xfId="12478" xr:uid="{00000000-0005-0000-0000-000002300000}"/>
    <cellStyle name="20% - Accent1 2 5 2 2 2 2 5 3" xfId="12479" xr:uid="{00000000-0005-0000-0000-000003300000}"/>
    <cellStyle name="20% - Accent1 2 5 2 2 2 2 6" xfId="12480" xr:uid="{00000000-0005-0000-0000-000004300000}"/>
    <cellStyle name="20% - Accent1 2 5 2 2 2 2 6 2" xfId="12481" xr:uid="{00000000-0005-0000-0000-000005300000}"/>
    <cellStyle name="20% - Accent1 2 5 2 2 2 2 6 2 2" xfId="12482" xr:uid="{00000000-0005-0000-0000-000006300000}"/>
    <cellStyle name="20% - Accent1 2 5 2 2 2 2 6 3" xfId="12483" xr:uid="{00000000-0005-0000-0000-000007300000}"/>
    <cellStyle name="20% - Accent1 2 5 2 2 2 2 7" xfId="12484" xr:uid="{00000000-0005-0000-0000-000008300000}"/>
    <cellStyle name="20% - Accent1 2 5 2 2 2 2 7 2" xfId="12485" xr:uid="{00000000-0005-0000-0000-000009300000}"/>
    <cellStyle name="20% - Accent1 2 5 2 2 2 2 8" xfId="12486" xr:uid="{00000000-0005-0000-0000-00000A300000}"/>
    <cellStyle name="20% - Accent1 2 5 2 2 2 2 8 2" xfId="12487" xr:uid="{00000000-0005-0000-0000-00000B300000}"/>
    <cellStyle name="20% - Accent1 2 5 2 2 2 2 9" xfId="12488" xr:uid="{00000000-0005-0000-0000-00000C300000}"/>
    <cellStyle name="20% - Accent1 2 5 2 2 2 3" xfId="12489" xr:uid="{00000000-0005-0000-0000-00000D300000}"/>
    <cellStyle name="20% - Accent1 2 5 2 2 2 3 2" xfId="12490" xr:uid="{00000000-0005-0000-0000-00000E300000}"/>
    <cellStyle name="20% - Accent1 2 5 2 2 2 3 2 2" xfId="12491" xr:uid="{00000000-0005-0000-0000-00000F300000}"/>
    <cellStyle name="20% - Accent1 2 5 2 2 2 3 2 2 2" xfId="12492" xr:uid="{00000000-0005-0000-0000-000010300000}"/>
    <cellStyle name="20% - Accent1 2 5 2 2 2 3 2 2 2 2" xfId="12493" xr:uid="{00000000-0005-0000-0000-000011300000}"/>
    <cellStyle name="20% - Accent1 2 5 2 2 2 3 2 2 3" xfId="12494" xr:uid="{00000000-0005-0000-0000-000012300000}"/>
    <cellStyle name="20% - Accent1 2 5 2 2 2 3 2 3" xfId="12495" xr:uid="{00000000-0005-0000-0000-000013300000}"/>
    <cellStyle name="20% - Accent1 2 5 2 2 2 3 2 3 2" xfId="12496" xr:uid="{00000000-0005-0000-0000-000014300000}"/>
    <cellStyle name="20% - Accent1 2 5 2 2 2 3 2 4" xfId="12497" xr:uid="{00000000-0005-0000-0000-000015300000}"/>
    <cellStyle name="20% - Accent1 2 5 2 2 2 3 3" xfId="12498" xr:uid="{00000000-0005-0000-0000-000016300000}"/>
    <cellStyle name="20% - Accent1 2 5 2 2 2 3 3 2" xfId="12499" xr:uid="{00000000-0005-0000-0000-000017300000}"/>
    <cellStyle name="20% - Accent1 2 5 2 2 2 3 3 2 2" xfId="12500" xr:uid="{00000000-0005-0000-0000-000018300000}"/>
    <cellStyle name="20% - Accent1 2 5 2 2 2 3 3 2 2 2" xfId="12501" xr:uid="{00000000-0005-0000-0000-000019300000}"/>
    <cellStyle name="20% - Accent1 2 5 2 2 2 3 3 2 3" xfId="12502" xr:uid="{00000000-0005-0000-0000-00001A300000}"/>
    <cellStyle name="20% - Accent1 2 5 2 2 2 3 3 3" xfId="12503" xr:uid="{00000000-0005-0000-0000-00001B300000}"/>
    <cellStyle name="20% - Accent1 2 5 2 2 2 3 3 3 2" xfId="12504" xr:uid="{00000000-0005-0000-0000-00001C300000}"/>
    <cellStyle name="20% - Accent1 2 5 2 2 2 3 3 4" xfId="12505" xr:uid="{00000000-0005-0000-0000-00001D300000}"/>
    <cellStyle name="20% - Accent1 2 5 2 2 2 3 4" xfId="12506" xr:uid="{00000000-0005-0000-0000-00001E300000}"/>
    <cellStyle name="20% - Accent1 2 5 2 2 2 3 4 2" xfId="12507" xr:uid="{00000000-0005-0000-0000-00001F300000}"/>
    <cellStyle name="20% - Accent1 2 5 2 2 2 3 4 2 2" xfId="12508" xr:uid="{00000000-0005-0000-0000-000020300000}"/>
    <cellStyle name="20% - Accent1 2 5 2 2 2 3 4 2 2 2" xfId="12509" xr:uid="{00000000-0005-0000-0000-000021300000}"/>
    <cellStyle name="20% - Accent1 2 5 2 2 2 3 4 2 3" xfId="12510" xr:uid="{00000000-0005-0000-0000-000022300000}"/>
    <cellStyle name="20% - Accent1 2 5 2 2 2 3 4 3" xfId="12511" xr:uid="{00000000-0005-0000-0000-000023300000}"/>
    <cellStyle name="20% - Accent1 2 5 2 2 2 3 4 3 2" xfId="12512" xr:uid="{00000000-0005-0000-0000-000024300000}"/>
    <cellStyle name="20% - Accent1 2 5 2 2 2 3 4 4" xfId="12513" xr:uid="{00000000-0005-0000-0000-000025300000}"/>
    <cellStyle name="20% - Accent1 2 5 2 2 2 3 5" xfId="12514" xr:uid="{00000000-0005-0000-0000-000026300000}"/>
    <cellStyle name="20% - Accent1 2 5 2 2 2 3 5 2" xfId="12515" xr:uid="{00000000-0005-0000-0000-000027300000}"/>
    <cellStyle name="20% - Accent1 2 5 2 2 2 3 5 2 2" xfId="12516" xr:uid="{00000000-0005-0000-0000-000028300000}"/>
    <cellStyle name="20% - Accent1 2 5 2 2 2 3 5 3" xfId="12517" xr:uid="{00000000-0005-0000-0000-000029300000}"/>
    <cellStyle name="20% - Accent1 2 5 2 2 2 3 6" xfId="12518" xr:uid="{00000000-0005-0000-0000-00002A300000}"/>
    <cellStyle name="20% - Accent1 2 5 2 2 2 3 6 2" xfId="12519" xr:uid="{00000000-0005-0000-0000-00002B300000}"/>
    <cellStyle name="20% - Accent1 2 5 2 2 2 3 6 2 2" xfId="12520" xr:uid="{00000000-0005-0000-0000-00002C300000}"/>
    <cellStyle name="20% - Accent1 2 5 2 2 2 3 6 3" xfId="12521" xr:uid="{00000000-0005-0000-0000-00002D300000}"/>
    <cellStyle name="20% - Accent1 2 5 2 2 2 3 7" xfId="12522" xr:uid="{00000000-0005-0000-0000-00002E300000}"/>
    <cellStyle name="20% - Accent1 2 5 2 2 2 3 7 2" xfId="12523" xr:uid="{00000000-0005-0000-0000-00002F300000}"/>
    <cellStyle name="20% - Accent1 2 5 2 2 2 3 8" xfId="12524" xr:uid="{00000000-0005-0000-0000-000030300000}"/>
    <cellStyle name="20% - Accent1 2 5 2 2 2 3 8 2" xfId="12525" xr:uid="{00000000-0005-0000-0000-000031300000}"/>
    <cellStyle name="20% - Accent1 2 5 2 2 2 3 9" xfId="12526" xr:uid="{00000000-0005-0000-0000-000032300000}"/>
    <cellStyle name="20% - Accent1 2 5 2 2 2 4" xfId="12527" xr:uid="{00000000-0005-0000-0000-000033300000}"/>
    <cellStyle name="20% - Accent1 2 5 2 2 2 4 2" xfId="12528" xr:uid="{00000000-0005-0000-0000-000034300000}"/>
    <cellStyle name="20% - Accent1 2 5 2 2 2 4 2 2" xfId="12529" xr:uid="{00000000-0005-0000-0000-000035300000}"/>
    <cellStyle name="20% - Accent1 2 5 2 2 2 4 2 2 2" xfId="12530" xr:uid="{00000000-0005-0000-0000-000036300000}"/>
    <cellStyle name="20% - Accent1 2 5 2 2 2 4 2 3" xfId="12531" xr:uid="{00000000-0005-0000-0000-000037300000}"/>
    <cellStyle name="20% - Accent1 2 5 2 2 2 4 3" xfId="12532" xr:uid="{00000000-0005-0000-0000-000038300000}"/>
    <cellStyle name="20% - Accent1 2 5 2 2 2 4 3 2" xfId="12533" xr:uid="{00000000-0005-0000-0000-000039300000}"/>
    <cellStyle name="20% - Accent1 2 5 2 2 2 4 4" xfId="12534" xr:uid="{00000000-0005-0000-0000-00003A300000}"/>
    <cellStyle name="20% - Accent1 2 5 2 2 2 5" xfId="12535" xr:uid="{00000000-0005-0000-0000-00003B300000}"/>
    <cellStyle name="20% - Accent1 2 5 2 2 2 5 2" xfId="12536" xr:uid="{00000000-0005-0000-0000-00003C300000}"/>
    <cellStyle name="20% - Accent1 2 5 2 2 2 5 2 2" xfId="12537" xr:uid="{00000000-0005-0000-0000-00003D300000}"/>
    <cellStyle name="20% - Accent1 2 5 2 2 2 5 2 2 2" xfId="12538" xr:uid="{00000000-0005-0000-0000-00003E300000}"/>
    <cellStyle name="20% - Accent1 2 5 2 2 2 5 2 3" xfId="12539" xr:uid="{00000000-0005-0000-0000-00003F300000}"/>
    <cellStyle name="20% - Accent1 2 5 2 2 2 5 3" xfId="12540" xr:uid="{00000000-0005-0000-0000-000040300000}"/>
    <cellStyle name="20% - Accent1 2 5 2 2 2 5 3 2" xfId="12541" xr:uid="{00000000-0005-0000-0000-000041300000}"/>
    <cellStyle name="20% - Accent1 2 5 2 2 2 5 4" xfId="12542" xr:uid="{00000000-0005-0000-0000-000042300000}"/>
    <cellStyle name="20% - Accent1 2 5 2 2 2 6" xfId="12543" xr:uid="{00000000-0005-0000-0000-000043300000}"/>
    <cellStyle name="20% - Accent1 2 5 2 2 2 6 2" xfId="12544" xr:uid="{00000000-0005-0000-0000-000044300000}"/>
    <cellStyle name="20% - Accent1 2 5 2 2 2 6 2 2" xfId="12545" xr:uid="{00000000-0005-0000-0000-000045300000}"/>
    <cellStyle name="20% - Accent1 2 5 2 2 2 6 2 2 2" xfId="12546" xr:uid="{00000000-0005-0000-0000-000046300000}"/>
    <cellStyle name="20% - Accent1 2 5 2 2 2 6 2 3" xfId="12547" xr:uid="{00000000-0005-0000-0000-000047300000}"/>
    <cellStyle name="20% - Accent1 2 5 2 2 2 6 3" xfId="12548" xr:uid="{00000000-0005-0000-0000-000048300000}"/>
    <cellStyle name="20% - Accent1 2 5 2 2 2 6 3 2" xfId="12549" xr:uid="{00000000-0005-0000-0000-000049300000}"/>
    <cellStyle name="20% - Accent1 2 5 2 2 2 6 4" xfId="12550" xr:uid="{00000000-0005-0000-0000-00004A300000}"/>
    <cellStyle name="20% - Accent1 2 5 2 2 2 7" xfId="12551" xr:uid="{00000000-0005-0000-0000-00004B300000}"/>
    <cellStyle name="20% - Accent1 2 5 2 2 2 7 2" xfId="12552" xr:uid="{00000000-0005-0000-0000-00004C300000}"/>
    <cellStyle name="20% - Accent1 2 5 2 2 2 7 2 2" xfId="12553" xr:uid="{00000000-0005-0000-0000-00004D300000}"/>
    <cellStyle name="20% - Accent1 2 5 2 2 2 7 3" xfId="12554" xr:uid="{00000000-0005-0000-0000-00004E300000}"/>
    <cellStyle name="20% - Accent1 2 5 2 2 2 8" xfId="12555" xr:uid="{00000000-0005-0000-0000-00004F300000}"/>
    <cellStyle name="20% - Accent1 2 5 2 2 2 8 2" xfId="12556" xr:uid="{00000000-0005-0000-0000-000050300000}"/>
    <cellStyle name="20% - Accent1 2 5 2 2 2 8 2 2" xfId="12557" xr:uid="{00000000-0005-0000-0000-000051300000}"/>
    <cellStyle name="20% - Accent1 2 5 2 2 2 8 3" xfId="12558" xr:uid="{00000000-0005-0000-0000-000052300000}"/>
    <cellStyle name="20% - Accent1 2 5 2 2 2 9" xfId="12559" xr:uid="{00000000-0005-0000-0000-000053300000}"/>
    <cellStyle name="20% - Accent1 2 5 2 2 2 9 2" xfId="12560" xr:uid="{00000000-0005-0000-0000-000054300000}"/>
    <cellStyle name="20% - Accent1 2 5 2 2 3" xfId="12561" xr:uid="{00000000-0005-0000-0000-000055300000}"/>
    <cellStyle name="20% - Accent1 2 5 2 2 3 10" xfId="12562" xr:uid="{00000000-0005-0000-0000-000056300000}"/>
    <cellStyle name="20% - Accent1 2 5 2 2 3 10 2" xfId="12563" xr:uid="{00000000-0005-0000-0000-000057300000}"/>
    <cellStyle name="20% - Accent1 2 5 2 2 3 11" xfId="12564" xr:uid="{00000000-0005-0000-0000-000058300000}"/>
    <cellStyle name="20% - Accent1 2 5 2 2 3 2" xfId="12565" xr:uid="{00000000-0005-0000-0000-000059300000}"/>
    <cellStyle name="20% - Accent1 2 5 2 2 3 2 2" xfId="12566" xr:uid="{00000000-0005-0000-0000-00005A300000}"/>
    <cellStyle name="20% - Accent1 2 5 2 2 3 2 2 2" xfId="12567" xr:uid="{00000000-0005-0000-0000-00005B300000}"/>
    <cellStyle name="20% - Accent1 2 5 2 2 3 2 2 2 2" xfId="12568" xr:uid="{00000000-0005-0000-0000-00005C300000}"/>
    <cellStyle name="20% - Accent1 2 5 2 2 3 2 2 2 2 2" xfId="12569" xr:uid="{00000000-0005-0000-0000-00005D300000}"/>
    <cellStyle name="20% - Accent1 2 5 2 2 3 2 2 2 3" xfId="12570" xr:uid="{00000000-0005-0000-0000-00005E300000}"/>
    <cellStyle name="20% - Accent1 2 5 2 2 3 2 2 3" xfId="12571" xr:uid="{00000000-0005-0000-0000-00005F300000}"/>
    <cellStyle name="20% - Accent1 2 5 2 2 3 2 2 3 2" xfId="12572" xr:uid="{00000000-0005-0000-0000-000060300000}"/>
    <cellStyle name="20% - Accent1 2 5 2 2 3 2 2 4" xfId="12573" xr:uid="{00000000-0005-0000-0000-000061300000}"/>
    <cellStyle name="20% - Accent1 2 5 2 2 3 2 3" xfId="12574" xr:uid="{00000000-0005-0000-0000-000062300000}"/>
    <cellStyle name="20% - Accent1 2 5 2 2 3 2 3 2" xfId="12575" xr:uid="{00000000-0005-0000-0000-000063300000}"/>
    <cellStyle name="20% - Accent1 2 5 2 2 3 2 3 2 2" xfId="12576" xr:uid="{00000000-0005-0000-0000-000064300000}"/>
    <cellStyle name="20% - Accent1 2 5 2 2 3 2 3 2 2 2" xfId="12577" xr:uid="{00000000-0005-0000-0000-000065300000}"/>
    <cellStyle name="20% - Accent1 2 5 2 2 3 2 3 2 3" xfId="12578" xr:uid="{00000000-0005-0000-0000-000066300000}"/>
    <cellStyle name="20% - Accent1 2 5 2 2 3 2 3 3" xfId="12579" xr:uid="{00000000-0005-0000-0000-000067300000}"/>
    <cellStyle name="20% - Accent1 2 5 2 2 3 2 3 3 2" xfId="12580" xr:uid="{00000000-0005-0000-0000-000068300000}"/>
    <cellStyle name="20% - Accent1 2 5 2 2 3 2 3 4" xfId="12581" xr:uid="{00000000-0005-0000-0000-000069300000}"/>
    <cellStyle name="20% - Accent1 2 5 2 2 3 2 4" xfId="12582" xr:uid="{00000000-0005-0000-0000-00006A300000}"/>
    <cellStyle name="20% - Accent1 2 5 2 2 3 2 4 2" xfId="12583" xr:uid="{00000000-0005-0000-0000-00006B300000}"/>
    <cellStyle name="20% - Accent1 2 5 2 2 3 2 4 2 2" xfId="12584" xr:uid="{00000000-0005-0000-0000-00006C300000}"/>
    <cellStyle name="20% - Accent1 2 5 2 2 3 2 4 2 2 2" xfId="12585" xr:uid="{00000000-0005-0000-0000-00006D300000}"/>
    <cellStyle name="20% - Accent1 2 5 2 2 3 2 4 2 3" xfId="12586" xr:uid="{00000000-0005-0000-0000-00006E300000}"/>
    <cellStyle name="20% - Accent1 2 5 2 2 3 2 4 3" xfId="12587" xr:uid="{00000000-0005-0000-0000-00006F300000}"/>
    <cellStyle name="20% - Accent1 2 5 2 2 3 2 4 3 2" xfId="12588" xr:uid="{00000000-0005-0000-0000-000070300000}"/>
    <cellStyle name="20% - Accent1 2 5 2 2 3 2 4 4" xfId="12589" xr:uid="{00000000-0005-0000-0000-000071300000}"/>
    <cellStyle name="20% - Accent1 2 5 2 2 3 2 5" xfId="12590" xr:uid="{00000000-0005-0000-0000-000072300000}"/>
    <cellStyle name="20% - Accent1 2 5 2 2 3 2 5 2" xfId="12591" xr:uid="{00000000-0005-0000-0000-000073300000}"/>
    <cellStyle name="20% - Accent1 2 5 2 2 3 2 5 2 2" xfId="12592" xr:uid="{00000000-0005-0000-0000-000074300000}"/>
    <cellStyle name="20% - Accent1 2 5 2 2 3 2 5 3" xfId="12593" xr:uid="{00000000-0005-0000-0000-000075300000}"/>
    <cellStyle name="20% - Accent1 2 5 2 2 3 2 6" xfId="12594" xr:uid="{00000000-0005-0000-0000-000076300000}"/>
    <cellStyle name="20% - Accent1 2 5 2 2 3 2 6 2" xfId="12595" xr:uid="{00000000-0005-0000-0000-000077300000}"/>
    <cellStyle name="20% - Accent1 2 5 2 2 3 2 6 2 2" xfId="12596" xr:uid="{00000000-0005-0000-0000-000078300000}"/>
    <cellStyle name="20% - Accent1 2 5 2 2 3 2 6 3" xfId="12597" xr:uid="{00000000-0005-0000-0000-000079300000}"/>
    <cellStyle name="20% - Accent1 2 5 2 2 3 2 7" xfId="12598" xr:uid="{00000000-0005-0000-0000-00007A300000}"/>
    <cellStyle name="20% - Accent1 2 5 2 2 3 2 7 2" xfId="12599" xr:uid="{00000000-0005-0000-0000-00007B300000}"/>
    <cellStyle name="20% - Accent1 2 5 2 2 3 2 8" xfId="12600" xr:uid="{00000000-0005-0000-0000-00007C300000}"/>
    <cellStyle name="20% - Accent1 2 5 2 2 3 2 8 2" xfId="12601" xr:uid="{00000000-0005-0000-0000-00007D300000}"/>
    <cellStyle name="20% - Accent1 2 5 2 2 3 2 9" xfId="12602" xr:uid="{00000000-0005-0000-0000-00007E300000}"/>
    <cellStyle name="20% - Accent1 2 5 2 2 3 3" xfId="12603" xr:uid="{00000000-0005-0000-0000-00007F300000}"/>
    <cellStyle name="20% - Accent1 2 5 2 2 3 3 2" xfId="12604" xr:uid="{00000000-0005-0000-0000-000080300000}"/>
    <cellStyle name="20% - Accent1 2 5 2 2 3 3 2 2" xfId="12605" xr:uid="{00000000-0005-0000-0000-000081300000}"/>
    <cellStyle name="20% - Accent1 2 5 2 2 3 3 2 2 2" xfId="12606" xr:uid="{00000000-0005-0000-0000-000082300000}"/>
    <cellStyle name="20% - Accent1 2 5 2 2 3 3 2 2 2 2" xfId="12607" xr:uid="{00000000-0005-0000-0000-000083300000}"/>
    <cellStyle name="20% - Accent1 2 5 2 2 3 3 2 2 3" xfId="12608" xr:uid="{00000000-0005-0000-0000-000084300000}"/>
    <cellStyle name="20% - Accent1 2 5 2 2 3 3 2 3" xfId="12609" xr:uid="{00000000-0005-0000-0000-000085300000}"/>
    <cellStyle name="20% - Accent1 2 5 2 2 3 3 2 3 2" xfId="12610" xr:uid="{00000000-0005-0000-0000-000086300000}"/>
    <cellStyle name="20% - Accent1 2 5 2 2 3 3 2 4" xfId="12611" xr:uid="{00000000-0005-0000-0000-000087300000}"/>
    <cellStyle name="20% - Accent1 2 5 2 2 3 3 3" xfId="12612" xr:uid="{00000000-0005-0000-0000-000088300000}"/>
    <cellStyle name="20% - Accent1 2 5 2 2 3 3 3 2" xfId="12613" xr:uid="{00000000-0005-0000-0000-000089300000}"/>
    <cellStyle name="20% - Accent1 2 5 2 2 3 3 3 2 2" xfId="12614" xr:uid="{00000000-0005-0000-0000-00008A300000}"/>
    <cellStyle name="20% - Accent1 2 5 2 2 3 3 3 2 2 2" xfId="12615" xr:uid="{00000000-0005-0000-0000-00008B300000}"/>
    <cellStyle name="20% - Accent1 2 5 2 2 3 3 3 2 3" xfId="12616" xr:uid="{00000000-0005-0000-0000-00008C300000}"/>
    <cellStyle name="20% - Accent1 2 5 2 2 3 3 3 3" xfId="12617" xr:uid="{00000000-0005-0000-0000-00008D300000}"/>
    <cellStyle name="20% - Accent1 2 5 2 2 3 3 3 3 2" xfId="12618" xr:uid="{00000000-0005-0000-0000-00008E300000}"/>
    <cellStyle name="20% - Accent1 2 5 2 2 3 3 3 4" xfId="12619" xr:uid="{00000000-0005-0000-0000-00008F300000}"/>
    <cellStyle name="20% - Accent1 2 5 2 2 3 3 4" xfId="12620" xr:uid="{00000000-0005-0000-0000-000090300000}"/>
    <cellStyle name="20% - Accent1 2 5 2 2 3 3 4 2" xfId="12621" xr:uid="{00000000-0005-0000-0000-000091300000}"/>
    <cellStyle name="20% - Accent1 2 5 2 2 3 3 4 2 2" xfId="12622" xr:uid="{00000000-0005-0000-0000-000092300000}"/>
    <cellStyle name="20% - Accent1 2 5 2 2 3 3 4 2 2 2" xfId="12623" xr:uid="{00000000-0005-0000-0000-000093300000}"/>
    <cellStyle name="20% - Accent1 2 5 2 2 3 3 4 2 3" xfId="12624" xr:uid="{00000000-0005-0000-0000-000094300000}"/>
    <cellStyle name="20% - Accent1 2 5 2 2 3 3 4 3" xfId="12625" xr:uid="{00000000-0005-0000-0000-000095300000}"/>
    <cellStyle name="20% - Accent1 2 5 2 2 3 3 4 3 2" xfId="12626" xr:uid="{00000000-0005-0000-0000-000096300000}"/>
    <cellStyle name="20% - Accent1 2 5 2 2 3 3 4 4" xfId="12627" xr:uid="{00000000-0005-0000-0000-000097300000}"/>
    <cellStyle name="20% - Accent1 2 5 2 2 3 3 5" xfId="12628" xr:uid="{00000000-0005-0000-0000-000098300000}"/>
    <cellStyle name="20% - Accent1 2 5 2 2 3 3 5 2" xfId="12629" xr:uid="{00000000-0005-0000-0000-000099300000}"/>
    <cellStyle name="20% - Accent1 2 5 2 2 3 3 5 2 2" xfId="12630" xr:uid="{00000000-0005-0000-0000-00009A300000}"/>
    <cellStyle name="20% - Accent1 2 5 2 2 3 3 5 3" xfId="12631" xr:uid="{00000000-0005-0000-0000-00009B300000}"/>
    <cellStyle name="20% - Accent1 2 5 2 2 3 3 6" xfId="12632" xr:uid="{00000000-0005-0000-0000-00009C300000}"/>
    <cellStyle name="20% - Accent1 2 5 2 2 3 3 6 2" xfId="12633" xr:uid="{00000000-0005-0000-0000-00009D300000}"/>
    <cellStyle name="20% - Accent1 2 5 2 2 3 3 6 2 2" xfId="12634" xr:uid="{00000000-0005-0000-0000-00009E300000}"/>
    <cellStyle name="20% - Accent1 2 5 2 2 3 3 6 3" xfId="12635" xr:uid="{00000000-0005-0000-0000-00009F300000}"/>
    <cellStyle name="20% - Accent1 2 5 2 2 3 3 7" xfId="12636" xr:uid="{00000000-0005-0000-0000-0000A0300000}"/>
    <cellStyle name="20% - Accent1 2 5 2 2 3 3 7 2" xfId="12637" xr:uid="{00000000-0005-0000-0000-0000A1300000}"/>
    <cellStyle name="20% - Accent1 2 5 2 2 3 3 8" xfId="12638" xr:uid="{00000000-0005-0000-0000-0000A2300000}"/>
    <cellStyle name="20% - Accent1 2 5 2 2 3 3 8 2" xfId="12639" xr:uid="{00000000-0005-0000-0000-0000A3300000}"/>
    <cellStyle name="20% - Accent1 2 5 2 2 3 3 9" xfId="12640" xr:uid="{00000000-0005-0000-0000-0000A4300000}"/>
    <cellStyle name="20% - Accent1 2 5 2 2 3 4" xfId="12641" xr:uid="{00000000-0005-0000-0000-0000A5300000}"/>
    <cellStyle name="20% - Accent1 2 5 2 2 3 4 2" xfId="12642" xr:uid="{00000000-0005-0000-0000-0000A6300000}"/>
    <cellStyle name="20% - Accent1 2 5 2 2 3 4 2 2" xfId="12643" xr:uid="{00000000-0005-0000-0000-0000A7300000}"/>
    <cellStyle name="20% - Accent1 2 5 2 2 3 4 2 2 2" xfId="12644" xr:uid="{00000000-0005-0000-0000-0000A8300000}"/>
    <cellStyle name="20% - Accent1 2 5 2 2 3 4 2 3" xfId="12645" xr:uid="{00000000-0005-0000-0000-0000A9300000}"/>
    <cellStyle name="20% - Accent1 2 5 2 2 3 4 3" xfId="12646" xr:uid="{00000000-0005-0000-0000-0000AA300000}"/>
    <cellStyle name="20% - Accent1 2 5 2 2 3 4 3 2" xfId="12647" xr:uid="{00000000-0005-0000-0000-0000AB300000}"/>
    <cellStyle name="20% - Accent1 2 5 2 2 3 4 4" xfId="12648" xr:uid="{00000000-0005-0000-0000-0000AC300000}"/>
    <cellStyle name="20% - Accent1 2 5 2 2 3 5" xfId="12649" xr:uid="{00000000-0005-0000-0000-0000AD300000}"/>
    <cellStyle name="20% - Accent1 2 5 2 2 3 5 2" xfId="12650" xr:uid="{00000000-0005-0000-0000-0000AE300000}"/>
    <cellStyle name="20% - Accent1 2 5 2 2 3 5 2 2" xfId="12651" xr:uid="{00000000-0005-0000-0000-0000AF300000}"/>
    <cellStyle name="20% - Accent1 2 5 2 2 3 5 2 2 2" xfId="12652" xr:uid="{00000000-0005-0000-0000-0000B0300000}"/>
    <cellStyle name="20% - Accent1 2 5 2 2 3 5 2 3" xfId="12653" xr:uid="{00000000-0005-0000-0000-0000B1300000}"/>
    <cellStyle name="20% - Accent1 2 5 2 2 3 5 3" xfId="12654" xr:uid="{00000000-0005-0000-0000-0000B2300000}"/>
    <cellStyle name="20% - Accent1 2 5 2 2 3 5 3 2" xfId="12655" xr:uid="{00000000-0005-0000-0000-0000B3300000}"/>
    <cellStyle name="20% - Accent1 2 5 2 2 3 5 4" xfId="12656" xr:uid="{00000000-0005-0000-0000-0000B4300000}"/>
    <cellStyle name="20% - Accent1 2 5 2 2 3 6" xfId="12657" xr:uid="{00000000-0005-0000-0000-0000B5300000}"/>
    <cellStyle name="20% - Accent1 2 5 2 2 3 6 2" xfId="12658" xr:uid="{00000000-0005-0000-0000-0000B6300000}"/>
    <cellStyle name="20% - Accent1 2 5 2 2 3 6 2 2" xfId="12659" xr:uid="{00000000-0005-0000-0000-0000B7300000}"/>
    <cellStyle name="20% - Accent1 2 5 2 2 3 6 2 2 2" xfId="12660" xr:uid="{00000000-0005-0000-0000-0000B8300000}"/>
    <cellStyle name="20% - Accent1 2 5 2 2 3 6 2 3" xfId="12661" xr:uid="{00000000-0005-0000-0000-0000B9300000}"/>
    <cellStyle name="20% - Accent1 2 5 2 2 3 6 3" xfId="12662" xr:uid="{00000000-0005-0000-0000-0000BA300000}"/>
    <cellStyle name="20% - Accent1 2 5 2 2 3 6 3 2" xfId="12663" xr:uid="{00000000-0005-0000-0000-0000BB300000}"/>
    <cellStyle name="20% - Accent1 2 5 2 2 3 6 4" xfId="12664" xr:uid="{00000000-0005-0000-0000-0000BC300000}"/>
    <cellStyle name="20% - Accent1 2 5 2 2 3 7" xfId="12665" xr:uid="{00000000-0005-0000-0000-0000BD300000}"/>
    <cellStyle name="20% - Accent1 2 5 2 2 3 7 2" xfId="12666" xr:uid="{00000000-0005-0000-0000-0000BE300000}"/>
    <cellStyle name="20% - Accent1 2 5 2 2 3 7 2 2" xfId="12667" xr:uid="{00000000-0005-0000-0000-0000BF300000}"/>
    <cellStyle name="20% - Accent1 2 5 2 2 3 7 3" xfId="12668" xr:uid="{00000000-0005-0000-0000-0000C0300000}"/>
    <cellStyle name="20% - Accent1 2 5 2 2 3 8" xfId="12669" xr:uid="{00000000-0005-0000-0000-0000C1300000}"/>
    <cellStyle name="20% - Accent1 2 5 2 2 3 8 2" xfId="12670" xr:uid="{00000000-0005-0000-0000-0000C2300000}"/>
    <cellStyle name="20% - Accent1 2 5 2 2 3 8 2 2" xfId="12671" xr:uid="{00000000-0005-0000-0000-0000C3300000}"/>
    <cellStyle name="20% - Accent1 2 5 2 2 3 8 3" xfId="12672" xr:uid="{00000000-0005-0000-0000-0000C4300000}"/>
    <cellStyle name="20% - Accent1 2 5 2 2 3 9" xfId="12673" xr:uid="{00000000-0005-0000-0000-0000C5300000}"/>
    <cellStyle name="20% - Accent1 2 5 2 2 3 9 2" xfId="12674" xr:uid="{00000000-0005-0000-0000-0000C6300000}"/>
    <cellStyle name="20% - Accent1 2 5 2 2 4" xfId="12675" xr:uid="{00000000-0005-0000-0000-0000C7300000}"/>
    <cellStyle name="20% - Accent1 2 5 2 2 4 10" xfId="12676" xr:uid="{00000000-0005-0000-0000-0000C8300000}"/>
    <cellStyle name="20% - Accent1 2 5 2 2 4 10 2" xfId="12677" xr:uid="{00000000-0005-0000-0000-0000C9300000}"/>
    <cellStyle name="20% - Accent1 2 5 2 2 4 11" xfId="12678" xr:uid="{00000000-0005-0000-0000-0000CA300000}"/>
    <cellStyle name="20% - Accent1 2 5 2 2 4 2" xfId="12679" xr:uid="{00000000-0005-0000-0000-0000CB300000}"/>
    <cellStyle name="20% - Accent1 2 5 2 2 4 2 2" xfId="12680" xr:uid="{00000000-0005-0000-0000-0000CC300000}"/>
    <cellStyle name="20% - Accent1 2 5 2 2 4 2 2 2" xfId="12681" xr:uid="{00000000-0005-0000-0000-0000CD300000}"/>
    <cellStyle name="20% - Accent1 2 5 2 2 4 2 2 2 2" xfId="12682" xr:uid="{00000000-0005-0000-0000-0000CE300000}"/>
    <cellStyle name="20% - Accent1 2 5 2 2 4 2 2 2 2 2" xfId="12683" xr:uid="{00000000-0005-0000-0000-0000CF300000}"/>
    <cellStyle name="20% - Accent1 2 5 2 2 4 2 2 2 3" xfId="12684" xr:uid="{00000000-0005-0000-0000-0000D0300000}"/>
    <cellStyle name="20% - Accent1 2 5 2 2 4 2 2 3" xfId="12685" xr:uid="{00000000-0005-0000-0000-0000D1300000}"/>
    <cellStyle name="20% - Accent1 2 5 2 2 4 2 2 3 2" xfId="12686" xr:uid="{00000000-0005-0000-0000-0000D2300000}"/>
    <cellStyle name="20% - Accent1 2 5 2 2 4 2 2 4" xfId="12687" xr:uid="{00000000-0005-0000-0000-0000D3300000}"/>
    <cellStyle name="20% - Accent1 2 5 2 2 4 2 3" xfId="12688" xr:uid="{00000000-0005-0000-0000-0000D4300000}"/>
    <cellStyle name="20% - Accent1 2 5 2 2 4 2 3 2" xfId="12689" xr:uid="{00000000-0005-0000-0000-0000D5300000}"/>
    <cellStyle name="20% - Accent1 2 5 2 2 4 2 3 2 2" xfId="12690" xr:uid="{00000000-0005-0000-0000-0000D6300000}"/>
    <cellStyle name="20% - Accent1 2 5 2 2 4 2 3 2 2 2" xfId="12691" xr:uid="{00000000-0005-0000-0000-0000D7300000}"/>
    <cellStyle name="20% - Accent1 2 5 2 2 4 2 3 2 3" xfId="12692" xr:uid="{00000000-0005-0000-0000-0000D8300000}"/>
    <cellStyle name="20% - Accent1 2 5 2 2 4 2 3 3" xfId="12693" xr:uid="{00000000-0005-0000-0000-0000D9300000}"/>
    <cellStyle name="20% - Accent1 2 5 2 2 4 2 3 3 2" xfId="12694" xr:uid="{00000000-0005-0000-0000-0000DA300000}"/>
    <cellStyle name="20% - Accent1 2 5 2 2 4 2 3 4" xfId="12695" xr:uid="{00000000-0005-0000-0000-0000DB300000}"/>
    <cellStyle name="20% - Accent1 2 5 2 2 4 2 4" xfId="12696" xr:uid="{00000000-0005-0000-0000-0000DC300000}"/>
    <cellStyle name="20% - Accent1 2 5 2 2 4 2 4 2" xfId="12697" xr:uid="{00000000-0005-0000-0000-0000DD300000}"/>
    <cellStyle name="20% - Accent1 2 5 2 2 4 2 4 2 2" xfId="12698" xr:uid="{00000000-0005-0000-0000-0000DE300000}"/>
    <cellStyle name="20% - Accent1 2 5 2 2 4 2 4 2 2 2" xfId="12699" xr:uid="{00000000-0005-0000-0000-0000DF300000}"/>
    <cellStyle name="20% - Accent1 2 5 2 2 4 2 4 2 3" xfId="12700" xr:uid="{00000000-0005-0000-0000-0000E0300000}"/>
    <cellStyle name="20% - Accent1 2 5 2 2 4 2 4 3" xfId="12701" xr:uid="{00000000-0005-0000-0000-0000E1300000}"/>
    <cellStyle name="20% - Accent1 2 5 2 2 4 2 4 3 2" xfId="12702" xr:uid="{00000000-0005-0000-0000-0000E2300000}"/>
    <cellStyle name="20% - Accent1 2 5 2 2 4 2 4 4" xfId="12703" xr:uid="{00000000-0005-0000-0000-0000E3300000}"/>
    <cellStyle name="20% - Accent1 2 5 2 2 4 2 5" xfId="12704" xr:uid="{00000000-0005-0000-0000-0000E4300000}"/>
    <cellStyle name="20% - Accent1 2 5 2 2 4 2 5 2" xfId="12705" xr:uid="{00000000-0005-0000-0000-0000E5300000}"/>
    <cellStyle name="20% - Accent1 2 5 2 2 4 2 5 2 2" xfId="12706" xr:uid="{00000000-0005-0000-0000-0000E6300000}"/>
    <cellStyle name="20% - Accent1 2 5 2 2 4 2 5 3" xfId="12707" xr:uid="{00000000-0005-0000-0000-0000E7300000}"/>
    <cellStyle name="20% - Accent1 2 5 2 2 4 2 6" xfId="12708" xr:uid="{00000000-0005-0000-0000-0000E8300000}"/>
    <cellStyle name="20% - Accent1 2 5 2 2 4 2 6 2" xfId="12709" xr:uid="{00000000-0005-0000-0000-0000E9300000}"/>
    <cellStyle name="20% - Accent1 2 5 2 2 4 2 6 2 2" xfId="12710" xr:uid="{00000000-0005-0000-0000-0000EA300000}"/>
    <cellStyle name="20% - Accent1 2 5 2 2 4 2 6 3" xfId="12711" xr:uid="{00000000-0005-0000-0000-0000EB300000}"/>
    <cellStyle name="20% - Accent1 2 5 2 2 4 2 7" xfId="12712" xr:uid="{00000000-0005-0000-0000-0000EC300000}"/>
    <cellStyle name="20% - Accent1 2 5 2 2 4 2 7 2" xfId="12713" xr:uid="{00000000-0005-0000-0000-0000ED300000}"/>
    <cellStyle name="20% - Accent1 2 5 2 2 4 2 8" xfId="12714" xr:uid="{00000000-0005-0000-0000-0000EE300000}"/>
    <cellStyle name="20% - Accent1 2 5 2 2 4 2 8 2" xfId="12715" xr:uid="{00000000-0005-0000-0000-0000EF300000}"/>
    <cellStyle name="20% - Accent1 2 5 2 2 4 2 9" xfId="12716" xr:uid="{00000000-0005-0000-0000-0000F0300000}"/>
    <cellStyle name="20% - Accent1 2 5 2 2 4 3" xfId="12717" xr:uid="{00000000-0005-0000-0000-0000F1300000}"/>
    <cellStyle name="20% - Accent1 2 5 2 2 4 3 2" xfId="12718" xr:uid="{00000000-0005-0000-0000-0000F2300000}"/>
    <cellStyle name="20% - Accent1 2 5 2 2 4 3 2 2" xfId="12719" xr:uid="{00000000-0005-0000-0000-0000F3300000}"/>
    <cellStyle name="20% - Accent1 2 5 2 2 4 3 2 2 2" xfId="12720" xr:uid="{00000000-0005-0000-0000-0000F4300000}"/>
    <cellStyle name="20% - Accent1 2 5 2 2 4 3 2 2 2 2" xfId="12721" xr:uid="{00000000-0005-0000-0000-0000F5300000}"/>
    <cellStyle name="20% - Accent1 2 5 2 2 4 3 2 2 3" xfId="12722" xr:uid="{00000000-0005-0000-0000-0000F6300000}"/>
    <cellStyle name="20% - Accent1 2 5 2 2 4 3 2 3" xfId="12723" xr:uid="{00000000-0005-0000-0000-0000F7300000}"/>
    <cellStyle name="20% - Accent1 2 5 2 2 4 3 2 3 2" xfId="12724" xr:uid="{00000000-0005-0000-0000-0000F8300000}"/>
    <cellStyle name="20% - Accent1 2 5 2 2 4 3 2 4" xfId="12725" xr:uid="{00000000-0005-0000-0000-0000F9300000}"/>
    <cellStyle name="20% - Accent1 2 5 2 2 4 3 3" xfId="12726" xr:uid="{00000000-0005-0000-0000-0000FA300000}"/>
    <cellStyle name="20% - Accent1 2 5 2 2 4 3 3 2" xfId="12727" xr:uid="{00000000-0005-0000-0000-0000FB300000}"/>
    <cellStyle name="20% - Accent1 2 5 2 2 4 3 3 2 2" xfId="12728" xr:uid="{00000000-0005-0000-0000-0000FC300000}"/>
    <cellStyle name="20% - Accent1 2 5 2 2 4 3 3 2 2 2" xfId="12729" xr:uid="{00000000-0005-0000-0000-0000FD300000}"/>
    <cellStyle name="20% - Accent1 2 5 2 2 4 3 3 2 3" xfId="12730" xr:uid="{00000000-0005-0000-0000-0000FE300000}"/>
    <cellStyle name="20% - Accent1 2 5 2 2 4 3 3 3" xfId="12731" xr:uid="{00000000-0005-0000-0000-0000FF300000}"/>
    <cellStyle name="20% - Accent1 2 5 2 2 4 3 3 3 2" xfId="12732" xr:uid="{00000000-0005-0000-0000-000000310000}"/>
    <cellStyle name="20% - Accent1 2 5 2 2 4 3 3 4" xfId="12733" xr:uid="{00000000-0005-0000-0000-000001310000}"/>
    <cellStyle name="20% - Accent1 2 5 2 2 4 3 4" xfId="12734" xr:uid="{00000000-0005-0000-0000-000002310000}"/>
    <cellStyle name="20% - Accent1 2 5 2 2 4 3 4 2" xfId="12735" xr:uid="{00000000-0005-0000-0000-000003310000}"/>
    <cellStyle name="20% - Accent1 2 5 2 2 4 3 4 2 2" xfId="12736" xr:uid="{00000000-0005-0000-0000-000004310000}"/>
    <cellStyle name="20% - Accent1 2 5 2 2 4 3 4 2 2 2" xfId="12737" xr:uid="{00000000-0005-0000-0000-000005310000}"/>
    <cellStyle name="20% - Accent1 2 5 2 2 4 3 4 2 3" xfId="12738" xr:uid="{00000000-0005-0000-0000-000006310000}"/>
    <cellStyle name="20% - Accent1 2 5 2 2 4 3 4 3" xfId="12739" xr:uid="{00000000-0005-0000-0000-000007310000}"/>
    <cellStyle name="20% - Accent1 2 5 2 2 4 3 4 3 2" xfId="12740" xr:uid="{00000000-0005-0000-0000-000008310000}"/>
    <cellStyle name="20% - Accent1 2 5 2 2 4 3 4 4" xfId="12741" xr:uid="{00000000-0005-0000-0000-000009310000}"/>
    <cellStyle name="20% - Accent1 2 5 2 2 4 3 5" xfId="12742" xr:uid="{00000000-0005-0000-0000-00000A310000}"/>
    <cellStyle name="20% - Accent1 2 5 2 2 4 3 5 2" xfId="12743" xr:uid="{00000000-0005-0000-0000-00000B310000}"/>
    <cellStyle name="20% - Accent1 2 5 2 2 4 3 5 2 2" xfId="12744" xr:uid="{00000000-0005-0000-0000-00000C310000}"/>
    <cellStyle name="20% - Accent1 2 5 2 2 4 3 5 3" xfId="12745" xr:uid="{00000000-0005-0000-0000-00000D310000}"/>
    <cellStyle name="20% - Accent1 2 5 2 2 4 3 6" xfId="12746" xr:uid="{00000000-0005-0000-0000-00000E310000}"/>
    <cellStyle name="20% - Accent1 2 5 2 2 4 3 6 2" xfId="12747" xr:uid="{00000000-0005-0000-0000-00000F310000}"/>
    <cellStyle name="20% - Accent1 2 5 2 2 4 3 6 2 2" xfId="12748" xr:uid="{00000000-0005-0000-0000-000010310000}"/>
    <cellStyle name="20% - Accent1 2 5 2 2 4 3 6 3" xfId="12749" xr:uid="{00000000-0005-0000-0000-000011310000}"/>
    <cellStyle name="20% - Accent1 2 5 2 2 4 3 7" xfId="12750" xr:uid="{00000000-0005-0000-0000-000012310000}"/>
    <cellStyle name="20% - Accent1 2 5 2 2 4 3 7 2" xfId="12751" xr:uid="{00000000-0005-0000-0000-000013310000}"/>
    <cellStyle name="20% - Accent1 2 5 2 2 4 3 8" xfId="12752" xr:uid="{00000000-0005-0000-0000-000014310000}"/>
    <cellStyle name="20% - Accent1 2 5 2 2 4 3 8 2" xfId="12753" xr:uid="{00000000-0005-0000-0000-000015310000}"/>
    <cellStyle name="20% - Accent1 2 5 2 2 4 3 9" xfId="12754" xr:uid="{00000000-0005-0000-0000-000016310000}"/>
    <cellStyle name="20% - Accent1 2 5 2 2 4 4" xfId="12755" xr:uid="{00000000-0005-0000-0000-000017310000}"/>
    <cellStyle name="20% - Accent1 2 5 2 2 4 4 2" xfId="12756" xr:uid="{00000000-0005-0000-0000-000018310000}"/>
    <cellStyle name="20% - Accent1 2 5 2 2 4 4 2 2" xfId="12757" xr:uid="{00000000-0005-0000-0000-000019310000}"/>
    <cellStyle name="20% - Accent1 2 5 2 2 4 4 2 2 2" xfId="12758" xr:uid="{00000000-0005-0000-0000-00001A310000}"/>
    <cellStyle name="20% - Accent1 2 5 2 2 4 4 2 3" xfId="12759" xr:uid="{00000000-0005-0000-0000-00001B310000}"/>
    <cellStyle name="20% - Accent1 2 5 2 2 4 4 3" xfId="12760" xr:uid="{00000000-0005-0000-0000-00001C310000}"/>
    <cellStyle name="20% - Accent1 2 5 2 2 4 4 3 2" xfId="12761" xr:uid="{00000000-0005-0000-0000-00001D310000}"/>
    <cellStyle name="20% - Accent1 2 5 2 2 4 4 4" xfId="12762" xr:uid="{00000000-0005-0000-0000-00001E310000}"/>
    <cellStyle name="20% - Accent1 2 5 2 2 4 5" xfId="12763" xr:uid="{00000000-0005-0000-0000-00001F310000}"/>
    <cellStyle name="20% - Accent1 2 5 2 2 4 5 2" xfId="12764" xr:uid="{00000000-0005-0000-0000-000020310000}"/>
    <cellStyle name="20% - Accent1 2 5 2 2 4 5 2 2" xfId="12765" xr:uid="{00000000-0005-0000-0000-000021310000}"/>
    <cellStyle name="20% - Accent1 2 5 2 2 4 5 2 2 2" xfId="12766" xr:uid="{00000000-0005-0000-0000-000022310000}"/>
    <cellStyle name="20% - Accent1 2 5 2 2 4 5 2 3" xfId="12767" xr:uid="{00000000-0005-0000-0000-000023310000}"/>
    <cellStyle name="20% - Accent1 2 5 2 2 4 5 3" xfId="12768" xr:uid="{00000000-0005-0000-0000-000024310000}"/>
    <cellStyle name="20% - Accent1 2 5 2 2 4 5 3 2" xfId="12769" xr:uid="{00000000-0005-0000-0000-000025310000}"/>
    <cellStyle name="20% - Accent1 2 5 2 2 4 5 4" xfId="12770" xr:uid="{00000000-0005-0000-0000-000026310000}"/>
    <cellStyle name="20% - Accent1 2 5 2 2 4 6" xfId="12771" xr:uid="{00000000-0005-0000-0000-000027310000}"/>
    <cellStyle name="20% - Accent1 2 5 2 2 4 6 2" xfId="12772" xr:uid="{00000000-0005-0000-0000-000028310000}"/>
    <cellStyle name="20% - Accent1 2 5 2 2 4 6 2 2" xfId="12773" xr:uid="{00000000-0005-0000-0000-000029310000}"/>
    <cellStyle name="20% - Accent1 2 5 2 2 4 6 2 2 2" xfId="12774" xr:uid="{00000000-0005-0000-0000-00002A310000}"/>
    <cellStyle name="20% - Accent1 2 5 2 2 4 6 2 3" xfId="12775" xr:uid="{00000000-0005-0000-0000-00002B310000}"/>
    <cellStyle name="20% - Accent1 2 5 2 2 4 6 3" xfId="12776" xr:uid="{00000000-0005-0000-0000-00002C310000}"/>
    <cellStyle name="20% - Accent1 2 5 2 2 4 6 3 2" xfId="12777" xr:uid="{00000000-0005-0000-0000-00002D310000}"/>
    <cellStyle name="20% - Accent1 2 5 2 2 4 6 4" xfId="12778" xr:uid="{00000000-0005-0000-0000-00002E310000}"/>
    <cellStyle name="20% - Accent1 2 5 2 2 4 7" xfId="12779" xr:uid="{00000000-0005-0000-0000-00002F310000}"/>
    <cellStyle name="20% - Accent1 2 5 2 2 4 7 2" xfId="12780" xr:uid="{00000000-0005-0000-0000-000030310000}"/>
    <cellStyle name="20% - Accent1 2 5 2 2 4 7 2 2" xfId="12781" xr:uid="{00000000-0005-0000-0000-000031310000}"/>
    <cellStyle name="20% - Accent1 2 5 2 2 4 7 3" xfId="12782" xr:uid="{00000000-0005-0000-0000-000032310000}"/>
    <cellStyle name="20% - Accent1 2 5 2 2 4 8" xfId="12783" xr:uid="{00000000-0005-0000-0000-000033310000}"/>
    <cellStyle name="20% - Accent1 2 5 2 2 4 8 2" xfId="12784" xr:uid="{00000000-0005-0000-0000-000034310000}"/>
    <cellStyle name="20% - Accent1 2 5 2 2 4 8 2 2" xfId="12785" xr:uid="{00000000-0005-0000-0000-000035310000}"/>
    <cellStyle name="20% - Accent1 2 5 2 2 4 8 3" xfId="12786" xr:uid="{00000000-0005-0000-0000-000036310000}"/>
    <cellStyle name="20% - Accent1 2 5 2 2 4 9" xfId="12787" xr:uid="{00000000-0005-0000-0000-000037310000}"/>
    <cellStyle name="20% - Accent1 2 5 2 2 4 9 2" xfId="12788" xr:uid="{00000000-0005-0000-0000-000038310000}"/>
    <cellStyle name="20% - Accent1 2 5 2 2 5" xfId="12789" xr:uid="{00000000-0005-0000-0000-000039310000}"/>
    <cellStyle name="20% - Accent1 2 5 2 2 5 2" xfId="12790" xr:uid="{00000000-0005-0000-0000-00003A310000}"/>
    <cellStyle name="20% - Accent1 2 5 2 2 5 2 2" xfId="12791" xr:uid="{00000000-0005-0000-0000-00003B310000}"/>
    <cellStyle name="20% - Accent1 2 5 2 2 5 2 2 2" xfId="12792" xr:uid="{00000000-0005-0000-0000-00003C310000}"/>
    <cellStyle name="20% - Accent1 2 5 2 2 5 2 2 2 2" xfId="12793" xr:uid="{00000000-0005-0000-0000-00003D310000}"/>
    <cellStyle name="20% - Accent1 2 5 2 2 5 2 2 3" xfId="12794" xr:uid="{00000000-0005-0000-0000-00003E310000}"/>
    <cellStyle name="20% - Accent1 2 5 2 2 5 2 3" xfId="12795" xr:uid="{00000000-0005-0000-0000-00003F310000}"/>
    <cellStyle name="20% - Accent1 2 5 2 2 5 2 3 2" xfId="12796" xr:uid="{00000000-0005-0000-0000-000040310000}"/>
    <cellStyle name="20% - Accent1 2 5 2 2 5 2 4" xfId="12797" xr:uid="{00000000-0005-0000-0000-000041310000}"/>
    <cellStyle name="20% - Accent1 2 5 2 2 5 3" xfId="12798" xr:uid="{00000000-0005-0000-0000-000042310000}"/>
    <cellStyle name="20% - Accent1 2 5 2 2 5 3 2" xfId="12799" xr:uid="{00000000-0005-0000-0000-000043310000}"/>
    <cellStyle name="20% - Accent1 2 5 2 2 5 3 2 2" xfId="12800" xr:uid="{00000000-0005-0000-0000-000044310000}"/>
    <cellStyle name="20% - Accent1 2 5 2 2 5 3 2 2 2" xfId="12801" xr:uid="{00000000-0005-0000-0000-000045310000}"/>
    <cellStyle name="20% - Accent1 2 5 2 2 5 3 2 3" xfId="12802" xr:uid="{00000000-0005-0000-0000-000046310000}"/>
    <cellStyle name="20% - Accent1 2 5 2 2 5 3 3" xfId="12803" xr:uid="{00000000-0005-0000-0000-000047310000}"/>
    <cellStyle name="20% - Accent1 2 5 2 2 5 3 3 2" xfId="12804" xr:uid="{00000000-0005-0000-0000-000048310000}"/>
    <cellStyle name="20% - Accent1 2 5 2 2 5 3 4" xfId="12805" xr:uid="{00000000-0005-0000-0000-000049310000}"/>
    <cellStyle name="20% - Accent1 2 5 2 2 5 4" xfId="12806" xr:uid="{00000000-0005-0000-0000-00004A310000}"/>
    <cellStyle name="20% - Accent1 2 5 2 2 5 4 2" xfId="12807" xr:uid="{00000000-0005-0000-0000-00004B310000}"/>
    <cellStyle name="20% - Accent1 2 5 2 2 5 4 2 2" xfId="12808" xr:uid="{00000000-0005-0000-0000-00004C310000}"/>
    <cellStyle name="20% - Accent1 2 5 2 2 5 4 2 2 2" xfId="12809" xr:uid="{00000000-0005-0000-0000-00004D310000}"/>
    <cellStyle name="20% - Accent1 2 5 2 2 5 4 2 3" xfId="12810" xr:uid="{00000000-0005-0000-0000-00004E310000}"/>
    <cellStyle name="20% - Accent1 2 5 2 2 5 4 3" xfId="12811" xr:uid="{00000000-0005-0000-0000-00004F310000}"/>
    <cellStyle name="20% - Accent1 2 5 2 2 5 4 3 2" xfId="12812" xr:uid="{00000000-0005-0000-0000-000050310000}"/>
    <cellStyle name="20% - Accent1 2 5 2 2 5 4 4" xfId="12813" xr:uid="{00000000-0005-0000-0000-000051310000}"/>
    <cellStyle name="20% - Accent1 2 5 2 2 5 5" xfId="12814" xr:uid="{00000000-0005-0000-0000-000052310000}"/>
    <cellStyle name="20% - Accent1 2 5 2 2 5 5 2" xfId="12815" xr:uid="{00000000-0005-0000-0000-000053310000}"/>
    <cellStyle name="20% - Accent1 2 5 2 2 5 5 2 2" xfId="12816" xr:uid="{00000000-0005-0000-0000-000054310000}"/>
    <cellStyle name="20% - Accent1 2 5 2 2 5 5 3" xfId="12817" xr:uid="{00000000-0005-0000-0000-000055310000}"/>
    <cellStyle name="20% - Accent1 2 5 2 2 5 6" xfId="12818" xr:uid="{00000000-0005-0000-0000-000056310000}"/>
    <cellStyle name="20% - Accent1 2 5 2 2 5 6 2" xfId="12819" xr:uid="{00000000-0005-0000-0000-000057310000}"/>
    <cellStyle name="20% - Accent1 2 5 2 2 5 6 2 2" xfId="12820" xr:uid="{00000000-0005-0000-0000-000058310000}"/>
    <cellStyle name="20% - Accent1 2 5 2 2 5 6 3" xfId="12821" xr:uid="{00000000-0005-0000-0000-000059310000}"/>
    <cellStyle name="20% - Accent1 2 5 2 2 5 7" xfId="12822" xr:uid="{00000000-0005-0000-0000-00005A310000}"/>
    <cellStyle name="20% - Accent1 2 5 2 2 5 7 2" xfId="12823" xr:uid="{00000000-0005-0000-0000-00005B310000}"/>
    <cellStyle name="20% - Accent1 2 5 2 2 5 8" xfId="12824" xr:uid="{00000000-0005-0000-0000-00005C310000}"/>
    <cellStyle name="20% - Accent1 2 5 2 2 5 8 2" xfId="12825" xr:uid="{00000000-0005-0000-0000-00005D310000}"/>
    <cellStyle name="20% - Accent1 2 5 2 2 5 9" xfId="12826" xr:uid="{00000000-0005-0000-0000-00005E310000}"/>
    <cellStyle name="20% - Accent1 2 5 2 2 6" xfId="12827" xr:uid="{00000000-0005-0000-0000-00005F310000}"/>
    <cellStyle name="20% - Accent1 2 5 2 2 6 2" xfId="12828" xr:uid="{00000000-0005-0000-0000-000060310000}"/>
    <cellStyle name="20% - Accent1 2 5 2 2 6 2 2" xfId="12829" xr:uid="{00000000-0005-0000-0000-000061310000}"/>
    <cellStyle name="20% - Accent1 2 5 2 2 6 2 2 2" xfId="12830" xr:uid="{00000000-0005-0000-0000-000062310000}"/>
    <cellStyle name="20% - Accent1 2 5 2 2 6 2 2 2 2" xfId="12831" xr:uid="{00000000-0005-0000-0000-000063310000}"/>
    <cellStyle name="20% - Accent1 2 5 2 2 6 2 2 3" xfId="12832" xr:uid="{00000000-0005-0000-0000-000064310000}"/>
    <cellStyle name="20% - Accent1 2 5 2 2 6 2 3" xfId="12833" xr:uid="{00000000-0005-0000-0000-000065310000}"/>
    <cellStyle name="20% - Accent1 2 5 2 2 6 2 3 2" xfId="12834" xr:uid="{00000000-0005-0000-0000-000066310000}"/>
    <cellStyle name="20% - Accent1 2 5 2 2 6 2 4" xfId="12835" xr:uid="{00000000-0005-0000-0000-000067310000}"/>
    <cellStyle name="20% - Accent1 2 5 2 2 6 3" xfId="12836" xr:uid="{00000000-0005-0000-0000-000068310000}"/>
    <cellStyle name="20% - Accent1 2 5 2 2 6 3 2" xfId="12837" xr:uid="{00000000-0005-0000-0000-000069310000}"/>
    <cellStyle name="20% - Accent1 2 5 2 2 6 3 2 2" xfId="12838" xr:uid="{00000000-0005-0000-0000-00006A310000}"/>
    <cellStyle name="20% - Accent1 2 5 2 2 6 3 2 2 2" xfId="12839" xr:uid="{00000000-0005-0000-0000-00006B310000}"/>
    <cellStyle name="20% - Accent1 2 5 2 2 6 3 2 3" xfId="12840" xr:uid="{00000000-0005-0000-0000-00006C310000}"/>
    <cellStyle name="20% - Accent1 2 5 2 2 6 3 3" xfId="12841" xr:uid="{00000000-0005-0000-0000-00006D310000}"/>
    <cellStyle name="20% - Accent1 2 5 2 2 6 3 3 2" xfId="12842" xr:uid="{00000000-0005-0000-0000-00006E310000}"/>
    <cellStyle name="20% - Accent1 2 5 2 2 6 3 4" xfId="12843" xr:uid="{00000000-0005-0000-0000-00006F310000}"/>
    <cellStyle name="20% - Accent1 2 5 2 2 6 4" xfId="12844" xr:uid="{00000000-0005-0000-0000-000070310000}"/>
    <cellStyle name="20% - Accent1 2 5 2 2 6 4 2" xfId="12845" xr:uid="{00000000-0005-0000-0000-000071310000}"/>
    <cellStyle name="20% - Accent1 2 5 2 2 6 4 2 2" xfId="12846" xr:uid="{00000000-0005-0000-0000-000072310000}"/>
    <cellStyle name="20% - Accent1 2 5 2 2 6 4 2 2 2" xfId="12847" xr:uid="{00000000-0005-0000-0000-000073310000}"/>
    <cellStyle name="20% - Accent1 2 5 2 2 6 4 2 3" xfId="12848" xr:uid="{00000000-0005-0000-0000-000074310000}"/>
    <cellStyle name="20% - Accent1 2 5 2 2 6 4 3" xfId="12849" xr:uid="{00000000-0005-0000-0000-000075310000}"/>
    <cellStyle name="20% - Accent1 2 5 2 2 6 4 3 2" xfId="12850" xr:uid="{00000000-0005-0000-0000-000076310000}"/>
    <cellStyle name="20% - Accent1 2 5 2 2 6 4 4" xfId="12851" xr:uid="{00000000-0005-0000-0000-000077310000}"/>
    <cellStyle name="20% - Accent1 2 5 2 2 6 5" xfId="12852" xr:uid="{00000000-0005-0000-0000-000078310000}"/>
    <cellStyle name="20% - Accent1 2 5 2 2 6 5 2" xfId="12853" xr:uid="{00000000-0005-0000-0000-000079310000}"/>
    <cellStyle name="20% - Accent1 2 5 2 2 6 5 2 2" xfId="12854" xr:uid="{00000000-0005-0000-0000-00007A310000}"/>
    <cellStyle name="20% - Accent1 2 5 2 2 6 5 3" xfId="12855" xr:uid="{00000000-0005-0000-0000-00007B310000}"/>
    <cellStyle name="20% - Accent1 2 5 2 2 6 6" xfId="12856" xr:uid="{00000000-0005-0000-0000-00007C310000}"/>
    <cellStyle name="20% - Accent1 2 5 2 2 6 6 2" xfId="12857" xr:uid="{00000000-0005-0000-0000-00007D310000}"/>
    <cellStyle name="20% - Accent1 2 5 2 2 6 6 2 2" xfId="12858" xr:uid="{00000000-0005-0000-0000-00007E310000}"/>
    <cellStyle name="20% - Accent1 2 5 2 2 6 6 3" xfId="12859" xr:uid="{00000000-0005-0000-0000-00007F310000}"/>
    <cellStyle name="20% - Accent1 2 5 2 2 6 7" xfId="12860" xr:uid="{00000000-0005-0000-0000-000080310000}"/>
    <cellStyle name="20% - Accent1 2 5 2 2 6 7 2" xfId="12861" xr:uid="{00000000-0005-0000-0000-000081310000}"/>
    <cellStyle name="20% - Accent1 2 5 2 2 6 8" xfId="12862" xr:uid="{00000000-0005-0000-0000-000082310000}"/>
    <cellStyle name="20% - Accent1 2 5 2 2 6 8 2" xfId="12863" xr:uid="{00000000-0005-0000-0000-000083310000}"/>
    <cellStyle name="20% - Accent1 2 5 2 2 6 9" xfId="12864" xr:uid="{00000000-0005-0000-0000-000084310000}"/>
    <cellStyle name="20% - Accent1 2 5 2 2 7" xfId="12865" xr:uid="{00000000-0005-0000-0000-000085310000}"/>
    <cellStyle name="20% - Accent1 2 5 2 2 7 2" xfId="12866" xr:uid="{00000000-0005-0000-0000-000086310000}"/>
    <cellStyle name="20% - Accent1 2 5 2 2 7 2 2" xfId="12867" xr:uid="{00000000-0005-0000-0000-000087310000}"/>
    <cellStyle name="20% - Accent1 2 5 2 2 7 2 2 2" xfId="12868" xr:uid="{00000000-0005-0000-0000-000088310000}"/>
    <cellStyle name="20% - Accent1 2 5 2 2 7 2 3" xfId="12869" xr:uid="{00000000-0005-0000-0000-000089310000}"/>
    <cellStyle name="20% - Accent1 2 5 2 2 7 3" xfId="12870" xr:uid="{00000000-0005-0000-0000-00008A310000}"/>
    <cellStyle name="20% - Accent1 2 5 2 2 7 3 2" xfId="12871" xr:uid="{00000000-0005-0000-0000-00008B310000}"/>
    <cellStyle name="20% - Accent1 2 5 2 2 7 4" xfId="12872" xr:uid="{00000000-0005-0000-0000-00008C310000}"/>
    <cellStyle name="20% - Accent1 2 5 2 2 8" xfId="12873" xr:uid="{00000000-0005-0000-0000-00008D310000}"/>
    <cellStyle name="20% - Accent1 2 5 2 2 8 2" xfId="12874" xr:uid="{00000000-0005-0000-0000-00008E310000}"/>
    <cellStyle name="20% - Accent1 2 5 2 2 8 2 2" xfId="12875" xr:uid="{00000000-0005-0000-0000-00008F310000}"/>
    <cellStyle name="20% - Accent1 2 5 2 2 8 2 2 2" xfId="12876" xr:uid="{00000000-0005-0000-0000-000090310000}"/>
    <cellStyle name="20% - Accent1 2 5 2 2 8 2 3" xfId="12877" xr:uid="{00000000-0005-0000-0000-000091310000}"/>
    <cellStyle name="20% - Accent1 2 5 2 2 8 3" xfId="12878" xr:uid="{00000000-0005-0000-0000-000092310000}"/>
    <cellStyle name="20% - Accent1 2 5 2 2 8 3 2" xfId="12879" xr:uid="{00000000-0005-0000-0000-000093310000}"/>
    <cellStyle name="20% - Accent1 2 5 2 2 8 4" xfId="12880" xr:uid="{00000000-0005-0000-0000-000094310000}"/>
    <cellStyle name="20% - Accent1 2 5 2 2 9" xfId="12881" xr:uid="{00000000-0005-0000-0000-000095310000}"/>
    <cellStyle name="20% - Accent1 2 5 2 2 9 2" xfId="12882" xr:uid="{00000000-0005-0000-0000-000096310000}"/>
    <cellStyle name="20% - Accent1 2 5 2 2 9 2 2" xfId="12883" xr:uid="{00000000-0005-0000-0000-000097310000}"/>
    <cellStyle name="20% - Accent1 2 5 2 2 9 2 2 2" xfId="12884" xr:uid="{00000000-0005-0000-0000-000098310000}"/>
    <cellStyle name="20% - Accent1 2 5 2 2 9 2 3" xfId="12885" xr:uid="{00000000-0005-0000-0000-000099310000}"/>
    <cellStyle name="20% - Accent1 2 5 2 2 9 3" xfId="12886" xr:uid="{00000000-0005-0000-0000-00009A310000}"/>
    <cellStyle name="20% - Accent1 2 5 2 2 9 3 2" xfId="12887" xr:uid="{00000000-0005-0000-0000-00009B310000}"/>
    <cellStyle name="20% - Accent1 2 5 2 2 9 4" xfId="12888" xr:uid="{00000000-0005-0000-0000-00009C310000}"/>
    <cellStyle name="20% - Accent1 2 5 2 3" xfId="12889" xr:uid="{00000000-0005-0000-0000-00009D310000}"/>
    <cellStyle name="20% - Accent1 2 5 2 3 10" xfId="12890" xr:uid="{00000000-0005-0000-0000-00009E310000}"/>
    <cellStyle name="20% - Accent1 2 5 2 3 10 2" xfId="12891" xr:uid="{00000000-0005-0000-0000-00009F310000}"/>
    <cellStyle name="20% - Accent1 2 5 2 3 11" xfId="12892" xr:uid="{00000000-0005-0000-0000-0000A0310000}"/>
    <cellStyle name="20% - Accent1 2 5 2 3 2" xfId="12893" xr:uid="{00000000-0005-0000-0000-0000A1310000}"/>
    <cellStyle name="20% - Accent1 2 5 2 3 2 2" xfId="12894" xr:uid="{00000000-0005-0000-0000-0000A2310000}"/>
    <cellStyle name="20% - Accent1 2 5 2 3 2 2 2" xfId="12895" xr:uid="{00000000-0005-0000-0000-0000A3310000}"/>
    <cellStyle name="20% - Accent1 2 5 2 3 2 2 2 2" xfId="12896" xr:uid="{00000000-0005-0000-0000-0000A4310000}"/>
    <cellStyle name="20% - Accent1 2 5 2 3 2 2 2 2 2" xfId="12897" xr:uid="{00000000-0005-0000-0000-0000A5310000}"/>
    <cellStyle name="20% - Accent1 2 5 2 3 2 2 2 3" xfId="12898" xr:uid="{00000000-0005-0000-0000-0000A6310000}"/>
    <cellStyle name="20% - Accent1 2 5 2 3 2 2 3" xfId="12899" xr:uid="{00000000-0005-0000-0000-0000A7310000}"/>
    <cellStyle name="20% - Accent1 2 5 2 3 2 2 3 2" xfId="12900" xr:uid="{00000000-0005-0000-0000-0000A8310000}"/>
    <cellStyle name="20% - Accent1 2 5 2 3 2 2 4" xfId="12901" xr:uid="{00000000-0005-0000-0000-0000A9310000}"/>
    <cellStyle name="20% - Accent1 2 5 2 3 2 3" xfId="12902" xr:uid="{00000000-0005-0000-0000-0000AA310000}"/>
    <cellStyle name="20% - Accent1 2 5 2 3 2 3 2" xfId="12903" xr:uid="{00000000-0005-0000-0000-0000AB310000}"/>
    <cellStyle name="20% - Accent1 2 5 2 3 2 3 2 2" xfId="12904" xr:uid="{00000000-0005-0000-0000-0000AC310000}"/>
    <cellStyle name="20% - Accent1 2 5 2 3 2 3 2 2 2" xfId="12905" xr:uid="{00000000-0005-0000-0000-0000AD310000}"/>
    <cellStyle name="20% - Accent1 2 5 2 3 2 3 2 3" xfId="12906" xr:uid="{00000000-0005-0000-0000-0000AE310000}"/>
    <cellStyle name="20% - Accent1 2 5 2 3 2 3 3" xfId="12907" xr:uid="{00000000-0005-0000-0000-0000AF310000}"/>
    <cellStyle name="20% - Accent1 2 5 2 3 2 3 3 2" xfId="12908" xr:uid="{00000000-0005-0000-0000-0000B0310000}"/>
    <cellStyle name="20% - Accent1 2 5 2 3 2 3 4" xfId="12909" xr:uid="{00000000-0005-0000-0000-0000B1310000}"/>
    <cellStyle name="20% - Accent1 2 5 2 3 2 4" xfId="12910" xr:uid="{00000000-0005-0000-0000-0000B2310000}"/>
    <cellStyle name="20% - Accent1 2 5 2 3 2 4 2" xfId="12911" xr:uid="{00000000-0005-0000-0000-0000B3310000}"/>
    <cellStyle name="20% - Accent1 2 5 2 3 2 4 2 2" xfId="12912" xr:uid="{00000000-0005-0000-0000-0000B4310000}"/>
    <cellStyle name="20% - Accent1 2 5 2 3 2 4 2 2 2" xfId="12913" xr:uid="{00000000-0005-0000-0000-0000B5310000}"/>
    <cellStyle name="20% - Accent1 2 5 2 3 2 4 2 3" xfId="12914" xr:uid="{00000000-0005-0000-0000-0000B6310000}"/>
    <cellStyle name="20% - Accent1 2 5 2 3 2 4 3" xfId="12915" xr:uid="{00000000-0005-0000-0000-0000B7310000}"/>
    <cellStyle name="20% - Accent1 2 5 2 3 2 4 3 2" xfId="12916" xr:uid="{00000000-0005-0000-0000-0000B8310000}"/>
    <cellStyle name="20% - Accent1 2 5 2 3 2 4 4" xfId="12917" xr:uid="{00000000-0005-0000-0000-0000B9310000}"/>
    <cellStyle name="20% - Accent1 2 5 2 3 2 5" xfId="12918" xr:uid="{00000000-0005-0000-0000-0000BA310000}"/>
    <cellStyle name="20% - Accent1 2 5 2 3 2 5 2" xfId="12919" xr:uid="{00000000-0005-0000-0000-0000BB310000}"/>
    <cellStyle name="20% - Accent1 2 5 2 3 2 5 2 2" xfId="12920" xr:uid="{00000000-0005-0000-0000-0000BC310000}"/>
    <cellStyle name="20% - Accent1 2 5 2 3 2 5 3" xfId="12921" xr:uid="{00000000-0005-0000-0000-0000BD310000}"/>
    <cellStyle name="20% - Accent1 2 5 2 3 2 6" xfId="12922" xr:uid="{00000000-0005-0000-0000-0000BE310000}"/>
    <cellStyle name="20% - Accent1 2 5 2 3 2 6 2" xfId="12923" xr:uid="{00000000-0005-0000-0000-0000BF310000}"/>
    <cellStyle name="20% - Accent1 2 5 2 3 2 6 2 2" xfId="12924" xr:uid="{00000000-0005-0000-0000-0000C0310000}"/>
    <cellStyle name="20% - Accent1 2 5 2 3 2 6 3" xfId="12925" xr:uid="{00000000-0005-0000-0000-0000C1310000}"/>
    <cellStyle name="20% - Accent1 2 5 2 3 2 7" xfId="12926" xr:uid="{00000000-0005-0000-0000-0000C2310000}"/>
    <cellStyle name="20% - Accent1 2 5 2 3 2 7 2" xfId="12927" xr:uid="{00000000-0005-0000-0000-0000C3310000}"/>
    <cellStyle name="20% - Accent1 2 5 2 3 2 8" xfId="12928" xr:uid="{00000000-0005-0000-0000-0000C4310000}"/>
    <cellStyle name="20% - Accent1 2 5 2 3 2 8 2" xfId="12929" xr:uid="{00000000-0005-0000-0000-0000C5310000}"/>
    <cellStyle name="20% - Accent1 2 5 2 3 2 9" xfId="12930" xr:uid="{00000000-0005-0000-0000-0000C6310000}"/>
    <cellStyle name="20% - Accent1 2 5 2 3 3" xfId="12931" xr:uid="{00000000-0005-0000-0000-0000C7310000}"/>
    <cellStyle name="20% - Accent1 2 5 2 3 3 2" xfId="12932" xr:uid="{00000000-0005-0000-0000-0000C8310000}"/>
    <cellStyle name="20% - Accent1 2 5 2 3 3 2 2" xfId="12933" xr:uid="{00000000-0005-0000-0000-0000C9310000}"/>
    <cellStyle name="20% - Accent1 2 5 2 3 3 2 2 2" xfId="12934" xr:uid="{00000000-0005-0000-0000-0000CA310000}"/>
    <cellStyle name="20% - Accent1 2 5 2 3 3 2 2 2 2" xfId="12935" xr:uid="{00000000-0005-0000-0000-0000CB310000}"/>
    <cellStyle name="20% - Accent1 2 5 2 3 3 2 2 3" xfId="12936" xr:uid="{00000000-0005-0000-0000-0000CC310000}"/>
    <cellStyle name="20% - Accent1 2 5 2 3 3 2 3" xfId="12937" xr:uid="{00000000-0005-0000-0000-0000CD310000}"/>
    <cellStyle name="20% - Accent1 2 5 2 3 3 2 3 2" xfId="12938" xr:uid="{00000000-0005-0000-0000-0000CE310000}"/>
    <cellStyle name="20% - Accent1 2 5 2 3 3 2 4" xfId="12939" xr:uid="{00000000-0005-0000-0000-0000CF310000}"/>
    <cellStyle name="20% - Accent1 2 5 2 3 3 3" xfId="12940" xr:uid="{00000000-0005-0000-0000-0000D0310000}"/>
    <cellStyle name="20% - Accent1 2 5 2 3 3 3 2" xfId="12941" xr:uid="{00000000-0005-0000-0000-0000D1310000}"/>
    <cellStyle name="20% - Accent1 2 5 2 3 3 3 2 2" xfId="12942" xr:uid="{00000000-0005-0000-0000-0000D2310000}"/>
    <cellStyle name="20% - Accent1 2 5 2 3 3 3 2 2 2" xfId="12943" xr:uid="{00000000-0005-0000-0000-0000D3310000}"/>
    <cellStyle name="20% - Accent1 2 5 2 3 3 3 2 3" xfId="12944" xr:uid="{00000000-0005-0000-0000-0000D4310000}"/>
    <cellStyle name="20% - Accent1 2 5 2 3 3 3 3" xfId="12945" xr:uid="{00000000-0005-0000-0000-0000D5310000}"/>
    <cellStyle name="20% - Accent1 2 5 2 3 3 3 3 2" xfId="12946" xr:uid="{00000000-0005-0000-0000-0000D6310000}"/>
    <cellStyle name="20% - Accent1 2 5 2 3 3 3 4" xfId="12947" xr:uid="{00000000-0005-0000-0000-0000D7310000}"/>
    <cellStyle name="20% - Accent1 2 5 2 3 3 4" xfId="12948" xr:uid="{00000000-0005-0000-0000-0000D8310000}"/>
    <cellStyle name="20% - Accent1 2 5 2 3 3 4 2" xfId="12949" xr:uid="{00000000-0005-0000-0000-0000D9310000}"/>
    <cellStyle name="20% - Accent1 2 5 2 3 3 4 2 2" xfId="12950" xr:uid="{00000000-0005-0000-0000-0000DA310000}"/>
    <cellStyle name="20% - Accent1 2 5 2 3 3 4 2 2 2" xfId="12951" xr:uid="{00000000-0005-0000-0000-0000DB310000}"/>
    <cellStyle name="20% - Accent1 2 5 2 3 3 4 2 3" xfId="12952" xr:uid="{00000000-0005-0000-0000-0000DC310000}"/>
    <cellStyle name="20% - Accent1 2 5 2 3 3 4 3" xfId="12953" xr:uid="{00000000-0005-0000-0000-0000DD310000}"/>
    <cellStyle name="20% - Accent1 2 5 2 3 3 4 3 2" xfId="12954" xr:uid="{00000000-0005-0000-0000-0000DE310000}"/>
    <cellStyle name="20% - Accent1 2 5 2 3 3 4 4" xfId="12955" xr:uid="{00000000-0005-0000-0000-0000DF310000}"/>
    <cellStyle name="20% - Accent1 2 5 2 3 3 5" xfId="12956" xr:uid="{00000000-0005-0000-0000-0000E0310000}"/>
    <cellStyle name="20% - Accent1 2 5 2 3 3 5 2" xfId="12957" xr:uid="{00000000-0005-0000-0000-0000E1310000}"/>
    <cellStyle name="20% - Accent1 2 5 2 3 3 5 2 2" xfId="12958" xr:uid="{00000000-0005-0000-0000-0000E2310000}"/>
    <cellStyle name="20% - Accent1 2 5 2 3 3 5 3" xfId="12959" xr:uid="{00000000-0005-0000-0000-0000E3310000}"/>
    <cellStyle name="20% - Accent1 2 5 2 3 3 6" xfId="12960" xr:uid="{00000000-0005-0000-0000-0000E4310000}"/>
    <cellStyle name="20% - Accent1 2 5 2 3 3 6 2" xfId="12961" xr:uid="{00000000-0005-0000-0000-0000E5310000}"/>
    <cellStyle name="20% - Accent1 2 5 2 3 3 6 2 2" xfId="12962" xr:uid="{00000000-0005-0000-0000-0000E6310000}"/>
    <cellStyle name="20% - Accent1 2 5 2 3 3 6 3" xfId="12963" xr:uid="{00000000-0005-0000-0000-0000E7310000}"/>
    <cellStyle name="20% - Accent1 2 5 2 3 3 7" xfId="12964" xr:uid="{00000000-0005-0000-0000-0000E8310000}"/>
    <cellStyle name="20% - Accent1 2 5 2 3 3 7 2" xfId="12965" xr:uid="{00000000-0005-0000-0000-0000E9310000}"/>
    <cellStyle name="20% - Accent1 2 5 2 3 3 8" xfId="12966" xr:uid="{00000000-0005-0000-0000-0000EA310000}"/>
    <cellStyle name="20% - Accent1 2 5 2 3 3 8 2" xfId="12967" xr:uid="{00000000-0005-0000-0000-0000EB310000}"/>
    <cellStyle name="20% - Accent1 2 5 2 3 3 9" xfId="12968" xr:uid="{00000000-0005-0000-0000-0000EC310000}"/>
    <cellStyle name="20% - Accent1 2 5 2 3 4" xfId="12969" xr:uid="{00000000-0005-0000-0000-0000ED310000}"/>
    <cellStyle name="20% - Accent1 2 5 2 3 4 2" xfId="12970" xr:uid="{00000000-0005-0000-0000-0000EE310000}"/>
    <cellStyle name="20% - Accent1 2 5 2 3 4 2 2" xfId="12971" xr:uid="{00000000-0005-0000-0000-0000EF310000}"/>
    <cellStyle name="20% - Accent1 2 5 2 3 4 2 2 2" xfId="12972" xr:uid="{00000000-0005-0000-0000-0000F0310000}"/>
    <cellStyle name="20% - Accent1 2 5 2 3 4 2 3" xfId="12973" xr:uid="{00000000-0005-0000-0000-0000F1310000}"/>
    <cellStyle name="20% - Accent1 2 5 2 3 4 3" xfId="12974" xr:uid="{00000000-0005-0000-0000-0000F2310000}"/>
    <cellStyle name="20% - Accent1 2 5 2 3 4 3 2" xfId="12975" xr:uid="{00000000-0005-0000-0000-0000F3310000}"/>
    <cellStyle name="20% - Accent1 2 5 2 3 4 4" xfId="12976" xr:uid="{00000000-0005-0000-0000-0000F4310000}"/>
    <cellStyle name="20% - Accent1 2 5 2 3 5" xfId="12977" xr:uid="{00000000-0005-0000-0000-0000F5310000}"/>
    <cellStyle name="20% - Accent1 2 5 2 3 5 2" xfId="12978" xr:uid="{00000000-0005-0000-0000-0000F6310000}"/>
    <cellStyle name="20% - Accent1 2 5 2 3 5 2 2" xfId="12979" xr:uid="{00000000-0005-0000-0000-0000F7310000}"/>
    <cellStyle name="20% - Accent1 2 5 2 3 5 2 2 2" xfId="12980" xr:uid="{00000000-0005-0000-0000-0000F8310000}"/>
    <cellStyle name="20% - Accent1 2 5 2 3 5 2 3" xfId="12981" xr:uid="{00000000-0005-0000-0000-0000F9310000}"/>
    <cellStyle name="20% - Accent1 2 5 2 3 5 3" xfId="12982" xr:uid="{00000000-0005-0000-0000-0000FA310000}"/>
    <cellStyle name="20% - Accent1 2 5 2 3 5 3 2" xfId="12983" xr:uid="{00000000-0005-0000-0000-0000FB310000}"/>
    <cellStyle name="20% - Accent1 2 5 2 3 5 4" xfId="12984" xr:uid="{00000000-0005-0000-0000-0000FC310000}"/>
    <cellStyle name="20% - Accent1 2 5 2 3 6" xfId="12985" xr:uid="{00000000-0005-0000-0000-0000FD310000}"/>
    <cellStyle name="20% - Accent1 2 5 2 3 6 2" xfId="12986" xr:uid="{00000000-0005-0000-0000-0000FE310000}"/>
    <cellStyle name="20% - Accent1 2 5 2 3 6 2 2" xfId="12987" xr:uid="{00000000-0005-0000-0000-0000FF310000}"/>
    <cellStyle name="20% - Accent1 2 5 2 3 6 2 2 2" xfId="12988" xr:uid="{00000000-0005-0000-0000-000000320000}"/>
    <cellStyle name="20% - Accent1 2 5 2 3 6 2 3" xfId="12989" xr:uid="{00000000-0005-0000-0000-000001320000}"/>
    <cellStyle name="20% - Accent1 2 5 2 3 6 3" xfId="12990" xr:uid="{00000000-0005-0000-0000-000002320000}"/>
    <cellStyle name="20% - Accent1 2 5 2 3 6 3 2" xfId="12991" xr:uid="{00000000-0005-0000-0000-000003320000}"/>
    <cellStyle name="20% - Accent1 2 5 2 3 6 4" xfId="12992" xr:uid="{00000000-0005-0000-0000-000004320000}"/>
    <cellStyle name="20% - Accent1 2 5 2 3 7" xfId="12993" xr:uid="{00000000-0005-0000-0000-000005320000}"/>
    <cellStyle name="20% - Accent1 2 5 2 3 7 2" xfId="12994" xr:uid="{00000000-0005-0000-0000-000006320000}"/>
    <cellStyle name="20% - Accent1 2 5 2 3 7 2 2" xfId="12995" xr:uid="{00000000-0005-0000-0000-000007320000}"/>
    <cellStyle name="20% - Accent1 2 5 2 3 7 3" xfId="12996" xr:uid="{00000000-0005-0000-0000-000008320000}"/>
    <cellStyle name="20% - Accent1 2 5 2 3 8" xfId="12997" xr:uid="{00000000-0005-0000-0000-000009320000}"/>
    <cellStyle name="20% - Accent1 2 5 2 3 8 2" xfId="12998" xr:uid="{00000000-0005-0000-0000-00000A320000}"/>
    <cellStyle name="20% - Accent1 2 5 2 3 8 2 2" xfId="12999" xr:uid="{00000000-0005-0000-0000-00000B320000}"/>
    <cellStyle name="20% - Accent1 2 5 2 3 8 3" xfId="13000" xr:uid="{00000000-0005-0000-0000-00000C320000}"/>
    <cellStyle name="20% - Accent1 2 5 2 3 9" xfId="13001" xr:uid="{00000000-0005-0000-0000-00000D320000}"/>
    <cellStyle name="20% - Accent1 2 5 2 3 9 2" xfId="13002" xr:uid="{00000000-0005-0000-0000-00000E320000}"/>
    <cellStyle name="20% - Accent1 2 5 2 4" xfId="13003" xr:uid="{00000000-0005-0000-0000-00000F320000}"/>
    <cellStyle name="20% - Accent1 2 5 2 4 10" xfId="13004" xr:uid="{00000000-0005-0000-0000-000010320000}"/>
    <cellStyle name="20% - Accent1 2 5 2 4 10 2" xfId="13005" xr:uid="{00000000-0005-0000-0000-000011320000}"/>
    <cellStyle name="20% - Accent1 2 5 2 4 11" xfId="13006" xr:uid="{00000000-0005-0000-0000-000012320000}"/>
    <cellStyle name="20% - Accent1 2 5 2 4 2" xfId="13007" xr:uid="{00000000-0005-0000-0000-000013320000}"/>
    <cellStyle name="20% - Accent1 2 5 2 4 2 2" xfId="13008" xr:uid="{00000000-0005-0000-0000-000014320000}"/>
    <cellStyle name="20% - Accent1 2 5 2 4 2 2 2" xfId="13009" xr:uid="{00000000-0005-0000-0000-000015320000}"/>
    <cellStyle name="20% - Accent1 2 5 2 4 2 2 2 2" xfId="13010" xr:uid="{00000000-0005-0000-0000-000016320000}"/>
    <cellStyle name="20% - Accent1 2 5 2 4 2 2 2 2 2" xfId="13011" xr:uid="{00000000-0005-0000-0000-000017320000}"/>
    <cellStyle name="20% - Accent1 2 5 2 4 2 2 2 3" xfId="13012" xr:uid="{00000000-0005-0000-0000-000018320000}"/>
    <cellStyle name="20% - Accent1 2 5 2 4 2 2 3" xfId="13013" xr:uid="{00000000-0005-0000-0000-000019320000}"/>
    <cellStyle name="20% - Accent1 2 5 2 4 2 2 3 2" xfId="13014" xr:uid="{00000000-0005-0000-0000-00001A320000}"/>
    <cellStyle name="20% - Accent1 2 5 2 4 2 2 4" xfId="13015" xr:uid="{00000000-0005-0000-0000-00001B320000}"/>
    <cellStyle name="20% - Accent1 2 5 2 4 2 3" xfId="13016" xr:uid="{00000000-0005-0000-0000-00001C320000}"/>
    <cellStyle name="20% - Accent1 2 5 2 4 2 3 2" xfId="13017" xr:uid="{00000000-0005-0000-0000-00001D320000}"/>
    <cellStyle name="20% - Accent1 2 5 2 4 2 3 2 2" xfId="13018" xr:uid="{00000000-0005-0000-0000-00001E320000}"/>
    <cellStyle name="20% - Accent1 2 5 2 4 2 3 2 2 2" xfId="13019" xr:uid="{00000000-0005-0000-0000-00001F320000}"/>
    <cellStyle name="20% - Accent1 2 5 2 4 2 3 2 3" xfId="13020" xr:uid="{00000000-0005-0000-0000-000020320000}"/>
    <cellStyle name="20% - Accent1 2 5 2 4 2 3 3" xfId="13021" xr:uid="{00000000-0005-0000-0000-000021320000}"/>
    <cellStyle name="20% - Accent1 2 5 2 4 2 3 3 2" xfId="13022" xr:uid="{00000000-0005-0000-0000-000022320000}"/>
    <cellStyle name="20% - Accent1 2 5 2 4 2 3 4" xfId="13023" xr:uid="{00000000-0005-0000-0000-000023320000}"/>
    <cellStyle name="20% - Accent1 2 5 2 4 2 4" xfId="13024" xr:uid="{00000000-0005-0000-0000-000024320000}"/>
    <cellStyle name="20% - Accent1 2 5 2 4 2 4 2" xfId="13025" xr:uid="{00000000-0005-0000-0000-000025320000}"/>
    <cellStyle name="20% - Accent1 2 5 2 4 2 4 2 2" xfId="13026" xr:uid="{00000000-0005-0000-0000-000026320000}"/>
    <cellStyle name="20% - Accent1 2 5 2 4 2 4 2 2 2" xfId="13027" xr:uid="{00000000-0005-0000-0000-000027320000}"/>
    <cellStyle name="20% - Accent1 2 5 2 4 2 4 2 3" xfId="13028" xr:uid="{00000000-0005-0000-0000-000028320000}"/>
    <cellStyle name="20% - Accent1 2 5 2 4 2 4 3" xfId="13029" xr:uid="{00000000-0005-0000-0000-000029320000}"/>
    <cellStyle name="20% - Accent1 2 5 2 4 2 4 3 2" xfId="13030" xr:uid="{00000000-0005-0000-0000-00002A320000}"/>
    <cellStyle name="20% - Accent1 2 5 2 4 2 4 4" xfId="13031" xr:uid="{00000000-0005-0000-0000-00002B320000}"/>
    <cellStyle name="20% - Accent1 2 5 2 4 2 5" xfId="13032" xr:uid="{00000000-0005-0000-0000-00002C320000}"/>
    <cellStyle name="20% - Accent1 2 5 2 4 2 5 2" xfId="13033" xr:uid="{00000000-0005-0000-0000-00002D320000}"/>
    <cellStyle name="20% - Accent1 2 5 2 4 2 5 2 2" xfId="13034" xr:uid="{00000000-0005-0000-0000-00002E320000}"/>
    <cellStyle name="20% - Accent1 2 5 2 4 2 5 3" xfId="13035" xr:uid="{00000000-0005-0000-0000-00002F320000}"/>
    <cellStyle name="20% - Accent1 2 5 2 4 2 6" xfId="13036" xr:uid="{00000000-0005-0000-0000-000030320000}"/>
    <cellStyle name="20% - Accent1 2 5 2 4 2 6 2" xfId="13037" xr:uid="{00000000-0005-0000-0000-000031320000}"/>
    <cellStyle name="20% - Accent1 2 5 2 4 2 6 2 2" xfId="13038" xr:uid="{00000000-0005-0000-0000-000032320000}"/>
    <cellStyle name="20% - Accent1 2 5 2 4 2 6 3" xfId="13039" xr:uid="{00000000-0005-0000-0000-000033320000}"/>
    <cellStyle name="20% - Accent1 2 5 2 4 2 7" xfId="13040" xr:uid="{00000000-0005-0000-0000-000034320000}"/>
    <cellStyle name="20% - Accent1 2 5 2 4 2 7 2" xfId="13041" xr:uid="{00000000-0005-0000-0000-000035320000}"/>
    <cellStyle name="20% - Accent1 2 5 2 4 2 8" xfId="13042" xr:uid="{00000000-0005-0000-0000-000036320000}"/>
    <cellStyle name="20% - Accent1 2 5 2 4 2 8 2" xfId="13043" xr:uid="{00000000-0005-0000-0000-000037320000}"/>
    <cellStyle name="20% - Accent1 2 5 2 4 2 9" xfId="13044" xr:uid="{00000000-0005-0000-0000-000038320000}"/>
    <cellStyle name="20% - Accent1 2 5 2 4 3" xfId="13045" xr:uid="{00000000-0005-0000-0000-000039320000}"/>
    <cellStyle name="20% - Accent1 2 5 2 4 3 2" xfId="13046" xr:uid="{00000000-0005-0000-0000-00003A320000}"/>
    <cellStyle name="20% - Accent1 2 5 2 4 3 2 2" xfId="13047" xr:uid="{00000000-0005-0000-0000-00003B320000}"/>
    <cellStyle name="20% - Accent1 2 5 2 4 3 2 2 2" xfId="13048" xr:uid="{00000000-0005-0000-0000-00003C320000}"/>
    <cellStyle name="20% - Accent1 2 5 2 4 3 2 2 2 2" xfId="13049" xr:uid="{00000000-0005-0000-0000-00003D320000}"/>
    <cellStyle name="20% - Accent1 2 5 2 4 3 2 2 3" xfId="13050" xr:uid="{00000000-0005-0000-0000-00003E320000}"/>
    <cellStyle name="20% - Accent1 2 5 2 4 3 2 3" xfId="13051" xr:uid="{00000000-0005-0000-0000-00003F320000}"/>
    <cellStyle name="20% - Accent1 2 5 2 4 3 2 3 2" xfId="13052" xr:uid="{00000000-0005-0000-0000-000040320000}"/>
    <cellStyle name="20% - Accent1 2 5 2 4 3 2 4" xfId="13053" xr:uid="{00000000-0005-0000-0000-000041320000}"/>
    <cellStyle name="20% - Accent1 2 5 2 4 3 3" xfId="13054" xr:uid="{00000000-0005-0000-0000-000042320000}"/>
    <cellStyle name="20% - Accent1 2 5 2 4 3 3 2" xfId="13055" xr:uid="{00000000-0005-0000-0000-000043320000}"/>
    <cellStyle name="20% - Accent1 2 5 2 4 3 3 2 2" xfId="13056" xr:uid="{00000000-0005-0000-0000-000044320000}"/>
    <cellStyle name="20% - Accent1 2 5 2 4 3 3 2 2 2" xfId="13057" xr:uid="{00000000-0005-0000-0000-000045320000}"/>
    <cellStyle name="20% - Accent1 2 5 2 4 3 3 2 3" xfId="13058" xr:uid="{00000000-0005-0000-0000-000046320000}"/>
    <cellStyle name="20% - Accent1 2 5 2 4 3 3 3" xfId="13059" xr:uid="{00000000-0005-0000-0000-000047320000}"/>
    <cellStyle name="20% - Accent1 2 5 2 4 3 3 3 2" xfId="13060" xr:uid="{00000000-0005-0000-0000-000048320000}"/>
    <cellStyle name="20% - Accent1 2 5 2 4 3 3 4" xfId="13061" xr:uid="{00000000-0005-0000-0000-000049320000}"/>
    <cellStyle name="20% - Accent1 2 5 2 4 3 4" xfId="13062" xr:uid="{00000000-0005-0000-0000-00004A320000}"/>
    <cellStyle name="20% - Accent1 2 5 2 4 3 4 2" xfId="13063" xr:uid="{00000000-0005-0000-0000-00004B320000}"/>
    <cellStyle name="20% - Accent1 2 5 2 4 3 4 2 2" xfId="13064" xr:uid="{00000000-0005-0000-0000-00004C320000}"/>
    <cellStyle name="20% - Accent1 2 5 2 4 3 4 2 2 2" xfId="13065" xr:uid="{00000000-0005-0000-0000-00004D320000}"/>
    <cellStyle name="20% - Accent1 2 5 2 4 3 4 2 3" xfId="13066" xr:uid="{00000000-0005-0000-0000-00004E320000}"/>
    <cellStyle name="20% - Accent1 2 5 2 4 3 4 3" xfId="13067" xr:uid="{00000000-0005-0000-0000-00004F320000}"/>
    <cellStyle name="20% - Accent1 2 5 2 4 3 4 3 2" xfId="13068" xr:uid="{00000000-0005-0000-0000-000050320000}"/>
    <cellStyle name="20% - Accent1 2 5 2 4 3 4 4" xfId="13069" xr:uid="{00000000-0005-0000-0000-000051320000}"/>
    <cellStyle name="20% - Accent1 2 5 2 4 3 5" xfId="13070" xr:uid="{00000000-0005-0000-0000-000052320000}"/>
    <cellStyle name="20% - Accent1 2 5 2 4 3 5 2" xfId="13071" xr:uid="{00000000-0005-0000-0000-000053320000}"/>
    <cellStyle name="20% - Accent1 2 5 2 4 3 5 2 2" xfId="13072" xr:uid="{00000000-0005-0000-0000-000054320000}"/>
    <cellStyle name="20% - Accent1 2 5 2 4 3 5 3" xfId="13073" xr:uid="{00000000-0005-0000-0000-000055320000}"/>
    <cellStyle name="20% - Accent1 2 5 2 4 3 6" xfId="13074" xr:uid="{00000000-0005-0000-0000-000056320000}"/>
    <cellStyle name="20% - Accent1 2 5 2 4 3 6 2" xfId="13075" xr:uid="{00000000-0005-0000-0000-000057320000}"/>
    <cellStyle name="20% - Accent1 2 5 2 4 3 6 2 2" xfId="13076" xr:uid="{00000000-0005-0000-0000-000058320000}"/>
    <cellStyle name="20% - Accent1 2 5 2 4 3 6 3" xfId="13077" xr:uid="{00000000-0005-0000-0000-000059320000}"/>
    <cellStyle name="20% - Accent1 2 5 2 4 3 7" xfId="13078" xr:uid="{00000000-0005-0000-0000-00005A320000}"/>
    <cellStyle name="20% - Accent1 2 5 2 4 3 7 2" xfId="13079" xr:uid="{00000000-0005-0000-0000-00005B320000}"/>
    <cellStyle name="20% - Accent1 2 5 2 4 3 8" xfId="13080" xr:uid="{00000000-0005-0000-0000-00005C320000}"/>
    <cellStyle name="20% - Accent1 2 5 2 4 3 8 2" xfId="13081" xr:uid="{00000000-0005-0000-0000-00005D320000}"/>
    <cellStyle name="20% - Accent1 2 5 2 4 3 9" xfId="13082" xr:uid="{00000000-0005-0000-0000-00005E320000}"/>
    <cellStyle name="20% - Accent1 2 5 2 4 4" xfId="13083" xr:uid="{00000000-0005-0000-0000-00005F320000}"/>
    <cellStyle name="20% - Accent1 2 5 2 4 4 2" xfId="13084" xr:uid="{00000000-0005-0000-0000-000060320000}"/>
    <cellStyle name="20% - Accent1 2 5 2 4 4 2 2" xfId="13085" xr:uid="{00000000-0005-0000-0000-000061320000}"/>
    <cellStyle name="20% - Accent1 2 5 2 4 4 2 2 2" xfId="13086" xr:uid="{00000000-0005-0000-0000-000062320000}"/>
    <cellStyle name="20% - Accent1 2 5 2 4 4 2 3" xfId="13087" xr:uid="{00000000-0005-0000-0000-000063320000}"/>
    <cellStyle name="20% - Accent1 2 5 2 4 4 3" xfId="13088" xr:uid="{00000000-0005-0000-0000-000064320000}"/>
    <cellStyle name="20% - Accent1 2 5 2 4 4 3 2" xfId="13089" xr:uid="{00000000-0005-0000-0000-000065320000}"/>
    <cellStyle name="20% - Accent1 2 5 2 4 4 4" xfId="13090" xr:uid="{00000000-0005-0000-0000-000066320000}"/>
    <cellStyle name="20% - Accent1 2 5 2 4 5" xfId="13091" xr:uid="{00000000-0005-0000-0000-000067320000}"/>
    <cellStyle name="20% - Accent1 2 5 2 4 5 2" xfId="13092" xr:uid="{00000000-0005-0000-0000-000068320000}"/>
    <cellStyle name="20% - Accent1 2 5 2 4 5 2 2" xfId="13093" xr:uid="{00000000-0005-0000-0000-000069320000}"/>
    <cellStyle name="20% - Accent1 2 5 2 4 5 2 2 2" xfId="13094" xr:uid="{00000000-0005-0000-0000-00006A320000}"/>
    <cellStyle name="20% - Accent1 2 5 2 4 5 2 3" xfId="13095" xr:uid="{00000000-0005-0000-0000-00006B320000}"/>
    <cellStyle name="20% - Accent1 2 5 2 4 5 3" xfId="13096" xr:uid="{00000000-0005-0000-0000-00006C320000}"/>
    <cellStyle name="20% - Accent1 2 5 2 4 5 3 2" xfId="13097" xr:uid="{00000000-0005-0000-0000-00006D320000}"/>
    <cellStyle name="20% - Accent1 2 5 2 4 5 4" xfId="13098" xr:uid="{00000000-0005-0000-0000-00006E320000}"/>
    <cellStyle name="20% - Accent1 2 5 2 4 6" xfId="13099" xr:uid="{00000000-0005-0000-0000-00006F320000}"/>
    <cellStyle name="20% - Accent1 2 5 2 4 6 2" xfId="13100" xr:uid="{00000000-0005-0000-0000-000070320000}"/>
    <cellStyle name="20% - Accent1 2 5 2 4 6 2 2" xfId="13101" xr:uid="{00000000-0005-0000-0000-000071320000}"/>
    <cellStyle name="20% - Accent1 2 5 2 4 6 2 2 2" xfId="13102" xr:uid="{00000000-0005-0000-0000-000072320000}"/>
    <cellStyle name="20% - Accent1 2 5 2 4 6 2 3" xfId="13103" xr:uid="{00000000-0005-0000-0000-000073320000}"/>
    <cellStyle name="20% - Accent1 2 5 2 4 6 3" xfId="13104" xr:uid="{00000000-0005-0000-0000-000074320000}"/>
    <cellStyle name="20% - Accent1 2 5 2 4 6 3 2" xfId="13105" xr:uid="{00000000-0005-0000-0000-000075320000}"/>
    <cellStyle name="20% - Accent1 2 5 2 4 6 4" xfId="13106" xr:uid="{00000000-0005-0000-0000-000076320000}"/>
    <cellStyle name="20% - Accent1 2 5 2 4 7" xfId="13107" xr:uid="{00000000-0005-0000-0000-000077320000}"/>
    <cellStyle name="20% - Accent1 2 5 2 4 7 2" xfId="13108" xr:uid="{00000000-0005-0000-0000-000078320000}"/>
    <cellStyle name="20% - Accent1 2 5 2 4 7 2 2" xfId="13109" xr:uid="{00000000-0005-0000-0000-000079320000}"/>
    <cellStyle name="20% - Accent1 2 5 2 4 7 3" xfId="13110" xr:uid="{00000000-0005-0000-0000-00007A320000}"/>
    <cellStyle name="20% - Accent1 2 5 2 4 8" xfId="13111" xr:uid="{00000000-0005-0000-0000-00007B320000}"/>
    <cellStyle name="20% - Accent1 2 5 2 4 8 2" xfId="13112" xr:uid="{00000000-0005-0000-0000-00007C320000}"/>
    <cellStyle name="20% - Accent1 2 5 2 4 8 2 2" xfId="13113" xr:uid="{00000000-0005-0000-0000-00007D320000}"/>
    <cellStyle name="20% - Accent1 2 5 2 4 8 3" xfId="13114" xr:uid="{00000000-0005-0000-0000-00007E320000}"/>
    <cellStyle name="20% - Accent1 2 5 2 4 9" xfId="13115" xr:uid="{00000000-0005-0000-0000-00007F320000}"/>
    <cellStyle name="20% - Accent1 2 5 2 4 9 2" xfId="13116" xr:uid="{00000000-0005-0000-0000-000080320000}"/>
    <cellStyle name="20% - Accent1 2 5 2 5" xfId="13117" xr:uid="{00000000-0005-0000-0000-000081320000}"/>
    <cellStyle name="20% - Accent1 2 5 2 5 10" xfId="13118" xr:uid="{00000000-0005-0000-0000-000082320000}"/>
    <cellStyle name="20% - Accent1 2 5 2 5 10 2" xfId="13119" xr:uid="{00000000-0005-0000-0000-000083320000}"/>
    <cellStyle name="20% - Accent1 2 5 2 5 11" xfId="13120" xr:uid="{00000000-0005-0000-0000-000084320000}"/>
    <cellStyle name="20% - Accent1 2 5 2 5 2" xfId="13121" xr:uid="{00000000-0005-0000-0000-000085320000}"/>
    <cellStyle name="20% - Accent1 2 5 2 5 2 2" xfId="13122" xr:uid="{00000000-0005-0000-0000-000086320000}"/>
    <cellStyle name="20% - Accent1 2 5 2 5 2 2 2" xfId="13123" xr:uid="{00000000-0005-0000-0000-000087320000}"/>
    <cellStyle name="20% - Accent1 2 5 2 5 2 2 2 2" xfId="13124" xr:uid="{00000000-0005-0000-0000-000088320000}"/>
    <cellStyle name="20% - Accent1 2 5 2 5 2 2 2 2 2" xfId="13125" xr:uid="{00000000-0005-0000-0000-000089320000}"/>
    <cellStyle name="20% - Accent1 2 5 2 5 2 2 2 3" xfId="13126" xr:uid="{00000000-0005-0000-0000-00008A320000}"/>
    <cellStyle name="20% - Accent1 2 5 2 5 2 2 3" xfId="13127" xr:uid="{00000000-0005-0000-0000-00008B320000}"/>
    <cellStyle name="20% - Accent1 2 5 2 5 2 2 3 2" xfId="13128" xr:uid="{00000000-0005-0000-0000-00008C320000}"/>
    <cellStyle name="20% - Accent1 2 5 2 5 2 2 4" xfId="13129" xr:uid="{00000000-0005-0000-0000-00008D320000}"/>
    <cellStyle name="20% - Accent1 2 5 2 5 2 3" xfId="13130" xr:uid="{00000000-0005-0000-0000-00008E320000}"/>
    <cellStyle name="20% - Accent1 2 5 2 5 2 3 2" xfId="13131" xr:uid="{00000000-0005-0000-0000-00008F320000}"/>
    <cellStyle name="20% - Accent1 2 5 2 5 2 3 2 2" xfId="13132" xr:uid="{00000000-0005-0000-0000-000090320000}"/>
    <cellStyle name="20% - Accent1 2 5 2 5 2 3 2 2 2" xfId="13133" xr:uid="{00000000-0005-0000-0000-000091320000}"/>
    <cellStyle name="20% - Accent1 2 5 2 5 2 3 2 3" xfId="13134" xr:uid="{00000000-0005-0000-0000-000092320000}"/>
    <cellStyle name="20% - Accent1 2 5 2 5 2 3 3" xfId="13135" xr:uid="{00000000-0005-0000-0000-000093320000}"/>
    <cellStyle name="20% - Accent1 2 5 2 5 2 3 3 2" xfId="13136" xr:uid="{00000000-0005-0000-0000-000094320000}"/>
    <cellStyle name="20% - Accent1 2 5 2 5 2 3 4" xfId="13137" xr:uid="{00000000-0005-0000-0000-000095320000}"/>
    <cellStyle name="20% - Accent1 2 5 2 5 2 4" xfId="13138" xr:uid="{00000000-0005-0000-0000-000096320000}"/>
    <cellStyle name="20% - Accent1 2 5 2 5 2 4 2" xfId="13139" xr:uid="{00000000-0005-0000-0000-000097320000}"/>
    <cellStyle name="20% - Accent1 2 5 2 5 2 4 2 2" xfId="13140" xr:uid="{00000000-0005-0000-0000-000098320000}"/>
    <cellStyle name="20% - Accent1 2 5 2 5 2 4 2 2 2" xfId="13141" xr:uid="{00000000-0005-0000-0000-000099320000}"/>
    <cellStyle name="20% - Accent1 2 5 2 5 2 4 2 3" xfId="13142" xr:uid="{00000000-0005-0000-0000-00009A320000}"/>
    <cellStyle name="20% - Accent1 2 5 2 5 2 4 3" xfId="13143" xr:uid="{00000000-0005-0000-0000-00009B320000}"/>
    <cellStyle name="20% - Accent1 2 5 2 5 2 4 3 2" xfId="13144" xr:uid="{00000000-0005-0000-0000-00009C320000}"/>
    <cellStyle name="20% - Accent1 2 5 2 5 2 4 4" xfId="13145" xr:uid="{00000000-0005-0000-0000-00009D320000}"/>
    <cellStyle name="20% - Accent1 2 5 2 5 2 5" xfId="13146" xr:uid="{00000000-0005-0000-0000-00009E320000}"/>
    <cellStyle name="20% - Accent1 2 5 2 5 2 5 2" xfId="13147" xr:uid="{00000000-0005-0000-0000-00009F320000}"/>
    <cellStyle name="20% - Accent1 2 5 2 5 2 5 2 2" xfId="13148" xr:uid="{00000000-0005-0000-0000-0000A0320000}"/>
    <cellStyle name="20% - Accent1 2 5 2 5 2 5 3" xfId="13149" xr:uid="{00000000-0005-0000-0000-0000A1320000}"/>
    <cellStyle name="20% - Accent1 2 5 2 5 2 6" xfId="13150" xr:uid="{00000000-0005-0000-0000-0000A2320000}"/>
    <cellStyle name="20% - Accent1 2 5 2 5 2 6 2" xfId="13151" xr:uid="{00000000-0005-0000-0000-0000A3320000}"/>
    <cellStyle name="20% - Accent1 2 5 2 5 2 6 2 2" xfId="13152" xr:uid="{00000000-0005-0000-0000-0000A4320000}"/>
    <cellStyle name="20% - Accent1 2 5 2 5 2 6 3" xfId="13153" xr:uid="{00000000-0005-0000-0000-0000A5320000}"/>
    <cellStyle name="20% - Accent1 2 5 2 5 2 7" xfId="13154" xr:uid="{00000000-0005-0000-0000-0000A6320000}"/>
    <cellStyle name="20% - Accent1 2 5 2 5 2 7 2" xfId="13155" xr:uid="{00000000-0005-0000-0000-0000A7320000}"/>
    <cellStyle name="20% - Accent1 2 5 2 5 2 8" xfId="13156" xr:uid="{00000000-0005-0000-0000-0000A8320000}"/>
    <cellStyle name="20% - Accent1 2 5 2 5 2 8 2" xfId="13157" xr:uid="{00000000-0005-0000-0000-0000A9320000}"/>
    <cellStyle name="20% - Accent1 2 5 2 5 2 9" xfId="13158" xr:uid="{00000000-0005-0000-0000-0000AA320000}"/>
    <cellStyle name="20% - Accent1 2 5 2 5 3" xfId="13159" xr:uid="{00000000-0005-0000-0000-0000AB320000}"/>
    <cellStyle name="20% - Accent1 2 5 2 5 3 2" xfId="13160" xr:uid="{00000000-0005-0000-0000-0000AC320000}"/>
    <cellStyle name="20% - Accent1 2 5 2 5 3 2 2" xfId="13161" xr:uid="{00000000-0005-0000-0000-0000AD320000}"/>
    <cellStyle name="20% - Accent1 2 5 2 5 3 2 2 2" xfId="13162" xr:uid="{00000000-0005-0000-0000-0000AE320000}"/>
    <cellStyle name="20% - Accent1 2 5 2 5 3 2 2 2 2" xfId="13163" xr:uid="{00000000-0005-0000-0000-0000AF320000}"/>
    <cellStyle name="20% - Accent1 2 5 2 5 3 2 2 3" xfId="13164" xr:uid="{00000000-0005-0000-0000-0000B0320000}"/>
    <cellStyle name="20% - Accent1 2 5 2 5 3 2 3" xfId="13165" xr:uid="{00000000-0005-0000-0000-0000B1320000}"/>
    <cellStyle name="20% - Accent1 2 5 2 5 3 2 3 2" xfId="13166" xr:uid="{00000000-0005-0000-0000-0000B2320000}"/>
    <cellStyle name="20% - Accent1 2 5 2 5 3 2 4" xfId="13167" xr:uid="{00000000-0005-0000-0000-0000B3320000}"/>
    <cellStyle name="20% - Accent1 2 5 2 5 3 3" xfId="13168" xr:uid="{00000000-0005-0000-0000-0000B4320000}"/>
    <cellStyle name="20% - Accent1 2 5 2 5 3 3 2" xfId="13169" xr:uid="{00000000-0005-0000-0000-0000B5320000}"/>
    <cellStyle name="20% - Accent1 2 5 2 5 3 3 2 2" xfId="13170" xr:uid="{00000000-0005-0000-0000-0000B6320000}"/>
    <cellStyle name="20% - Accent1 2 5 2 5 3 3 2 2 2" xfId="13171" xr:uid="{00000000-0005-0000-0000-0000B7320000}"/>
    <cellStyle name="20% - Accent1 2 5 2 5 3 3 2 3" xfId="13172" xr:uid="{00000000-0005-0000-0000-0000B8320000}"/>
    <cellStyle name="20% - Accent1 2 5 2 5 3 3 3" xfId="13173" xr:uid="{00000000-0005-0000-0000-0000B9320000}"/>
    <cellStyle name="20% - Accent1 2 5 2 5 3 3 3 2" xfId="13174" xr:uid="{00000000-0005-0000-0000-0000BA320000}"/>
    <cellStyle name="20% - Accent1 2 5 2 5 3 3 4" xfId="13175" xr:uid="{00000000-0005-0000-0000-0000BB320000}"/>
    <cellStyle name="20% - Accent1 2 5 2 5 3 4" xfId="13176" xr:uid="{00000000-0005-0000-0000-0000BC320000}"/>
    <cellStyle name="20% - Accent1 2 5 2 5 3 4 2" xfId="13177" xr:uid="{00000000-0005-0000-0000-0000BD320000}"/>
    <cellStyle name="20% - Accent1 2 5 2 5 3 4 2 2" xfId="13178" xr:uid="{00000000-0005-0000-0000-0000BE320000}"/>
    <cellStyle name="20% - Accent1 2 5 2 5 3 4 2 2 2" xfId="13179" xr:uid="{00000000-0005-0000-0000-0000BF320000}"/>
    <cellStyle name="20% - Accent1 2 5 2 5 3 4 2 3" xfId="13180" xr:uid="{00000000-0005-0000-0000-0000C0320000}"/>
    <cellStyle name="20% - Accent1 2 5 2 5 3 4 3" xfId="13181" xr:uid="{00000000-0005-0000-0000-0000C1320000}"/>
    <cellStyle name="20% - Accent1 2 5 2 5 3 4 3 2" xfId="13182" xr:uid="{00000000-0005-0000-0000-0000C2320000}"/>
    <cellStyle name="20% - Accent1 2 5 2 5 3 4 4" xfId="13183" xr:uid="{00000000-0005-0000-0000-0000C3320000}"/>
    <cellStyle name="20% - Accent1 2 5 2 5 3 5" xfId="13184" xr:uid="{00000000-0005-0000-0000-0000C4320000}"/>
    <cellStyle name="20% - Accent1 2 5 2 5 3 5 2" xfId="13185" xr:uid="{00000000-0005-0000-0000-0000C5320000}"/>
    <cellStyle name="20% - Accent1 2 5 2 5 3 5 2 2" xfId="13186" xr:uid="{00000000-0005-0000-0000-0000C6320000}"/>
    <cellStyle name="20% - Accent1 2 5 2 5 3 5 3" xfId="13187" xr:uid="{00000000-0005-0000-0000-0000C7320000}"/>
    <cellStyle name="20% - Accent1 2 5 2 5 3 6" xfId="13188" xr:uid="{00000000-0005-0000-0000-0000C8320000}"/>
    <cellStyle name="20% - Accent1 2 5 2 5 3 6 2" xfId="13189" xr:uid="{00000000-0005-0000-0000-0000C9320000}"/>
    <cellStyle name="20% - Accent1 2 5 2 5 3 6 2 2" xfId="13190" xr:uid="{00000000-0005-0000-0000-0000CA320000}"/>
    <cellStyle name="20% - Accent1 2 5 2 5 3 6 3" xfId="13191" xr:uid="{00000000-0005-0000-0000-0000CB320000}"/>
    <cellStyle name="20% - Accent1 2 5 2 5 3 7" xfId="13192" xr:uid="{00000000-0005-0000-0000-0000CC320000}"/>
    <cellStyle name="20% - Accent1 2 5 2 5 3 7 2" xfId="13193" xr:uid="{00000000-0005-0000-0000-0000CD320000}"/>
    <cellStyle name="20% - Accent1 2 5 2 5 3 8" xfId="13194" xr:uid="{00000000-0005-0000-0000-0000CE320000}"/>
    <cellStyle name="20% - Accent1 2 5 2 5 3 8 2" xfId="13195" xr:uid="{00000000-0005-0000-0000-0000CF320000}"/>
    <cellStyle name="20% - Accent1 2 5 2 5 3 9" xfId="13196" xr:uid="{00000000-0005-0000-0000-0000D0320000}"/>
    <cellStyle name="20% - Accent1 2 5 2 5 4" xfId="13197" xr:uid="{00000000-0005-0000-0000-0000D1320000}"/>
    <cellStyle name="20% - Accent1 2 5 2 5 4 2" xfId="13198" xr:uid="{00000000-0005-0000-0000-0000D2320000}"/>
    <cellStyle name="20% - Accent1 2 5 2 5 4 2 2" xfId="13199" xr:uid="{00000000-0005-0000-0000-0000D3320000}"/>
    <cellStyle name="20% - Accent1 2 5 2 5 4 2 2 2" xfId="13200" xr:uid="{00000000-0005-0000-0000-0000D4320000}"/>
    <cellStyle name="20% - Accent1 2 5 2 5 4 2 3" xfId="13201" xr:uid="{00000000-0005-0000-0000-0000D5320000}"/>
    <cellStyle name="20% - Accent1 2 5 2 5 4 3" xfId="13202" xr:uid="{00000000-0005-0000-0000-0000D6320000}"/>
    <cellStyle name="20% - Accent1 2 5 2 5 4 3 2" xfId="13203" xr:uid="{00000000-0005-0000-0000-0000D7320000}"/>
    <cellStyle name="20% - Accent1 2 5 2 5 4 4" xfId="13204" xr:uid="{00000000-0005-0000-0000-0000D8320000}"/>
    <cellStyle name="20% - Accent1 2 5 2 5 5" xfId="13205" xr:uid="{00000000-0005-0000-0000-0000D9320000}"/>
    <cellStyle name="20% - Accent1 2 5 2 5 5 2" xfId="13206" xr:uid="{00000000-0005-0000-0000-0000DA320000}"/>
    <cellStyle name="20% - Accent1 2 5 2 5 5 2 2" xfId="13207" xr:uid="{00000000-0005-0000-0000-0000DB320000}"/>
    <cellStyle name="20% - Accent1 2 5 2 5 5 2 2 2" xfId="13208" xr:uid="{00000000-0005-0000-0000-0000DC320000}"/>
    <cellStyle name="20% - Accent1 2 5 2 5 5 2 3" xfId="13209" xr:uid="{00000000-0005-0000-0000-0000DD320000}"/>
    <cellStyle name="20% - Accent1 2 5 2 5 5 3" xfId="13210" xr:uid="{00000000-0005-0000-0000-0000DE320000}"/>
    <cellStyle name="20% - Accent1 2 5 2 5 5 3 2" xfId="13211" xr:uid="{00000000-0005-0000-0000-0000DF320000}"/>
    <cellStyle name="20% - Accent1 2 5 2 5 5 4" xfId="13212" xr:uid="{00000000-0005-0000-0000-0000E0320000}"/>
    <cellStyle name="20% - Accent1 2 5 2 5 6" xfId="13213" xr:uid="{00000000-0005-0000-0000-0000E1320000}"/>
    <cellStyle name="20% - Accent1 2 5 2 5 6 2" xfId="13214" xr:uid="{00000000-0005-0000-0000-0000E2320000}"/>
    <cellStyle name="20% - Accent1 2 5 2 5 6 2 2" xfId="13215" xr:uid="{00000000-0005-0000-0000-0000E3320000}"/>
    <cellStyle name="20% - Accent1 2 5 2 5 6 2 2 2" xfId="13216" xr:uid="{00000000-0005-0000-0000-0000E4320000}"/>
    <cellStyle name="20% - Accent1 2 5 2 5 6 2 3" xfId="13217" xr:uid="{00000000-0005-0000-0000-0000E5320000}"/>
    <cellStyle name="20% - Accent1 2 5 2 5 6 3" xfId="13218" xr:uid="{00000000-0005-0000-0000-0000E6320000}"/>
    <cellStyle name="20% - Accent1 2 5 2 5 6 3 2" xfId="13219" xr:uid="{00000000-0005-0000-0000-0000E7320000}"/>
    <cellStyle name="20% - Accent1 2 5 2 5 6 4" xfId="13220" xr:uid="{00000000-0005-0000-0000-0000E8320000}"/>
    <cellStyle name="20% - Accent1 2 5 2 5 7" xfId="13221" xr:uid="{00000000-0005-0000-0000-0000E9320000}"/>
    <cellStyle name="20% - Accent1 2 5 2 5 7 2" xfId="13222" xr:uid="{00000000-0005-0000-0000-0000EA320000}"/>
    <cellStyle name="20% - Accent1 2 5 2 5 7 2 2" xfId="13223" xr:uid="{00000000-0005-0000-0000-0000EB320000}"/>
    <cellStyle name="20% - Accent1 2 5 2 5 7 3" xfId="13224" xr:uid="{00000000-0005-0000-0000-0000EC320000}"/>
    <cellStyle name="20% - Accent1 2 5 2 5 8" xfId="13225" xr:uid="{00000000-0005-0000-0000-0000ED320000}"/>
    <cellStyle name="20% - Accent1 2 5 2 5 8 2" xfId="13226" xr:uid="{00000000-0005-0000-0000-0000EE320000}"/>
    <cellStyle name="20% - Accent1 2 5 2 5 8 2 2" xfId="13227" xr:uid="{00000000-0005-0000-0000-0000EF320000}"/>
    <cellStyle name="20% - Accent1 2 5 2 5 8 3" xfId="13228" xr:uid="{00000000-0005-0000-0000-0000F0320000}"/>
    <cellStyle name="20% - Accent1 2 5 2 5 9" xfId="13229" xr:uid="{00000000-0005-0000-0000-0000F1320000}"/>
    <cellStyle name="20% - Accent1 2 5 2 5 9 2" xfId="13230" xr:uid="{00000000-0005-0000-0000-0000F2320000}"/>
    <cellStyle name="20% - Accent1 2 5 2 6" xfId="13231" xr:uid="{00000000-0005-0000-0000-0000F3320000}"/>
    <cellStyle name="20% - Accent1 2 5 2 6 2" xfId="13232" xr:uid="{00000000-0005-0000-0000-0000F4320000}"/>
    <cellStyle name="20% - Accent1 2 5 2 6 2 2" xfId="13233" xr:uid="{00000000-0005-0000-0000-0000F5320000}"/>
    <cellStyle name="20% - Accent1 2 5 2 6 2 2 2" xfId="13234" xr:uid="{00000000-0005-0000-0000-0000F6320000}"/>
    <cellStyle name="20% - Accent1 2 5 2 6 2 2 2 2" xfId="13235" xr:uid="{00000000-0005-0000-0000-0000F7320000}"/>
    <cellStyle name="20% - Accent1 2 5 2 6 2 2 3" xfId="13236" xr:uid="{00000000-0005-0000-0000-0000F8320000}"/>
    <cellStyle name="20% - Accent1 2 5 2 6 2 3" xfId="13237" xr:uid="{00000000-0005-0000-0000-0000F9320000}"/>
    <cellStyle name="20% - Accent1 2 5 2 6 2 3 2" xfId="13238" xr:uid="{00000000-0005-0000-0000-0000FA320000}"/>
    <cellStyle name="20% - Accent1 2 5 2 6 2 4" xfId="13239" xr:uid="{00000000-0005-0000-0000-0000FB320000}"/>
    <cellStyle name="20% - Accent1 2 5 2 6 3" xfId="13240" xr:uid="{00000000-0005-0000-0000-0000FC320000}"/>
    <cellStyle name="20% - Accent1 2 5 2 6 3 2" xfId="13241" xr:uid="{00000000-0005-0000-0000-0000FD320000}"/>
    <cellStyle name="20% - Accent1 2 5 2 6 3 2 2" xfId="13242" xr:uid="{00000000-0005-0000-0000-0000FE320000}"/>
    <cellStyle name="20% - Accent1 2 5 2 6 3 2 2 2" xfId="13243" xr:uid="{00000000-0005-0000-0000-0000FF320000}"/>
    <cellStyle name="20% - Accent1 2 5 2 6 3 2 3" xfId="13244" xr:uid="{00000000-0005-0000-0000-000000330000}"/>
    <cellStyle name="20% - Accent1 2 5 2 6 3 3" xfId="13245" xr:uid="{00000000-0005-0000-0000-000001330000}"/>
    <cellStyle name="20% - Accent1 2 5 2 6 3 3 2" xfId="13246" xr:uid="{00000000-0005-0000-0000-000002330000}"/>
    <cellStyle name="20% - Accent1 2 5 2 6 3 4" xfId="13247" xr:uid="{00000000-0005-0000-0000-000003330000}"/>
    <cellStyle name="20% - Accent1 2 5 2 6 4" xfId="13248" xr:uid="{00000000-0005-0000-0000-000004330000}"/>
    <cellStyle name="20% - Accent1 2 5 2 6 4 2" xfId="13249" xr:uid="{00000000-0005-0000-0000-000005330000}"/>
    <cellStyle name="20% - Accent1 2 5 2 6 4 2 2" xfId="13250" xr:uid="{00000000-0005-0000-0000-000006330000}"/>
    <cellStyle name="20% - Accent1 2 5 2 6 4 2 2 2" xfId="13251" xr:uid="{00000000-0005-0000-0000-000007330000}"/>
    <cellStyle name="20% - Accent1 2 5 2 6 4 2 3" xfId="13252" xr:uid="{00000000-0005-0000-0000-000008330000}"/>
    <cellStyle name="20% - Accent1 2 5 2 6 4 3" xfId="13253" xr:uid="{00000000-0005-0000-0000-000009330000}"/>
    <cellStyle name="20% - Accent1 2 5 2 6 4 3 2" xfId="13254" xr:uid="{00000000-0005-0000-0000-00000A330000}"/>
    <cellStyle name="20% - Accent1 2 5 2 6 4 4" xfId="13255" xr:uid="{00000000-0005-0000-0000-00000B330000}"/>
    <cellStyle name="20% - Accent1 2 5 2 6 5" xfId="13256" xr:uid="{00000000-0005-0000-0000-00000C330000}"/>
    <cellStyle name="20% - Accent1 2 5 2 6 5 2" xfId="13257" xr:uid="{00000000-0005-0000-0000-00000D330000}"/>
    <cellStyle name="20% - Accent1 2 5 2 6 5 2 2" xfId="13258" xr:uid="{00000000-0005-0000-0000-00000E330000}"/>
    <cellStyle name="20% - Accent1 2 5 2 6 5 3" xfId="13259" xr:uid="{00000000-0005-0000-0000-00000F330000}"/>
    <cellStyle name="20% - Accent1 2 5 2 6 6" xfId="13260" xr:uid="{00000000-0005-0000-0000-000010330000}"/>
    <cellStyle name="20% - Accent1 2 5 2 6 6 2" xfId="13261" xr:uid="{00000000-0005-0000-0000-000011330000}"/>
    <cellStyle name="20% - Accent1 2 5 2 6 6 2 2" xfId="13262" xr:uid="{00000000-0005-0000-0000-000012330000}"/>
    <cellStyle name="20% - Accent1 2 5 2 6 6 3" xfId="13263" xr:uid="{00000000-0005-0000-0000-000013330000}"/>
    <cellStyle name="20% - Accent1 2 5 2 6 7" xfId="13264" xr:uid="{00000000-0005-0000-0000-000014330000}"/>
    <cellStyle name="20% - Accent1 2 5 2 6 7 2" xfId="13265" xr:uid="{00000000-0005-0000-0000-000015330000}"/>
    <cellStyle name="20% - Accent1 2 5 2 6 8" xfId="13266" xr:uid="{00000000-0005-0000-0000-000016330000}"/>
    <cellStyle name="20% - Accent1 2 5 2 6 8 2" xfId="13267" xr:uid="{00000000-0005-0000-0000-000017330000}"/>
    <cellStyle name="20% - Accent1 2 5 2 6 9" xfId="13268" xr:uid="{00000000-0005-0000-0000-000018330000}"/>
    <cellStyle name="20% - Accent1 2 5 2 7" xfId="13269" xr:uid="{00000000-0005-0000-0000-000019330000}"/>
    <cellStyle name="20% - Accent1 2 5 2 7 2" xfId="13270" xr:uid="{00000000-0005-0000-0000-00001A330000}"/>
    <cellStyle name="20% - Accent1 2 5 2 7 2 2" xfId="13271" xr:uid="{00000000-0005-0000-0000-00001B330000}"/>
    <cellStyle name="20% - Accent1 2 5 2 7 2 2 2" xfId="13272" xr:uid="{00000000-0005-0000-0000-00001C330000}"/>
    <cellStyle name="20% - Accent1 2 5 2 7 2 2 2 2" xfId="13273" xr:uid="{00000000-0005-0000-0000-00001D330000}"/>
    <cellStyle name="20% - Accent1 2 5 2 7 2 2 3" xfId="13274" xr:uid="{00000000-0005-0000-0000-00001E330000}"/>
    <cellStyle name="20% - Accent1 2 5 2 7 2 3" xfId="13275" xr:uid="{00000000-0005-0000-0000-00001F330000}"/>
    <cellStyle name="20% - Accent1 2 5 2 7 2 3 2" xfId="13276" xr:uid="{00000000-0005-0000-0000-000020330000}"/>
    <cellStyle name="20% - Accent1 2 5 2 7 2 4" xfId="13277" xr:uid="{00000000-0005-0000-0000-000021330000}"/>
    <cellStyle name="20% - Accent1 2 5 2 7 3" xfId="13278" xr:uid="{00000000-0005-0000-0000-000022330000}"/>
    <cellStyle name="20% - Accent1 2 5 2 7 3 2" xfId="13279" xr:uid="{00000000-0005-0000-0000-000023330000}"/>
    <cellStyle name="20% - Accent1 2 5 2 7 3 2 2" xfId="13280" xr:uid="{00000000-0005-0000-0000-000024330000}"/>
    <cellStyle name="20% - Accent1 2 5 2 7 3 2 2 2" xfId="13281" xr:uid="{00000000-0005-0000-0000-000025330000}"/>
    <cellStyle name="20% - Accent1 2 5 2 7 3 2 3" xfId="13282" xr:uid="{00000000-0005-0000-0000-000026330000}"/>
    <cellStyle name="20% - Accent1 2 5 2 7 3 3" xfId="13283" xr:uid="{00000000-0005-0000-0000-000027330000}"/>
    <cellStyle name="20% - Accent1 2 5 2 7 3 3 2" xfId="13284" xr:uid="{00000000-0005-0000-0000-000028330000}"/>
    <cellStyle name="20% - Accent1 2 5 2 7 3 4" xfId="13285" xr:uid="{00000000-0005-0000-0000-000029330000}"/>
    <cellStyle name="20% - Accent1 2 5 2 7 4" xfId="13286" xr:uid="{00000000-0005-0000-0000-00002A330000}"/>
    <cellStyle name="20% - Accent1 2 5 2 7 4 2" xfId="13287" xr:uid="{00000000-0005-0000-0000-00002B330000}"/>
    <cellStyle name="20% - Accent1 2 5 2 7 4 2 2" xfId="13288" xr:uid="{00000000-0005-0000-0000-00002C330000}"/>
    <cellStyle name="20% - Accent1 2 5 2 7 4 2 2 2" xfId="13289" xr:uid="{00000000-0005-0000-0000-00002D330000}"/>
    <cellStyle name="20% - Accent1 2 5 2 7 4 2 3" xfId="13290" xr:uid="{00000000-0005-0000-0000-00002E330000}"/>
    <cellStyle name="20% - Accent1 2 5 2 7 4 3" xfId="13291" xr:uid="{00000000-0005-0000-0000-00002F330000}"/>
    <cellStyle name="20% - Accent1 2 5 2 7 4 3 2" xfId="13292" xr:uid="{00000000-0005-0000-0000-000030330000}"/>
    <cellStyle name="20% - Accent1 2 5 2 7 4 4" xfId="13293" xr:uid="{00000000-0005-0000-0000-000031330000}"/>
    <cellStyle name="20% - Accent1 2 5 2 7 5" xfId="13294" xr:uid="{00000000-0005-0000-0000-000032330000}"/>
    <cellStyle name="20% - Accent1 2 5 2 7 5 2" xfId="13295" xr:uid="{00000000-0005-0000-0000-000033330000}"/>
    <cellStyle name="20% - Accent1 2 5 2 7 5 2 2" xfId="13296" xr:uid="{00000000-0005-0000-0000-000034330000}"/>
    <cellStyle name="20% - Accent1 2 5 2 7 5 3" xfId="13297" xr:uid="{00000000-0005-0000-0000-000035330000}"/>
    <cellStyle name="20% - Accent1 2 5 2 7 6" xfId="13298" xr:uid="{00000000-0005-0000-0000-000036330000}"/>
    <cellStyle name="20% - Accent1 2 5 2 7 6 2" xfId="13299" xr:uid="{00000000-0005-0000-0000-000037330000}"/>
    <cellStyle name="20% - Accent1 2 5 2 7 6 2 2" xfId="13300" xr:uid="{00000000-0005-0000-0000-000038330000}"/>
    <cellStyle name="20% - Accent1 2 5 2 7 6 3" xfId="13301" xr:uid="{00000000-0005-0000-0000-000039330000}"/>
    <cellStyle name="20% - Accent1 2 5 2 7 7" xfId="13302" xr:uid="{00000000-0005-0000-0000-00003A330000}"/>
    <cellStyle name="20% - Accent1 2 5 2 7 7 2" xfId="13303" xr:uid="{00000000-0005-0000-0000-00003B330000}"/>
    <cellStyle name="20% - Accent1 2 5 2 7 8" xfId="13304" xr:uid="{00000000-0005-0000-0000-00003C330000}"/>
    <cellStyle name="20% - Accent1 2 5 2 7 8 2" xfId="13305" xr:uid="{00000000-0005-0000-0000-00003D330000}"/>
    <cellStyle name="20% - Accent1 2 5 2 7 9" xfId="13306" xr:uid="{00000000-0005-0000-0000-00003E330000}"/>
    <cellStyle name="20% - Accent1 2 5 2 8" xfId="13307" xr:uid="{00000000-0005-0000-0000-00003F330000}"/>
    <cellStyle name="20% - Accent1 2 5 2 8 2" xfId="13308" xr:uid="{00000000-0005-0000-0000-000040330000}"/>
    <cellStyle name="20% - Accent1 2 5 2 8 2 2" xfId="13309" xr:uid="{00000000-0005-0000-0000-000041330000}"/>
    <cellStyle name="20% - Accent1 2 5 2 8 2 2 2" xfId="13310" xr:uid="{00000000-0005-0000-0000-000042330000}"/>
    <cellStyle name="20% - Accent1 2 5 2 8 2 3" xfId="13311" xr:uid="{00000000-0005-0000-0000-000043330000}"/>
    <cellStyle name="20% - Accent1 2 5 2 8 3" xfId="13312" xr:uid="{00000000-0005-0000-0000-000044330000}"/>
    <cellStyle name="20% - Accent1 2 5 2 8 3 2" xfId="13313" xr:uid="{00000000-0005-0000-0000-000045330000}"/>
    <cellStyle name="20% - Accent1 2 5 2 8 4" xfId="13314" xr:uid="{00000000-0005-0000-0000-000046330000}"/>
    <cellStyle name="20% - Accent1 2 5 2 9" xfId="13315" xr:uid="{00000000-0005-0000-0000-000047330000}"/>
    <cellStyle name="20% - Accent1 2 5 2 9 2" xfId="13316" xr:uid="{00000000-0005-0000-0000-000048330000}"/>
    <cellStyle name="20% - Accent1 2 5 2 9 2 2" xfId="13317" xr:uid="{00000000-0005-0000-0000-000049330000}"/>
    <cellStyle name="20% - Accent1 2 5 2 9 2 2 2" xfId="13318" xr:uid="{00000000-0005-0000-0000-00004A330000}"/>
    <cellStyle name="20% - Accent1 2 5 2 9 2 3" xfId="13319" xr:uid="{00000000-0005-0000-0000-00004B330000}"/>
    <cellStyle name="20% - Accent1 2 5 2 9 3" xfId="13320" xr:uid="{00000000-0005-0000-0000-00004C330000}"/>
    <cellStyle name="20% - Accent1 2 5 2 9 3 2" xfId="13321" xr:uid="{00000000-0005-0000-0000-00004D330000}"/>
    <cellStyle name="20% - Accent1 2 5 2 9 4" xfId="13322" xr:uid="{00000000-0005-0000-0000-00004E330000}"/>
    <cellStyle name="20% - Accent1 2 5 3" xfId="13323" xr:uid="{00000000-0005-0000-0000-00004F330000}"/>
    <cellStyle name="20% - Accent1 2 5 3 10" xfId="13324" xr:uid="{00000000-0005-0000-0000-000050330000}"/>
    <cellStyle name="20% - Accent1 2 5 3 10 2" xfId="13325" xr:uid="{00000000-0005-0000-0000-000051330000}"/>
    <cellStyle name="20% - Accent1 2 5 3 10 2 2" xfId="13326" xr:uid="{00000000-0005-0000-0000-000052330000}"/>
    <cellStyle name="20% - Accent1 2 5 3 10 3" xfId="13327" xr:uid="{00000000-0005-0000-0000-000053330000}"/>
    <cellStyle name="20% - Accent1 2 5 3 11" xfId="13328" xr:uid="{00000000-0005-0000-0000-000054330000}"/>
    <cellStyle name="20% - Accent1 2 5 3 11 2" xfId="13329" xr:uid="{00000000-0005-0000-0000-000055330000}"/>
    <cellStyle name="20% - Accent1 2 5 3 11 2 2" xfId="13330" xr:uid="{00000000-0005-0000-0000-000056330000}"/>
    <cellStyle name="20% - Accent1 2 5 3 11 3" xfId="13331" xr:uid="{00000000-0005-0000-0000-000057330000}"/>
    <cellStyle name="20% - Accent1 2 5 3 12" xfId="13332" xr:uid="{00000000-0005-0000-0000-000058330000}"/>
    <cellStyle name="20% - Accent1 2 5 3 12 2" xfId="13333" xr:uid="{00000000-0005-0000-0000-000059330000}"/>
    <cellStyle name="20% - Accent1 2 5 3 13" xfId="13334" xr:uid="{00000000-0005-0000-0000-00005A330000}"/>
    <cellStyle name="20% - Accent1 2 5 3 13 2" xfId="13335" xr:uid="{00000000-0005-0000-0000-00005B330000}"/>
    <cellStyle name="20% - Accent1 2 5 3 14" xfId="13336" xr:uid="{00000000-0005-0000-0000-00005C330000}"/>
    <cellStyle name="20% - Accent1 2 5 3 2" xfId="13337" xr:uid="{00000000-0005-0000-0000-00005D330000}"/>
    <cellStyle name="20% - Accent1 2 5 3 2 10" xfId="13338" xr:uid="{00000000-0005-0000-0000-00005E330000}"/>
    <cellStyle name="20% - Accent1 2 5 3 2 10 2" xfId="13339" xr:uid="{00000000-0005-0000-0000-00005F330000}"/>
    <cellStyle name="20% - Accent1 2 5 3 2 11" xfId="13340" xr:uid="{00000000-0005-0000-0000-000060330000}"/>
    <cellStyle name="20% - Accent1 2 5 3 2 2" xfId="13341" xr:uid="{00000000-0005-0000-0000-000061330000}"/>
    <cellStyle name="20% - Accent1 2 5 3 2 2 2" xfId="13342" xr:uid="{00000000-0005-0000-0000-000062330000}"/>
    <cellStyle name="20% - Accent1 2 5 3 2 2 2 2" xfId="13343" xr:uid="{00000000-0005-0000-0000-000063330000}"/>
    <cellStyle name="20% - Accent1 2 5 3 2 2 2 2 2" xfId="13344" xr:uid="{00000000-0005-0000-0000-000064330000}"/>
    <cellStyle name="20% - Accent1 2 5 3 2 2 2 2 2 2" xfId="13345" xr:uid="{00000000-0005-0000-0000-000065330000}"/>
    <cellStyle name="20% - Accent1 2 5 3 2 2 2 2 3" xfId="13346" xr:uid="{00000000-0005-0000-0000-000066330000}"/>
    <cellStyle name="20% - Accent1 2 5 3 2 2 2 3" xfId="13347" xr:uid="{00000000-0005-0000-0000-000067330000}"/>
    <cellStyle name="20% - Accent1 2 5 3 2 2 2 3 2" xfId="13348" xr:uid="{00000000-0005-0000-0000-000068330000}"/>
    <cellStyle name="20% - Accent1 2 5 3 2 2 2 4" xfId="13349" xr:uid="{00000000-0005-0000-0000-000069330000}"/>
    <cellStyle name="20% - Accent1 2 5 3 2 2 3" xfId="13350" xr:uid="{00000000-0005-0000-0000-00006A330000}"/>
    <cellStyle name="20% - Accent1 2 5 3 2 2 3 2" xfId="13351" xr:uid="{00000000-0005-0000-0000-00006B330000}"/>
    <cellStyle name="20% - Accent1 2 5 3 2 2 3 2 2" xfId="13352" xr:uid="{00000000-0005-0000-0000-00006C330000}"/>
    <cellStyle name="20% - Accent1 2 5 3 2 2 3 2 2 2" xfId="13353" xr:uid="{00000000-0005-0000-0000-00006D330000}"/>
    <cellStyle name="20% - Accent1 2 5 3 2 2 3 2 3" xfId="13354" xr:uid="{00000000-0005-0000-0000-00006E330000}"/>
    <cellStyle name="20% - Accent1 2 5 3 2 2 3 3" xfId="13355" xr:uid="{00000000-0005-0000-0000-00006F330000}"/>
    <cellStyle name="20% - Accent1 2 5 3 2 2 3 3 2" xfId="13356" xr:uid="{00000000-0005-0000-0000-000070330000}"/>
    <cellStyle name="20% - Accent1 2 5 3 2 2 3 4" xfId="13357" xr:uid="{00000000-0005-0000-0000-000071330000}"/>
    <cellStyle name="20% - Accent1 2 5 3 2 2 4" xfId="13358" xr:uid="{00000000-0005-0000-0000-000072330000}"/>
    <cellStyle name="20% - Accent1 2 5 3 2 2 4 2" xfId="13359" xr:uid="{00000000-0005-0000-0000-000073330000}"/>
    <cellStyle name="20% - Accent1 2 5 3 2 2 4 2 2" xfId="13360" xr:uid="{00000000-0005-0000-0000-000074330000}"/>
    <cellStyle name="20% - Accent1 2 5 3 2 2 4 2 2 2" xfId="13361" xr:uid="{00000000-0005-0000-0000-000075330000}"/>
    <cellStyle name="20% - Accent1 2 5 3 2 2 4 2 3" xfId="13362" xr:uid="{00000000-0005-0000-0000-000076330000}"/>
    <cellStyle name="20% - Accent1 2 5 3 2 2 4 3" xfId="13363" xr:uid="{00000000-0005-0000-0000-000077330000}"/>
    <cellStyle name="20% - Accent1 2 5 3 2 2 4 3 2" xfId="13364" xr:uid="{00000000-0005-0000-0000-000078330000}"/>
    <cellStyle name="20% - Accent1 2 5 3 2 2 4 4" xfId="13365" xr:uid="{00000000-0005-0000-0000-000079330000}"/>
    <cellStyle name="20% - Accent1 2 5 3 2 2 5" xfId="13366" xr:uid="{00000000-0005-0000-0000-00007A330000}"/>
    <cellStyle name="20% - Accent1 2 5 3 2 2 5 2" xfId="13367" xr:uid="{00000000-0005-0000-0000-00007B330000}"/>
    <cellStyle name="20% - Accent1 2 5 3 2 2 5 2 2" xfId="13368" xr:uid="{00000000-0005-0000-0000-00007C330000}"/>
    <cellStyle name="20% - Accent1 2 5 3 2 2 5 3" xfId="13369" xr:uid="{00000000-0005-0000-0000-00007D330000}"/>
    <cellStyle name="20% - Accent1 2 5 3 2 2 6" xfId="13370" xr:uid="{00000000-0005-0000-0000-00007E330000}"/>
    <cellStyle name="20% - Accent1 2 5 3 2 2 6 2" xfId="13371" xr:uid="{00000000-0005-0000-0000-00007F330000}"/>
    <cellStyle name="20% - Accent1 2 5 3 2 2 6 2 2" xfId="13372" xr:uid="{00000000-0005-0000-0000-000080330000}"/>
    <cellStyle name="20% - Accent1 2 5 3 2 2 6 3" xfId="13373" xr:uid="{00000000-0005-0000-0000-000081330000}"/>
    <cellStyle name="20% - Accent1 2 5 3 2 2 7" xfId="13374" xr:uid="{00000000-0005-0000-0000-000082330000}"/>
    <cellStyle name="20% - Accent1 2 5 3 2 2 7 2" xfId="13375" xr:uid="{00000000-0005-0000-0000-000083330000}"/>
    <cellStyle name="20% - Accent1 2 5 3 2 2 8" xfId="13376" xr:uid="{00000000-0005-0000-0000-000084330000}"/>
    <cellStyle name="20% - Accent1 2 5 3 2 2 8 2" xfId="13377" xr:uid="{00000000-0005-0000-0000-000085330000}"/>
    <cellStyle name="20% - Accent1 2 5 3 2 2 9" xfId="13378" xr:uid="{00000000-0005-0000-0000-000086330000}"/>
    <cellStyle name="20% - Accent1 2 5 3 2 3" xfId="13379" xr:uid="{00000000-0005-0000-0000-000087330000}"/>
    <cellStyle name="20% - Accent1 2 5 3 2 3 2" xfId="13380" xr:uid="{00000000-0005-0000-0000-000088330000}"/>
    <cellStyle name="20% - Accent1 2 5 3 2 3 2 2" xfId="13381" xr:uid="{00000000-0005-0000-0000-000089330000}"/>
    <cellStyle name="20% - Accent1 2 5 3 2 3 2 2 2" xfId="13382" xr:uid="{00000000-0005-0000-0000-00008A330000}"/>
    <cellStyle name="20% - Accent1 2 5 3 2 3 2 2 2 2" xfId="13383" xr:uid="{00000000-0005-0000-0000-00008B330000}"/>
    <cellStyle name="20% - Accent1 2 5 3 2 3 2 2 3" xfId="13384" xr:uid="{00000000-0005-0000-0000-00008C330000}"/>
    <cellStyle name="20% - Accent1 2 5 3 2 3 2 3" xfId="13385" xr:uid="{00000000-0005-0000-0000-00008D330000}"/>
    <cellStyle name="20% - Accent1 2 5 3 2 3 2 3 2" xfId="13386" xr:uid="{00000000-0005-0000-0000-00008E330000}"/>
    <cellStyle name="20% - Accent1 2 5 3 2 3 2 4" xfId="13387" xr:uid="{00000000-0005-0000-0000-00008F330000}"/>
    <cellStyle name="20% - Accent1 2 5 3 2 3 3" xfId="13388" xr:uid="{00000000-0005-0000-0000-000090330000}"/>
    <cellStyle name="20% - Accent1 2 5 3 2 3 3 2" xfId="13389" xr:uid="{00000000-0005-0000-0000-000091330000}"/>
    <cellStyle name="20% - Accent1 2 5 3 2 3 3 2 2" xfId="13390" xr:uid="{00000000-0005-0000-0000-000092330000}"/>
    <cellStyle name="20% - Accent1 2 5 3 2 3 3 2 2 2" xfId="13391" xr:uid="{00000000-0005-0000-0000-000093330000}"/>
    <cellStyle name="20% - Accent1 2 5 3 2 3 3 2 3" xfId="13392" xr:uid="{00000000-0005-0000-0000-000094330000}"/>
    <cellStyle name="20% - Accent1 2 5 3 2 3 3 3" xfId="13393" xr:uid="{00000000-0005-0000-0000-000095330000}"/>
    <cellStyle name="20% - Accent1 2 5 3 2 3 3 3 2" xfId="13394" xr:uid="{00000000-0005-0000-0000-000096330000}"/>
    <cellStyle name="20% - Accent1 2 5 3 2 3 3 4" xfId="13395" xr:uid="{00000000-0005-0000-0000-000097330000}"/>
    <cellStyle name="20% - Accent1 2 5 3 2 3 4" xfId="13396" xr:uid="{00000000-0005-0000-0000-000098330000}"/>
    <cellStyle name="20% - Accent1 2 5 3 2 3 4 2" xfId="13397" xr:uid="{00000000-0005-0000-0000-000099330000}"/>
    <cellStyle name="20% - Accent1 2 5 3 2 3 4 2 2" xfId="13398" xr:uid="{00000000-0005-0000-0000-00009A330000}"/>
    <cellStyle name="20% - Accent1 2 5 3 2 3 4 2 2 2" xfId="13399" xr:uid="{00000000-0005-0000-0000-00009B330000}"/>
    <cellStyle name="20% - Accent1 2 5 3 2 3 4 2 3" xfId="13400" xr:uid="{00000000-0005-0000-0000-00009C330000}"/>
    <cellStyle name="20% - Accent1 2 5 3 2 3 4 3" xfId="13401" xr:uid="{00000000-0005-0000-0000-00009D330000}"/>
    <cellStyle name="20% - Accent1 2 5 3 2 3 4 3 2" xfId="13402" xr:uid="{00000000-0005-0000-0000-00009E330000}"/>
    <cellStyle name="20% - Accent1 2 5 3 2 3 4 4" xfId="13403" xr:uid="{00000000-0005-0000-0000-00009F330000}"/>
    <cellStyle name="20% - Accent1 2 5 3 2 3 5" xfId="13404" xr:uid="{00000000-0005-0000-0000-0000A0330000}"/>
    <cellStyle name="20% - Accent1 2 5 3 2 3 5 2" xfId="13405" xr:uid="{00000000-0005-0000-0000-0000A1330000}"/>
    <cellStyle name="20% - Accent1 2 5 3 2 3 5 2 2" xfId="13406" xr:uid="{00000000-0005-0000-0000-0000A2330000}"/>
    <cellStyle name="20% - Accent1 2 5 3 2 3 5 3" xfId="13407" xr:uid="{00000000-0005-0000-0000-0000A3330000}"/>
    <cellStyle name="20% - Accent1 2 5 3 2 3 6" xfId="13408" xr:uid="{00000000-0005-0000-0000-0000A4330000}"/>
    <cellStyle name="20% - Accent1 2 5 3 2 3 6 2" xfId="13409" xr:uid="{00000000-0005-0000-0000-0000A5330000}"/>
    <cellStyle name="20% - Accent1 2 5 3 2 3 6 2 2" xfId="13410" xr:uid="{00000000-0005-0000-0000-0000A6330000}"/>
    <cellStyle name="20% - Accent1 2 5 3 2 3 6 3" xfId="13411" xr:uid="{00000000-0005-0000-0000-0000A7330000}"/>
    <cellStyle name="20% - Accent1 2 5 3 2 3 7" xfId="13412" xr:uid="{00000000-0005-0000-0000-0000A8330000}"/>
    <cellStyle name="20% - Accent1 2 5 3 2 3 7 2" xfId="13413" xr:uid="{00000000-0005-0000-0000-0000A9330000}"/>
    <cellStyle name="20% - Accent1 2 5 3 2 3 8" xfId="13414" xr:uid="{00000000-0005-0000-0000-0000AA330000}"/>
    <cellStyle name="20% - Accent1 2 5 3 2 3 8 2" xfId="13415" xr:uid="{00000000-0005-0000-0000-0000AB330000}"/>
    <cellStyle name="20% - Accent1 2 5 3 2 3 9" xfId="13416" xr:uid="{00000000-0005-0000-0000-0000AC330000}"/>
    <cellStyle name="20% - Accent1 2 5 3 2 4" xfId="13417" xr:uid="{00000000-0005-0000-0000-0000AD330000}"/>
    <cellStyle name="20% - Accent1 2 5 3 2 4 2" xfId="13418" xr:uid="{00000000-0005-0000-0000-0000AE330000}"/>
    <cellStyle name="20% - Accent1 2 5 3 2 4 2 2" xfId="13419" xr:uid="{00000000-0005-0000-0000-0000AF330000}"/>
    <cellStyle name="20% - Accent1 2 5 3 2 4 2 2 2" xfId="13420" xr:uid="{00000000-0005-0000-0000-0000B0330000}"/>
    <cellStyle name="20% - Accent1 2 5 3 2 4 2 3" xfId="13421" xr:uid="{00000000-0005-0000-0000-0000B1330000}"/>
    <cellStyle name="20% - Accent1 2 5 3 2 4 3" xfId="13422" xr:uid="{00000000-0005-0000-0000-0000B2330000}"/>
    <cellStyle name="20% - Accent1 2 5 3 2 4 3 2" xfId="13423" xr:uid="{00000000-0005-0000-0000-0000B3330000}"/>
    <cellStyle name="20% - Accent1 2 5 3 2 4 4" xfId="13424" xr:uid="{00000000-0005-0000-0000-0000B4330000}"/>
    <cellStyle name="20% - Accent1 2 5 3 2 5" xfId="13425" xr:uid="{00000000-0005-0000-0000-0000B5330000}"/>
    <cellStyle name="20% - Accent1 2 5 3 2 5 2" xfId="13426" xr:uid="{00000000-0005-0000-0000-0000B6330000}"/>
    <cellStyle name="20% - Accent1 2 5 3 2 5 2 2" xfId="13427" xr:uid="{00000000-0005-0000-0000-0000B7330000}"/>
    <cellStyle name="20% - Accent1 2 5 3 2 5 2 2 2" xfId="13428" xr:uid="{00000000-0005-0000-0000-0000B8330000}"/>
    <cellStyle name="20% - Accent1 2 5 3 2 5 2 3" xfId="13429" xr:uid="{00000000-0005-0000-0000-0000B9330000}"/>
    <cellStyle name="20% - Accent1 2 5 3 2 5 3" xfId="13430" xr:uid="{00000000-0005-0000-0000-0000BA330000}"/>
    <cellStyle name="20% - Accent1 2 5 3 2 5 3 2" xfId="13431" xr:uid="{00000000-0005-0000-0000-0000BB330000}"/>
    <cellStyle name="20% - Accent1 2 5 3 2 5 4" xfId="13432" xr:uid="{00000000-0005-0000-0000-0000BC330000}"/>
    <cellStyle name="20% - Accent1 2 5 3 2 6" xfId="13433" xr:uid="{00000000-0005-0000-0000-0000BD330000}"/>
    <cellStyle name="20% - Accent1 2 5 3 2 6 2" xfId="13434" xr:uid="{00000000-0005-0000-0000-0000BE330000}"/>
    <cellStyle name="20% - Accent1 2 5 3 2 6 2 2" xfId="13435" xr:uid="{00000000-0005-0000-0000-0000BF330000}"/>
    <cellStyle name="20% - Accent1 2 5 3 2 6 2 2 2" xfId="13436" xr:uid="{00000000-0005-0000-0000-0000C0330000}"/>
    <cellStyle name="20% - Accent1 2 5 3 2 6 2 3" xfId="13437" xr:uid="{00000000-0005-0000-0000-0000C1330000}"/>
    <cellStyle name="20% - Accent1 2 5 3 2 6 3" xfId="13438" xr:uid="{00000000-0005-0000-0000-0000C2330000}"/>
    <cellStyle name="20% - Accent1 2 5 3 2 6 3 2" xfId="13439" xr:uid="{00000000-0005-0000-0000-0000C3330000}"/>
    <cellStyle name="20% - Accent1 2 5 3 2 6 4" xfId="13440" xr:uid="{00000000-0005-0000-0000-0000C4330000}"/>
    <cellStyle name="20% - Accent1 2 5 3 2 7" xfId="13441" xr:uid="{00000000-0005-0000-0000-0000C5330000}"/>
    <cellStyle name="20% - Accent1 2 5 3 2 7 2" xfId="13442" xr:uid="{00000000-0005-0000-0000-0000C6330000}"/>
    <cellStyle name="20% - Accent1 2 5 3 2 7 2 2" xfId="13443" xr:uid="{00000000-0005-0000-0000-0000C7330000}"/>
    <cellStyle name="20% - Accent1 2 5 3 2 7 3" xfId="13444" xr:uid="{00000000-0005-0000-0000-0000C8330000}"/>
    <cellStyle name="20% - Accent1 2 5 3 2 8" xfId="13445" xr:uid="{00000000-0005-0000-0000-0000C9330000}"/>
    <cellStyle name="20% - Accent1 2 5 3 2 8 2" xfId="13446" xr:uid="{00000000-0005-0000-0000-0000CA330000}"/>
    <cellStyle name="20% - Accent1 2 5 3 2 8 2 2" xfId="13447" xr:uid="{00000000-0005-0000-0000-0000CB330000}"/>
    <cellStyle name="20% - Accent1 2 5 3 2 8 3" xfId="13448" xr:uid="{00000000-0005-0000-0000-0000CC330000}"/>
    <cellStyle name="20% - Accent1 2 5 3 2 9" xfId="13449" xr:uid="{00000000-0005-0000-0000-0000CD330000}"/>
    <cellStyle name="20% - Accent1 2 5 3 2 9 2" xfId="13450" xr:uid="{00000000-0005-0000-0000-0000CE330000}"/>
    <cellStyle name="20% - Accent1 2 5 3 3" xfId="13451" xr:uid="{00000000-0005-0000-0000-0000CF330000}"/>
    <cellStyle name="20% - Accent1 2 5 3 3 10" xfId="13452" xr:uid="{00000000-0005-0000-0000-0000D0330000}"/>
    <cellStyle name="20% - Accent1 2 5 3 3 10 2" xfId="13453" xr:uid="{00000000-0005-0000-0000-0000D1330000}"/>
    <cellStyle name="20% - Accent1 2 5 3 3 11" xfId="13454" xr:uid="{00000000-0005-0000-0000-0000D2330000}"/>
    <cellStyle name="20% - Accent1 2 5 3 3 2" xfId="13455" xr:uid="{00000000-0005-0000-0000-0000D3330000}"/>
    <cellStyle name="20% - Accent1 2 5 3 3 2 2" xfId="13456" xr:uid="{00000000-0005-0000-0000-0000D4330000}"/>
    <cellStyle name="20% - Accent1 2 5 3 3 2 2 2" xfId="13457" xr:uid="{00000000-0005-0000-0000-0000D5330000}"/>
    <cellStyle name="20% - Accent1 2 5 3 3 2 2 2 2" xfId="13458" xr:uid="{00000000-0005-0000-0000-0000D6330000}"/>
    <cellStyle name="20% - Accent1 2 5 3 3 2 2 2 2 2" xfId="13459" xr:uid="{00000000-0005-0000-0000-0000D7330000}"/>
    <cellStyle name="20% - Accent1 2 5 3 3 2 2 2 3" xfId="13460" xr:uid="{00000000-0005-0000-0000-0000D8330000}"/>
    <cellStyle name="20% - Accent1 2 5 3 3 2 2 3" xfId="13461" xr:uid="{00000000-0005-0000-0000-0000D9330000}"/>
    <cellStyle name="20% - Accent1 2 5 3 3 2 2 3 2" xfId="13462" xr:uid="{00000000-0005-0000-0000-0000DA330000}"/>
    <cellStyle name="20% - Accent1 2 5 3 3 2 2 4" xfId="13463" xr:uid="{00000000-0005-0000-0000-0000DB330000}"/>
    <cellStyle name="20% - Accent1 2 5 3 3 2 3" xfId="13464" xr:uid="{00000000-0005-0000-0000-0000DC330000}"/>
    <cellStyle name="20% - Accent1 2 5 3 3 2 3 2" xfId="13465" xr:uid="{00000000-0005-0000-0000-0000DD330000}"/>
    <cellStyle name="20% - Accent1 2 5 3 3 2 3 2 2" xfId="13466" xr:uid="{00000000-0005-0000-0000-0000DE330000}"/>
    <cellStyle name="20% - Accent1 2 5 3 3 2 3 2 2 2" xfId="13467" xr:uid="{00000000-0005-0000-0000-0000DF330000}"/>
    <cellStyle name="20% - Accent1 2 5 3 3 2 3 2 3" xfId="13468" xr:uid="{00000000-0005-0000-0000-0000E0330000}"/>
    <cellStyle name="20% - Accent1 2 5 3 3 2 3 3" xfId="13469" xr:uid="{00000000-0005-0000-0000-0000E1330000}"/>
    <cellStyle name="20% - Accent1 2 5 3 3 2 3 3 2" xfId="13470" xr:uid="{00000000-0005-0000-0000-0000E2330000}"/>
    <cellStyle name="20% - Accent1 2 5 3 3 2 3 4" xfId="13471" xr:uid="{00000000-0005-0000-0000-0000E3330000}"/>
    <cellStyle name="20% - Accent1 2 5 3 3 2 4" xfId="13472" xr:uid="{00000000-0005-0000-0000-0000E4330000}"/>
    <cellStyle name="20% - Accent1 2 5 3 3 2 4 2" xfId="13473" xr:uid="{00000000-0005-0000-0000-0000E5330000}"/>
    <cellStyle name="20% - Accent1 2 5 3 3 2 4 2 2" xfId="13474" xr:uid="{00000000-0005-0000-0000-0000E6330000}"/>
    <cellStyle name="20% - Accent1 2 5 3 3 2 4 2 2 2" xfId="13475" xr:uid="{00000000-0005-0000-0000-0000E7330000}"/>
    <cellStyle name="20% - Accent1 2 5 3 3 2 4 2 3" xfId="13476" xr:uid="{00000000-0005-0000-0000-0000E8330000}"/>
    <cellStyle name="20% - Accent1 2 5 3 3 2 4 3" xfId="13477" xr:uid="{00000000-0005-0000-0000-0000E9330000}"/>
    <cellStyle name="20% - Accent1 2 5 3 3 2 4 3 2" xfId="13478" xr:uid="{00000000-0005-0000-0000-0000EA330000}"/>
    <cellStyle name="20% - Accent1 2 5 3 3 2 4 4" xfId="13479" xr:uid="{00000000-0005-0000-0000-0000EB330000}"/>
    <cellStyle name="20% - Accent1 2 5 3 3 2 5" xfId="13480" xr:uid="{00000000-0005-0000-0000-0000EC330000}"/>
    <cellStyle name="20% - Accent1 2 5 3 3 2 5 2" xfId="13481" xr:uid="{00000000-0005-0000-0000-0000ED330000}"/>
    <cellStyle name="20% - Accent1 2 5 3 3 2 5 2 2" xfId="13482" xr:uid="{00000000-0005-0000-0000-0000EE330000}"/>
    <cellStyle name="20% - Accent1 2 5 3 3 2 5 3" xfId="13483" xr:uid="{00000000-0005-0000-0000-0000EF330000}"/>
    <cellStyle name="20% - Accent1 2 5 3 3 2 6" xfId="13484" xr:uid="{00000000-0005-0000-0000-0000F0330000}"/>
    <cellStyle name="20% - Accent1 2 5 3 3 2 6 2" xfId="13485" xr:uid="{00000000-0005-0000-0000-0000F1330000}"/>
    <cellStyle name="20% - Accent1 2 5 3 3 2 6 2 2" xfId="13486" xr:uid="{00000000-0005-0000-0000-0000F2330000}"/>
    <cellStyle name="20% - Accent1 2 5 3 3 2 6 3" xfId="13487" xr:uid="{00000000-0005-0000-0000-0000F3330000}"/>
    <cellStyle name="20% - Accent1 2 5 3 3 2 7" xfId="13488" xr:uid="{00000000-0005-0000-0000-0000F4330000}"/>
    <cellStyle name="20% - Accent1 2 5 3 3 2 7 2" xfId="13489" xr:uid="{00000000-0005-0000-0000-0000F5330000}"/>
    <cellStyle name="20% - Accent1 2 5 3 3 2 8" xfId="13490" xr:uid="{00000000-0005-0000-0000-0000F6330000}"/>
    <cellStyle name="20% - Accent1 2 5 3 3 2 8 2" xfId="13491" xr:uid="{00000000-0005-0000-0000-0000F7330000}"/>
    <cellStyle name="20% - Accent1 2 5 3 3 2 9" xfId="13492" xr:uid="{00000000-0005-0000-0000-0000F8330000}"/>
    <cellStyle name="20% - Accent1 2 5 3 3 3" xfId="13493" xr:uid="{00000000-0005-0000-0000-0000F9330000}"/>
    <cellStyle name="20% - Accent1 2 5 3 3 3 2" xfId="13494" xr:uid="{00000000-0005-0000-0000-0000FA330000}"/>
    <cellStyle name="20% - Accent1 2 5 3 3 3 2 2" xfId="13495" xr:uid="{00000000-0005-0000-0000-0000FB330000}"/>
    <cellStyle name="20% - Accent1 2 5 3 3 3 2 2 2" xfId="13496" xr:uid="{00000000-0005-0000-0000-0000FC330000}"/>
    <cellStyle name="20% - Accent1 2 5 3 3 3 2 2 2 2" xfId="13497" xr:uid="{00000000-0005-0000-0000-0000FD330000}"/>
    <cellStyle name="20% - Accent1 2 5 3 3 3 2 2 3" xfId="13498" xr:uid="{00000000-0005-0000-0000-0000FE330000}"/>
    <cellStyle name="20% - Accent1 2 5 3 3 3 2 3" xfId="13499" xr:uid="{00000000-0005-0000-0000-0000FF330000}"/>
    <cellStyle name="20% - Accent1 2 5 3 3 3 2 3 2" xfId="13500" xr:uid="{00000000-0005-0000-0000-000000340000}"/>
    <cellStyle name="20% - Accent1 2 5 3 3 3 2 4" xfId="13501" xr:uid="{00000000-0005-0000-0000-000001340000}"/>
    <cellStyle name="20% - Accent1 2 5 3 3 3 3" xfId="13502" xr:uid="{00000000-0005-0000-0000-000002340000}"/>
    <cellStyle name="20% - Accent1 2 5 3 3 3 3 2" xfId="13503" xr:uid="{00000000-0005-0000-0000-000003340000}"/>
    <cellStyle name="20% - Accent1 2 5 3 3 3 3 2 2" xfId="13504" xr:uid="{00000000-0005-0000-0000-000004340000}"/>
    <cellStyle name="20% - Accent1 2 5 3 3 3 3 2 2 2" xfId="13505" xr:uid="{00000000-0005-0000-0000-000005340000}"/>
    <cellStyle name="20% - Accent1 2 5 3 3 3 3 2 3" xfId="13506" xr:uid="{00000000-0005-0000-0000-000006340000}"/>
    <cellStyle name="20% - Accent1 2 5 3 3 3 3 3" xfId="13507" xr:uid="{00000000-0005-0000-0000-000007340000}"/>
    <cellStyle name="20% - Accent1 2 5 3 3 3 3 3 2" xfId="13508" xr:uid="{00000000-0005-0000-0000-000008340000}"/>
    <cellStyle name="20% - Accent1 2 5 3 3 3 3 4" xfId="13509" xr:uid="{00000000-0005-0000-0000-000009340000}"/>
    <cellStyle name="20% - Accent1 2 5 3 3 3 4" xfId="13510" xr:uid="{00000000-0005-0000-0000-00000A340000}"/>
    <cellStyle name="20% - Accent1 2 5 3 3 3 4 2" xfId="13511" xr:uid="{00000000-0005-0000-0000-00000B340000}"/>
    <cellStyle name="20% - Accent1 2 5 3 3 3 4 2 2" xfId="13512" xr:uid="{00000000-0005-0000-0000-00000C340000}"/>
    <cellStyle name="20% - Accent1 2 5 3 3 3 4 2 2 2" xfId="13513" xr:uid="{00000000-0005-0000-0000-00000D340000}"/>
    <cellStyle name="20% - Accent1 2 5 3 3 3 4 2 3" xfId="13514" xr:uid="{00000000-0005-0000-0000-00000E340000}"/>
    <cellStyle name="20% - Accent1 2 5 3 3 3 4 3" xfId="13515" xr:uid="{00000000-0005-0000-0000-00000F340000}"/>
    <cellStyle name="20% - Accent1 2 5 3 3 3 4 3 2" xfId="13516" xr:uid="{00000000-0005-0000-0000-000010340000}"/>
    <cellStyle name="20% - Accent1 2 5 3 3 3 4 4" xfId="13517" xr:uid="{00000000-0005-0000-0000-000011340000}"/>
    <cellStyle name="20% - Accent1 2 5 3 3 3 5" xfId="13518" xr:uid="{00000000-0005-0000-0000-000012340000}"/>
    <cellStyle name="20% - Accent1 2 5 3 3 3 5 2" xfId="13519" xr:uid="{00000000-0005-0000-0000-000013340000}"/>
    <cellStyle name="20% - Accent1 2 5 3 3 3 5 2 2" xfId="13520" xr:uid="{00000000-0005-0000-0000-000014340000}"/>
    <cellStyle name="20% - Accent1 2 5 3 3 3 5 3" xfId="13521" xr:uid="{00000000-0005-0000-0000-000015340000}"/>
    <cellStyle name="20% - Accent1 2 5 3 3 3 6" xfId="13522" xr:uid="{00000000-0005-0000-0000-000016340000}"/>
    <cellStyle name="20% - Accent1 2 5 3 3 3 6 2" xfId="13523" xr:uid="{00000000-0005-0000-0000-000017340000}"/>
    <cellStyle name="20% - Accent1 2 5 3 3 3 6 2 2" xfId="13524" xr:uid="{00000000-0005-0000-0000-000018340000}"/>
    <cellStyle name="20% - Accent1 2 5 3 3 3 6 3" xfId="13525" xr:uid="{00000000-0005-0000-0000-000019340000}"/>
    <cellStyle name="20% - Accent1 2 5 3 3 3 7" xfId="13526" xr:uid="{00000000-0005-0000-0000-00001A340000}"/>
    <cellStyle name="20% - Accent1 2 5 3 3 3 7 2" xfId="13527" xr:uid="{00000000-0005-0000-0000-00001B340000}"/>
    <cellStyle name="20% - Accent1 2 5 3 3 3 8" xfId="13528" xr:uid="{00000000-0005-0000-0000-00001C340000}"/>
    <cellStyle name="20% - Accent1 2 5 3 3 3 8 2" xfId="13529" xr:uid="{00000000-0005-0000-0000-00001D340000}"/>
    <cellStyle name="20% - Accent1 2 5 3 3 3 9" xfId="13530" xr:uid="{00000000-0005-0000-0000-00001E340000}"/>
    <cellStyle name="20% - Accent1 2 5 3 3 4" xfId="13531" xr:uid="{00000000-0005-0000-0000-00001F340000}"/>
    <cellStyle name="20% - Accent1 2 5 3 3 4 2" xfId="13532" xr:uid="{00000000-0005-0000-0000-000020340000}"/>
    <cellStyle name="20% - Accent1 2 5 3 3 4 2 2" xfId="13533" xr:uid="{00000000-0005-0000-0000-000021340000}"/>
    <cellStyle name="20% - Accent1 2 5 3 3 4 2 2 2" xfId="13534" xr:uid="{00000000-0005-0000-0000-000022340000}"/>
    <cellStyle name="20% - Accent1 2 5 3 3 4 2 3" xfId="13535" xr:uid="{00000000-0005-0000-0000-000023340000}"/>
    <cellStyle name="20% - Accent1 2 5 3 3 4 3" xfId="13536" xr:uid="{00000000-0005-0000-0000-000024340000}"/>
    <cellStyle name="20% - Accent1 2 5 3 3 4 3 2" xfId="13537" xr:uid="{00000000-0005-0000-0000-000025340000}"/>
    <cellStyle name="20% - Accent1 2 5 3 3 4 4" xfId="13538" xr:uid="{00000000-0005-0000-0000-000026340000}"/>
    <cellStyle name="20% - Accent1 2 5 3 3 5" xfId="13539" xr:uid="{00000000-0005-0000-0000-000027340000}"/>
    <cellStyle name="20% - Accent1 2 5 3 3 5 2" xfId="13540" xr:uid="{00000000-0005-0000-0000-000028340000}"/>
    <cellStyle name="20% - Accent1 2 5 3 3 5 2 2" xfId="13541" xr:uid="{00000000-0005-0000-0000-000029340000}"/>
    <cellStyle name="20% - Accent1 2 5 3 3 5 2 2 2" xfId="13542" xr:uid="{00000000-0005-0000-0000-00002A340000}"/>
    <cellStyle name="20% - Accent1 2 5 3 3 5 2 3" xfId="13543" xr:uid="{00000000-0005-0000-0000-00002B340000}"/>
    <cellStyle name="20% - Accent1 2 5 3 3 5 3" xfId="13544" xr:uid="{00000000-0005-0000-0000-00002C340000}"/>
    <cellStyle name="20% - Accent1 2 5 3 3 5 3 2" xfId="13545" xr:uid="{00000000-0005-0000-0000-00002D340000}"/>
    <cellStyle name="20% - Accent1 2 5 3 3 5 4" xfId="13546" xr:uid="{00000000-0005-0000-0000-00002E340000}"/>
    <cellStyle name="20% - Accent1 2 5 3 3 6" xfId="13547" xr:uid="{00000000-0005-0000-0000-00002F340000}"/>
    <cellStyle name="20% - Accent1 2 5 3 3 6 2" xfId="13548" xr:uid="{00000000-0005-0000-0000-000030340000}"/>
    <cellStyle name="20% - Accent1 2 5 3 3 6 2 2" xfId="13549" xr:uid="{00000000-0005-0000-0000-000031340000}"/>
    <cellStyle name="20% - Accent1 2 5 3 3 6 2 2 2" xfId="13550" xr:uid="{00000000-0005-0000-0000-000032340000}"/>
    <cellStyle name="20% - Accent1 2 5 3 3 6 2 3" xfId="13551" xr:uid="{00000000-0005-0000-0000-000033340000}"/>
    <cellStyle name="20% - Accent1 2 5 3 3 6 3" xfId="13552" xr:uid="{00000000-0005-0000-0000-000034340000}"/>
    <cellStyle name="20% - Accent1 2 5 3 3 6 3 2" xfId="13553" xr:uid="{00000000-0005-0000-0000-000035340000}"/>
    <cellStyle name="20% - Accent1 2 5 3 3 6 4" xfId="13554" xr:uid="{00000000-0005-0000-0000-000036340000}"/>
    <cellStyle name="20% - Accent1 2 5 3 3 7" xfId="13555" xr:uid="{00000000-0005-0000-0000-000037340000}"/>
    <cellStyle name="20% - Accent1 2 5 3 3 7 2" xfId="13556" xr:uid="{00000000-0005-0000-0000-000038340000}"/>
    <cellStyle name="20% - Accent1 2 5 3 3 7 2 2" xfId="13557" xr:uid="{00000000-0005-0000-0000-000039340000}"/>
    <cellStyle name="20% - Accent1 2 5 3 3 7 3" xfId="13558" xr:uid="{00000000-0005-0000-0000-00003A340000}"/>
    <cellStyle name="20% - Accent1 2 5 3 3 8" xfId="13559" xr:uid="{00000000-0005-0000-0000-00003B340000}"/>
    <cellStyle name="20% - Accent1 2 5 3 3 8 2" xfId="13560" xr:uid="{00000000-0005-0000-0000-00003C340000}"/>
    <cellStyle name="20% - Accent1 2 5 3 3 8 2 2" xfId="13561" xr:uid="{00000000-0005-0000-0000-00003D340000}"/>
    <cellStyle name="20% - Accent1 2 5 3 3 8 3" xfId="13562" xr:uid="{00000000-0005-0000-0000-00003E340000}"/>
    <cellStyle name="20% - Accent1 2 5 3 3 9" xfId="13563" xr:uid="{00000000-0005-0000-0000-00003F340000}"/>
    <cellStyle name="20% - Accent1 2 5 3 3 9 2" xfId="13564" xr:uid="{00000000-0005-0000-0000-000040340000}"/>
    <cellStyle name="20% - Accent1 2 5 3 4" xfId="13565" xr:uid="{00000000-0005-0000-0000-000041340000}"/>
    <cellStyle name="20% - Accent1 2 5 3 4 10" xfId="13566" xr:uid="{00000000-0005-0000-0000-000042340000}"/>
    <cellStyle name="20% - Accent1 2 5 3 4 10 2" xfId="13567" xr:uid="{00000000-0005-0000-0000-000043340000}"/>
    <cellStyle name="20% - Accent1 2 5 3 4 11" xfId="13568" xr:uid="{00000000-0005-0000-0000-000044340000}"/>
    <cellStyle name="20% - Accent1 2 5 3 4 2" xfId="13569" xr:uid="{00000000-0005-0000-0000-000045340000}"/>
    <cellStyle name="20% - Accent1 2 5 3 4 2 2" xfId="13570" xr:uid="{00000000-0005-0000-0000-000046340000}"/>
    <cellStyle name="20% - Accent1 2 5 3 4 2 2 2" xfId="13571" xr:uid="{00000000-0005-0000-0000-000047340000}"/>
    <cellStyle name="20% - Accent1 2 5 3 4 2 2 2 2" xfId="13572" xr:uid="{00000000-0005-0000-0000-000048340000}"/>
    <cellStyle name="20% - Accent1 2 5 3 4 2 2 2 2 2" xfId="13573" xr:uid="{00000000-0005-0000-0000-000049340000}"/>
    <cellStyle name="20% - Accent1 2 5 3 4 2 2 2 3" xfId="13574" xr:uid="{00000000-0005-0000-0000-00004A340000}"/>
    <cellStyle name="20% - Accent1 2 5 3 4 2 2 3" xfId="13575" xr:uid="{00000000-0005-0000-0000-00004B340000}"/>
    <cellStyle name="20% - Accent1 2 5 3 4 2 2 3 2" xfId="13576" xr:uid="{00000000-0005-0000-0000-00004C340000}"/>
    <cellStyle name="20% - Accent1 2 5 3 4 2 2 4" xfId="13577" xr:uid="{00000000-0005-0000-0000-00004D340000}"/>
    <cellStyle name="20% - Accent1 2 5 3 4 2 3" xfId="13578" xr:uid="{00000000-0005-0000-0000-00004E340000}"/>
    <cellStyle name="20% - Accent1 2 5 3 4 2 3 2" xfId="13579" xr:uid="{00000000-0005-0000-0000-00004F340000}"/>
    <cellStyle name="20% - Accent1 2 5 3 4 2 3 2 2" xfId="13580" xr:uid="{00000000-0005-0000-0000-000050340000}"/>
    <cellStyle name="20% - Accent1 2 5 3 4 2 3 2 2 2" xfId="13581" xr:uid="{00000000-0005-0000-0000-000051340000}"/>
    <cellStyle name="20% - Accent1 2 5 3 4 2 3 2 3" xfId="13582" xr:uid="{00000000-0005-0000-0000-000052340000}"/>
    <cellStyle name="20% - Accent1 2 5 3 4 2 3 3" xfId="13583" xr:uid="{00000000-0005-0000-0000-000053340000}"/>
    <cellStyle name="20% - Accent1 2 5 3 4 2 3 3 2" xfId="13584" xr:uid="{00000000-0005-0000-0000-000054340000}"/>
    <cellStyle name="20% - Accent1 2 5 3 4 2 3 4" xfId="13585" xr:uid="{00000000-0005-0000-0000-000055340000}"/>
    <cellStyle name="20% - Accent1 2 5 3 4 2 4" xfId="13586" xr:uid="{00000000-0005-0000-0000-000056340000}"/>
    <cellStyle name="20% - Accent1 2 5 3 4 2 4 2" xfId="13587" xr:uid="{00000000-0005-0000-0000-000057340000}"/>
    <cellStyle name="20% - Accent1 2 5 3 4 2 4 2 2" xfId="13588" xr:uid="{00000000-0005-0000-0000-000058340000}"/>
    <cellStyle name="20% - Accent1 2 5 3 4 2 4 2 2 2" xfId="13589" xr:uid="{00000000-0005-0000-0000-000059340000}"/>
    <cellStyle name="20% - Accent1 2 5 3 4 2 4 2 3" xfId="13590" xr:uid="{00000000-0005-0000-0000-00005A340000}"/>
    <cellStyle name="20% - Accent1 2 5 3 4 2 4 3" xfId="13591" xr:uid="{00000000-0005-0000-0000-00005B340000}"/>
    <cellStyle name="20% - Accent1 2 5 3 4 2 4 3 2" xfId="13592" xr:uid="{00000000-0005-0000-0000-00005C340000}"/>
    <cellStyle name="20% - Accent1 2 5 3 4 2 4 4" xfId="13593" xr:uid="{00000000-0005-0000-0000-00005D340000}"/>
    <cellStyle name="20% - Accent1 2 5 3 4 2 5" xfId="13594" xr:uid="{00000000-0005-0000-0000-00005E340000}"/>
    <cellStyle name="20% - Accent1 2 5 3 4 2 5 2" xfId="13595" xr:uid="{00000000-0005-0000-0000-00005F340000}"/>
    <cellStyle name="20% - Accent1 2 5 3 4 2 5 2 2" xfId="13596" xr:uid="{00000000-0005-0000-0000-000060340000}"/>
    <cellStyle name="20% - Accent1 2 5 3 4 2 5 3" xfId="13597" xr:uid="{00000000-0005-0000-0000-000061340000}"/>
    <cellStyle name="20% - Accent1 2 5 3 4 2 6" xfId="13598" xr:uid="{00000000-0005-0000-0000-000062340000}"/>
    <cellStyle name="20% - Accent1 2 5 3 4 2 6 2" xfId="13599" xr:uid="{00000000-0005-0000-0000-000063340000}"/>
    <cellStyle name="20% - Accent1 2 5 3 4 2 6 2 2" xfId="13600" xr:uid="{00000000-0005-0000-0000-000064340000}"/>
    <cellStyle name="20% - Accent1 2 5 3 4 2 6 3" xfId="13601" xr:uid="{00000000-0005-0000-0000-000065340000}"/>
    <cellStyle name="20% - Accent1 2 5 3 4 2 7" xfId="13602" xr:uid="{00000000-0005-0000-0000-000066340000}"/>
    <cellStyle name="20% - Accent1 2 5 3 4 2 7 2" xfId="13603" xr:uid="{00000000-0005-0000-0000-000067340000}"/>
    <cellStyle name="20% - Accent1 2 5 3 4 2 8" xfId="13604" xr:uid="{00000000-0005-0000-0000-000068340000}"/>
    <cellStyle name="20% - Accent1 2 5 3 4 2 8 2" xfId="13605" xr:uid="{00000000-0005-0000-0000-000069340000}"/>
    <cellStyle name="20% - Accent1 2 5 3 4 2 9" xfId="13606" xr:uid="{00000000-0005-0000-0000-00006A340000}"/>
    <cellStyle name="20% - Accent1 2 5 3 4 3" xfId="13607" xr:uid="{00000000-0005-0000-0000-00006B340000}"/>
    <cellStyle name="20% - Accent1 2 5 3 4 3 2" xfId="13608" xr:uid="{00000000-0005-0000-0000-00006C340000}"/>
    <cellStyle name="20% - Accent1 2 5 3 4 3 2 2" xfId="13609" xr:uid="{00000000-0005-0000-0000-00006D340000}"/>
    <cellStyle name="20% - Accent1 2 5 3 4 3 2 2 2" xfId="13610" xr:uid="{00000000-0005-0000-0000-00006E340000}"/>
    <cellStyle name="20% - Accent1 2 5 3 4 3 2 2 2 2" xfId="13611" xr:uid="{00000000-0005-0000-0000-00006F340000}"/>
    <cellStyle name="20% - Accent1 2 5 3 4 3 2 2 3" xfId="13612" xr:uid="{00000000-0005-0000-0000-000070340000}"/>
    <cellStyle name="20% - Accent1 2 5 3 4 3 2 3" xfId="13613" xr:uid="{00000000-0005-0000-0000-000071340000}"/>
    <cellStyle name="20% - Accent1 2 5 3 4 3 2 3 2" xfId="13614" xr:uid="{00000000-0005-0000-0000-000072340000}"/>
    <cellStyle name="20% - Accent1 2 5 3 4 3 2 4" xfId="13615" xr:uid="{00000000-0005-0000-0000-000073340000}"/>
    <cellStyle name="20% - Accent1 2 5 3 4 3 3" xfId="13616" xr:uid="{00000000-0005-0000-0000-000074340000}"/>
    <cellStyle name="20% - Accent1 2 5 3 4 3 3 2" xfId="13617" xr:uid="{00000000-0005-0000-0000-000075340000}"/>
    <cellStyle name="20% - Accent1 2 5 3 4 3 3 2 2" xfId="13618" xr:uid="{00000000-0005-0000-0000-000076340000}"/>
    <cellStyle name="20% - Accent1 2 5 3 4 3 3 2 2 2" xfId="13619" xr:uid="{00000000-0005-0000-0000-000077340000}"/>
    <cellStyle name="20% - Accent1 2 5 3 4 3 3 2 3" xfId="13620" xr:uid="{00000000-0005-0000-0000-000078340000}"/>
    <cellStyle name="20% - Accent1 2 5 3 4 3 3 3" xfId="13621" xr:uid="{00000000-0005-0000-0000-000079340000}"/>
    <cellStyle name="20% - Accent1 2 5 3 4 3 3 3 2" xfId="13622" xr:uid="{00000000-0005-0000-0000-00007A340000}"/>
    <cellStyle name="20% - Accent1 2 5 3 4 3 3 4" xfId="13623" xr:uid="{00000000-0005-0000-0000-00007B340000}"/>
    <cellStyle name="20% - Accent1 2 5 3 4 3 4" xfId="13624" xr:uid="{00000000-0005-0000-0000-00007C340000}"/>
    <cellStyle name="20% - Accent1 2 5 3 4 3 4 2" xfId="13625" xr:uid="{00000000-0005-0000-0000-00007D340000}"/>
    <cellStyle name="20% - Accent1 2 5 3 4 3 4 2 2" xfId="13626" xr:uid="{00000000-0005-0000-0000-00007E340000}"/>
    <cellStyle name="20% - Accent1 2 5 3 4 3 4 2 2 2" xfId="13627" xr:uid="{00000000-0005-0000-0000-00007F340000}"/>
    <cellStyle name="20% - Accent1 2 5 3 4 3 4 2 3" xfId="13628" xr:uid="{00000000-0005-0000-0000-000080340000}"/>
    <cellStyle name="20% - Accent1 2 5 3 4 3 4 3" xfId="13629" xr:uid="{00000000-0005-0000-0000-000081340000}"/>
    <cellStyle name="20% - Accent1 2 5 3 4 3 4 3 2" xfId="13630" xr:uid="{00000000-0005-0000-0000-000082340000}"/>
    <cellStyle name="20% - Accent1 2 5 3 4 3 4 4" xfId="13631" xr:uid="{00000000-0005-0000-0000-000083340000}"/>
    <cellStyle name="20% - Accent1 2 5 3 4 3 5" xfId="13632" xr:uid="{00000000-0005-0000-0000-000084340000}"/>
    <cellStyle name="20% - Accent1 2 5 3 4 3 5 2" xfId="13633" xr:uid="{00000000-0005-0000-0000-000085340000}"/>
    <cellStyle name="20% - Accent1 2 5 3 4 3 5 2 2" xfId="13634" xr:uid="{00000000-0005-0000-0000-000086340000}"/>
    <cellStyle name="20% - Accent1 2 5 3 4 3 5 3" xfId="13635" xr:uid="{00000000-0005-0000-0000-000087340000}"/>
    <cellStyle name="20% - Accent1 2 5 3 4 3 6" xfId="13636" xr:uid="{00000000-0005-0000-0000-000088340000}"/>
    <cellStyle name="20% - Accent1 2 5 3 4 3 6 2" xfId="13637" xr:uid="{00000000-0005-0000-0000-000089340000}"/>
    <cellStyle name="20% - Accent1 2 5 3 4 3 6 2 2" xfId="13638" xr:uid="{00000000-0005-0000-0000-00008A340000}"/>
    <cellStyle name="20% - Accent1 2 5 3 4 3 6 3" xfId="13639" xr:uid="{00000000-0005-0000-0000-00008B340000}"/>
    <cellStyle name="20% - Accent1 2 5 3 4 3 7" xfId="13640" xr:uid="{00000000-0005-0000-0000-00008C340000}"/>
    <cellStyle name="20% - Accent1 2 5 3 4 3 7 2" xfId="13641" xr:uid="{00000000-0005-0000-0000-00008D340000}"/>
    <cellStyle name="20% - Accent1 2 5 3 4 3 8" xfId="13642" xr:uid="{00000000-0005-0000-0000-00008E340000}"/>
    <cellStyle name="20% - Accent1 2 5 3 4 3 8 2" xfId="13643" xr:uid="{00000000-0005-0000-0000-00008F340000}"/>
    <cellStyle name="20% - Accent1 2 5 3 4 3 9" xfId="13644" xr:uid="{00000000-0005-0000-0000-000090340000}"/>
    <cellStyle name="20% - Accent1 2 5 3 4 4" xfId="13645" xr:uid="{00000000-0005-0000-0000-000091340000}"/>
    <cellStyle name="20% - Accent1 2 5 3 4 4 2" xfId="13646" xr:uid="{00000000-0005-0000-0000-000092340000}"/>
    <cellStyle name="20% - Accent1 2 5 3 4 4 2 2" xfId="13647" xr:uid="{00000000-0005-0000-0000-000093340000}"/>
    <cellStyle name="20% - Accent1 2 5 3 4 4 2 2 2" xfId="13648" xr:uid="{00000000-0005-0000-0000-000094340000}"/>
    <cellStyle name="20% - Accent1 2 5 3 4 4 2 3" xfId="13649" xr:uid="{00000000-0005-0000-0000-000095340000}"/>
    <cellStyle name="20% - Accent1 2 5 3 4 4 3" xfId="13650" xr:uid="{00000000-0005-0000-0000-000096340000}"/>
    <cellStyle name="20% - Accent1 2 5 3 4 4 3 2" xfId="13651" xr:uid="{00000000-0005-0000-0000-000097340000}"/>
    <cellStyle name="20% - Accent1 2 5 3 4 4 4" xfId="13652" xr:uid="{00000000-0005-0000-0000-000098340000}"/>
    <cellStyle name="20% - Accent1 2 5 3 4 5" xfId="13653" xr:uid="{00000000-0005-0000-0000-000099340000}"/>
    <cellStyle name="20% - Accent1 2 5 3 4 5 2" xfId="13654" xr:uid="{00000000-0005-0000-0000-00009A340000}"/>
    <cellStyle name="20% - Accent1 2 5 3 4 5 2 2" xfId="13655" xr:uid="{00000000-0005-0000-0000-00009B340000}"/>
    <cellStyle name="20% - Accent1 2 5 3 4 5 2 2 2" xfId="13656" xr:uid="{00000000-0005-0000-0000-00009C340000}"/>
    <cellStyle name="20% - Accent1 2 5 3 4 5 2 3" xfId="13657" xr:uid="{00000000-0005-0000-0000-00009D340000}"/>
    <cellStyle name="20% - Accent1 2 5 3 4 5 3" xfId="13658" xr:uid="{00000000-0005-0000-0000-00009E340000}"/>
    <cellStyle name="20% - Accent1 2 5 3 4 5 3 2" xfId="13659" xr:uid="{00000000-0005-0000-0000-00009F340000}"/>
    <cellStyle name="20% - Accent1 2 5 3 4 5 4" xfId="13660" xr:uid="{00000000-0005-0000-0000-0000A0340000}"/>
    <cellStyle name="20% - Accent1 2 5 3 4 6" xfId="13661" xr:uid="{00000000-0005-0000-0000-0000A1340000}"/>
    <cellStyle name="20% - Accent1 2 5 3 4 6 2" xfId="13662" xr:uid="{00000000-0005-0000-0000-0000A2340000}"/>
    <cellStyle name="20% - Accent1 2 5 3 4 6 2 2" xfId="13663" xr:uid="{00000000-0005-0000-0000-0000A3340000}"/>
    <cellStyle name="20% - Accent1 2 5 3 4 6 2 2 2" xfId="13664" xr:uid="{00000000-0005-0000-0000-0000A4340000}"/>
    <cellStyle name="20% - Accent1 2 5 3 4 6 2 3" xfId="13665" xr:uid="{00000000-0005-0000-0000-0000A5340000}"/>
    <cellStyle name="20% - Accent1 2 5 3 4 6 3" xfId="13666" xr:uid="{00000000-0005-0000-0000-0000A6340000}"/>
    <cellStyle name="20% - Accent1 2 5 3 4 6 3 2" xfId="13667" xr:uid="{00000000-0005-0000-0000-0000A7340000}"/>
    <cellStyle name="20% - Accent1 2 5 3 4 6 4" xfId="13668" xr:uid="{00000000-0005-0000-0000-0000A8340000}"/>
    <cellStyle name="20% - Accent1 2 5 3 4 7" xfId="13669" xr:uid="{00000000-0005-0000-0000-0000A9340000}"/>
    <cellStyle name="20% - Accent1 2 5 3 4 7 2" xfId="13670" xr:uid="{00000000-0005-0000-0000-0000AA340000}"/>
    <cellStyle name="20% - Accent1 2 5 3 4 7 2 2" xfId="13671" xr:uid="{00000000-0005-0000-0000-0000AB340000}"/>
    <cellStyle name="20% - Accent1 2 5 3 4 7 3" xfId="13672" xr:uid="{00000000-0005-0000-0000-0000AC340000}"/>
    <cellStyle name="20% - Accent1 2 5 3 4 8" xfId="13673" xr:uid="{00000000-0005-0000-0000-0000AD340000}"/>
    <cellStyle name="20% - Accent1 2 5 3 4 8 2" xfId="13674" xr:uid="{00000000-0005-0000-0000-0000AE340000}"/>
    <cellStyle name="20% - Accent1 2 5 3 4 8 2 2" xfId="13675" xr:uid="{00000000-0005-0000-0000-0000AF340000}"/>
    <cellStyle name="20% - Accent1 2 5 3 4 8 3" xfId="13676" xr:uid="{00000000-0005-0000-0000-0000B0340000}"/>
    <cellStyle name="20% - Accent1 2 5 3 4 9" xfId="13677" xr:uid="{00000000-0005-0000-0000-0000B1340000}"/>
    <cellStyle name="20% - Accent1 2 5 3 4 9 2" xfId="13678" xr:uid="{00000000-0005-0000-0000-0000B2340000}"/>
    <cellStyle name="20% - Accent1 2 5 3 5" xfId="13679" xr:uid="{00000000-0005-0000-0000-0000B3340000}"/>
    <cellStyle name="20% - Accent1 2 5 3 5 2" xfId="13680" xr:uid="{00000000-0005-0000-0000-0000B4340000}"/>
    <cellStyle name="20% - Accent1 2 5 3 5 2 2" xfId="13681" xr:uid="{00000000-0005-0000-0000-0000B5340000}"/>
    <cellStyle name="20% - Accent1 2 5 3 5 2 2 2" xfId="13682" xr:uid="{00000000-0005-0000-0000-0000B6340000}"/>
    <cellStyle name="20% - Accent1 2 5 3 5 2 2 2 2" xfId="13683" xr:uid="{00000000-0005-0000-0000-0000B7340000}"/>
    <cellStyle name="20% - Accent1 2 5 3 5 2 2 3" xfId="13684" xr:uid="{00000000-0005-0000-0000-0000B8340000}"/>
    <cellStyle name="20% - Accent1 2 5 3 5 2 3" xfId="13685" xr:uid="{00000000-0005-0000-0000-0000B9340000}"/>
    <cellStyle name="20% - Accent1 2 5 3 5 2 3 2" xfId="13686" xr:uid="{00000000-0005-0000-0000-0000BA340000}"/>
    <cellStyle name="20% - Accent1 2 5 3 5 2 4" xfId="13687" xr:uid="{00000000-0005-0000-0000-0000BB340000}"/>
    <cellStyle name="20% - Accent1 2 5 3 5 3" xfId="13688" xr:uid="{00000000-0005-0000-0000-0000BC340000}"/>
    <cellStyle name="20% - Accent1 2 5 3 5 3 2" xfId="13689" xr:uid="{00000000-0005-0000-0000-0000BD340000}"/>
    <cellStyle name="20% - Accent1 2 5 3 5 3 2 2" xfId="13690" xr:uid="{00000000-0005-0000-0000-0000BE340000}"/>
    <cellStyle name="20% - Accent1 2 5 3 5 3 2 2 2" xfId="13691" xr:uid="{00000000-0005-0000-0000-0000BF340000}"/>
    <cellStyle name="20% - Accent1 2 5 3 5 3 2 3" xfId="13692" xr:uid="{00000000-0005-0000-0000-0000C0340000}"/>
    <cellStyle name="20% - Accent1 2 5 3 5 3 3" xfId="13693" xr:uid="{00000000-0005-0000-0000-0000C1340000}"/>
    <cellStyle name="20% - Accent1 2 5 3 5 3 3 2" xfId="13694" xr:uid="{00000000-0005-0000-0000-0000C2340000}"/>
    <cellStyle name="20% - Accent1 2 5 3 5 3 4" xfId="13695" xr:uid="{00000000-0005-0000-0000-0000C3340000}"/>
    <cellStyle name="20% - Accent1 2 5 3 5 4" xfId="13696" xr:uid="{00000000-0005-0000-0000-0000C4340000}"/>
    <cellStyle name="20% - Accent1 2 5 3 5 4 2" xfId="13697" xr:uid="{00000000-0005-0000-0000-0000C5340000}"/>
    <cellStyle name="20% - Accent1 2 5 3 5 4 2 2" xfId="13698" xr:uid="{00000000-0005-0000-0000-0000C6340000}"/>
    <cellStyle name="20% - Accent1 2 5 3 5 4 2 2 2" xfId="13699" xr:uid="{00000000-0005-0000-0000-0000C7340000}"/>
    <cellStyle name="20% - Accent1 2 5 3 5 4 2 3" xfId="13700" xr:uid="{00000000-0005-0000-0000-0000C8340000}"/>
    <cellStyle name="20% - Accent1 2 5 3 5 4 3" xfId="13701" xr:uid="{00000000-0005-0000-0000-0000C9340000}"/>
    <cellStyle name="20% - Accent1 2 5 3 5 4 3 2" xfId="13702" xr:uid="{00000000-0005-0000-0000-0000CA340000}"/>
    <cellStyle name="20% - Accent1 2 5 3 5 4 4" xfId="13703" xr:uid="{00000000-0005-0000-0000-0000CB340000}"/>
    <cellStyle name="20% - Accent1 2 5 3 5 5" xfId="13704" xr:uid="{00000000-0005-0000-0000-0000CC340000}"/>
    <cellStyle name="20% - Accent1 2 5 3 5 5 2" xfId="13705" xr:uid="{00000000-0005-0000-0000-0000CD340000}"/>
    <cellStyle name="20% - Accent1 2 5 3 5 5 2 2" xfId="13706" xr:uid="{00000000-0005-0000-0000-0000CE340000}"/>
    <cellStyle name="20% - Accent1 2 5 3 5 5 3" xfId="13707" xr:uid="{00000000-0005-0000-0000-0000CF340000}"/>
    <cellStyle name="20% - Accent1 2 5 3 5 6" xfId="13708" xr:uid="{00000000-0005-0000-0000-0000D0340000}"/>
    <cellStyle name="20% - Accent1 2 5 3 5 6 2" xfId="13709" xr:uid="{00000000-0005-0000-0000-0000D1340000}"/>
    <cellStyle name="20% - Accent1 2 5 3 5 6 2 2" xfId="13710" xr:uid="{00000000-0005-0000-0000-0000D2340000}"/>
    <cellStyle name="20% - Accent1 2 5 3 5 6 3" xfId="13711" xr:uid="{00000000-0005-0000-0000-0000D3340000}"/>
    <cellStyle name="20% - Accent1 2 5 3 5 7" xfId="13712" xr:uid="{00000000-0005-0000-0000-0000D4340000}"/>
    <cellStyle name="20% - Accent1 2 5 3 5 7 2" xfId="13713" xr:uid="{00000000-0005-0000-0000-0000D5340000}"/>
    <cellStyle name="20% - Accent1 2 5 3 5 8" xfId="13714" xr:uid="{00000000-0005-0000-0000-0000D6340000}"/>
    <cellStyle name="20% - Accent1 2 5 3 5 8 2" xfId="13715" xr:uid="{00000000-0005-0000-0000-0000D7340000}"/>
    <cellStyle name="20% - Accent1 2 5 3 5 9" xfId="13716" xr:uid="{00000000-0005-0000-0000-0000D8340000}"/>
    <cellStyle name="20% - Accent1 2 5 3 6" xfId="13717" xr:uid="{00000000-0005-0000-0000-0000D9340000}"/>
    <cellStyle name="20% - Accent1 2 5 3 6 2" xfId="13718" xr:uid="{00000000-0005-0000-0000-0000DA340000}"/>
    <cellStyle name="20% - Accent1 2 5 3 6 2 2" xfId="13719" xr:uid="{00000000-0005-0000-0000-0000DB340000}"/>
    <cellStyle name="20% - Accent1 2 5 3 6 2 2 2" xfId="13720" xr:uid="{00000000-0005-0000-0000-0000DC340000}"/>
    <cellStyle name="20% - Accent1 2 5 3 6 2 2 2 2" xfId="13721" xr:uid="{00000000-0005-0000-0000-0000DD340000}"/>
    <cellStyle name="20% - Accent1 2 5 3 6 2 2 3" xfId="13722" xr:uid="{00000000-0005-0000-0000-0000DE340000}"/>
    <cellStyle name="20% - Accent1 2 5 3 6 2 3" xfId="13723" xr:uid="{00000000-0005-0000-0000-0000DF340000}"/>
    <cellStyle name="20% - Accent1 2 5 3 6 2 3 2" xfId="13724" xr:uid="{00000000-0005-0000-0000-0000E0340000}"/>
    <cellStyle name="20% - Accent1 2 5 3 6 2 4" xfId="13725" xr:uid="{00000000-0005-0000-0000-0000E1340000}"/>
    <cellStyle name="20% - Accent1 2 5 3 6 3" xfId="13726" xr:uid="{00000000-0005-0000-0000-0000E2340000}"/>
    <cellStyle name="20% - Accent1 2 5 3 6 3 2" xfId="13727" xr:uid="{00000000-0005-0000-0000-0000E3340000}"/>
    <cellStyle name="20% - Accent1 2 5 3 6 3 2 2" xfId="13728" xr:uid="{00000000-0005-0000-0000-0000E4340000}"/>
    <cellStyle name="20% - Accent1 2 5 3 6 3 2 2 2" xfId="13729" xr:uid="{00000000-0005-0000-0000-0000E5340000}"/>
    <cellStyle name="20% - Accent1 2 5 3 6 3 2 3" xfId="13730" xr:uid="{00000000-0005-0000-0000-0000E6340000}"/>
    <cellStyle name="20% - Accent1 2 5 3 6 3 3" xfId="13731" xr:uid="{00000000-0005-0000-0000-0000E7340000}"/>
    <cellStyle name="20% - Accent1 2 5 3 6 3 3 2" xfId="13732" xr:uid="{00000000-0005-0000-0000-0000E8340000}"/>
    <cellStyle name="20% - Accent1 2 5 3 6 3 4" xfId="13733" xr:uid="{00000000-0005-0000-0000-0000E9340000}"/>
    <cellStyle name="20% - Accent1 2 5 3 6 4" xfId="13734" xr:uid="{00000000-0005-0000-0000-0000EA340000}"/>
    <cellStyle name="20% - Accent1 2 5 3 6 4 2" xfId="13735" xr:uid="{00000000-0005-0000-0000-0000EB340000}"/>
    <cellStyle name="20% - Accent1 2 5 3 6 4 2 2" xfId="13736" xr:uid="{00000000-0005-0000-0000-0000EC340000}"/>
    <cellStyle name="20% - Accent1 2 5 3 6 4 2 2 2" xfId="13737" xr:uid="{00000000-0005-0000-0000-0000ED340000}"/>
    <cellStyle name="20% - Accent1 2 5 3 6 4 2 3" xfId="13738" xr:uid="{00000000-0005-0000-0000-0000EE340000}"/>
    <cellStyle name="20% - Accent1 2 5 3 6 4 3" xfId="13739" xr:uid="{00000000-0005-0000-0000-0000EF340000}"/>
    <cellStyle name="20% - Accent1 2 5 3 6 4 3 2" xfId="13740" xr:uid="{00000000-0005-0000-0000-0000F0340000}"/>
    <cellStyle name="20% - Accent1 2 5 3 6 4 4" xfId="13741" xr:uid="{00000000-0005-0000-0000-0000F1340000}"/>
    <cellStyle name="20% - Accent1 2 5 3 6 5" xfId="13742" xr:uid="{00000000-0005-0000-0000-0000F2340000}"/>
    <cellStyle name="20% - Accent1 2 5 3 6 5 2" xfId="13743" xr:uid="{00000000-0005-0000-0000-0000F3340000}"/>
    <cellStyle name="20% - Accent1 2 5 3 6 5 2 2" xfId="13744" xr:uid="{00000000-0005-0000-0000-0000F4340000}"/>
    <cellStyle name="20% - Accent1 2 5 3 6 5 3" xfId="13745" xr:uid="{00000000-0005-0000-0000-0000F5340000}"/>
    <cellStyle name="20% - Accent1 2 5 3 6 6" xfId="13746" xr:uid="{00000000-0005-0000-0000-0000F6340000}"/>
    <cellStyle name="20% - Accent1 2 5 3 6 6 2" xfId="13747" xr:uid="{00000000-0005-0000-0000-0000F7340000}"/>
    <cellStyle name="20% - Accent1 2 5 3 6 6 2 2" xfId="13748" xr:uid="{00000000-0005-0000-0000-0000F8340000}"/>
    <cellStyle name="20% - Accent1 2 5 3 6 6 3" xfId="13749" xr:uid="{00000000-0005-0000-0000-0000F9340000}"/>
    <cellStyle name="20% - Accent1 2 5 3 6 7" xfId="13750" xr:uid="{00000000-0005-0000-0000-0000FA340000}"/>
    <cellStyle name="20% - Accent1 2 5 3 6 7 2" xfId="13751" xr:uid="{00000000-0005-0000-0000-0000FB340000}"/>
    <cellStyle name="20% - Accent1 2 5 3 6 8" xfId="13752" xr:uid="{00000000-0005-0000-0000-0000FC340000}"/>
    <cellStyle name="20% - Accent1 2 5 3 6 8 2" xfId="13753" xr:uid="{00000000-0005-0000-0000-0000FD340000}"/>
    <cellStyle name="20% - Accent1 2 5 3 6 9" xfId="13754" xr:uid="{00000000-0005-0000-0000-0000FE340000}"/>
    <cellStyle name="20% - Accent1 2 5 3 7" xfId="13755" xr:uid="{00000000-0005-0000-0000-0000FF340000}"/>
    <cellStyle name="20% - Accent1 2 5 3 7 2" xfId="13756" xr:uid="{00000000-0005-0000-0000-000000350000}"/>
    <cellStyle name="20% - Accent1 2 5 3 7 2 2" xfId="13757" xr:uid="{00000000-0005-0000-0000-000001350000}"/>
    <cellStyle name="20% - Accent1 2 5 3 7 2 2 2" xfId="13758" xr:uid="{00000000-0005-0000-0000-000002350000}"/>
    <cellStyle name="20% - Accent1 2 5 3 7 2 3" xfId="13759" xr:uid="{00000000-0005-0000-0000-000003350000}"/>
    <cellStyle name="20% - Accent1 2 5 3 7 3" xfId="13760" xr:uid="{00000000-0005-0000-0000-000004350000}"/>
    <cellStyle name="20% - Accent1 2 5 3 7 3 2" xfId="13761" xr:uid="{00000000-0005-0000-0000-000005350000}"/>
    <cellStyle name="20% - Accent1 2 5 3 7 4" xfId="13762" xr:uid="{00000000-0005-0000-0000-000006350000}"/>
    <cellStyle name="20% - Accent1 2 5 3 8" xfId="13763" xr:uid="{00000000-0005-0000-0000-000007350000}"/>
    <cellStyle name="20% - Accent1 2 5 3 8 2" xfId="13764" xr:uid="{00000000-0005-0000-0000-000008350000}"/>
    <cellStyle name="20% - Accent1 2 5 3 8 2 2" xfId="13765" xr:uid="{00000000-0005-0000-0000-000009350000}"/>
    <cellStyle name="20% - Accent1 2 5 3 8 2 2 2" xfId="13766" xr:uid="{00000000-0005-0000-0000-00000A350000}"/>
    <cellStyle name="20% - Accent1 2 5 3 8 2 3" xfId="13767" xr:uid="{00000000-0005-0000-0000-00000B350000}"/>
    <cellStyle name="20% - Accent1 2 5 3 8 3" xfId="13768" xr:uid="{00000000-0005-0000-0000-00000C350000}"/>
    <cellStyle name="20% - Accent1 2 5 3 8 3 2" xfId="13769" xr:uid="{00000000-0005-0000-0000-00000D350000}"/>
    <cellStyle name="20% - Accent1 2 5 3 8 4" xfId="13770" xr:uid="{00000000-0005-0000-0000-00000E350000}"/>
    <cellStyle name="20% - Accent1 2 5 3 9" xfId="13771" xr:uid="{00000000-0005-0000-0000-00000F350000}"/>
    <cellStyle name="20% - Accent1 2 5 3 9 2" xfId="13772" xr:uid="{00000000-0005-0000-0000-000010350000}"/>
    <cellStyle name="20% - Accent1 2 5 3 9 2 2" xfId="13773" xr:uid="{00000000-0005-0000-0000-000011350000}"/>
    <cellStyle name="20% - Accent1 2 5 3 9 2 2 2" xfId="13774" xr:uid="{00000000-0005-0000-0000-000012350000}"/>
    <cellStyle name="20% - Accent1 2 5 3 9 2 3" xfId="13775" xr:uid="{00000000-0005-0000-0000-000013350000}"/>
    <cellStyle name="20% - Accent1 2 5 3 9 3" xfId="13776" xr:uid="{00000000-0005-0000-0000-000014350000}"/>
    <cellStyle name="20% - Accent1 2 5 3 9 3 2" xfId="13777" xr:uid="{00000000-0005-0000-0000-000015350000}"/>
    <cellStyle name="20% - Accent1 2 5 3 9 4" xfId="13778" xr:uid="{00000000-0005-0000-0000-000016350000}"/>
    <cellStyle name="20% - Accent1 2 5 4" xfId="13779" xr:uid="{00000000-0005-0000-0000-000017350000}"/>
    <cellStyle name="20% - Accent1 2 5 4 10" xfId="13780" xr:uid="{00000000-0005-0000-0000-000018350000}"/>
    <cellStyle name="20% - Accent1 2 5 4 10 2" xfId="13781" xr:uid="{00000000-0005-0000-0000-000019350000}"/>
    <cellStyle name="20% - Accent1 2 5 4 11" xfId="13782" xr:uid="{00000000-0005-0000-0000-00001A350000}"/>
    <cellStyle name="20% - Accent1 2 5 4 2" xfId="13783" xr:uid="{00000000-0005-0000-0000-00001B350000}"/>
    <cellStyle name="20% - Accent1 2 5 4 2 2" xfId="13784" xr:uid="{00000000-0005-0000-0000-00001C350000}"/>
    <cellStyle name="20% - Accent1 2 5 4 2 2 2" xfId="13785" xr:uid="{00000000-0005-0000-0000-00001D350000}"/>
    <cellStyle name="20% - Accent1 2 5 4 2 2 2 2" xfId="13786" xr:uid="{00000000-0005-0000-0000-00001E350000}"/>
    <cellStyle name="20% - Accent1 2 5 4 2 2 2 2 2" xfId="13787" xr:uid="{00000000-0005-0000-0000-00001F350000}"/>
    <cellStyle name="20% - Accent1 2 5 4 2 2 2 3" xfId="13788" xr:uid="{00000000-0005-0000-0000-000020350000}"/>
    <cellStyle name="20% - Accent1 2 5 4 2 2 3" xfId="13789" xr:uid="{00000000-0005-0000-0000-000021350000}"/>
    <cellStyle name="20% - Accent1 2 5 4 2 2 3 2" xfId="13790" xr:uid="{00000000-0005-0000-0000-000022350000}"/>
    <cellStyle name="20% - Accent1 2 5 4 2 2 4" xfId="13791" xr:uid="{00000000-0005-0000-0000-000023350000}"/>
    <cellStyle name="20% - Accent1 2 5 4 2 3" xfId="13792" xr:uid="{00000000-0005-0000-0000-000024350000}"/>
    <cellStyle name="20% - Accent1 2 5 4 2 3 2" xfId="13793" xr:uid="{00000000-0005-0000-0000-000025350000}"/>
    <cellStyle name="20% - Accent1 2 5 4 2 3 2 2" xfId="13794" xr:uid="{00000000-0005-0000-0000-000026350000}"/>
    <cellStyle name="20% - Accent1 2 5 4 2 3 2 2 2" xfId="13795" xr:uid="{00000000-0005-0000-0000-000027350000}"/>
    <cellStyle name="20% - Accent1 2 5 4 2 3 2 3" xfId="13796" xr:uid="{00000000-0005-0000-0000-000028350000}"/>
    <cellStyle name="20% - Accent1 2 5 4 2 3 3" xfId="13797" xr:uid="{00000000-0005-0000-0000-000029350000}"/>
    <cellStyle name="20% - Accent1 2 5 4 2 3 3 2" xfId="13798" xr:uid="{00000000-0005-0000-0000-00002A350000}"/>
    <cellStyle name="20% - Accent1 2 5 4 2 3 4" xfId="13799" xr:uid="{00000000-0005-0000-0000-00002B350000}"/>
    <cellStyle name="20% - Accent1 2 5 4 2 4" xfId="13800" xr:uid="{00000000-0005-0000-0000-00002C350000}"/>
    <cellStyle name="20% - Accent1 2 5 4 2 4 2" xfId="13801" xr:uid="{00000000-0005-0000-0000-00002D350000}"/>
    <cellStyle name="20% - Accent1 2 5 4 2 4 2 2" xfId="13802" xr:uid="{00000000-0005-0000-0000-00002E350000}"/>
    <cellStyle name="20% - Accent1 2 5 4 2 4 2 2 2" xfId="13803" xr:uid="{00000000-0005-0000-0000-00002F350000}"/>
    <cellStyle name="20% - Accent1 2 5 4 2 4 2 3" xfId="13804" xr:uid="{00000000-0005-0000-0000-000030350000}"/>
    <cellStyle name="20% - Accent1 2 5 4 2 4 3" xfId="13805" xr:uid="{00000000-0005-0000-0000-000031350000}"/>
    <cellStyle name="20% - Accent1 2 5 4 2 4 3 2" xfId="13806" xr:uid="{00000000-0005-0000-0000-000032350000}"/>
    <cellStyle name="20% - Accent1 2 5 4 2 4 4" xfId="13807" xr:uid="{00000000-0005-0000-0000-000033350000}"/>
    <cellStyle name="20% - Accent1 2 5 4 2 5" xfId="13808" xr:uid="{00000000-0005-0000-0000-000034350000}"/>
    <cellStyle name="20% - Accent1 2 5 4 2 5 2" xfId="13809" xr:uid="{00000000-0005-0000-0000-000035350000}"/>
    <cellStyle name="20% - Accent1 2 5 4 2 5 2 2" xfId="13810" xr:uid="{00000000-0005-0000-0000-000036350000}"/>
    <cellStyle name="20% - Accent1 2 5 4 2 5 3" xfId="13811" xr:uid="{00000000-0005-0000-0000-000037350000}"/>
    <cellStyle name="20% - Accent1 2 5 4 2 6" xfId="13812" xr:uid="{00000000-0005-0000-0000-000038350000}"/>
    <cellStyle name="20% - Accent1 2 5 4 2 6 2" xfId="13813" xr:uid="{00000000-0005-0000-0000-000039350000}"/>
    <cellStyle name="20% - Accent1 2 5 4 2 6 2 2" xfId="13814" xr:uid="{00000000-0005-0000-0000-00003A350000}"/>
    <cellStyle name="20% - Accent1 2 5 4 2 6 3" xfId="13815" xr:uid="{00000000-0005-0000-0000-00003B350000}"/>
    <cellStyle name="20% - Accent1 2 5 4 2 7" xfId="13816" xr:uid="{00000000-0005-0000-0000-00003C350000}"/>
    <cellStyle name="20% - Accent1 2 5 4 2 7 2" xfId="13817" xr:uid="{00000000-0005-0000-0000-00003D350000}"/>
    <cellStyle name="20% - Accent1 2 5 4 2 8" xfId="13818" xr:uid="{00000000-0005-0000-0000-00003E350000}"/>
    <cellStyle name="20% - Accent1 2 5 4 2 8 2" xfId="13819" xr:uid="{00000000-0005-0000-0000-00003F350000}"/>
    <cellStyle name="20% - Accent1 2 5 4 2 9" xfId="13820" xr:uid="{00000000-0005-0000-0000-000040350000}"/>
    <cellStyle name="20% - Accent1 2 5 4 3" xfId="13821" xr:uid="{00000000-0005-0000-0000-000041350000}"/>
    <cellStyle name="20% - Accent1 2 5 4 3 2" xfId="13822" xr:uid="{00000000-0005-0000-0000-000042350000}"/>
    <cellStyle name="20% - Accent1 2 5 4 3 2 2" xfId="13823" xr:uid="{00000000-0005-0000-0000-000043350000}"/>
    <cellStyle name="20% - Accent1 2 5 4 3 2 2 2" xfId="13824" xr:uid="{00000000-0005-0000-0000-000044350000}"/>
    <cellStyle name="20% - Accent1 2 5 4 3 2 2 2 2" xfId="13825" xr:uid="{00000000-0005-0000-0000-000045350000}"/>
    <cellStyle name="20% - Accent1 2 5 4 3 2 2 3" xfId="13826" xr:uid="{00000000-0005-0000-0000-000046350000}"/>
    <cellStyle name="20% - Accent1 2 5 4 3 2 3" xfId="13827" xr:uid="{00000000-0005-0000-0000-000047350000}"/>
    <cellStyle name="20% - Accent1 2 5 4 3 2 3 2" xfId="13828" xr:uid="{00000000-0005-0000-0000-000048350000}"/>
    <cellStyle name="20% - Accent1 2 5 4 3 2 4" xfId="13829" xr:uid="{00000000-0005-0000-0000-000049350000}"/>
    <cellStyle name="20% - Accent1 2 5 4 3 3" xfId="13830" xr:uid="{00000000-0005-0000-0000-00004A350000}"/>
    <cellStyle name="20% - Accent1 2 5 4 3 3 2" xfId="13831" xr:uid="{00000000-0005-0000-0000-00004B350000}"/>
    <cellStyle name="20% - Accent1 2 5 4 3 3 2 2" xfId="13832" xr:uid="{00000000-0005-0000-0000-00004C350000}"/>
    <cellStyle name="20% - Accent1 2 5 4 3 3 2 2 2" xfId="13833" xr:uid="{00000000-0005-0000-0000-00004D350000}"/>
    <cellStyle name="20% - Accent1 2 5 4 3 3 2 3" xfId="13834" xr:uid="{00000000-0005-0000-0000-00004E350000}"/>
    <cellStyle name="20% - Accent1 2 5 4 3 3 3" xfId="13835" xr:uid="{00000000-0005-0000-0000-00004F350000}"/>
    <cellStyle name="20% - Accent1 2 5 4 3 3 3 2" xfId="13836" xr:uid="{00000000-0005-0000-0000-000050350000}"/>
    <cellStyle name="20% - Accent1 2 5 4 3 3 4" xfId="13837" xr:uid="{00000000-0005-0000-0000-000051350000}"/>
    <cellStyle name="20% - Accent1 2 5 4 3 4" xfId="13838" xr:uid="{00000000-0005-0000-0000-000052350000}"/>
    <cellStyle name="20% - Accent1 2 5 4 3 4 2" xfId="13839" xr:uid="{00000000-0005-0000-0000-000053350000}"/>
    <cellStyle name="20% - Accent1 2 5 4 3 4 2 2" xfId="13840" xr:uid="{00000000-0005-0000-0000-000054350000}"/>
    <cellStyle name="20% - Accent1 2 5 4 3 4 2 2 2" xfId="13841" xr:uid="{00000000-0005-0000-0000-000055350000}"/>
    <cellStyle name="20% - Accent1 2 5 4 3 4 2 3" xfId="13842" xr:uid="{00000000-0005-0000-0000-000056350000}"/>
    <cellStyle name="20% - Accent1 2 5 4 3 4 3" xfId="13843" xr:uid="{00000000-0005-0000-0000-000057350000}"/>
    <cellStyle name="20% - Accent1 2 5 4 3 4 3 2" xfId="13844" xr:uid="{00000000-0005-0000-0000-000058350000}"/>
    <cellStyle name="20% - Accent1 2 5 4 3 4 4" xfId="13845" xr:uid="{00000000-0005-0000-0000-000059350000}"/>
    <cellStyle name="20% - Accent1 2 5 4 3 5" xfId="13846" xr:uid="{00000000-0005-0000-0000-00005A350000}"/>
    <cellStyle name="20% - Accent1 2 5 4 3 5 2" xfId="13847" xr:uid="{00000000-0005-0000-0000-00005B350000}"/>
    <cellStyle name="20% - Accent1 2 5 4 3 5 2 2" xfId="13848" xr:uid="{00000000-0005-0000-0000-00005C350000}"/>
    <cellStyle name="20% - Accent1 2 5 4 3 5 3" xfId="13849" xr:uid="{00000000-0005-0000-0000-00005D350000}"/>
    <cellStyle name="20% - Accent1 2 5 4 3 6" xfId="13850" xr:uid="{00000000-0005-0000-0000-00005E350000}"/>
    <cellStyle name="20% - Accent1 2 5 4 3 6 2" xfId="13851" xr:uid="{00000000-0005-0000-0000-00005F350000}"/>
    <cellStyle name="20% - Accent1 2 5 4 3 6 2 2" xfId="13852" xr:uid="{00000000-0005-0000-0000-000060350000}"/>
    <cellStyle name="20% - Accent1 2 5 4 3 6 3" xfId="13853" xr:uid="{00000000-0005-0000-0000-000061350000}"/>
    <cellStyle name="20% - Accent1 2 5 4 3 7" xfId="13854" xr:uid="{00000000-0005-0000-0000-000062350000}"/>
    <cellStyle name="20% - Accent1 2 5 4 3 7 2" xfId="13855" xr:uid="{00000000-0005-0000-0000-000063350000}"/>
    <cellStyle name="20% - Accent1 2 5 4 3 8" xfId="13856" xr:uid="{00000000-0005-0000-0000-000064350000}"/>
    <cellStyle name="20% - Accent1 2 5 4 3 8 2" xfId="13857" xr:uid="{00000000-0005-0000-0000-000065350000}"/>
    <cellStyle name="20% - Accent1 2 5 4 3 9" xfId="13858" xr:uid="{00000000-0005-0000-0000-000066350000}"/>
    <cellStyle name="20% - Accent1 2 5 4 4" xfId="13859" xr:uid="{00000000-0005-0000-0000-000067350000}"/>
    <cellStyle name="20% - Accent1 2 5 4 4 2" xfId="13860" xr:uid="{00000000-0005-0000-0000-000068350000}"/>
    <cellStyle name="20% - Accent1 2 5 4 4 2 2" xfId="13861" xr:uid="{00000000-0005-0000-0000-000069350000}"/>
    <cellStyle name="20% - Accent1 2 5 4 4 2 2 2" xfId="13862" xr:uid="{00000000-0005-0000-0000-00006A350000}"/>
    <cellStyle name="20% - Accent1 2 5 4 4 2 3" xfId="13863" xr:uid="{00000000-0005-0000-0000-00006B350000}"/>
    <cellStyle name="20% - Accent1 2 5 4 4 3" xfId="13864" xr:uid="{00000000-0005-0000-0000-00006C350000}"/>
    <cellStyle name="20% - Accent1 2 5 4 4 3 2" xfId="13865" xr:uid="{00000000-0005-0000-0000-00006D350000}"/>
    <cellStyle name="20% - Accent1 2 5 4 4 4" xfId="13866" xr:uid="{00000000-0005-0000-0000-00006E350000}"/>
    <cellStyle name="20% - Accent1 2 5 4 5" xfId="13867" xr:uid="{00000000-0005-0000-0000-00006F350000}"/>
    <cellStyle name="20% - Accent1 2 5 4 5 2" xfId="13868" xr:uid="{00000000-0005-0000-0000-000070350000}"/>
    <cellStyle name="20% - Accent1 2 5 4 5 2 2" xfId="13869" xr:uid="{00000000-0005-0000-0000-000071350000}"/>
    <cellStyle name="20% - Accent1 2 5 4 5 2 2 2" xfId="13870" xr:uid="{00000000-0005-0000-0000-000072350000}"/>
    <cellStyle name="20% - Accent1 2 5 4 5 2 3" xfId="13871" xr:uid="{00000000-0005-0000-0000-000073350000}"/>
    <cellStyle name="20% - Accent1 2 5 4 5 3" xfId="13872" xr:uid="{00000000-0005-0000-0000-000074350000}"/>
    <cellStyle name="20% - Accent1 2 5 4 5 3 2" xfId="13873" xr:uid="{00000000-0005-0000-0000-000075350000}"/>
    <cellStyle name="20% - Accent1 2 5 4 5 4" xfId="13874" xr:uid="{00000000-0005-0000-0000-000076350000}"/>
    <cellStyle name="20% - Accent1 2 5 4 6" xfId="13875" xr:uid="{00000000-0005-0000-0000-000077350000}"/>
    <cellStyle name="20% - Accent1 2 5 4 6 2" xfId="13876" xr:uid="{00000000-0005-0000-0000-000078350000}"/>
    <cellStyle name="20% - Accent1 2 5 4 6 2 2" xfId="13877" xr:uid="{00000000-0005-0000-0000-000079350000}"/>
    <cellStyle name="20% - Accent1 2 5 4 6 2 2 2" xfId="13878" xr:uid="{00000000-0005-0000-0000-00007A350000}"/>
    <cellStyle name="20% - Accent1 2 5 4 6 2 3" xfId="13879" xr:uid="{00000000-0005-0000-0000-00007B350000}"/>
    <cellStyle name="20% - Accent1 2 5 4 6 3" xfId="13880" xr:uid="{00000000-0005-0000-0000-00007C350000}"/>
    <cellStyle name="20% - Accent1 2 5 4 6 3 2" xfId="13881" xr:uid="{00000000-0005-0000-0000-00007D350000}"/>
    <cellStyle name="20% - Accent1 2 5 4 6 4" xfId="13882" xr:uid="{00000000-0005-0000-0000-00007E350000}"/>
    <cellStyle name="20% - Accent1 2 5 4 7" xfId="13883" xr:uid="{00000000-0005-0000-0000-00007F350000}"/>
    <cellStyle name="20% - Accent1 2 5 4 7 2" xfId="13884" xr:uid="{00000000-0005-0000-0000-000080350000}"/>
    <cellStyle name="20% - Accent1 2 5 4 7 2 2" xfId="13885" xr:uid="{00000000-0005-0000-0000-000081350000}"/>
    <cellStyle name="20% - Accent1 2 5 4 7 3" xfId="13886" xr:uid="{00000000-0005-0000-0000-000082350000}"/>
    <cellStyle name="20% - Accent1 2 5 4 8" xfId="13887" xr:uid="{00000000-0005-0000-0000-000083350000}"/>
    <cellStyle name="20% - Accent1 2 5 4 8 2" xfId="13888" xr:uid="{00000000-0005-0000-0000-000084350000}"/>
    <cellStyle name="20% - Accent1 2 5 4 8 2 2" xfId="13889" xr:uid="{00000000-0005-0000-0000-000085350000}"/>
    <cellStyle name="20% - Accent1 2 5 4 8 3" xfId="13890" xr:uid="{00000000-0005-0000-0000-000086350000}"/>
    <cellStyle name="20% - Accent1 2 5 4 9" xfId="13891" xr:uid="{00000000-0005-0000-0000-000087350000}"/>
    <cellStyle name="20% - Accent1 2 5 4 9 2" xfId="13892" xr:uid="{00000000-0005-0000-0000-000088350000}"/>
    <cellStyle name="20% - Accent1 2 5 5" xfId="13893" xr:uid="{00000000-0005-0000-0000-000089350000}"/>
    <cellStyle name="20% - Accent1 2 5 5 10" xfId="13894" xr:uid="{00000000-0005-0000-0000-00008A350000}"/>
    <cellStyle name="20% - Accent1 2 5 5 10 2" xfId="13895" xr:uid="{00000000-0005-0000-0000-00008B350000}"/>
    <cellStyle name="20% - Accent1 2 5 5 11" xfId="13896" xr:uid="{00000000-0005-0000-0000-00008C350000}"/>
    <cellStyle name="20% - Accent1 2 5 5 2" xfId="13897" xr:uid="{00000000-0005-0000-0000-00008D350000}"/>
    <cellStyle name="20% - Accent1 2 5 5 2 2" xfId="13898" xr:uid="{00000000-0005-0000-0000-00008E350000}"/>
    <cellStyle name="20% - Accent1 2 5 5 2 2 2" xfId="13899" xr:uid="{00000000-0005-0000-0000-00008F350000}"/>
    <cellStyle name="20% - Accent1 2 5 5 2 2 2 2" xfId="13900" xr:uid="{00000000-0005-0000-0000-000090350000}"/>
    <cellStyle name="20% - Accent1 2 5 5 2 2 2 2 2" xfId="13901" xr:uid="{00000000-0005-0000-0000-000091350000}"/>
    <cellStyle name="20% - Accent1 2 5 5 2 2 2 3" xfId="13902" xr:uid="{00000000-0005-0000-0000-000092350000}"/>
    <cellStyle name="20% - Accent1 2 5 5 2 2 3" xfId="13903" xr:uid="{00000000-0005-0000-0000-000093350000}"/>
    <cellStyle name="20% - Accent1 2 5 5 2 2 3 2" xfId="13904" xr:uid="{00000000-0005-0000-0000-000094350000}"/>
    <cellStyle name="20% - Accent1 2 5 5 2 2 4" xfId="13905" xr:uid="{00000000-0005-0000-0000-000095350000}"/>
    <cellStyle name="20% - Accent1 2 5 5 2 3" xfId="13906" xr:uid="{00000000-0005-0000-0000-000096350000}"/>
    <cellStyle name="20% - Accent1 2 5 5 2 3 2" xfId="13907" xr:uid="{00000000-0005-0000-0000-000097350000}"/>
    <cellStyle name="20% - Accent1 2 5 5 2 3 2 2" xfId="13908" xr:uid="{00000000-0005-0000-0000-000098350000}"/>
    <cellStyle name="20% - Accent1 2 5 5 2 3 2 2 2" xfId="13909" xr:uid="{00000000-0005-0000-0000-000099350000}"/>
    <cellStyle name="20% - Accent1 2 5 5 2 3 2 3" xfId="13910" xr:uid="{00000000-0005-0000-0000-00009A350000}"/>
    <cellStyle name="20% - Accent1 2 5 5 2 3 3" xfId="13911" xr:uid="{00000000-0005-0000-0000-00009B350000}"/>
    <cellStyle name="20% - Accent1 2 5 5 2 3 3 2" xfId="13912" xr:uid="{00000000-0005-0000-0000-00009C350000}"/>
    <cellStyle name="20% - Accent1 2 5 5 2 3 4" xfId="13913" xr:uid="{00000000-0005-0000-0000-00009D350000}"/>
    <cellStyle name="20% - Accent1 2 5 5 2 4" xfId="13914" xr:uid="{00000000-0005-0000-0000-00009E350000}"/>
    <cellStyle name="20% - Accent1 2 5 5 2 4 2" xfId="13915" xr:uid="{00000000-0005-0000-0000-00009F350000}"/>
    <cellStyle name="20% - Accent1 2 5 5 2 4 2 2" xfId="13916" xr:uid="{00000000-0005-0000-0000-0000A0350000}"/>
    <cellStyle name="20% - Accent1 2 5 5 2 4 2 2 2" xfId="13917" xr:uid="{00000000-0005-0000-0000-0000A1350000}"/>
    <cellStyle name="20% - Accent1 2 5 5 2 4 2 3" xfId="13918" xr:uid="{00000000-0005-0000-0000-0000A2350000}"/>
    <cellStyle name="20% - Accent1 2 5 5 2 4 3" xfId="13919" xr:uid="{00000000-0005-0000-0000-0000A3350000}"/>
    <cellStyle name="20% - Accent1 2 5 5 2 4 3 2" xfId="13920" xr:uid="{00000000-0005-0000-0000-0000A4350000}"/>
    <cellStyle name="20% - Accent1 2 5 5 2 4 4" xfId="13921" xr:uid="{00000000-0005-0000-0000-0000A5350000}"/>
    <cellStyle name="20% - Accent1 2 5 5 2 5" xfId="13922" xr:uid="{00000000-0005-0000-0000-0000A6350000}"/>
    <cellStyle name="20% - Accent1 2 5 5 2 5 2" xfId="13923" xr:uid="{00000000-0005-0000-0000-0000A7350000}"/>
    <cellStyle name="20% - Accent1 2 5 5 2 5 2 2" xfId="13924" xr:uid="{00000000-0005-0000-0000-0000A8350000}"/>
    <cellStyle name="20% - Accent1 2 5 5 2 5 3" xfId="13925" xr:uid="{00000000-0005-0000-0000-0000A9350000}"/>
    <cellStyle name="20% - Accent1 2 5 5 2 6" xfId="13926" xr:uid="{00000000-0005-0000-0000-0000AA350000}"/>
    <cellStyle name="20% - Accent1 2 5 5 2 6 2" xfId="13927" xr:uid="{00000000-0005-0000-0000-0000AB350000}"/>
    <cellStyle name="20% - Accent1 2 5 5 2 6 2 2" xfId="13928" xr:uid="{00000000-0005-0000-0000-0000AC350000}"/>
    <cellStyle name="20% - Accent1 2 5 5 2 6 3" xfId="13929" xr:uid="{00000000-0005-0000-0000-0000AD350000}"/>
    <cellStyle name="20% - Accent1 2 5 5 2 7" xfId="13930" xr:uid="{00000000-0005-0000-0000-0000AE350000}"/>
    <cellStyle name="20% - Accent1 2 5 5 2 7 2" xfId="13931" xr:uid="{00000000-0005-0000-0000-0000AF350000}"/>
    <cellStyle name="20% - Accent1 2 5 5 2 8" xfId="13932" xr:uid="{00000000-0005-0000-0000-0000B0350000}"/>
    <cellStyle name="20% - Accent1 2 5 5 2 8 2" xfId="13933" xr:uid="{00000000-0005-0000-0000-0000B1350000}"/>
    <cellStyle name="20% - Accent1 2 5 5 2 9" xfId="13934" xr:uid="{00000000-0005-0000-0000-0000B2350000}"/>
    <cellStyle name="20% - Accent1 2 5 5 3" xfId="13935" xr:uid="{00000000-0005-0000-0000-0000B3350000}"/>
    <cellStyle name="20% - Accent1 2 5 5 3 2" xfId="13936" xr:uid="{00000000-0005-0000-0000-0000B4350000}"/>
    <cellStyle name="20% - Accent1 2 5 5 3 2 2" xfId="13937" xr:uid="{00000000-0005-0000-0000-0000B5350000}"/>
    <cellStyle name="20% - Accent1 2 5 5 3 2 2 2" xfId="13938" xr:uid="{00000000-0005-0000-0000-0000B6350000}"/>
    <cellStyle name="20% - Accent1 2 5 5 3 2 2 2 2" xfId="13939" xr:uid="{00000000-0005-0000-0000-0000B7350000}"/>
    <cellStyle name="20% - Accent1 2 5 5 3 2 2 3" xfId="13940" xr:uid="{00000000-0005-0000-0000-0000B8350000}"/>
    <cellStyle name="20% - Accent1 2 5 5 3 2 3" xfId="13941" xr:uid="{00000000-0005-0000-0000-0000B9350000}"/>
    <cellStyle name="20% - Accent1 2 5 5 3 2 3 2" xfId="13942" xr:uid="{00000000-0005-0000-0000-0000BA350000}"/>
    <cellStyle name="20% - Accent1 2 5 5 3 2 4" xfId="13943" xr:uid="{00000000-0005-0000-0000-0000BB350000}"/>
    <cellStyle name="20% - Accent1 2 5 5 3 3" xfId="13944" xr:uid="{00000000-0005-0000-0000-0000BC350000}"/>
    <cellStyle name="20% - Accent1 2 5 5 3 3 2" xfId="13945" xr:uid="{00000000-0005-0000-0000-0000BD350000}"/>
    <cellStyle name="20% - Accent1 2 5 5 3 3 2 2" xfId="13946" xr:uid="{00000000-0005-0000-0000-0000BE350000}"/>
    <cellStyle name="20% - Accent1 2 5 5 3 3 2 2 2" xfId="13947" xr:uid="{00000000-0005-0000-0000-0000BF350000}"/>
    <cellStyle name="20% - Accent1 2 5 5 3 3 2 3" xfId="13948" xr:uid="{00000000-0005-0000-0000-0000C0350000}"/>
    <cellStyle name="20% - Accent1 2 5 5 3 3 3" xfId="13949" xr:uid="{00000000-0005-0000-0000-0000C1350000}"/>
    <cellStyle name="20% - Accent1 2 5 5 3 3 3 2" xfId="13950" xr:uid="{00000000-0005-0000-0000-0000C2350000}"/>
    <cellStyle name="20% - Accent1 2 5 5 3 3 4" xfId="13951" xr:uid="{00000000-0005-0000-0000-0000C3350000}"/>
    <cellStyle name="20% - Accent1 2 5 5 3 4" xfId="13952" xr:uid="{00000000-0005-0000-0000-0000C4350000}"/>
    <cellStyle name="20% - Accent1 2 5 5 3 4 2" xfId="13953" xr:uid="{00000000-0005-0000-0000-0000C5350000}"/>
    <cellStyle name="20% - Accent1 2 5 5 3 4 2 2" xfId="13954" xr:uid="{00000000-0005-0000-0000-0000C6350000}"/>
    <cellStyle name="20% - Accent1 2 5 5 3 4 2 2 2" xfId="13955" xr:uid="{00000000-0005-0000-0000-0000C7350000}"/>
    <cellStyle name="20% - Accent1 2 5 5 3 4 2 3" xfId="13956" xr:uid="{00000000-0005-0000-0000-0000C8350000}"/>
    <cellStyle name="20% - Accent1 2 5 5 3 4 3" xfId="13957" xr:uid="{00000000-0005-0000-0000-0000C9350000}"/>
    <cellStyle name="20% - Accent1 2 5 5 3 4 3 2" xfId="13958" xr:uid="{00000000-0005-0000-0000-0000CA350000}"/>
    <cellStyle name="20% - Accent1 2 5 5 3 4 4" xfId="13959" xr:uid="{00000000-0005-0000-0000-0000CB350000}"/>
    <cellStyle name="20% - Accent1 2 5 5 3 5" xfId="13960" xr:uid="{00000000-0005-0000-0000-0000CC350000}"/>
    <cellStyle name="20% - Accent1 2 5 5 3 5 2" xfId="13961" xr:uid="{00000000-0005-0000-0000-0000CD350000}"/>
    <cellStyle name="20% - Accent1 2 5 5 3 5 2 2" xfId="13962" xr:uid="{00000000-0005-0000-0000-0000CE350000}"/>
    <cellStyle name="20% - Accent1 2 5 5 3 5 3" xfId="13963" xr:uid="{00000000-0005-0000-0000-0000CF350000}"/>
    <cellStyle name="20% - Accent1 2 5 5 3 6" xfId="13964" xr:uid="{00000000-0005-0000-0000-0000D0350000}"/>
    <cellStyle name="20% - Accent1 2 5 5 3 6 2" xfId="13965" xr:uid="{00000000-0005-0000-0000-0000D1350000}"/>
    <cellStyle name="20% - Accent1 2 5 5 3 6 2 2" xfId="13966" xr:uid="{00000000-0005-0000-0000-0000D2350000}"/>
    <cellStyle name="20% - Accent1 2 5 5 3 6 3" xfId="13967" xr:uid="{00000000-0005-0000-0000-0000D3350000}"/>
    <cellStyle name="20% - Accent1 2 5 5 3 7" xfId="13968" xr:uid="{00000000-0005-0000-0000-0000D4350000}"/>
    <cellStyle name="20% - Accent1 2 5 5 3 7 2" xfId="13969" xr:uid="{00000000-0005-0000-0000-0000D5350000}"/>
    <cellStyle name="20% - Accent1 2 5 5 3 8" xfId="13970" xr:uid="{00000000-0005-0000-0000-0000D6350000}"/>
    <cellStyle name="20% - Accent1 2 5 5 3 8 2" xfId="13971" xr:uid="{00000000-0005-0000-0000-0000D7350000}"/>
    <cellStyle name="20% - Accent1 2 5 5 3 9" xfId="13972" xr:uid="{00000000-0005-0000-0000-0000D8350000}"/>
    <cellStyle name="20% - Accent1 2 5 5 4" xfId="13973" xr:uid="{00000000-0005-0000-0000-0000D9350000}"/>
    <cellStyle name="20% - Accent1 2 5 5 4 2" xfId="13974" xr:uid="{00000000-0005-0000-0000-0000DA350000}"/>
    <cellStyle name="20% - Accent1 2 5 5 4 2 2" xfId="13975" xr:uid="{00000000-0005-0000-0000-0000DB350000}"/>
    <cellStyle name="20% - Accent1 2 5 5 4 2 2 2" xfId="13976" xr:uid="{00000000-0005-0000-0000-0000DC350000}"/>
    <cellStyle name="20% - Accent1 2 5 5 4 2 3" xfId="13977" xr:uid="{00000000-0005-0000-0000-0000DD350000}"/>
    <cellStyle name="20% - Accent1 2 5 5 4 3" xfId="13978" xr:uid="{00000000-0005-0000-0000-0000DE350000}"/>
    <cellStyle name="20% - Accent1 2 5 5 4 3 2" xfId="13979" xr:uid="{00000000-0005-0000-0000-0000DF350000}"/>
    <cellStyle name="20% - Accent1 2 5 5 4 4" xfId="13980" xr:uid="{00000000-0005-0000-0000-0000E0350000}"/>
    <cellStyle name="20% - Accent1 2 5 5 5" xfId="13981" xr:uid="{00000000-0005-0000-0000-0000E1350000}"/>
    <cellStyle name="20% - Accent1 2 5 5 5 2" xfId="13982" xr:uid="{00000000-0005-0000-0000-0000E2350000}"/>
    <cellStyle name="20% - Accent1 2 5 5 5 2 2" xfId="13983" xr:uid="{00000000-0005-0000-0000-0000E3350000}"/>
    <cellStyle name="20% - Accent1 2 5 5 5 2 2 2" xfId="13984" xr:uid="{00000000-0005-0000-0000-0000E4350000}"/>
    <cellStyle name="20% - Accent1 2 5 5 5 2 3" xfId="13985" xr:uid="{00000000-0005-0000-0000-0000E5350000}"/>
    <cellStyle name="20% - Accent1 2 5 5 5 3" xfId="13986" xr:uid="{00000000-0005-0000-0000-0000E6350000}"/>
    <cellStyle name="20% - Accent1 2 5 5 5 3 2" xfId="13987" xr:uid="{00000000-0005-0000-0000-0000E7350000}"/>
    <cellStyle name="20% - Accent1 2 5 5 5 4" xfId="13988" xr:uid="{00000000-0005-0000-0000-0000E8350000}"/>
    <cellStyle name="20% - Accent1 2 5 5 6" xfId="13989" xr:uid="{00000000-0005-0000-0000-0000E9350000}"/>
    <cellStyle name="20% - Accent1 2 5 5 6 2" xfId="13990" xr:uid="{00000000-0005-0000-0000-0000EA350000}"/>
    <cellStyle name="20% - Accent1 2 5 5 6 2 2" xfId="13991" xr:uid="{00000000-0005-0000-0000-0000EB350000}"/>
    <cellStyle name="20% - Accent1 2 5 5 6 2 2 2" xfId="13992" xr:uid="{00000000-0005-0000-0000-0000EC350000}"/>
    <cellStyle name="20% - Accent1 2 5 5 6 2 3" xfId="13993" xr:uid="{00000000-0005-0000-0000-0000ED350000}"/>
    <cellStyle name="20% - Accent1 2 5 5 6 3" xfId="13994" xr:uid="{00000000-0005-0000-0000-0000EE350000}"/>
    <cellStyle name="20% - Accent1 2 5 5 6 3 2" xfId="13995" xr:uid="{00000000-0005-0000-0000-0000EF350000}"/>
    <cellStyle name="20% - Accent1 2 5 5 6 4" xfId="13996" xr:uid="{00000000-0005-0000-0000-0000F0350000}"/>
    <cellStyle name="20% - Accent1 2 5 5 7" xfId="13997" xr:uid="{00000000-0005-0000-0000-0000F1350000}"/>
    <cellStyle name="20% - Accent1 2 5 5 7 2" xfId="13998" xr:uid="{00000000-0005-0000-0000-0000F2350000}"/>
    <cellStyle name="20% - Accent1 2 5 5 7 2 2" xfId="13999" xr:uid="{00000000-0005-0000-0000-0000F3350000}"/>
    <cellStyle name="20% - Accent1 2 5 5 7 3" xfId="14000" xr:uid="{00000000-0005-0000-0000-0000F4350000}"/>
    <cellStyle name="20% - Accent1 2 5 5 8" xfId="14001" xr:uid="{00000000-0005-0000-0000-0000F5350000}"/>
    <cellStyle name="20% - Accent1 2 5 5 8 2" xfId="14002" xr:uid="{00000000-0005-0000-0000-0000F6350000}"/>
    <cellStyle name="20% - Accent1 2 5 5 8 2 2" xfId="14003" xr:uid="{00000000-0005-0000-0000-0000F7350000}"/>
    <cellStyle name="20% - Accent1 2 5 5 8 3" xfId="14004" xr:uid="{00000000-0005-0000-0000-0000F8350000}"/>
    <cellStyle name="20% - Accent1 2 5 5 9" xfId="14005" xr:uid="{00000000-0005-0000-0000-0000F9350000}"/>
    <cellStyle name="20% - Accent1 2 5 5 9 2" xfId="14006" xr:uid="{00000000-0005-0000-0000-0000FA350000}"/>
    <cellStyle name="20% - Accent1 2 5 6" xfId="14007" xr:uid="{00000000-0005-0000-0000-0000FB350000}"/>
    <cellStyle name="20% - Accent1 2 5 6 10" xfId="14008" xr:uid="{00000000-0005-0000-0000-0000FC350000}"/>
    <cellStyle name="20% - Accent1 2 5 6 10 2" xfId="14009" xr:uid="{00000000-0005-0000-0000-0000FD350000}"/>
    <cellStyle name="20% - Accent1 2 5 6 11" xfId="14010" xr:uid="{00000000-0005-0000-0000-0000FE350000}"/>
    <cellStyle name="20% - Accent1 2 5 6 2" xfId="14011" xr:uid="{00000000-0005-0000-0000-0000FF350000}"/>
    <cellStyle name="20% - Accent1 2 5 6 2 2" xfId="14012" xr:uid="{00000000-0005-0000-0000-000000360000}"/>
    <cellStyle name="20% - Accent1 2 5 6 2 2 2" xfId="14013" xr:uid="{00000000-0005-0000-0000-000001360000}"/>
    <cellStyle name="20% - Accent1 2 5 6 2 2 2 2" xfId="14014" xr:uid="{00000000-0005-0000-0000-000002360000}"/>
    <cellStyle name="20% - Accent1 2 5 6 2 2 2 2 2" xfId="14015" xr:uid="{00000000-0005-0000-0000-000003360000}"/>
    <cellStyle name="20% - Accent1 2 5 6 2 2 2 3" xfId="14016" xr:uid="{00000000-0005-0000-0000-000004360000}"/>
    <cellStyle name="20% - Accent1 2 5 6 2 2 3" xfId="14017" xr:uid="{00000000-0005-0000-0000-000005360000}"/>
    <cellStyle name="20% - Accent1 2 5 6 2 2 3 2" xfId="14018" xr:uid="{00000000-0005-0000-0000-000006360000}"/>
    <cellStyle name="20% - Accent1 2 5 6 2 2 4" xfId="14019" xr:uid="{00000000-0005-0000-0000-000007360000}"/>
    <cellStyle name="20% - Accent1 2 5 6 2 3" xfId="14020" xr:uid="{00000000-0005-0000-0000-000008360000}"/>
    <cellStyle name="20% - Accent1 2 5 6 2 3 2" xfId="14021" xr:uid="{00000000-0005-0000-0000-000009360000}"/>
    <cellStyle name="20% - Accent1 2 5 6 2 3 2 2" xfId="14022" xr:uid="{00000000-0005-0000-0000-00000A360000}"/>
    <cellStyle name="20% - Accent1 2 5 6 2 3 2 2 2" xfId="14023" xr:uid="{00000000-0005-0000-0000-00000B360000}"/>
    <cellStyle name="20% - Accent1 2 5 6 2 3 2 3" xfId="14024" xr:uid="{00000000-0005-0000-0000-00000C360000}"/>
    <cellStyle name="20% - Accent1 2 5 6 2 3 3" xfId="14025" xr:uid="{00000000-0005-0000-0000-00000D360000}"/>
    <cellStyle name="20% - Accent1 2 5 6 2 3 3 2" xfId="14026" xr:uid="{00000000-0005-0000-0000-00000E360000}"/>
    <cellStyle name="20% - Accent1 2 5 6 2 3 4" xfId="14027" xr:uid="{00000000-0005-0000-0000-00000F360000}"/>
    <cellStyle name="20% - Accent1 2 5 6 2 4" xfId="14028" xr:uid="{00000000-0005-0000-0000-000010360000}"/>
    <cellStyle name="20% - Accent1 2 5 6 2 4 2" xfId="14029" xr:uid="{00000000-0005-0000-0000-000011360000}"/>
    <cellStyle name="20% - Accent1 2 5 6 2 4 2 2" xfId="14030" xr:uid="{00000000-0005-0000-0000-000012360000}"/>
    <cellStyle name="20% - Accent1 2 5 6 2 4 2 2 2" xfId="14031" xr:uid="{00000000-0005-0000-0000-000013360000}"/>
    <cellStyle name="20% - Accent1 2 5 6 2 4 2 3" xfId="14032" xr:uid="{00000000-0005-0000-0000-000014360000}"/>
    <cellStyle name="20% - Accent1 2 5 6 2 4 3" xfId="14033" xr:uid="{00000000-0005-0000-0000-000015360000}"/>
    <cellStyle name="20% - Accent1 2 5 6 2 4 3 2" xfId="14034" xr:uid="{00000000-0005-0000-0000-000016360000}"/>
    <cellStyle name="20% - Accent1 2 5 6 2 4 4" xfId="14035" xr:uid="{00000000-0005-0000-0000-000017360000}"/>
    <cellStyle name="20% - Accent1 2 5 6 2 5" xfId="14036" xr:uid="{00000000-0005-0000-0000-000018360000}"/>
    <cellStyle name="20% - Accent1 2 5 6 2 5 2" xfId="14037" xr:uid="{00000000-0005-0000-0000-000019360000}"/>
    <cellStyle name="20% - Accent1 2 5 6 2 5 2 2" xfId="14038" xr:uid="{00000000-0005-0000-0000-00001A360000}"/>
    <cellStyle name="20% - Accent1 2 5 6 2 5 3" xfId="14039" xr:uid="{00000000-0005-0000-0000-00001B360000}"/>
    <cellStyle name="20% - Accent1 2 5 6 2 6" xfId="14040" xr:uid="{00000000-0005-0000-0000-00001C360000}"/>
    <cellStyle name="20% - Accent1 2 5 6 2 6 2" xfId="14041" xr:uid="{00000000-0005-0000-0000-00001D360000}"/>
    <cellStyle name="20% - Accent1 2 5 6 2 6 2 2" xfId="14042" xr:uid="{00000000-0005-0000-0000-00001E360000}"/>
    <cellStyle name="20% - Accent1 2 5 6 2 6 3" xfId="14043" xr:uid="{00000000-0005-0000-0000-00001F360000}"/>
    <cellStyle name="20% - Accent1 2 5 6 2 7" xfId="14044" xr:uid="{00000000-0005-0000-0000-000020360000}"/>
    <cellStyle name="20% - Accent1 2 5 6 2 7 2" xfId="14045" xr:uid="{00000000-0005-0000-0000-000021360000}"/>
    <cellStyle name="20% - Accent1 2 5 6 2 8" xfId="14046" xr:uid="{00000000-0005-0000-0000-000022360000}"/>
    <cellStyle name="20% - Accent1 2 5 6 2 8 2" xfId="14047" xr:uid="{00000000-0005-0000-0000-000023360000}"/>
    <cellStyle name="20% - Accent1 2 5 6 2 9" xfId="14048" xr:uid="{00000000-0005-0000-0000-000024360000}"/>
    <cellStyle name="20% - Accent1 2 5 6 3" xfId="14049" xr:uid="{00000000-0005-0000-0000-000025360000}"/>
    <cellStyle name="20% - Accent1 2 5 6 3 2" xfId="14050" xr:uid="{00000000-0005-0000-0000-000026360000}"/>
    <cellStyle name="20% - Accent1 2 5 6 3 2 2" xfId="14051" xr:uid="{00000000-0005-0000-0000-000027360000}"/>
    <cellStyle name="20% - Accent1 2 5 6 3 2 2 2" xfId="14052" xr:uid="{00000000-0005-0000-0000-000028360000}"/>
    <cellStyle name="20% - Accent1 2 5 6 3 2 2 2 2" xfId="14053" xr:uid="{00000000-0005-0000-0000-000029360000}"/>
    <cellStyle name="20% - Accent1 2 5 6 3 2 2 3" xfId="14054" xr:uid="{00000000-0005-0000-0000-00002A360000}"/>
    <cellStyle name="20% - Accent1 2 5 6 3 2 3" xfId="14055" xr:uid="{00000000-0005-0000-0000-00002B360000}"/>
    <cellStyle name="20% - Accent1 2 5 6 3 2 3 2" xfId="14056" xr:uid="{00000000-0005-0000-0000-00002C360000}"/>
    <cellStyle name="20% - Accent1 2 5 6 3 2 4" xfId="14057" xr:uid="{00000000-0005-0000-0000-00002D360000}"/>
    <cellStyle name="20% - Accent1 2 5 6 3 3" xfId="14058" xr:uid="{00000000-0005-0000-0000-00002E360000}"/>
    <cellStyle name="20% - Accent1 2 5 6 3 3 2" xfId="14059" xr:uid="{00000000-0005-0000-0000-00002F360000}"/>
    <cellStyle name="20% - Accent1 2 5 6 3 3 2 2" xfId="14060" xr:uid="{00000000-0005-0000-0000-000030360000}"/>
    <cellStyle name="20% - Accent1 2 5 6 3 3 2 2 2" xfId="14061" xr:uid="{00000000-0005-0000-0000-000031360000}"/>
    <cellStyle name="20% - Accent1 2 5 6 3 3 2 3" xfId="14062" xr:uid="{00000000-0005-0000-0000-000032360000}"/>
    <cellStyle name="20% - Accent1 2 5 6 3 3 3" xfId="14063" xr:uid="{00000000-0005-0000-0000-000033360000}"/>
    <cellStyle name="20% - Accent1 2 5 6 3 3 3 2" xfId="14064" xr:uid="{00000000-0005-0000-0000-000034360000}"/>
    <cellStyle name="20% - Accent1 2 5 6 3 3 4" xfId="14065" xr:uid="{00000000-0005-0000-0000-000035360000}"/>
    <cellStyle name="20% - Accent1 2 5 6 3 4" xfId="14066" xr:uid="{00000000-0005-0000-0000-000036360000}"/>
    <cellStyle name="20% - Accent1 2 5 6 3 4 2" xfId="14067" xr:uid="{00000000-0005-0000-0000-000037360000}"/>
    <cellStyle name="20% - Accent1 2 5 6 3 4 2 2" xfId="14068" xr:uid="{00000000-0005-0000-0000-000038360000}"/>
    <cellStyle name="20% - Accent1 2 5 6 3 4 2 2 2" xfId="14069" xr:uid="{00000000-0005-0000-0000-000039360000}"/>
    <cellStyle name="20% - Accent1 2 5 6 3 4 2 3" xfId="14070" xr:uid="{00000000-0005-0000-0000-00003A360000}"/>
    <cellStyle name="20% - Accent1 2 5 6 3 4 3" xfId="14071" xr:uid="{00000000-0005-0000-0000-00003B360000}"/>
    <cellStyle name="20% - Accent1 2 5 6 3 4 3 2" xfId="14072" xr:uid="{00000000-0005-0000-0000-00003C360000}"/>
    <cellStyle name="20% - Accent1 2 5 6 3 4 4" xfId="14073" xr:uid="{00000000-0005-0000-0000-00003D360000}"/>
    <cellStyle name="20% - Accent1 2 5 6 3 5" xfId="14074" xr:uid="{00000000-0005-0000-0000-00003E360000}"/>
    <cellStyle name="20% - Accent1 2 5 6 3 5 2" xfId="14075" xr:uid="{00000000-0005-0000-0000-00003F360000}"/>
    <cellStyle name="20% - Accent1 2 5 6 3 5 2 2" xfId="14076" xr:uid="{00000000-0005-0000-0000-000040360000}"/>
    <cellStyle name="20% - Accent1 2 5 6 3 5 3" xfId="14077" xr:uid="{00000000-0005-0000-0000-000041360000}"/>
    <cellStyle name="20% - Accent1 2 5 6 3 6" xfId="14078" xr:uid="{00000000-0005-0000-0000-000042360000}"/>
    <cellStyle name="20% - Accent1 2 5 6 3 6 2" xfId="14079" xr:uid="{00000000-0005-0000-0000-000043360000}"/>
    <cellStyle name="20% - Accent1 2 5 6 3 6 2 2" xfId="14080" xr:uid="{00000000-0005-0000-0000-000044360000}"/>
    <cellStyle name="20% - Accent1 2 5 6 3 6 3" xfId="14081" xr:uid="{00000000-0005-0000-0000-000045360000}"/>
    <cellStyle name="20% - Accent1 2 5 6 3 7" xfId="14082" xr:uid="{00000000-0005-0000-0000-000046360000}"/>
    <cellStyle name="20% - Accent1 2 5 6 3 7 2" xfId="14083" xr:uid="{00000000-0005-0000-0000-000047360000}"/>
    <cellStyle name="20% - Accent1 2 5 6 3 8" xfId="14084" xr:uid="{00000000-0005-0000-0000-000048360000}"/>
    <cellStyle name="20% - Accent1 2 5 6 3 8 2" xfId="14085" xr:uid="{00000000-0005-0000-0000-000049360000}"/>
    <cellStyle name="20% - Accent1 2 5 6 3 9" xfId="14086" xr:uid="{00000000-0005-0000-0000-00004A360000}"/>
    <cellStyle name="20% - Accent1 2 5 6 4" xfId="14087" xr:uid="{00000000-0005-0000-0000-00004B360000}"/>
    <cellStyle name="20% - Accent1 2 5 6 4 2" xfId="14088" xr:uid="{00000000-0005-0000-0000-00004C360000}"/>
    <cellStyle name="20% - Accent1 2 5 6 4 2 2" xfId="14089" xr:uid="{00000000-0005-0000-0000-00004D360000}"/>
    <cellStyle name="20% - Accent1 2 5 6 4 2 2 2" xfId="14090" xr:uid="{00000000-0005-0000-0000-00004E360000}"/>
    <cellStyle name="20% - Accent1 2 5 6 4 2 3" xfId="14091" xr:uid="{00000000-0005-0000-0000-00004F360000}"/>
    <cellStyle name="20% - Accent1 2 5 6 4 3" xfId="14092" xr:uid="{00000000-0005-0000-0000-000050360000}"/>
    <cellStyle name="20% - Accent1 2 5 6 4 3 2" xfId="14093" xr:uid="{00000000-0005-0000-0000-000051360000}"/>
    <cellStyle name="20% - Accent1 2 5 6 4 4" xfId="14094" xr:uid="{00000000-0005-0000-0000-000052360000}"/>
    <cellStyle name="20% - Accent1 2 5 6 5" xfId="14095" xr:uid="{00000000-0005-0000-0000-000053360000}"/>
    <cellStyle name="20% - Accent1 2 5 6 5 2" xfId="14096" xr:uid="{00000000-0005-0000-0000-000054360000}"/>
    <cellStyle name="20% - Accent1 2 5 6 5 2 2" xfId="14097" xr:uid="{00000000-0005-0000-0000-000055360000}"/>
    <cellStyle name="20% - Accent1 2 5 6 5 2 2 2" xfId="14098" xr:uid="{00000000-0005-0000-0000-000056360000}"/>
    <cellStyle name="20% - Accent1 2 5 6 5 2 3" xfId="14099" xr:uid="{00000000-0005-0000-0000-000057360000}"/>
    <cellStyle name="20% - Accent1 2 5 6 5 3" xfId="14100" xr:uid="{00000000-0005-0000-0000-000058360000}"/>
    <cellStyle name="20% - Accent1 2 5 6 5 3 2" xfId="14101" xr:uid="{00000000-0005-0000-0000-000059360000}"/>
    <cellStyle name="20% - Accent1 2 5 6 5 4" xfId="14102" xr:uid="{00000000-0005-0000-0000-00005A360000}"/>
    <cellStyle name="20% - Accent1 2 5 6 6" xfId="14103" xr:uid="{00000000-0005-0000-0000-00005B360000}"/>
    <cellStyle name="20% - Accent1 2 5 6 6 2" xfId="14104" xr:uid="{00000000-0005-0000-0000-00005C360000}"/>
    <cellStyle name="20% - Accent1 2 5 6 6 2 2" xfId="14105" xr:uid="{00000000-0005-0000-0000-00005D360000}"/>
    <cellStyle name="20% - Accent1 2 5 6 6 2 2 2" xfId="14106" xr:uid="{00000000-0005-0000-0000-00005E360000}"/>
    <cellStyle name="20% - Accent1 2 5 6 6 2 3" xfId="14107" xr:uid="{00000000-0005-0000-0000-00005F360000}"/>
    <cellStyle name="20% - Accent1 2 5 6 6 3" xfId="14108" xr:uid="{00000000-0005-0000-0000-000060360000}"/>
    <cellStyle name="20% - Accent1 2 5 6 6 3 2" xfId="14109" xr:uid="{00000000-0005-0000-0000-000061360000}"/>
    <cellStyle name="20% - Accent1 2 5 6 6 4" xfId="14110" xr:uid="{00000000-0005-0000-0000-000062360000}"/>
    <cellStyle name="20% - Accent1 2 5 6 7" xfId="14111" xr:uid="{00000000-0005-0000-0000-000063360000}"/>
    <cellStyle name="20% - Accent1 2 5 6 7 2" xfId="14112" xr:uid="{00000000-0005-0000-0000-000064360000}"/>
    <cellStyle name="20% - Accent1 2 5 6 7 2 2" xfId="14113" xr:uid="{00000000-0005-0000-0000-000065360000}"/>
    <cellStyle name="20% - Accent1 2 5 6 7 3" xfId="14114" xr:uid="{00000000-0005-0000-0000-000066360000}"/>
    <cellStyle name="20% - Accent1 2 5 6 8" xfId="14115" xr:uid="{00000000-0005-0000-0000-000067360000}"/>
    <cellStyle name="20% - Accent1 2 5 6 8 2" xfId="14116" xr:uid="{00000000-0005-0000-0000-000068360000}"/>
    <cellStyle name="20% - Accent1 2 5 6 8 2 2" xfId="14117" xr:uid="{00000000-0005-0000-0000-000069360000}"/>
    <cellStyle name="20% - Accent1 2 5 6 8 3" xfId="14118" xr:uid="{00000000-0005-0000-0000-00006A360000}"/>
    <cellStyle name="20% - Accent1 2 5 6 9" xfId="14119" xr:uid="{00000000-0005-0000-0000-00006B360000}"/>
    <cellStyle name="20% - Accent1 2 5 6 9 2" xfId="14120" xr:uid="{00000000-0005-0000-0000-00006C360000}"/>
    <cellStyle name="20% - Accent1 2 5 7" xfId="14121" xr:uid="{00000000-0005-0000-0000-00006D360000}"/>
    <cellStyle name="20% - Accent1 2 5 7 2" xfId="14122" xr:uid="{00000000-0005-0000-0000-00006E360000}"/>
    <cellStyle name="20% - Accent1 2 5 7 2 2" xfId="14123" xr:uid="{00000000-0005-0000-0000-00006F360000}"/>
    <cellStyle name="20% - Accent1 2 5 7 2 2 2" xfId="14124" xr:uid="{00000000-0005-0000-0000-000070360000}"/>
    <cellStyle name="20% - Accent1 2 5 7 2 2 2 2" xfId="14125" xr:uid="{00000000-0005-0000-0000-000071360000}"/>
    <cellStyle name="20% - Accent1 2 5 7 2 2 3" xfId="14126" xr:uid="{00000000-0005-0000-0000-000072360000}"/>
    <cellStyle name="20% - Accent1 2 5 7 2 3" xfId="14127" xr:uid="{00000000-0005-0000-0000-000073360000}"/>
    <cellStyle name="20% - Accent1 2 5 7 2 3 2" xfId="14128" xr:uid="{00000000-0005-0000-0000-000074360000}"/>
    <cellStyle name="20% - Accent1 2 5 7 2 4" xfId="14129" xr:uid="{00000000-0005-0000-0000-000075360000}"/>
    <cellStyle name="20% - Accent1 2 5 7 3" xfId="14130" xr:uid="{00000000-0005-0000-0000-000076360000}"/>
    <cellStyle name="20% - Accent1 2 5 7 3 2" xfId="14131" xr:uid="{00000000-0005-0000-0000-000077360000}"/>
    <cellStyle name="20% - Accent1 2 5 7 3 2 2" xfId="14132" xr:uid="{00000000-0005-0000-0000-000078360000}"/>
    <cellStyle name="20% - Accent1 2 5 7 3 2 2 2" xfId="14133" xr:uid="{00000000-0005-0000-0000-000079360000}"/>
    <cellStyle name="20% - Accent1 2 5 7 3 2 3" xfId="14134" xr:uid="{00000000-0005-0000-0000-00007A360000}"/>
    <cellStyle name="20% - Accent1 2 5 7 3 3" xfId="14135" xr:uid="{00000000-0005-0000-0000-00007B360000}"/>
    <cellStyle name="20% - Accent1 2 5 7 3 3 2" xfId="14136" xr:uid="{00000000-0005-0000-0000-00007C360000}"/>
    <cellStyle name="20% - Accent1 2 5 7 3 4" xfId="14137" xr:uid="{00000000-0005-0000-0000-00007D360000}"/>
    <cellStyle name="20% - Accent1 2 5 7 4" xfId="14138" xr:uid="{00000000-0005-0000-0000-00007E360000}"/>
    <cellStyle name="20% - Accent1 2 5 7 4 2" xfId="14139" xr:uid="{00000000-0005-0000-0000-00007F360000}"/>
    <cellStyle name="20% - Accent1 2 5 7 4 2 2" xfId="14140" xr:uid="{00000000-0005-0000-0000-000080360000}"/>
    <cellStyle name="20% - Accent1 2 5 7 4 2 2 2" xfId="14141" xr:uid="{00000000-0005-0000-0000-000081360000}"/>
    <cellStyle name="20% - Accent1 2 5 7 4 2 3" xfId="14142" xr:uid="{00000000-0005-0000-0000-000082360000}"/>
    <cellStyle name="20% - Accent1 2 5 7 4 3" xfId="14143" xr:uid="{00000000-0005-0000-0000-000083360000}"/>
    <cellStyle name="20% - Accent1 2 5 7 4 3 2" xfId="14144" xr:uid="{00000000-0005-0000-0000-000084360000}"/>
    <cellStyle name="20% - Accent1 2 5 7 4 4" xfId="14145" xr:uid="{00000000-0005-0000-0000-000085360000}"/>
    <cellStyle name="20% - Accent1 2 5 7 5" xfId="14146" xr:uid="{00000000-0005-0000-0000-000086360000}"/>
    <cellStyle name="20% - Accent1 2 5 7 5 2" xfId="14147" xr:uid="{00000000-0005-0000-0000-000087360000}"/>
    <cellStyle name="20% - Accent1 2 5 7 5 2 2" xfId="14148" xr:uid="{00000000-0005-0000-0000-000088360000}"/>
    <cellStyle name="20% - Accent1 2 5 7 5 3" xfId="14149" xr:uid="{00000000-0005-0000-0000-000089360000}"/>
    <cellStyle name="20% - Accent1 2 5 7 6" xfId="14150" xr:uid="{00000000-0005-0000-0000-00008A360000}"/>
    <cellStyle name="20% - Accent1 2 5 7 6 2" xfId="14151" xr:uid="{00000000-0005-0000-0000-00008B360000}"/>
    <cellStyle name="20% - Accent1 2 5 7 6 2 2" xfId="14152" xr:uid="{00000000-0005-0000-0000-00008C360000}"/>
    <cellStyle name="20% - Accent1 2 5 7 6 3" xfId="14153" xr:uid="{00000000-0005-0000-0000-00008D360000}"/>
    <cellStyle name="20% - Accent1 2 5 7 7" xfId="14154" xr:uid="{00000000-0005-0000-0000-00008E360000}"/>
    <cellStyle name="20% - Accent1 2 5 7 7 2" xfId="14155" xr:uid="{00000000-0005-0000-0000-00008F360000}"/>
    <cellStyle name="20% - Accent1 2 5 7 8" xfId="14156" xr:uid="{00000000-0005-0000-0000-000090360000}"/>
    <cellStyle name="20% - Accent1 2 5 7 8 2" xfId="14157" xr:uid="{00000000-0005-0000-0000-000091360000}"/>
    <cellStyle name="20% - Accent1 2 5 7 9" xfId="14158" xr:uid="{00000000-0005-0000-0000-000092360000}"/>
    <cellStyle name="20% - Accent1 2 5 8" xfId="14159" xr:uid="{00000000-0005-0000-0000-000093360000}"/>
    <cellStyle name="20% - Accent1 2 5 8 2" xfId="14160" xr:uid="{00000000-0005-0000-0000-000094360000}"/>
    <cellStyle name="20% - Accent1 2 5 8 2 2" xfId="14161" xr:uid="{00000000-0005-0000-0000-000095360000}"/>
    <cellStyle name="20% - Accent1 2 5 8 2 2 2" xfId="14162" xr:uid="{00000000-0005-0000-0000-000096360000}"/>
    <cellStyle name="20% - Accent1 2 5 8 2 2 2 2" xfId="14163" xr:uid="{00000000-0005-0000-0000-000097360000}"/>
    <cellStyle name="20% - Accent1 2 5 8 2 2 3" xfId="14164" xr:uid="{00000000-0005-0000-0000-000098360000}"/>
    <cellStyle name="20% - Accent1 2 5 8 2 3" xfId="14165" xr:uid="{00000000-0005-0000-0000-000099360000}"/>
    <cellStyle name="20% - Accent1 2 5 8 2 3 2" xfId="14166" xr:uid="{00000000-0005-0000-0000-00009A360000}"/>
    <cellStyle name="20% - Accent1 2 5 8 2 4" xfId="14167" xr:uid="{00000000-0005-0000-0000-00009B360000}"/>
    <cellStyle name="20% - Accent1 2 5 8 3" xfId="14168" xr:uid="{00000000-0005-0000-0000-00009C360000}"/>
    <cellStyle name="20% - Accent1 2 5 8 3 2" xfId="14169" xr:uid="{00000000-0005-0000-0000-00009D360000}"/>
    <cellStyle name="20% - Accent1 2 5 8 3 2 2" xfId="14170" xr:uid="{00000000-0005-0000-0000-00009E360000}"/>
    <cellStyle name="20% - Accent1 2 5 8 3 2 2 2" xfId="14171" xr:uid="{00000000-0005-0000-0000-00009F360000}"/>
    <cellStyle name="20% - Accent1 2 5 8 3 2 3" xfId="14172" xr:uid="{00000000-0005-0000-0000-0000A0360000}"/>
    <cellStyle name="20% - Accent1 2 5 8 3 3" xfId="14173" xr:uid="{00000000-0005-0000-0000-0000A1360000}"/>
    <cellStyle name="20% - Accent1 2 5 8 3 3 2" xfId="14174" xr:uid="{00000000-0005-0000-0000-0000A2360000}"/>
    <cellStyle name="20% - Accent1 2 5 8 3 4" xfId="14175" xr:uid="{00000000-0005-0000-0000-0000A3360000}"/>
    <cellStyle name="20% - Accent1 2 5 8 4" xfId="14176" xr:uid="{00000000-0005-0000-0000-0000A4360000}"/>
    <cellStyle name="20% - Accent1 2 5 8 4 2" xfId="14177" xr:uid="{00000000-0005-0000-0000-0000A5360000}"/>
    <cellStyle name="20% - Accent1 2 5 8 4 2 2" xfId="14178" xr:uid="{00000000-0005-0000-0000-0000A6360000}"/>
    <cellStyle name="20% - Accent1 2 5 8 4 2 2 2" xfId="14179" xr:uid="{00000000-0005-0000-0000-0000A7360000}"/>
    <cellStyle name="20% - Accent1 2 5 8 4 2 3" xfId="14180" xr:uid="{00000000-0005-0000-0000-0000A8360000}"/>
    <cellStyle name="20% - Accent1 2 5 8 4 3" xfId="14181" xr:uid="{00000000-0005-0000-0000-0000A9360000}"/>
    <cellStyle name="20% - Accent1 2 5 8 4 3 2" xfId="14182" xr:uid="{00000000-0005-0000-0000-0000AA360000}"/>
    <cellStyle name="20% - Accent1 2 5 8 4 4" xfId="14183" xr:uid="{00000000-0005-0000-0000-0000AB360000}"/>
    <cellStyle name="20% - Accent1 2 5 8 5" xfId="14184" xr:uid="{00000000-0005-0000-0000-0000AC360000}"/>
    <cellStyle name="20% - Accent1 2 5 8 5 2" xfId="14185" xr:uid="{00000000-0005-0000-0000-0000AD360000}"/>
    <cellStyle name="20% - Accent1 2 5 8 5 2 2" xfId="14186" xr:uid="{00000000-0005-0000-0000-0000AE360000}"/>
    <cellStyle name="20% - Accent1 2 5 8 5 3" xfId="14187" xr:uid="{00000000-0005-0000-0000-0000AF360000}"/>
    <cellStyle name="20% - Accent1 2 5 8 6" xfId="14188" xr:uid="{00000000-0005-0000-0000-0000B0360000}"/>
    <cellStyle name="20% - Accent1 2 5 8 6 2" xfId="14189" xr:uid="{00000000-0005-0000-0000-0000B1360000}"/>
    <cellStyle name="20% - Accent1 2 5 8 6 2 2" xfId="14190" xr:uid="{00000000-0005-0000-0000-0000B2360000}"/>
    <cellStyle name="20% - Accent1 2 5 8 6 3" xfId="14191" xr:uid="{00000000-0005-0000-0000-0000B3360000}"/>
    <cellStyle name="20% - Accent1 2 5 8 7" xfId="14192" xr:uid="{00000000-0005-0000-0000-0000B4360000}"/>
    <cellStyle name="20% - Accent1 2 5 8 7 2" xfId="14193" xr:uid="{00000000-0005-0000-0000-0000B5360000}"/>
    <cellStyle name="20% - Accent1 2 5 8 8" xfId="14194" xr:uid="{00000000-0005-0000-0000-0000B6360000}"/>
    <cellStyle name="20% - Accent1 2 5 8 8 2" xfId="14195" xr:uid="{00000000-0005-0000-0000-0000B7360000}"/>
    <cellStyle name="20% - Accent1 2 5 8 9" xfId="14196" xr:uid="{00000000-0005-0000-0000-0000B8360000}"/>
    <cellStyle name="20% - Accent1 2 5 9" xfId="14197" xr:uid="{00000000-0005-0000-0000-0000B9360000}"/>
    <cellStyle name="20% - Accent1 2 5 9 2" xfId="14198" xr:uid="{00000000-0005-0000-0000-0000BA360000}"/>
    <cellStyle name="20% - Accent1 2 5 9 2 2" xfId="14199" xr:uid="{00000000-0005-0000-0000-0000BB360000}"/>
    <cellStyle name="20% - Accent1 2 5 9 2 2 2" xfId="14200" xr:uid="{00000000-0005-0000-0000-0000BC360000}"/>
    <cellStyle name="20% - Accent1 2 5 9 2 3" xfId="14201" xr:uid="{00000000-0005-0000-0000-0000BD360000}"/>
    <cellStyle name="20% - Accent1 2 5 9 3" xfId="14202" xr:uid="{00000000-0005-0000-0000-0000BE360000}"/>
    <cellStyle name="20% - Accent1 2 5 9 3 2" xfId="14203" xr:uid="{00000000-0005-0000-0000-0000BF360000}"/>
    <cellStyle name="20% - Accent1 2 5 9 4" xfId="14204" xr:uid="{00000000-0005-0000-0000-0000C0360000}"/>
    <cellStyle name="20% - Accent1 2 6" xfId="14205" xr:uid="{00000000-0005-0000-0000-0000C1360000}"/>
    <cellStyle name="20% - Accent1 2 6 10" xfId="14206" xr:uid="{00000000-0005-0000-0000-0000C2360000}"/>
    <cellStyle name="20% - Accent1 2 6 10 2" xfId="14207" xr:uid="{00000000-0005-0000-0000-0000C3360000}"/>
    <cellStyle name="20% - Accent1 2 6 10 2 2" xfId="14208" xr:uid="{00000000-0005-0000-0000-0000C4360000}"/>
    <cellStyle name="20% - Accent1 2 6 10 2 2 2" xfId="14209" xr:uid="{00000000-0005-0000-0000-0000C5360000}"/>
    <cellStyle name="20% - Accent1 2 6 10 2 3" xfId="14210" xr:uid="{00000000-0005-0000-0000-0000C6360000}"/>
    <cellStyle name="20% - Accent1 2 6 10 3" xfId="14211" xr:uid="{00000000-0005-0000-0000-0000C7360000}"/>
    <cellStyle name="20% - Accent1 2 6 10 3 2" xfId="14212" xr:uid="{00000000-0005-0000-0000-0000C8360000}"/>
    <cellStyle name="20% - Accent1 2 6 10 4" xfId="14213" xr:uid="{00000000-0005-0000-0000-0000C9360000}"/>
    <cellStyle name="20% - Accent1 2 6 11" xfId="14214" xr:uid="{00000000-0005-0000-0000-0000CA360000}"/>
    <cellStyle name="20% - Accent1 2 6 11 2" xfId="14215" xr:uid="{00000000-0005-0000-0000-0000CB360000}"/>
    <cellStyle name="20% - Accent1 2 6 11 2 2" xfId="14216" xr:uid="{00000000-0005-0000-0000-0000CC360000}"/>
    <cellStyle name="20% - Accent1 2 6 11 3" xfId="14217" xr:uid="{00000000-0005-0000-0000-0000CD360000}"/>
    <cellStyle name="20% - Accent1 2 6 12" xfId="14218" xr:uid="{00000000-0005-0000-0000-0000CE360000}"/>
    <cellStyle name="20% - Accent1 2 6 12 2" xfId="14219" xr:uid="{00000000-0005-0000-0000-0000CF360000}"/>
    <cellStyle name="20% - Accent1 2 6 12 2 2" xfId="14220" xr:uid="{00000000-0005-0000-0000-0000D0360000}"/>
    <cellStyle name="20% - Accent1 2 6 12 3" xfId="14221" xr:uid="{00000000-0005-0000-0000-0000D1360000}"/>
    <cellStyle name="20% - Accent1 2 6 13" xfId="14222" xr:uid="{00000000-0005-0000-0000-0000D2360000}"/>
    <cellStyle name="20% - Accent1 2 6 13 2" xfId="14223" xr:uid="{00000000-0005-0000-0000-0000D3360000}"/>
    <cellStyle name="20% - Accent1 2 6 14" xfId="14224" xr:uid="{00000000-0005-0000-0000-0000D4360000}"/>
    <cellStyle name="20% - Accent1 2 6 14 2" xfId="14225" xr:uid="{00000000-0005-0000-0000-0000D5360000}"/>
    <cellStyle name="20% - Accent1 2 6 15" xfId="14226" xr:uid="{00000000-0005-0000-0000-0000D6360000}"/>
    <cellStyle name="20% - Accent1 2 6 2" xfId="14227" xr:uid="{00000000-0005-0000-0000-0000D7360000}"/>
    <cellStyle name="20% - Accent1 2 6 2 10" xfId="14228" xr:uid="{00000000-0005-0000-0000-0000D8360000}"/>
    <cellStyle name="20% - Accent1 2 6 2 10 2" xfId="14229" xr:uid="{00000000-0005-0000-0000-0000D9360000}"/>
    <cellStyle name="20% - Accent1 2 6 2 10 2 2" xfId="14230" xr:uid="{00000000-0005-0000-0000-0000DA360000}"/>
    <cellStyle name="20% - Accent1 2 6 2 10 3" xfId="14231" xr:uid="{00000000-0005-0000-0000-0000DB360000}"/>
    <cellStyle name="20% - Accent1 2 6 2 11" xfId="14232" xr:uid="{00000000-0005-0000-0000-0000DC360000}"/>
    <cellStyle name="20% - Accent1 2 6 2 11 2" xfId="14233" xr:uid="{00000000-0005-0000-0000-0000DD360000}"/>
    <cellStyle name="20% - Accent1 2 6 2 11 2 2" xfId="14234" xr:uid="{00000000-0005-0000-0000-0000DE360000}"/>
    <cellStyle name="20% - Accent1 2 6 2 11 3" xfId="14235" xr:uid="{00000000-0005-0000-0000-0000DF360000}"/>
    <cellStyle name="20% - Accent1 2 6 2 12" xfId="14236" xr:uid="{00000000-0005-0000-0000-0000E0360000}"/>
    <cellStyle name="20% - Accent1 2 6 2 12 2" xfId="14237" xr:uid="{00000000-0005-0000-0000-0000E1360000}"/>
    <cellStyle name="20% - Accent1 2 6 2 13" xfId="14238" xr:uid="{00000000-0005-0000-0000-0000E2360000}"/>
    <cellStyle name="20% - Accent1 2 6 2 13 2" xfId="14239" xr:uid="{00000000-0005-0000-0000-0000E3360000}"/>
    <cellStyle name="20% - Accent1 2 6 2 14" xfId="14240" xr:uid="{00000000-0005-0000-0000-0000E4360000}"/>
    <cellStyle name="20% - Accent1 2 6 2 2" xfId="14241" xr:uid="{00000000-0005-0000-0000-0000E5360000}"/>
    <cellStyle name="20% - Accent1 2 6 2 2 10" xfId="14242" xr:uid="{00000000-0005-0000-0000-0000E6360000}"/>
    <cellStyle name="20% - Accent1 2 6 2 2 10 2" xfId="14243" xr:uid="{00000000-0005-0000-0000-0000E7360000}"/>
    <cellStyle name="20% - Accent1 2 6 2 2 11" xfId="14244" xr:uid="{00000000-0005-0000-0000-0000E8360000}"/>
    <cellStyle name="20% - Accent1 2 6 2 2 2" xfId="14245" xr:uid="{00000000-0005-0000-0000-0000E9360000}"/>
    <cellStyle name="20% - Accent1 2 6 2 2 2 2" xfId="14246" xr:uid="{00000000-0005-0000-0000-0000EA360000}"/>
    <cellStyle name="20% - Accent1 2 6 2 2 2 2 2" xfId="14247" xr:uid="{00000000-0005-0000-0000-0000EB360000}"/>
    <cellStyle name="20% - Accent1 2 6 2 2 2 2 2 2" xfId="14248" xr:uid="{00000000-0005-0000-0000-0000EC360000}"/>
    <cellStyle name="20% - Accent1 2 6 2 2 2 2 2 2 2" xfId="14249" xr:uid="{00000000-0005-0000-0000-0000ED360000}"/>
    <cellStyle name="20% - Accent1 2 6 2 2 2 2 2 3" xfId="14250" xr:uid="{00000000-0005-0000-0000-0000EE360000}"/>
    <cellStyle name="20% - Accent1 2 6 2 2 2 2 3" xfId="14251" xr:uid="{00000000-0005-0000-0000-0000EF360000}"/>
    <cellStyle name="20% - Accent1 2 6 2 2 2 2 3 2" xfId="14252" xr:uid="{00000000-0005-0000-0000-0000F0360000}"/>
    <cellStyle name="20% - Accent1 2 6 2 2 2 2 4" xfId="14253" xr:uid="{00000000-0005-0000-0000-0000F1360000}"/>
    <cellStyle name="20% - Accent1 2 6 2 2 2 3" xfId="14254" xr:uid="{00000000-0005-0000-0000-0000F2360000}"/>
    <cellStyle name="20% - Accent1 2 6 2 2 2 3 2" xfId="14255" xr:uid="{00000000-0005-0000-0000-0000F3360000}"/>
    <cellStyle name="20% - Accent1 2 6 2 2 2 3 2 2" xfId="14256" xr:uid="{00000000-0005-0000-0000-0000F4360000}"/>
    <cellStyle name="20% - Accent1 2 6 2 2 2 3 2 2 2" xfId="14257" xr:uid="{00000000-0005-0000-0000-0000F5360000}"/>
    <cellStyle name="20% - Accent1 2 6 2 2 2 3 2 3" xfId="14258" xr:uid="{00000000-0005-0000-0000-0000F6360000}"/>
    <cellStyle name="20% - Accent1 2 6 2 2 2 3 3" xfId="14259" xr:uid="{00000000-0005-0000-0000-0000F7360000}"/>
    <cellStyle name="20% - Accent1 2 6 2 2 2 3 3 2" xfId="14260" xr:uid="{00000000-0005-0000-0000-0000F8360000}"/>
    <cellStyle name="20% - Accent1 2 6 2 2 2 3 4" xfId="14261" xr:uid="{00000000-0005-0000-0000-0000F9360000}"/>
    <cellStyle name="20% - Accent1 2 6 2 2 2 4" xfId="14262" xr:uid="{00000000-0005-0000-0000-0000FA360000}"/>
    <cellStyle name="20% - Accent1 2 6 2 2 2 4 2" xfId="14263" xr:uid="{00000000-0005-0000-0000-0000FB360000}"/>
    <cellStyle name="20% - Accent1 2 6 2 2 2 4 2 2" xfId="14264" xr:uid="{00000000-0005-0000-0000-0000FC360000}"/>
    <cellStyle name="20% - Accent1 2 6 2 2 2 4 2 2 2" xfId="14265" xr:uid="{00000000-0005-0000-0000-0000FD360000}"/>
    <cellStyle name="20% - Accent1 2 6 2 2 2 4 2 3" xfId="14266" xr:uid="{00000000-0005-0000-0000-0000FE360000}"/>
    <cellStyle name="20% - Accent1 2 6 2 2 2 4 3" xfId="14267" xr:uid="{00000000-0005-0000-0000-0000FF360000}"/>
    <cellStyle name="20% - Accent1 2 6 2 2 2 4 3 2" xfId="14268" xr:uid="{00000000-0005-0000-0000-000000370000}"/>
    <cellStyle name="20% - Accent1 2 6 2 2 2 4 4" xfId="14269" xr:uid="{00000000-0005-0000-0000-000001370000}"/>
    <cellStyle name="20% - Accent1 2 6 2 2 2 5" xfId="14270" xr:uid="{00000000-0005-0000-0000-000002370000}"/>
    <cellStyle name="20% - Accent1 2 6 2 2 2 5 2" xfId="14271" xr:uid="{00000000-0005-0000-0000-000003370000}"/>
    <cellStyle name="20% - Accent1 2 6 2 2 2 5 2 2" xfId="14272" xr:uid="{00000000-0005-0000-0000-000004370000}"/>
    <cellStyle name="20% - Accent1 2 6 2 2 2 5 3" xfId="14273" xr:uid="{00000000-0005-0000-0000-000005370000}"/>
    <cellStyle name="20% - Accent1 2 6 2 2 2 6" xfId="14274" xr:uid="{00000000-0005-0000-0000-000006370000}"/>
    <cellStyle name="20% - Accent1 2 6 2 2 2 6 2" xfId="14275" xr:uid="{00000000-0005-0000-0000-000007370000}"/>
    <cellStyle name="20% - Accent1 2 6 2 2 2 6 2 2" xfId="14276" xr:uid="{00000000-0005-0000-0000-000008370000}"/>
    <cellStyle name="20% - Accent1 2 6 2 2 2 6 3" xfId="14277" xr:uid="{00000000-0005-0000-0000-000009370000}"/>
    <cellStyle name="20% - Accent1 2 6 2 2 2 7" xfId="14278" xr:uid="{00000000-0005-0000-0000-00000A370000}"/>
    <cellStyle name="20% - Accent1 2 6 2 2 2 7 2" xfId="14279" xr:uid="{00000000-0005-0000-0000-00000B370000}"/>
    <cellStyle name="20% - Accent1 2 6 2 2 2 8" xfId="14280" xr:uid="{00000000-0005-0000-0000-00000C370000}"/>
    <cellStyle name="20% - Accent1 2 6 2 2 2 8 2" xfId="14281" xr:uid="{00000000-0005-0000-0000-00000D370000}"/>
    <cellStyle name="20% - Accent1 2 6 2 2 2 9" xfId="14282" xr:uid="{00000000-0005-0000-0000-00000E370000}"/>
    <cellStyle name="20% - Accent1 2 6 2 2 3" xfId="14283" xr:uid="{00000000-0005-0000-0000-00000F370000}"/>
    <cellStyle name="20% - Accent1 2 6 2 2 3 2" xfId="14284" xr:uid="{00000000-0005-0000-0000-000010370000}"/>
    <cellStyle name="20% - Accent1 2 6 2 2 3 2 2" xfId="14285" xr:uid="{00000000-0005-0000-0000-000011370000}"/>
    <cellStyle name="20% - Accent1 2 6 2 2 3 2 2 2" xfId="14286" xr:uid="{00000000-0005-0000-0000-000012370000}"/>
    <cellStyle name="20% - Accent1 2 6 2 2 3 2 2 2 2" xfId="14287" xr:uid="{00000000-0005-0000-0000-000013370000}"/>
    <cellStyle name="20% - Accent1 2 6 2 2 3 2 2 3" xfId="14288" xr:uid="{00000000-0005-0000-0000-000014370000}"/>
    <cellStyle name="20% - Accent1 2 6 2 2 3 2 3" xfId="14289" xr:uid="{00000000-0005-0000-0000-000015370000}"/>
    <cellStyle name="20% - Accent1 2 6 2 2 3 2 3 2" xfId="14290" xr:uid="{00000000-0005-0000-0000-000016370000}"/>
    <cellStyle name="20% - Accent1 2 6 2 2 3 2 4" xfId="14291" xr:uid="{00000000-0005-0000-0000-000017370000}"/>
    <cellStyle name="20% - Accent1 2 6 2 2 3 3" xfId="14292" xr:uid="{00000000-0005-0000-0000-000018370000}"/>
    <cellStyle name="20% - Accent1 2 6 2 2 3 3 2" xfId="14293" xr:uid="{00000000-0005-0000-0000-000019370000}"/>
    <cellStyle name="20% - Accent1 2 6 2 2 3 3 2 2" xfId="14294" xr:uid="{00000000-0005-0000-0000-00001A370000}"/>
    <cellStyle name="20% - Accent1 2 6 2 2 3 3 2 2 2" xfId="14295" xr:uid="{00000000-0005-0000-0000-00001B370000}"/>
    <cellStyle name="20% - Accent1 2 6 2 2 3 3 2 3" xfId="14296" xr:uid="{00000000-0005-0000-0000-00001C370000}"/>
    <cellStyle name="20% - Accent1 2 6 2 2 3 3 3" xfId="14297" xr:uid="{00000000-0005-0000-0000-00001D370000}"/>
    <cellStyle name="20% - Accent1 2 6 2 2 3 3 3 2" xfId="14298" xr:uid="{00000000-0005-0000-0000-00001E370000}"/>
    <cellStyle name="20% - Accent1 2 6 2 2 3 3 4" xfId="14299" xr:uid="{00000000-0005-0000-0000-00001F370000}"/>
    <cellStyle name="20% - Accent1 2 6 2 2 3 4" xfId="14300" xr:uid="{00000000-0005-0000-0000-000020370000}"/>
    <cellStyle name="20% - Accent1 2 6 2 2 3 4 2" xfId="14301" xr:uid="{00000000-0005-0000-0000-000021370000}"/>
    <cellStyle name="20% - Accent1 2 6 2 2 3 4 2 2" xfId="14302" xr:uid="{00000000-0005-0000-0000-000022370000}"/>
    <cellStyle name="20% - Accent1 2 6 2 2 3 4 2 2 2" xfId="14303" xr:uid="{00000000-0005-0000-0000-000023370000}"/>
    <cellStyle name="20% - Accent1 2 6 2 2 3 4 2 3" xfId="14304" xr:uid="{00000000-0005-0000-0000-000024370000}"/>
    <cellStyle name="20% - Accent1 2 6 2 2 3 4 3" xfId="14305" xr:uid="{00000000-0005-0000-0000-000025370000}"/>
    <cellStyle name="20% - Accent1 2 6 2 2 3 4 3 2" xfId="14306" xr:uid="{00000000-0005-0000-0000-000026370000}"/>
    <cellStyle name="20% - Accent1 2 6 2 2 3 4 4" xfId="14307" xr:uid="{00000000-0005-0000-0000-000027370000}"/>
    <cellStyle name="20% - Accent1 2 6 2 2 3 5" xfId="14308" xr:uid="{00000000-0005-0000-0000-000028370000}"/>
    <cellStyle name="20% - Accent1 2 6 2 2 3 5 2" xfId="14309" xr:uid="{00000000-0005-0000-0000-000029370000}"/>
    <cellStyle name="20% - Accent1 2 6 2 2 3 5 2 2" xfId="14310" xr:uid="{00000000-0005-0000-0000-00002A370000}"/>
    <cellStyle name="20% - Accent1 2 6 2 2 3 5 3" xfId="14311" xr:uid="{00000000-0005-0000-0000-00002B370000}"/>
    <cellStyle name="20% - Accent1 2 6 2 2 3 6" xfId="14312" xr:uid="{00000000-0005-0000-0000-00002C370000}"/>
    <cellStyle name="20% - Accent1 2 6 2 2 3 6 2" xfId="14313" xr:uid="{00000000-0005-0000-0000-00002D370000}"/>
    <cellStyle name="20% - Accent1 2 6 2 2 3 6 2 2" xfId="14314" xr:uid="{00000000-0005-0000-0000-00002E370000}"/>
    <cellStyle name="20% - Accent1 2 6 2 2 3 6 3" xfId="14315" xr:uid="{00000000-0005-0000-0000-00002F370000}"/>
    <cellStyle name="20% - Accent1 2 6 2 2 3 7" xfId="14316" xr:uid="{00000000-0005-0000-0000-000030370000}"/>
    <cellStyle name="20% - Accent1 2 6 2 2 3 7 2" xfId="14317" xr:uid="{00000000-0005-0000-0000-000031370000}"/>
    <cellStyle name="20% - Accent1 2 6 2 2 3 8" xfId="14318" xr:uid="{00000000-0005-0000-0000-000032370000}"/>
    <cellStyle name="20% - Accent1 2 6 2 2 3 8 2" xfId="14319" xr:uid="{00000000-0005-0000-0000-000033370000}"/>
    <cellStyle name="20% - Accent1 2 6 2 2 3 9" xfId="14320" xr:uid="{00000000-0005-0000-0000-000034370000}"/>
    <cellStyle name="20% - Accent1 2 6 2 2 4" xfId="14321" xr:uid="{00000000-0005-0000-0000-000035370000}"/>
    <cellStyle name="20% - Accent1 2 6 2 2 4 2" xfId="14322" xr:uid="{00000000-0005-0000-0000-000036370000}"/>
    <cellStyle name="20% - Accent1 2 6 2 2 4 2 2" xfId="14323" xr:uid="{00000000-0005-0000-0000-000037370000}"/>
    <cellStyle name="20% - Accent1 2 6 2 2 4 2 2 2" xfId="14324" xr:uid="{00000000-0005-0000-0000-000038370000}"/>
    <cellStyle name="20% - Accent1 2 6 2 2 4 2 3" xfId="14325" xr:uid="{00000000-0005-0000-0000-000039370000}"/>
    <cellStyle name="20% - Accent1 2 6 2 2 4 3" xfId="14326" xr:uid="{00000000-0005-0000-0000-00003A370000}"/>
    <cellStyle name="20% - Accent1 2 6 2 2 4 3 2" xfId="14327" xr:uid="{00000000-0005-0000-0000-00003B370000}"/>
    <cellStyle name="20% - Accent1 2 6 2 2 4 4" xfId="14328" xr:uid="{00000000-0005-0000-0000-00003C370000}"/>
    <cellStyle name="20% - Accent1 2 6 2 2 5" xfId="14329" xr:uid="{00000000-0005-0000-0000-00003D370000}"/>
    <cellStyle name="20% - Accent1 2 6 2 2 5 2" xfId="14330" xr:uid="{00000000-0005-0000-0000-00003E370000}"/>
    <cellStyle name="20% - Accent1 2 6 2 2 5 2 2" xfId="14331" xr:uid="{00000000-0005-0000-0000-00003F370000}"/>
    <cellStyle name="20% - Accent1 2 6 2 2 5 2 2 2" xfId="14332" xr:uid="{00000000-0005-0000-0000-000040370000}"/>
    <cellStyle name="20% - Accent1 2 6 2 2 5 2 3" xfId="14333" xr:uid="{00000000-0005-0000-0000-000041370000}"/>
    <cellStyle name="20% - Accent1 2 6 2 2 5 3" xfId="14334" xr:uid="{00000000-0005-0000-0000-000042370000}"/>
    <cellStyle name="20% - Accent1 2 6 2 2 5 3 2" xfId="14335" xr:uid="{00000000-0005-0000-0000-000043370000}"/>
    <cellStyle name="20% - Accent1 2 6 2 2 5 4" xfId="14336" xr:uid="{00000000-0005-0000-0000-000044370000}"/>
    <cellStyle name="20% - Accent1 2 6 2 2 6" xfId="14337" xr:uid="{00000000-0005-0000-0000-000045370000}"/>
    <cellStyle name="20% - Accent1 2 6 2 2 6 2" xfId="14338" xr:uid="{00000000-0005-0000-0000-000046370000}"/>
    <cellStyle name="20% - Accent1 2 6 2 2 6 2 2" xfId="14339" xr:uid="{00000000-0005-0000-0000-000047370000}"/>
    <cellStyle name="20% - Accent1 2 6 2 2 6 2 2 2" xfId="14340" xr:uid="{00000000-0005-0000-0000-000048370000}"/>
    <cellStyle name="20% - Accent1 2 6 2 2 6 2 3" xfId="14341" xr:uid="{00000000-0005-0000-0000-000049370000}"/>
    <cellStyle name="20% - Accent1 2 6 2 2 6 3" xfId="14342" xr:uid="{00000000-0005-0000-0000-00004A370000}"/>
    <cellStyle name="20% - Accent1 2 6 2 2 6 3 2" xfId="14343" xr:uid="{00000000-0005-0000-0000-00004B370000}"/>
    <cellStyle name="20% - Accent1 2 6 2 2 6 4" xfId="14344" xr:uid="{00000000-0005-0000-0000-00004C370000}"/>
    <cellStyle name="20% - Accent1 2 6 2 2 7" xfId="14345" xr:uid="{00000000-0005-0000-0000-00004D370000}"/>
    <cellStyle name="20% - Accent1 2 6 2 2 7 2" xfId="14346" xr:uid="{00000000-0005-0000-0000-00004E370000}"/>
    <cellStyle name="20% - Accent1 2 6 2 2 7 2 2" xfId="14347" xr:uid="{00000000-0005-0000-0000-00004F370000}"/>
    <cellStyle name="20% - Accent1 2 6 2 2 7 3" xfId="14348" xr:uid="{00000000-0005-0000-0000-000050370000}"/>
    <cellStyle name="20% - Accent1 2 6 2 2 8" xfId="14349" xr:uid="{00000000-0005-0000-0000-000051370000}"/>
    <cellStyle name="20% - Accent1 2 6 2 2 8 2" xfId="14350" xr:uid="{00000000-0005-0000-0000-000052370000}"/>
    <cellStyle name="20% - Accent1 2 6 2 2 8 2 2" xfId="14351" xr:uid="{00000000-0005-0000-0000-000053370000}"/>
    <cellStyle name="20% - Accent1 2 6 2 2 8 3" xfId="14352" xr:uid="{00000000-0005-0000-0000-000054370000}"/>
    <cellStyle name="20% - Accent1 2 6 2 2 9" xfId="14353" xr:uid="{00000000-0005-0000-0000-000055370000}"/>
    <cellStyle name="20% - Accent1 2 6 2 2 9 2" xfId="14354" xr:uid="{00000000-0005-0000-0000-000056370000}"/>
    <cellStyle name="20% - Accent1 2 6 2 3" xfId="14355" xr:uid="{00000000-0005-0000-0000-000057370000}"/>
    <cellStyle name="20% - Accent1 2 6 2 3 10" xfId="14356" xr:uid="{00000000-0005-0000-0000-000058370000}"/>
    <cellStyle name="20% - Accent1 2 6 2 3 10 2" xfId="14357" xr:uid="{00000000-0005-0000-0000-000059370000}"/>
    <cellStyle name="20% - Accent1 2 6 2 3 11" xfId="14358" xr:uid="{00000000-0005-0000-0000-00005A370000}"/>
    <cellStyle name="20% - Accent1 2 6 2 3 2" xfId="14359" xr:uid="{00000000-0005-0000-0000-00005B370000}"/>
    <cellStyle name="20% - Accent1 2 6 2 3 2 2" xfId="14360" xr:uid="{00000000-0005-0000-0000-00005C370000}"/>
    <cellStyle name="20% - Accent1 2 6 2 3 2 2 2" xfId="14361" xr:uid="{00000000-0005-0000-0000-00005D370000}"/>
    <cellStyle name="20% - Accent1 2 6 2 3 2 2 2 2" xfId="14362" xr:uid="{00000000-0005-0000-0000-00005E370000}"/>
    <cellStyle name="20% - Accent1 2 6 2 3 2 2 2 2 2" xfId="14363" xr:uid="{00000000-0005-0000-0000-00005F370000}"/>
    <cellStyle name="20% - Accent1 2 6 2 3 2 2 2 3" xfId="14364" xr:uid="{00000000-0005-0000-0000-000060370000}"/>
    <cellStyle name="20% - Accent1 2 6 2 3 2 2 3" xfId="14365" xr:uid="{00000000-0005-0000-0000-000061370000}"/>
    <cellStyle name="20% - Accent1 2 6 2 3 2 2 3 2" xfId="14366" xr:uid="{00000000-0005-0000-0000-000062370000}"/>
    <cellStyle name="20% - Accent1 2 6 2 3 2 2 4" xfId="14367" xr:uid="{00000000-0005-0000-0000-000063370000}"/>
    <cellStyle name="20% - Accent1 2 6 2 3 2 3" xfId="14368" xr:uid="{00000000-0005-0000-0000-000064370000}"/>
    <cellStyle name="20% - Accent1 2 6 2 3 2 3 2" xfId="14369" xr:uid="{00000000-0005-0000-0000-000065370000}"/>
    <cellStyle name="20% - Accent1 2 6 2 3 2 3 2 2" xfId="14370" xr:uid="{00000000-0005-0000-0000-000066370000}"/>
    <cellStyle name="20% - Accent1 2 6 2 3 2 3 2 2 2" xfId="14371" xr:uid="{00000000-0005-0000-0000-000067370000}"/>
    <cellStyle name="20% - Accent1 2 6 2 3 2 3 2 3" xfId="14372" xr:uid="{00000000-0005-0000-0000-000068370000}"/>
    <cellStyle name="20% - Accent1 2 6 2 3 2 3 3" xfId="14373" xr:uid="{00000000-0005-0000-0000-000069370000}"/>
    <cellStyle name="20% - Accent1 2 6 2 3 2 3 3 2" xfId="14374" xr:uid="{00000000-0005-0000-0000-00006A370000}"/>
    <cellStyle name="20% - Accent1 2 6 2 3 2 3 4" xfId="14375" xr:uid="{00000000-0005-0000-0000-00006B370000}"/>
    <cellStyle name="20% - Accent1 2 6 2 3 2 4" xfId="14376" xr:uid="{00000000-0005-0000-0000-00006C370000}"/>
    <cellStyle name="20% - Accent1 2 6 2 3 2 4 2" xfId="14377" xr:uid="{00000000-0005-0000-0000-00006D370000}"/>
    <cellStyle name="20% - Accent1 2 6 2 3 2 4 2 2" xfId="14378" xr:uid="{00000000-0005-0000-0000-00006E370000}"/>
    <cellStyle name="20% - Accent1 2 6 2 3 2 4 2 2 2" xfId="14379" xr:uid="{00000000-0005-0000-0000-00006F370000}"/>
    <cellStyle name="20% - Accent1 2 6 2 3 2 4 2 3" xfId="14380" xr:uid="{00000000-0005-0000-0000-000070370000}"/>
    <cellStyle name="20% - Accent1 2 6 2 3 2 4 3" xfId="14381" xr:uid="{00000000-0005-0000-0000-000071370000}"/>
    <cellStyle name="20% - Accent1 2 6 2 3 2 4 3 2" xfId="14382" xr:uid="{00000000-0005-0000-0000-000072370000}"/>
    <cellStyle name="20% - Accent1 2 6 2 3 2 4 4" xfId="14383" xr:uid="{00000000-0005-0000-0000-000073370000}"/>
    <cellStyle name="20% - Accent1 2 6 2 3 2 5" xfId="14384" xr:uid="{00000000-0005-0000-0000-000074370000}"/>
    <cellStyle name="20% - Accent1 2 6 2 3 2 5 2" xfId="14385" xr:uid="{00000000-0005-0000-0000-000075370000}"/>
    <cellStyle name="20% - Accent1 2 6 2 3 2 5 2 2" xfId="14386" xr:uid="{00000000-0005-0000-0000-000076370000}"/>
    <cellStyle name="20% - Accent1 2 6 2 3 2 5 3" xfId="14387" xr:uid="{00000000-0005-0000-0000-000077370000}"/>
    <cellStyle name="20% - Accent1 2 6 2 3 2 6" xfId="14388" xr:uid="{00000000-0005-0000-0000-000078370000}"/>
    <cellStyle name="20% - Accent1 2 6 2 3 2 6 2" xfId="14389" xr:uid="{00000000-0005-0000-0000-000079370000}"/>
    <cellStyle name="20% - Accent1 2 6 2 3 2 6 2 2" xfId="14390" xr:uid="{00000000-0005-0000-0000-00007A370000}"/>
    <cellStyle name="20% - Accent1 2 6 2 3 2 6 3" xfId="14391" xr:uid="{00000000-0005-0000-0000-00007B370000}"/>
    <cellStyle name="20% - Accent1 2 6 2 3 2 7" xfId="14392" xr:uid="{00000000-0005-0000-0000-00007C370000}"/>
    <cellStyle name="20% - Accent1 2 6 2 3 2 7 2" xfId="14393" xr:uid="{00000000-0005-0000-0000-00007D370000}"/>
    <cellStyle name="20% - Accent1 2 6 2 3 2 8" xfId="14394" xr:uid="{00000000-0005-0000-0000-00007E370000}"/>
    <cellStyle name="20% - Accent1 2 6 2 3 2 8 2" xfId="14395" xr:uid="{00000000-0005-0000-0000-00007F370000}"/>
    <cellStyle name="20% - Accent1 2 6 2 3 2 9" xfId="14396" xr:uid="{00000000-0005-0000-0000-000080370000}"/>
    <cellStyle name="20% - Accent1 2 6 2 3 3" xfId="14397" xr:uid="{00000000-0005-0000-0000-000081370000}"/>
    <cellStyle name="20% - Accent1 2 6 2 3 3 2" xfId="14398" xr:uid="{00000000-0005-0000-0000-000082370000}"/>
    <cellStyle name="20% - Accent1 2 6 2 3 3 2 2" xfId="14399" xr:uid="{00000000-0005-0000-0000-000083370000}"/>
    <cellStyle name="20% - Accent1 2 6 2 3 3 2 2 2" xfId="14400" xr:uid="{00000000-0005-0000-0000-000084370000}"/>
    <cellStyle name="20% - Accent1 2 6 2 3 3 2 2 2 2" xfId="14401" xr:uid="{00000000-0005-0000-0000-000085370000}"/>
    <cellStyle name="20% - Accent1 2 6 2 3 3 2 2 3" xfId="14402" xr:uid="{00000000-0005-0000-0000-000086370000}"/>
    <cellStyle name="20% - Accent1 2 6 2 3 3 2 3" xfId="14403" xr:uid="{00000000-0005-0000-0000-000087370000}"/>
    <cellStyle name="20% - Accent1 2 6 2 3 3 2 3 2" xfId="14404" xr:uid="{00000000-0005-0000-0000-000088370000}"/>
    <cellStyle name="20% - Accent1 2 6 2 3 3 2 4" xfId="14405" xr:uid="{00000000-0005-0000-0000-000089370000}"/>
    <cellStyle name="20% - Accent1 2 6 2 3 3 3" xfId="14406" xr:uid="{00000000-0005-0000-0000-00008A370000}"/>
    <cellStyle name="20% - Accent1 2 6 2 3 3 3 2" xfId="14407" xr:uid="{00000000-0005-0000-0000-00008B370000}"/>
    <cellStyle name="20% - Accent1 2 6 2 3 3 3 2 2" xfId="14408" xr:uid="{00000000-0005-0000-0000-00008C370000}"/>
    <cellStyle name="20% - Accent1 2 6 2 3 3 3 2 2 2" xfId="14409" xr:uid="{00000000-0005-0000-0000-00008D370000}"/>
    <cellStyle name="20% - Accent1 2 6 2 3 3 3 2 3" xfId="14410" xr:uid="{00000000-0005-0000-0000-00008E370000}"/>
    <cellStyle name="20% - Accent1 2 6 2 3 3 3 3" xfId="14411" xr:uid="{00000000-0005-0000-0000-00008F370000}"/>
    <cellStyle name="20% - Accent1 2 6 2 3 3 3 3 2" xfId="14412" xr:uid="{00000000-0005-0000-0000-000090370000}"/>
    <cellStyle name="20% - Accent1 2 6 2 3 3 3 4" xfId="14413" xr:uid="{00000000-0005-0000-0000-000091370000}"/>
    <cellStyle name="20% - Accent1 2 6 2 3 3 4" xfId="14414" xr:uid="{00000000-0005-0000-0000-000092370000}"/>
    <cellStyle name="20% - Accent1 2 6 2 3 3 4 2" xfId="14415" xr:uid="{00000000-0005-0000-0000-000093370000}"/>
    <cellStyle name="20% - Accent1 2 6 2 3 3 4 2 2" xfId="14416" xr:uid="{00000000-0005-0000-0000-000094370000}"/>
    <cellStyle name="20% - Accent1 2 6 2 3 3 4 2 2 2" xfId="14417" xr:uid="{00000000-0005-0000-0000-000095370000}"/>
    <cellStyle name="20% - Accent1 2 6 2 3 3 4 2 3" xfId="14418" xr:uid="{00000000-0005-0000-0000-000096370000}"/>
    <cellStyle name="20% - Accent1 2 6 2 3 3 4 3" xfId="14419" xr:uid="{00000000-0005-0000-0000-000097370000}"/>
    <cellStyle name="20% - Accent1 2 6 2 3 3 4 3 2" xfId="14420" xr:uid="{00000000-0005-0000-0000-000098370000}"/>
    <cellStyle name="20% - Accent1 2 6 2 3 3 4 4" xfId="14421" xr:uid="{00000000-0005-0000-0000-000099370000}"/>
    <cellStyle name="20% - Accent1 2 6 2 3 3 5" xfId="14422" xr:uid="{00000000-0005-0000-0000-00009A370000}"/>
    <cellStyle name="20% - Accent1 2 6 2 3 3 5 2" xfId="14423" xr:uid="{00000000-0005-0000-0000-00009B370000}"/>
    <cellStyle name="20% - Accent1 2 6 2 3 3 5 2 2" xfId="14424" xr:uid="{00000000-0005-0000-0000-00009C370000}"/>
    <cellStyle name="20% - Accent1 2 6 2 3 3 5 3" xfId="14425" xr:uid="{00000000-0005-0000-0000-00009D370000}"/>
    <cellStyle name="20% - Accent1 2 6 2 3 3 6" xfId="14426" xr:uid="{00000000-0005-0000-0000-00009E370000}"/>
    <cellStyle name="20% - Accent1 2 6 2 3 3 6 2" xfId="14427" xr:uid="{00000000-0005-0000-0000-00009F370000}"/>
    <cellStyle name="20% - Accent1 2 6 2 3 3 6 2 2" xfId="14428" xr:uid="{00000000-0005-0000-0000-0000A0370000}"/>
    <cellStyle name="20% - Accent1 2 6 2 3 3 6 3" xfId="14429" xr:uid="{00000000-0005-0000-0000-0000A1370000}"/>
    <cellStyle name="20% - Accent1 2 6 2 3 3 7" xfId="14430" xr:uid="{00000000-0005-0000-0000-0000A2370000}"/>
    <cellStyle name="20% - Accent1 2 6 2 3 3 7 2" xfId="14431" xr:uid="{00000000-0005-0000-0000-0000A3370000}"/>
    <cellStyle name="20% - Accent1 2 6 2 3 3 8" xfId="14432" xr:uid="{00000000-0005-0000-0000-0000A4370000}"/>
    <cellStyle name="20% - Accent1 2 6 2 3 3 8 2" xfId="14433" xr:uid="{00000000-0005-0000-0000-0000A5370000}"/>
    <cellStyle name="20% - Accent1 2 6 2 3 3 9" xfId="14434" xr:uid="{00000000-0005-0000-0000-0000A6370000}"/>
    <cellStyle name="20% - Accent1 2 6 2 3 4" xfId="14435" xr:uid="{00000000-0005-0000-0000-0000A7370000}"/>
    <cellStyle name="20% - Accent1 2 6 2 3 4 2" xfId="14436" xr:uid="{00000000-0005-0000-0000-0000A8370000}"/>
    <cellStyle name="20% - Accent1 2 6 2 3 4 2 2" xfId="14437" xr:uid="{00000000-0005-0000-0000-0000A9370000}"/>
    <cellStyle name="20% - Accent1 2 6 2 3 4 2 2 2" xfId="14438" xr:uid="{00000000-0005-0000-0000-0000AA370000}"/>
    <cellStyle name="20% - Accent1 2 6 2 3 4 2 3" xfId="14439" xr:uid="{00000000-0005-0000-0000-0000AB370000}"/>
    <cellStyle name="20% - Accent1 2 6 2 3 4 3" xfId="14440" xr:uid="{00000000-0005-0000-0000-0000AC370000}"/>
    <cellStyle name="20% - Accent1 2 6 2 3 4 3 2" xfId="14441" xr:uid="{00000000-0005-0000-0000-0000AD370000}"/>
    <cellStyle name="20% - Accent1 2 6 2 3 4 4" xfId="14442" xr:uid="{00000000-0005-0000-0000-0000AE370000}"/>
    <cellStyle name="20% - Accent1 2 6 2 3 5" xfId="14443" xr:uid="{00000000-0005-0000-0000-0000AF370000}"/>
    <cellStyle name="20% - Accent1 2 6 2 3 5 2" xfId="14444" xr:uid="{00000000-0005-0000-0000-0000B0370000}"/>
    <cellStyle name="20% - Accent1 2 6 2 3 5 2 2" xfId="14445" xr:uid="{00000000-0005-0000-0000-0000B1370000}"/>
    <cellStyle name="20% - Accent1 2 6 2 3 5 2 2 2" xfId="14446" xr:uid="{00000000-0005-0000-0000-0000B2370000}"/>
    <cellStyle name="20% - Accent1 2 6 2 3 5 2 3" xfId="14447" xr:uid="{00000000-0005-0000-0000-0000B3370000}"/>
    <cellStyle name="20% - Accent1 2 6 2 3 5 3" xfId="14448" xr:uid="{00000000-0005-0000-0000-0000B4370000}"/>
    <cellStyle name="20% - Accent1 2 6 2 3 5 3 2" xfId="14449" xr:uid="{00000000-0005-0000-0000-0000B5370000}"/>
    <cellStyle name="20% - Accent1 2 6 2 3 5 4" xfId="14450" xr:uid="{00000000-0005-0000-0000-0000B6370000}"/>
    <cellStyle name="20% - Accent1 2 6 2 3 6" xfId="14451" xr:uid="{00000000-0005-0000-0000-0000B7370000}"/>
    <cellStyle name="20% - Accent1 2 6 2 3 6 2" xfId="14452" xr:uid="{00000000-0005-0000-0000-0000B8370000}"/>
    <cellStyle name="20% - Accent1 2 6 2 3 6 2 2" xfId="14453" xr:uid="{00000000-0005-0000-0000-0000B9370000}"/>
    <cellStyle name="20% - Accent1 2 6 2 3 6 2 2 2" xfId="14454" xr:uid="{00000000-0005-0000-0000-0000BA370000}"/>
    <cellStyle name="20% - Accent1 2 6 2 3 6 2 3" xfId="14455" xr:uid="{00000000-0005-0000-0000-0000BB370000}"/>
    <cellStyle name="20% - Accent1 2 6 2 3 6 3" xfId="14456" xr:uid="{00000000-0005-0000-0000-0000BC370000}"/>
    <cellStyle name="20% - Accent1 2 6 2 3 6 3 2" xfId="14457" xr:uid="{00000000-0005-0000-0000-0000BD370000}"/>
    <cellStyle name="20% - Accent1 2 6 2 3 6 4" xfId="14458" xr:uid="{00000000-0005-0000-0000-0000BE370000}"/>
    <cellStyle name="20% - Accent1 2 6 2 3 7" xfId="14459" xr:uid="{00000000-0005-0000-0000-0000BF370000}"/>
    <cellStyle name="20% - Accent1 2 6 2 3 7 2" xfId="14460" xr:uid="{00000000-0005-0000-0000-0000C0370000}"/>
    <cellStyle name="20% - Accent1 2 6 2 3 7 2 2" xfId="14461" xr:uid="{00000000-0005-0000-0000-0000C1370000}"/>
    <cellStyle name="20% - Accent1 2 6 2 3 7 3" xfId="14462" xr:uid="{00000000-0005-0000-0000-0000C2370000}"/>
    <cellStyle name="20% - Accent1 2 6 2 3 8" xfId="14463" xr:uid="{00000000-0005-0000-0000-0000C3370000}"/>
    <cellStyle name="20% - Accent1 2 6 2 3 8 2" xfId="14464" xr:uid="{00000000-0005-0000-0000-0000C4370000}"/>
    <cellStyle name="20% - Accent1 2 6 2 3 8 2 2" xfId="14465" xr:uid="{00000000-0005-0000-0000-0000C5370000}"/>
    <cellStyle name="20% - Accent1 2 6 2 3 8 3" xfId="14466" xr:uid="{00000000-0005-0000-0000-0000C6370000}"/>
    <cellStyle name="20% - Accent1 2 6 2 3 9" xfId="14467" xr:uid="{00000000-0005-0000-0000-0000C7370000}"/>
    <cellStyle name="20% - Accent1 2 6 2 3 9 2" xfId="14468" xr:uid="{00000000-0005-0000-0000-0000C8370000}"/>
    <cellStyle name="20% - Accent1 2 6 2 4" xfId="14469" xr:uid="{00000000-0005-0000-0000-0000C9370000}"/>
    <cellStyle name="20% - Accent1 2 6 2 4 10" xfId="14470" xr:uid="{00000000-0005-0000-0000-0000CA370000}"/>
    <cellStyle name="20% - Accent1 2 6 2 4 10 2" xfId="14471" xr:uid="{00000000-0005-0000-0000-0000CB370000}"/>
    <cellStyle name="20% - Accent1 2 6 2 4 11" xfId="14472" xr:uid="{00000000-0005-0000-0000-0000CC370000}"/>
    <cellStyle name="20% - Accent1 2 6 2 4 2" xfId="14473" xr:uid="{00000000-0005-0000-0000-0000CD370000}"/>
    <cellStyle name="20% - Accent1 2 6 2 4 2 2" xfId="14474" xr:uid="{00000000-0005-0000-0000-0000CE370000}"/>
    <cellStyle name="20% - Accent1 2 6 2 4 2 2 2" xfId="14475" xr:uid="{00000000-0005-0000-0000-0000CF370000}"/>
    <cellStyle name="20% - Accent1 2 6 2 4 2 2 2 2" xfId="14476" xr:uid="{00000000-0005-0000-0000-0000D0370000}"/>
    <cellStyle name="20% - Accent1 2 6 2 4 2 2 2 2 2" xfId="14477" xr:uid="{00000000-0005-0000-0000-0000D1370000}"/>
    <cellStyle name="20% - Accent1 2 6 2 4 2 2 2 3" xfId="14478" xr:uid="{00000000-0005-0000-0000-0000D2370000}"/>
    <cellStyle name="20% - Accent1 2 6 2 4 2 2 3" xfId="14479" xr:uid="{00000000-0005-0000-0000-0000D3370000}"/>
    <cellStyle name="20% - Accent1 2 6 2 4 2 2 3 2" xfId="14480" xr:uid="{00000000-0005-0000-0000-0000D4370000}"/>
    <cellStyle name="20% - Accent1 2 6 2 4 2 2 4" xfId="14481" xr:uid="{00000000-0005-0000-0000-0000D5370000}"/>
    <cellStyle name="20% - Accent1 2 6 2 4 2 3" xfId="14482" xr:uid="{00000000-0005-0000-0000-0000D6370000}"/>
    <cellStyle name="20% - Accent1 2 6 2 4 2 3 2" xfId="14483" xr:uid="{00000000-0005-0000-0000-0000D7370000}"/>
    <cellStyle name="20% - Accent1 2 6 2 4 2 3 2 2" xfId="14484" xr:uid="{00000000-0005-0000-0000-0000D8370000}"/>
    <cellStyle name="20% - Accent1 2 6 2 4 2 3 2 2 2" xfId="14485" xr:uid="{00000000-0005-0000-0000-0000D9370000}"/>
    <cellStyle name="20% - Accent1 2 6 2 4 2 3 2 3" xfId="14486" xr:uid="{00000000-0005-0000-0000-0000DA370000}"/>
    <cellStyle name="20% - Accent1 2 6 2 4 2 3 3" xfId="14487" xr:uid="{00000000-0005-0000-0000-0000DB370000}"/>
    <cellStyle name="20% - Accent1 2 6 2 4 2 3 3 2" xfId="14488" xr:uid="{00000000-0005-0000-0000-0000DC370000}"/>
    <cellStyle name="20% - Accent1 2 6 2 4 2 3 4" xfId="14489" xr:uid="{00000000-0005-0000-0000-0000DD370000}"/>
    <cellStyle name="20% - Accent1 2 6 2 4 2 4" xfId="14490" xr:uid="{00000000-0005-0000-0000-0000DE370000}"/>
    <cellStyle name="20% - Accent1 2 6 2 4 2 4 2" xfId="14491" xr:uid="{00000000-0005-0000-0000-0000DF370000}"/>
    <cellStyle name="20% - Accent1 2 6 2 4 2 4 2 2" xfId="14492" xr:uid="{00000000-0005-0000-0000-0000E0370000}"/>
    <cellStyle name="20% - Accent1 2 6 2 4 2 4 2 2 2" xfId="14493" xr:uid="{00000000-0005-0000-0000-0000E1370000}"/>
    <cellStyle name="20% - Accent1 2 6 2 4 2 4 2 3" xfId="14494" xr:uid="{00000000-0005-0000-0000-0000E2370000}"/>
    <cellStyle name="20% - Accent1 2 6 2 4 2 4 3" xfId="14495" xr:uid="{00000000-0005-0000-0000-0000E3370000}"/>
    <cellStyle name="20% - Accent1 2 6 2 4 2 4 3 2" xfId="14496" xr:uid="{00000000-0005-0000-0000-0000E4370000}"/>
    <cellStyle name="20% - Accent1 2 6 2 4 2 4 4" xfId="14497" xr:uid="{00000000-0005-0000-0000-0000E5370000}"/>
    <cellStyle name="20% - Accent1 2 6 2 4 2 5" xfId="14498" xr:uid="{00000000-0005-0000-0000-0000E6370000}"/>
    <cellStyle name="20% - Accent1 2 6 2 4 2 5 2" xfId="14499" xr:uid="{00000000-0005-0000-0000-0000E7370000}"/>
    <cellStyle name="20% - Accent1 2 6 2 4 2 5 2 2" xfId="14500" xr:uid="{00000000-0005-0000-0000-0000E8370000}"/>
    <cellStyle name="20% - Accent1 2 6 2 4 2 5 3" xfId="14501" xr:uid="{00000000-0005-0000-0000-0000E9370000}"/>
    <cellStyle name="20% - Accent1 2 6 2 4 2 6" xfId="14502" xr:uid="{00000000-0005-0000-0000-0000EA370000}"/>
    <cellStyle name="20% - Accent1 2 6 2 4 2 6 2" xfId="14503" xr:uid="{00000000-0005-0000-0000-0000EB370000}"/>
    <cellStyle name="20% - Accent1 2 6 2 4 2 6 2 2" xfId="14504" xr:uid="{00000000-0005-0000-0000-0000EC370000}"/>
    <cellStyle name="20% - Accent1 2 6 2 4 2 6 3" xfId="14505" xr:uid="{00000000-0005-0000-0000-0000ED370000}"/>
    <cellStyle name="20% - Accent1 2 6 2 4 2 7" xfId="14506" xr:uid="{00000000-0005-0000-0000-0000EE370000}"/>
    <cellStyle name="20% - Accent1 2 6 2 4 2 7 2" xfId="14507" xr:uid="{00000000-0005-0000-0000-0000EF370000}"/>
    <cellStyle name="20% - Accent1 2 6 2 4 2 8" xfId="14508" xr:uid="{00000000-0005-0000-0000-0000F0370000}"/>
    <cellStyle name="20% - Accent1 2 6 2 4 2 8 2" xfId="14509" xr:uid="{00000000-0005-0000-0000-0000F1370000}"/>
    <cellStyle name="20% - Accent1 2 6 2 4 2 9" xfId="14510" xr:uid="{00000000-0005-0000-0000-0000F2370000}"/>
    <cellStyle name="20% - Accent1 2 6 2 4 3" xfId="14511" xr:uid="{00000000-0005-0000-0000-0000F3370000}"/>
    <cellStyle name="20% - Accent1 2 6 2 4 3 2" xfId="14512" xr:uid="{00000000-0005-0000-0000-0000F4370000}"/>
    <cellStyle name="20% - Accent1 2 6 2 4 3 2 2" xfId="14513" xr:uid="{00000000-0005-0000-0000-0000F5370000}"/>
    <cellStyle name="20% - Accent1 2 6 2 4 3 2 2 2" xfId="14514" xr:uid="{00000000-0005-0000-0000-0000F6370000}"/>
    <cellStyle name="20% - Accent1 2 6 2 4 3 2 2 2 2" xfId="14515" xr:uid="{00000000-0005-0000-0000-0000F7370000}"/>
    <cellStyle name="20% - Accent1 2 6 2 4 3 2 2 3" xfId="14516" xr:uid="{00000000-0005-0000-0000-0000F8370000}"/>
    <cellStyle name="20% - Accent1 2 6 2 4 3 2 3" xfId="14517" xr:uid="{00000000-0005-0000-0000-0000F9370000}"/>
    <cellStyle name="20% - Accent1 2 6 2 4 3 2 3 2" xfId="14518" xr:uid="{00000000-0005-0000-0000-0000FA370000}"/>
    <cellStyle name="20% - Accent1 2 6 2 4 3 2 4" xfId="14519" xr:uid="{00000000-0005-0000-0000-0000FB370000}"/>
    <cellStyle name="20% - Accent1 2 6 2 4 3 3" xfId="14520" xr:uid="{00000000-0005-0000-0000-0000FC370000}"/>
    <cellStyle name="20% - Accent1 2 6 2 4 3 3 2" xfId="14521" xr:uid="{00000000-0005-0000-0000-0000FD370000}"/>
    <cellStyle name="20% - Accent1 2 6 2 4 3 3 2 2" xfId="14522" xr:uid="{00000000-0005-0000-0000-0000FE370000}"/>
    <cellStyle name="20% - Accent1 2 6 2 4 3 3 2 2 2" xfId="14523" xr:uid="{00000000-0005-0000-0000-0000FF370000}"/>
    <cellStyle name="20% - Accent1 2 6 2 4 3 3 2 3" xfId="14524" xr:uid="{00000000-0005-0000-0000-000000380000}"/>
    <cellStyle name="20% - Accent1 2 6 2 4 3 3 3" xfId="14525" xr:uid="{00000000-0005-0000-0000-000001380000}"/>
    <cellStyle name="20% - Accent1 2 6 2 4 3 3 3 2" xfId="14526" xr:uid="{00000000-0005-0000-0000-000002380000}"/>
    <cellStyle name="20% - Accent1 2 6 2 4 3 3 4" xfId="14527" xr:uid="{00000000-0005-0000-0000-000003380000}"/>
    <cellStyle name="20% - Accent1 2 6 2 4 3 4" xfId="14528" xr:uid="{00000000-0005-0000-0000-000004380000}"/>
    <cellStyle name="20% - Accent1 2 6 2 4 3 4 2" xfId="14529" xr:uid="{00000000-0005-0000-0000-000005380000}"/>
    <cellStyle name="20% - Accent1 2 6 2 4 3 4 2 2" xfId="14530" xr:uid="{00000000-0005-0000-0000-000006380000}"/>
    <cellStyle name="20% - Accent1 2 6 2 4 3 4 2 2 2" xfId="14531" xr:uid="{00000000-0005-0000-0000-000007380000}"/>
    <cellStyle name="20% - Accent1 2 6 2 4 3 4 2 3" xfId="14532" xr:uid="{00000000-0005-0000-0000-000008380000}"/>
    <cellStyle name="20% - Accent1 2 6 2 4 3 4 3" xfId="14533" xr:uid="{00000000-0005-0000-0000-000009380000}"/>
    <cellStyle name="20% - Accent1 2 6 2 4 3 4 3 2" xfId="14534" xr:uid="{00000000-0005-0000-0000-00000A380000}"/>
    <cellStyle name="20% - Accent1 2 6 2 4 3 4 4" xfId="14535" xr:uid="{00000000-0005-0000-0000-00000B380000}"/>
    <cellStyle name="20% - Accent1 2 6 2 4 3 5" xfId="14536" xr:uid="{00000000-0005-0000-0000-00000C380000}"/>
    <cellStyle name="20% - Accent1 2 6 2 4 3 5 2" xfId="14537" xr:uid="{00000000-0005-0000-0000-00000D380000}"/>
    <cellStyle name="20% - Accent1 2 6 2 4 3 5 2 2" xfId="14538" xr:uid="{00000000-0005-0000-0000-00000E380000}"/>
    <cellStyle name="20% - Accent1 2 6 2 4 3 5 3" xfId="14539" xr:uid="{00000000-0005-0000-0000-00000F380000}"/>
    <cellStyle name="20% - Accent1 2 6 2 4 3 6" xfId="14540" xr:uid="{00000000-0005-0000-0000-000010380000}"/>
    <cellStyle name="20% - Accent1 2 6 2 4 3 6 2" xfId="14541" xr:uid="{00000000-0005-0000-0000-000011380000}"/>
    <cellStyle name="20% - Accent1 2 6 2 4 3 6 2 2" xfId="14542" xr:uid="{00000000-0005-0000-0000-000012380000}"/>
    <cellStyle name="20% - Accent1 2 6 2 4 3 6 3" xfId="14543" xr:uid="{00000000-0005-0000-0000-000013380000}"/>
    <cellStyle name="20% - Accent1 2 6 2 4 3 7" xfId="14544" xr:uid="{00000000-0005-0000-0000-000014380000}"/>
    <cellStyle name="20% - Accent1 2 6 2 4 3 7 2" xfId="14545" xr:uid="{00000000-0005-0000-0000-000015380000}"/>
    <cellStyle name="20% - Accent1 2 6 2 4 3 8" xfId="14546" xr:uid="{00000000-0005-0000-0000-000016380000}"/>
    <cellStyle name="20% - Accent1 2 6 2 4 3 8 2" xfId="14547" xr:uid="{00000000-0005-0000-0000-000017380000}"/>
    <cellStyle name="20% - Accent1 2 6 2 4 3 9" xfId="14548" xr:uid="{00000000-0005-0000-0000-000018380000}"/>
    <cellStyle name="20% - Accent1 2 6 2 4 4" xfId="14549" xr:uid="{00000000-0005-0000-0000-000019380000}"/>
    <cellStyle name="20% - Accent1 2 6 2 4 4 2" xfId="14550" xr:uid="{00000000-0005-0000-0000-00001A380000}"/>
    <cellStyle name="20% - Accent1 2 6 2 4 4 2 2" xfId="14551" xr:uid="{00000000-0005-0000-0000-00001B380000}"/>
    <cellStyle name="20% - Accent1 2 6 2 4 4 2 2 2" xfId="14552" xr:uid="{00000000-0005-0000-0000-00001C380000}"/>
    <cellStyle name="20% - Accent1 2 6 2 4 4 2 3" xfId="14553" xr:uid="{00000000-0005-0000-0000-00001D380000}"/>
    <cellStyle name="20% - Accent1 2 6 2 4 4 3" xfId="14554" xr:uid="{00000000-0005-0000-0000-00001E380000}"/>
    <cellStyle name="20% - Accent1 2 6 2 4 4 3 2" xfId="14555" xr:uid="{00000000-0005-0000-0000-00001F380000}"/>
    <cellStyle name="20% - Accent1 2 6 2 4 4 4" xfId="14556" xr:uid="{00000000-0005-0000-0000-000020380000}"/>
    <cellStyle name="20% - Accent1 2 6 2 4 5" xfId="14557" xr:uid="{00000000-0005-0000-0000-000021380000}"/>
    <cellStyle name="20% - Accent1 2 6 2 4 5 2" xfId="14558" xr:uid="{00000000-0005-0000-0000-000022380000}"/>
    <cellStyle name="20% - Accent1 2 6 2 4 5 2 2" xfId="14559" xr:uid="{00000000-0005-0000-0000-000023380000}"/>
    <cellStyle name="20% - Accent1 2 6 2 4 5 2 2 2" xfId="14560" xr:uid="{00000000-0005-0000-0000-000024380000}"/>
    <cellStyle name="20% - Accent1 2 6 2 4 5 2 3" xfId="14561" xr:uid="{00000000-0005-0000-0000-000025380000}"/>
    <cellStyle name="20% - Accent1 2 6 2 4 5 3" xfId="14562" xr:uid="{00000000-0005-0000-0000-000026380000}"/>
    <cellStyle name="20% - Accent1 2 6 2 4 5 3 2" xfId="14563" xr:uid="{00000000-0005-0000-0000-000027380000}"/>
    <cellStyle name="20% - Accent1 2 6 2 4 5 4" xfId="14564" xr:uid="{00000000-0005-0000-0000-000028380000}"/>
    <cellStyle name="20% - Accent1 2 6 2 4 6" xfId="14565" xr:uid="{00000000-0005-0000-0000-000029380000}"/>
    <cellStyle name="20% - Accent1 2 6 2 4 6 2" xfId="14566" xr:uid="{00000000-0005-0000-0000-00002A380000}"/>
    <cellStyle name="20% - Accent1 2 6 2 4 6 2 2" xfId="14567" xr:uid="{00000000-0005-0000-0000-00002B380000}"/>
    <cellStyle name="20% - Accent1 2 6 2 4 6 2 2 2" xfId="14568" xr:uid="{00000000-0005-0000-0000-00002C380000}"/>
    <cellStyle name="20% - Accent1 2 6 2 4 6 2 3" xfId="14569" xr:uid="{00000000-0005-0000-0000-00002D380000}"/>
    <cellStyle name="20% - Accent1 2 6 2 4 6 3" xfId="14570" xr:uid="{00000000-0005-0000-0000-00002E380000}"/>
    <cellStyle name="20% - Accent1 2 6 2 4 6 3 2" xfId="14571" xr:uid="{00000000-0005-0000-0000-00002F380000}"/>
    <cellStyle name="20% - Accent1 2 6 2 4 6 4" xfId="14572" xr:uid="{00000000-0005-0000-0000-000030380000}"/>
    <cellStyle name="20% - Accent1 2 6 2 4 7" xfId="14573" xr:uid="{00000000-0005-0000-0000-000031380000}"/>
    <cellStyle name="20% - Accent1 2 6 2 4 7 2" xfId="14574" xr:uid="{00000000-0005-0000-0000-000032380000}"/>
    <cellStyle name="20% - Accent1 2 6 2 4 7 2 2" xfId="14575" xr:uid="{00000000-0005-0000-0000-000033380000}"/>
    <cellStyle name="20% - Accent1 2 6 2 4 7 3" xfId="14576" xr:uid="{00000000-0005-0000-0000-000034380000}"/>
    <cellStyle name="20% - Accent1 2 6 2 4 8" xfId="14577" xr:uid="{00000000-0005-0000-0000-000035380000}"/>
    <cellStyle name="20% - Accent1 2 6 2 4 8 2" xfId="14578" xr:uid="{00000000-0005-0000-0000-000036380000}"/>
    <cellStyle name="20% - Accent1 2 6 2 4 8 2 2" xfId="14579" xr:uid="{00000000-0005-0000-0000-000037380000}"/>
    <cellStyle name="20% - Accent1 2 6 2 4 8 3" xfId="14580" xr:uid="{00000000-0005-0000-0000-000038380000}"/>
    <cellStyle name="20% - Accent1 2 6 2 4 9" xfId="14581" xr:uid="{00000000-0005-0000-0000-000039380000}"/>
    <cellStyle name="20% - Accent1 2 6 2 4 9 2" xfId="14582" xr:uid="{00000000-0005-0000-0000-00003A380000}"/>
    <cellStyle name="20% - Accent1 2 6 2 5" xfId="14583" xr:uid="{00000000-0005-0000-0000-00003B380000}"/>
    <cellStyle name="20% - Accent1 2 6 2 5 2" xfId="14584" xr:uid="{00000000-0005-0000-0000-00003C380000}"/>
    <cellStyle name="20% - Accent1 2 6 2 5 2 2" xfId="14585" xr:uid="{00000000-0005-0000-0000-00003D380000}"/>
    <cellStyle name="20% - Accent1 2 6 2 5 2 2 2" xfId="14586" xr:uid="{00000000-0005-0000-0000-00003E380000}"/>
    <cellStyle name="20% - Accent1 2 6 2 5 2 2 2 2" xfId="14587" xr:uid="{00000000-0005-0000-0000-00003F380000}"/>
    <cellStyle name="20% - Accent1 2 6 2 5 2 2 3" xfId="14588" xr:uid="{00000000-0005-0000-0000-000040380000}"/>
    <cellStyle name="20% - Accent1 2 6 2 5 2 3" xfId="14589" xr:uid="{00000000-0005-0000-0000-000041380000}"/>
    <cellStyle name="20% - Accent1 2 6 2 5 2 3 2" xfId="14590" xr:uid="{00000000-0005-0000-0000-000042380000}"/>
    <cellStyle name="20% - Accent1 2 6 2 5 2 4" xfId="14591" xr:uid="{00000000-0005-0000-0000-000043380000}"/>
    <cellStyle name="20% - Accent1 2 6 2 5 3" xfId="14592" xr:uid="{00000000-0005-0000-0000-000044380000}"/>
    <cellStyle name="20% - Accent1 2 6 2 5 3 2" xfId="14593" xr:uid="{00000000-0005-0000-0000-000045380000}"/>
    <cellStyle name="20% - Accent1 2 6 2 5 3 2 2" xfId="14594" xr:uid="{00000000-0005-0000-0000-000046380000}"/>
    <cellStyle name="20% - Accent1 2 6 2 5 3 2 2 2" xfId="14595" xr:uid="{00000000-0005-0000-0000-000047380000}"/>
    <cellStyle name="20% - Accent1 2 6 2 5 3 2 3" xfId="14596" xr:uid="{00000000-0005-0000-0000-000048380000}"/>
    <cellStyle name="20% - Accent1 2 6 2 5 3 3" xfId="14597" xr:uid="{00000000-0005-0000-0000-000049380000}"/>
    <cellStyle name="20% - Accent1 2 6 2 5 3 3 2" xfId="14598" xr:uid="{00000000-0005-0000-0000-00004A380000}"/>
    <cellStyle name="20% - Accent1 2 6 2 5 3 4" xfId="14599" xr:uid="{00000000-0005-0000-0000-00004B380000}"/>
    <cellStyle name="20% - Accent1 2 6 2 5 4" xfId="14600" xr:uid="{00000000-0005-0000-0000-00004C380000}"/>
    <cellStyle name="20% - Accent1 2 6 2 5 4 2" xfId="14601" xr:uid="{00000000-0005-0000-0000-00004D380000}"/>
    <cellStyle name="20% - Accent1 2 6 2 5 4 2 2" xfId="14602" xr:uid="{00000000-0005-0000-0000-00004E380000}"/>
    <cellStyle name="20% - Accent1 2 6 2 5 4 2 2 2" xfId="14603" xr:uid="{00000000-0005-0000-0000-00004F380000}"/>
    <cellStyle name="20% - Accent1 2 6 2 5 4 2 3" xfId="14604" xr:uid="{00000000-0005-0000-0000-000050380000}"/>
    <cellStyle name="20% - Accent1 2 6 2 5 4 3" xfId="14605" xr:uid="{00000000-0005-0000-0000-000051380000}"/>
    <cellStyle name="20% - Accent1 2 6 2 5 4 3 2" xfId="14606" xr:uid="{00000000-0005-0000-0000-000052380000}"/>
    <cellStyle name="20% - Accent1 2 6 2 5 4 4" xfId="14607" xr:uid="{00000000-0005-0000-0000-000053380000}"/>
    <cellStyle name="20% - Accent1 2 6 2 5 5" xfId="14608" xr:uid="{00000000-0005-0000-0000-000054380000}"/>
    <cellStyle name="20% - Accent1 2 6 2 5 5 2" xfId="14609" xr:uid="{00000000-0005-0000-0000-000055380000}"/>
    <cellStyle name="20% - Accent1 2 6 2 5 5 2 2" xfId="14610" xr:uid="{00000000-0005-0000-0000-000056380000}"/>
    <cellStyle name="20% - Accent1 2 6 2 5 5 3" xfId="14611" xr:uid="{00000000-0005-0000-0000-000057380000}"/>
    <cellStyle name="20% - Accent1 2 6 2 5 6" xfId="14612" xr:uid="{00000000-0005-0000-0000-000058380000}"/>
    <cellStyle name="20% - Accent1 2 6 2 5 6 2" xfId="14613" xr:uid="{00000000-0005-0000-0000-000059380000}"/>
    <cellStyle name="20% - Accent1 2 6 2 5 6 2 2" xfId="14614" xr:uid="{00000000-0005-0000-0000-00005A380000}"/>
    <cellStyle name="20% - Accent1 2 6 2 5 6 3" xfId="14615" xr:uid="{00000000-0005-0000-0000-00005B380000}"/>
    <cellStyle name="20% - Accent1 2 6 2 5 7" xfId="14616" xr:uid="{00000000-0005-0000-0000-00005C380000}"/>
    <cellStyle name="20% - Accent1 2 6 2 5 7 2" xfId="14617" xr:uid="{00000000-0005-0000-0000-00005D380000}"/>
    <cellStyle name="20% - Accent1 2 6 2 5 8" xfId="14618" xr:uid="{00000000-0005-0000-0000-00005E380000}"/>
    <cellStyle name="20% - Accent1 2 6 2 5 8 2" xfId="14619" xr:uid="{00000000-0005-0000-0000-00005F380000}"/>
    <cellStyle name="20% - Accent1 2 6 2 5 9" xfId="14620" xr:uid="{00000000-0005-0000-0000-000060380000}"/>
    <cellStyle name="20% - Accent1 2 6 2 6" xfId="14621" xr:uid="{00000000-0005-0000-0000-000061380000}"/>
    <cellStyle name="20% - Accent1 2 6 2 6 2" xfId="14622" xr:uid="{00000000-0005-0000-0000-000062380000}"/>
    <cellStyle name="20% - Accent1 2 6 2 6 2 2" xfId="14623" xr:uid="{00000000-0005-0000-0000-000063380000}"/>
    <cellStyle name="20% - Accent1 2 6 2 6 2 2 2" xfId="14624" xr:uid="{00000000-0005-0000-0000-000064380000}"/>
    <cellStyle name="20% - Accent1 2 6 2 6 2 2 2 2" xfId="14625" xr:uid="{00000000-0005-0000-0000-000065380000}"/>
    <cellStyle name="20% - Accent1 2 6 2 6 2 2 3" xfId="14626" xr:uid="{00000000-0005-0000-0000-000066380000}"/>
    <cellStyle name="20% - Accent1 2 6 2 6 2 3" xfId="14627" xr:uid="{00000000-0005-0000-0000-000067380000}"/>
    <cellStyle name="20% - Accent1 2 6 2 6 2 3 2" xfId="14628" xr:uid="{00000000-0005-0000-0000-000068380000}"/>
    <cellStyle name="20% - Accent1 2 6 2 6 2 4" xfId="14629" xr:uid="{00000000-0005-0000-0000-000069380000}"/>
    <cellStyle name="20% - Accent1 2 6 2 6 3" xfId="14630" xr:uid="{00000000-0005-0000-0000-00006A380000}"/>
    <cellStyle name="20% - Accent1 2 6 2 6 3 2" xfId="14631" xr:uid="{00000000-0005-0000-0000-00006B380000}"/>
    <cellStyle name="20% - Accent1 2 6 2 6 3 2 2" xfId="14632" xr:uid="{00000000-0005-0000-0000-00006C380000}"/>
    <cellStyle name="20% - Accent1 2 6 2 6 3 2 2 2" xfId="14633" xr:uid="{00000000-0005-0000-0000-00006D380000}"/>
    <cellStyle name="20% - Accent1 2 6 2 6 3 2 3" xfId="14634" xr:uid="{00000000-0005-0000-0000-00006E380000}"/>
    <cellStyle name="20% - Accent1 2 6 2 6 3 3" xfId="14635" xr:uid="{00000000-0005-0000-0000-00006F380000}"/>
    <cellStyle name="20% - Accent1 2 6 2 6 3 3 2" xfId="14636" xr:uid="{00000000-0005-0000-0000-000070380000}"/>
    <cellStyle name="20% - Accent1 2 6 2 6 3 4" xfId="14637" xr:uid="{00000000-0005-0000-0000-000071380000}"/>
    <cellStyle name="20% - Accent1 2 6 2 6 4" xfId="14638" xr:uid="{00000000-0005-0000-0000-000072380000}"/>
    <cellStyle name="20% - Accent1 2 6 2 6 4 2" xfId="14639" xr:uid="{00000000-0005-0000-0000-000073380000}"/>
    <cellStyle name="20% - Accent1 2 6 2 6 4 2 2" xfId="14640" xr:uid="{00000000-0005-0000-0000-000074380000}"/>
    <cellStyle name="20% - Accent1 2 6 2 6 4 2 2 2" xfId="14641" xr:uid="{00000000-0005-0000-0000-000075380000}"/>
    <cellStyle name="20% - Accent1 2 6 2 6 4 2 3" xfId="14642" xr:uid="{00000000-0005-0000-0000-000076380000}"/>
    <cellStyle name="20% - Accent1 2 6 2 6 4 3" xfId="14643" xr:uid="{00000000-0005-0000-0000-000077380000}"/>
    <cellStyle name="20% - Accent1 2 6 2 6 4 3 2" xfId="14644" xr:uid="{00000000-0005-0000-0000-000078380000}"/>
    <cellStyle name="20% - Accent1 2 6 2 6 4 4" xfId="14645" xr:uid="{00000000-0005-0000-0000-000079380000}"/>
    <cellStyle name="20% - Accent1 2 6 2 6 5" xfId="14646" xr:uid="{00000000-0005-0000-0000-00007A380000}"/>
    <cellStyle name="20% - Accent1 2 6 2 6 5 2" xfId="14647" xr:uid="{00000000-0005-0000-0000-00007B380000}"/>
    <cellStyle name="20% - Accent1 2 6 2 6 5 2 2" xfId="14648" xr:uid="{00000000-0005-0000-0000-00007C380000}"/>
    <cellStyle name="20% - Accent1 2 6 2 6 5 3" xfId="14649" xr:uid="{00000000-0005-0000-0000-00007D380000}"/>
    <cellStyle name="20% - Accent1 2 6 2 6 6" xfId="14650" xr:uid="{00000000-0005-0000-0000-00007E380000}"/>
    <cellStyle name="20% - Accent1 2 6 2 6 6 2" xfId="14651" xr:uid="{00000000-0005-0000-0000-00007F380000}"/>
    <cellStyle name="20% - Accent1 2 6 2 6 6 2 2" xfId="14652" xr:uid="{00000000-0005-0000-0000-000080380000}"/>
    <cellStyle name="20% - Accent1 2 6 2 6 6 3" xfId="14653" xr:uid="{00000000-0005-0000-0000-000081380000}"/>
    <cellStyle name="20% - Accent1 2 6 2 6 7" xfId="14654" xr:uid="{00000000-0005-0000-0000-000082380000}"/>
    <cellStyle name="20% - Accent1 2 6 2 6 7 2" xfId="14655" xr:uid="{00000000-0005-0000-0000-000083380000}"/>
    <cellStyle name="20% - Accent1 2 6 2 6 8" xfId="14656" xr:uid="{00000000-0005-0000-0000-000084380000}"/>
    <cellStyle name="20% - Accent1 2 6 2 6 8 2" xfId="14657" xr:uid="{00000000-0005-0000-0000-000085380000}"/>
    <cellStyle name="20% - Accent1 2 6 2 6 9" xfId="14658" xr:uid="{00000000-0005-0000-0000-000086380000}"/>
    <cellStyle name="20% - Accent1 2 6 2 7" xfId="14659" xr:uid="{00000000-0005-0000-0000-000087380000}"/>
    <cellStyle name="20% - Accent1 2 6 2 7 2" xfId="14660" xr:uid="{00000000-0005-0000-0000-000088380000}"/>
    <cellStyle name="20% - Accent1 2 6 2 7 2 2" xfId="14661" xr:uid="{00000000-0005-0000-0000-000089380000}"/>
    <cellStyle name="20% - Accent1 2 6 2 7 2 2 2" xfId="14662" xr:uid="{00000000-0005-0000-0000-00008A380000}"/>
    <cellStyle name="20% - Accent1 2 6 2 7 2 3" xfId="14663" xr:uid="{00000000-0005-0000-0000-00008B380000}"/>
    <cellStyle name="20% - Accent1 2 6 2 7 3" xfId="14664" xr:uid="{00000000-0005-0000-0000-00008C380000}"/>
    <cellStyle name="20% - Accent1 2 6 2 7 3 2" xfId="14665" xr:uid="{00000000-0005-0000-0000-00008D380000}"/>
    <cellStyle name="20% - Accent1 2 6 2 7 4" xfId="14666" xr:uid="{00000000-0005-0000-0000-00008E380000}"/>
    <cellStyle name="20% - Accent1 2 6 2 8" xfId="14667" xr:uid="{00000000-0005-0000-0000-00008F380000}"/>
    <cellStyle name="20% - Accent1 2 6 2 8 2" xfId="14668" xr:uid="{00000000-0005-0000-0000-000090380000}"/>
    <cellStyle name="20% - Accent1 2 6 2 8 2 2" xfId="14669" xr:uid="{00000000-0005-0000-0000-000091380000}"/>
    <cellStyle name="20% - Accent1 2 6 2 8 2 2 2" xfId="14670" xr:uid="{00000000-0005-0000-0000-000092380000}"/>
    <cellStyle name="20% - Accent1 2 6 2 8 2 3" xfId="14671" xr:uid="{00000000-0005-0000-0000-000093380000}"/>
    <cellStyle name="20% - Accent1 2 6 2 8 3" xfId="14672" xr:uid="{00000000-0005-0000-0000-000094380000}"/>
    <cellStyle name="20% - Accent1 2 6 2 8 3 2" xfId="14673" xr:uid="{00000000-0005-0000-0000-000095380000}"/>
    <cellStyle name="20% - Accent1 2 6 2 8 4" xfId="14674" xr:uid="{00000000-0005-0000-0000-000096380000}"/>
    <cellStyle name="20% - Accent1 2 6 2 9" xfId="14675" xr:uid="{00000000-0005-0000-0000-000097380000}"/>
    <cellStyle name="20% - Accent1 2 6 2 9 2" xfId="14676" xr:uid="{00000000-0005-0000-0000-000098380000}"/>
    <cellStyle name="20% - Accent1 2 6 2 9 2 2" xfId="14677" xr:uid="{00000000-0005-0000-0000-000099380000}"/>
    <cellStyle name="20% - Accent1 2 6 2 9 2 2 2" xfId="14678" xr:uid="{00000000-0005-0000-0000-00009A380000}"/>
    <cellStyle name="20% - Accent1 2 6 2 9 2 3" xfId="14679" xr:uid="{00000000-0005-0000-0000-00009B380000}"/>
    <cellStyle name="20% - Accent1 2 6 2 9 3" xfId="14680" xr:uid="{00000000-0005-0000-0000-00009C380000}"/>
    <cellStyle name="20% - Accent1 2 6 2 9 3 2" xfId="14681" xr:uid="{00000000-0005-0000-0000-00009D380000}"/>
    <cellStyle name="20% - Accent1 2 6 2 9 4" xfId="14682" xr:uid="{00000000-0005-0000-0000-00009E380000}"/>
    <cellStyle name="20% - Accent1 2 6 3" xfId="14683" xr:uid="{00000000-0005-0000-0000-00009F380000}"/>
    <cellStyle name="20% - Accent1 2 6 3 10" xfId="14684" xr:uid="{00000000-0005-0000-0000-0000A0380000}"/>
    <cellStyle name="20% - Accent1 2 6 3 10 2" xfId="14685" xr:uid="{00000000-0005-0000-0000-0000A1380000}"/>
    <cellStyle name="20% - Accent1 2 6 3 11" xfId="14686" xr:uid="{00000000-0005-0000-0000-0000A2380000}"/>
    <cellStyle name="20% - Accent1 2 6 3 2" xfId="14687" xr:uid="{00000000-0005-0000-0000-0000A3380000}"/>
    <cellStyle name="20% - Accent1 2 6 3 2 2" xfId="14688" xr:uid="{00000000-0005-0000-0000-0000A4380000}"/>
    <cellStyle name="20% - Accent1 2 6 3 2 2 2" xfId="14689" xr:uid="{00000000-0005-0000-0000-0000A5380000}"/>
    <cellStyle name="20% - Accent1 2 6 3 2 2 2 2" xfId="14690" xr:uid="{00000000-0005-0000-0000-0000A6380000}"/>
    <cellStyle name="20% - Accent1 2 6 3 2 2 2 2 2" xfId="14691" xr:uid="{00000000-0005-0000-0000-0000A7380000}"/>
    <cellStyle name="20% - Accent1 2 6 3 2 2 2 3" xfId="14692" xr:uid="{00000000-0005-0000-0000-0000A8380000}"/>
    <cellStyle name="20% - Accent1 2 6 3 2 2 3" xfId="14693" xr:uid="{00000000-0005-0000-0000-0000A9380000}"/>
    <cellStyle name="20% - Accent1 2 6 3 2 2 3 2" xfId="14694" xr:uid="{00000000-0005-0000-0000-0000AA380000}"/>
    <cellStyle name="20% - Accent1 2 6 3 2 2 4" xfId="14695" xr:uid="{00000000-0005-0000-0000-0000AB380000}"/>
    <cellStyle name="20% - Accent1 2 6 3 2 3" xfId="14696" xr:uid="{00000000-0005-0000-0000-0000AC380000}"/>
    <cellStyle name="20% - Accent1 2 6 3 2 3 2" xfId="14697" xr:uid="{00000000-0005-0000-0000-0000AD380000}"/>
    <cellStyle name="20% - Accent1 2 6 3 2 3 2 2" xfId="14698" xr:uid="{00000000-0005-0000-0000-0000AE380000}"/>
    <cellStyle name="20% - Accent1 2 6 3 2 3 2 2 2" xfId="14699" xr:uid="{00000000-0005-0000-0000-0000AF380000}"/>
    <cellStyle name="20% - Accent1 2 6 3 2 3 2 3" xfId="14700" xr:uid="{00000000-0005-0000-0000-0000B0380000}"/>
    <cellStyle name="20% - Accent1 2 6 3 2 3 3" xfId="14701" xr:uid="{00000000-0005-0000-0000-0000B1380000}"/>
    <cellStyle name="20% - Accent1 2 6 3 2 3 3 2" xfId="14702" xr:uid="{00000000-0005-0000-0000-0000B2380000}"/>
    <cellStyle name="20% - Accent1 2 6 3 2 3 4" xfId="14703" xr:uid="{00000000-0005-0000-0000-0000B3380000}"/>
    <cellStyle name="20% - Accent1 2 6 3 2 4" xfId="14704" xr:uid="{00000000-0005-0000-0000-0000B4380000}"/>
    <cellStyle name="20% - Accent1 2 6 3 2 4 2" xfId="14705" xr:uid="{00000000-0005-0000-0000-0000B5380000}"/>
    <cellStyle name="20% - Accent1 2 6 3 2 4 2 2" xfId="14706" xr:uid="{00000000-0005-0000-0000-0000B6380000}"/>
    <cellStyle name="20% - Accent1 2 6 3 2 4 2 2 2" xfId="14707" xr:uid="{00000000-0005-0000-0000-0000B7380000}"/>
    <cellStyle name="20% - Accent1 2 6 3 2 4 2 3" xfId="14708" xr:uid="{00000000-0005-0000-0000-0000B8380000}"/>
    <cellStyle name="20% - Accent1 2 6 3 2 4 3" xfId="14709" xr:uid="{00000000-0005-0000-0000-0000B9380000}"/>
    <cellStyle name="20% - Accent1 2 6 3 2 4 3 2" xfId="14710" xr:uid="{00000000-0005-0000-0000-0000BA380000}"/>
    <cellStyle name="20% - Accent1 2 6 3 2 4 4" xfId="14711" xr:uid="{00000000-0005-0000-0000-0000BB380000}"/>
    <cellStyle name="20% - Accent1 2 6 3 2 5" xfId="14712" xr:uid="{00000000-0005-0000-0000-0000BC380000}"/>
    <cellStyle name="20% - Accent1 2 6 3 2 5 2" xfId="14713" xr:uid="{00000000-0005-0000-0000-0000BD380000}"/>
    <cellStyle name="20% - Accent1 2 6 3 2 5 2 2" xfId="14714" xr:uid="{00000000-0005-0000-0000-0000BE380000}"/>
    <cellStyle name="20% - Accent1 2 6 3 2 5 3" xfId="14715" xr:uid="{00000000-0005-0000-0000-0000BF380000}"/>
    <cellStyle name="20% - Accent1 2 6 3 2 6" xfId="14716" xr:uid="{00000000-0005-0000-0000-0000C0380000}"/>
    <cellStyle name="20% - Accent1 2 6 3 2 6 2" xfId="14717" xr:uid="{00000000-0005-0000-0000-0000C1380000}"/>
    <cellStyle name="20% - Accent1 2 6 3 2 6 2 2" xfId="14718" xr:uid="{00000000-0005-0000-0000-0000C2380000}"/>
    <cellStyle name="20% - Accent1 2 6 3 2 6 3" xfId="14719" xr:uid="{00000000-0005-0000-0000-0000C3380000}"/>
    <cellStyle name="20% - Accent1 2 6 3 2 7" xfId="14720" xr:uid="{00000000-0005-0000-0000-0000C4380000}"/>
    <cellStyle name="20% - Accent1 2 6 3 2 7 2" xfId="14721" xr:uid="{00000000-0005-0000-0000-0000C5380000}"/>
    <cellStyle name="20% - Accent1 2 6 3 2 8" xfId="14722" xr:uid="{00000000-0005-0000-0000-0000C6380000}"/>
    <cellStyle name="20% - Accent1 2 6 3 2 8 2" xfId="14723" xr:uid="{00000000-0005-0000-0000-0000C7380000}"/>
    <cellStyle name="20% - Accent1 2 6 3 2 9" xfId="14724" xr:uid="{00000000-0005-0000-0000-0000C8380000}"/>
    <cellStyle name="20% - Accent1 2 6 3 3" xfId="14725" xr:uid="{00000000-0005-0000-0000-0000C9380000}"/>
    <cellStyle name="20% - Accent1 2 6 3 3 2" xfId="14726" xr:uid="{00000000-0005-0000-0000-0000CA380000}"/>
    <cellStyle name="20% - Accent1 2 6 3 3 2 2" xfId="14727" xr:uid="{00000000-0005-0000-0000-0000CB380000}"/>
    <cellStyle name="20% - Accent1 2 6 3 3 2 2 2" xfId="14728" xr:uid="{00000000-0005-0000-0000-0000CC380000}"/>
    <cellStyle name="20% - Accent1 2 6 3 3 2 2 2 2" xfId="14729" xr:uid="{00000000-0005-0000-0000-0000CD380000}"/>
    <cellStyle name="20% - Accent1 2 6 3 3 2 2 3" xfId="14730" xr:uid="{00000000-0005-0000-0000-0000CE380000}"/>
    <cellStyle name="20% - Accent1 2 6 3 3 2 3" xfId="14731" xr:uid="{00000000-0005-0000-0000-0000CF380000}"/>
    <cellStyle name="20% - Accent1 2 6 3 3 2 3 2" xfId="14732" xr:uid="{00000000-0005-0000-0000-0000D0380000}"/>
    <cellStyle name="20% - Accent1 2 6 3 3 2 4" xfId="14733" xr:uid="{00000000-0005-0000-0000-0000D1380000}"/>
    <cellStyle name="20% - Accent1 2 6 3 3 3" xfId="14734" xr:uid="{00000000-0005-0000-0000-0000D2380000}"/>
    <cellStyle name="20% - Accent1 2 6 3 3 3 2" xfId="14735" xr:uid="{00000000-0005-0000-0000-0000D3380000}"/>
    <cellStyle name="20% - Accent1 2 6 3 3 3 2 2" xfId="14736" xr:uid="{00000000-0005-0000-0000-0000D4380000}"/>
    <cellStyle name="20% - Accent1 2 6 3 3 3 2 2 2" xfId="14737" xr:uid="{00000000-0005-0000-0000-0000D5380000}"/>
    <cellStyle name="20% - Accent1 2 6 3 3 3 2 3" xfId="14738" xr:uid="{00000000-0005-0000-0000-0000D6380000}"/>
    <cellStyle name="20% - Accent1 2 6 3 3 3 3" xfId="14739" xr:uid="{00000000-0005-0000-0000-0000D7380000}"/>
    <cellStyle name="20% - Accent1 2 6 3 3 3 3 2" xfId="14740" xr:uid="{00000000-0005-0000-0000-0000D8380000}"/>
    <cellStyle name="20% - Accent1 2 6 3 3 3 4" xfId="14741" xr:uid="{00000000-0005-0000-0000-0000D9380000}"/>
    <cellStyle name="20% - Accent1 2 6 3 3 4" xfId="14742" xr:uid="{00000000-0005-0000-0000-0000DA380000}"/>
    <cellStyle name="20% - Accent1 2 6 3 3 4 2" xfId="14743" xr:uid="{00000000-0005-0000-0000-0000DB380000}"/>
    <cellStyle name="20% - Accent1 2 6 3 3 4 2 2" xfId="14744" xr:uid="{00000000-0005-0000-0000-0000DC380000}"/>
    <cellStyle name="20% - Accent1 2 6 3 3 4 2 2 2" xfId="14745" xr:uid="{00000000-0005-0000-0000-0000DD380000}"/>
    <cellStyle name="20% - Accent1 2 6 3 3 4 2 3" xfId="14746" xr:uid="{00000000-0005-0000-0000-0000DE380000}"/>
    <cellStyle name="20% - Accent1 2 6 3 3 4 3" xfId="14747" xr:uid="{00000000-0005-0000-0000-0000DF380000}"/>
    <cellStyle name="20% - Accent1 2 6 3 3 4 3 2" xfId="14748" xr:uid="{00000000-0005-0000-0000-0000E0380000}"/>
    <cellStyle name="20% - Accent1 2 6 3 3 4 4" xfId="14749" xr:uid="{00000000-0005-0000-0000-0000E1380000}"/>
    <cellStyle name="20% - Accent1 2 6 3 3 5" xfId="14750" xr:uid="{00000000-0005-0000-0000-0000E2380000}"/>
    <cellStyle name="20% - Accent1 2 6 3 3 5 2" xfId="14751" xr:uid="{00000000-0005-0000-0000-0000E3380000}"/>
    <cellStyle name="20% - Accent1 2 6 3 3 5 2 2" xfId="14752" xr:uid="{00000000-0005-0000-0000-0000E4380000}"/>
    <cellStyle name="20% - Accent1 2 6 3 3 5 3" xfId="14753" xr:uid="{00000000-0005-0000-0000-0000E5380000}"/>
    <cellStyle name="20% - Accent1 2 6 3 3 6" xfId="14754" xr:uid="{00000000-0005-0000-0000-0000E6380000}"/>
    <cellStyle name="20% - Accent1 2 6 3 3 6 2" xfId="14755" xr:uid="{00000000-0005-0000-0000-0000E7380000}"/>
    <cellStyle name="20% - Accent1 2 6 3 3 6 2 2" xfId="14756" xr:uid="{00000000-0005-0000-0000-0000E8380000}"/>
    <cellStyle name="20% - Accent1 2 6 3 3 6 3" xfId="14757" xr:uid="{00000000-0005-0000-0000-0000E9380000}"/>
    <cellStyle name="20% - Accent1 2 6 3 3 7" xfId="14758" xr:uid="{00000000-0005-0000-0000-0000EA380000}"/>
    <cellStyle name="20% - Accent1 2 6 3 3 7 2" xfId="14759" xr:uid="{00000000-0005-0000-0000-0000EB380000}"/>
    <cellStyle name="20% - Accent1 2 6 3 3 8" xfId="14760" xr:uid="{00000000-0005-0000-0000-0000EC380000}"/>
    <cellStyle name="20% - Accent1 2 6 3 3 8 2" xfId="14761" xr:uid="{00000000-0005-0000-0000-0000ED380000}"/>
    <cellStyle name="20% - Accent1 2 6 3 3 9" xfId="14762" xr:uid="{00000000-0005-0000-0000-0000EE380000}"/>
    <cellStyle name="20% - Accent1 2 6 3 4" xfId="14763" xr:uid="{00000000-0005-0000-0000-0000EF380000}"/>
    <cellStyle name="20% - Accent1 2 6 3 4 2" xfId="14764" xr:uid="{00000000-0005-0000-0000-0000F0380000}"/>
    <cellStyle name="20% - Accent1 2 6 3 4 2 2" xfId="14765" xr:uid="{00000000-0005-0000-0000-0000F1380000}"/>
    <cellStyle name="20% - Accent1 2 6 3 4 2 2 2" xfId="14766" xr:uid="{00000000-0005-0000-0000-0000F2380000}"/>
    <cellStyle name="20% - Accent1 2 6 3 4 2 3" xfId="14767" xr:uid="{00000000-0005-0000-0000-0000F3380000}"/>
    <cellStyle name="20% - Accent1 2 6 3 4 3" xfId="14768" xr:uid="{00000000-0005-0000-0000-0000F4380000}"/>
    <cellStyle name="20% - Accent1 2 6 3 4 3 2" xfId="14769" xr:uid="{00000000-0005-0000-0000-0000F5380000}"/>
    <cellStyle name="20% - Accent1 2 6 3 4 4" xfId="14770" xr:uid="{00000000-0005-0000-0000-0000F6380000}"/>
    <cellStyle name="20% - Accent1 2 6 3 5" xfId="14771" xr:uid="{00000000-0005-0000-0000-0000F7380000}"/>
    <cellStyle name="20% - Accent1 2 6 3 5 2" xfId="14772" xr:uid="{00000000-0005-0000-0000-0000F8380000}"/>
    <cellStyle name="20% - Accent1 2 6 3 5 2 2" xfId="14773" xr:uid="{00000000-0005-0000-0000-0000F9380000}"/>
    <cellStyle name="20% - Accent1 2 6 3 5 2 2 2" xfId="14774" xr:uid="{00000000-0005-0000-0000-0000FA380000}"/>
    <cellStyle name="20% - Accent1 2 6 3 5 2 3" xfId="14775" xr:uid="{00000000-0005-0000-0000-0000FB380000}"/>
    <cellStyle name="20% - Accent1 2 6 3 5 3" xfId="14776" xr:uid="{00000000-0005-0000-0000-0000FC380000}"/>
    <cellStyle name="20% - Accent1 2 6 3 5 3 2" xfId="14777" xr:uid="{00000000-0005-0000-0000-0000FD380000}"/>
    <cellStyle name="20% - Accent1 2 6 3 5 4" xfId="14778" xr:uid="{00000000-0005-0000-0000-0000FE380000}"/>
    <cellStyle name="20% - Accent1 2 6 3 6" xfId="14779" xr:uid="{00000000-0005-0000-0000-0000FF380000}"/>
    <cellStyle name="20% - Accent1 2 6 3 6 2" xfId="14780" xr:uid="{00000000-0005-0000-0000-000000390000}"/>
    <cellStyle name="20% - Accent1 2 6 3 6 2 2" xfId="14781" xr:uid="{00000000-0005-0000-0000-000001390000}"/>
    <cellStyle name="20% - Accent1 2 6 3 6 2 2 2" xfId="14782" xr:uid="{00000000-0005-0000-0000-000002390000}"/>
    <cellStyle name="20% - Accent1 2 6 3 6 2 3" xfId="14783" xr:uid="{00000000-0005-0000-0000-000003390000}"/>
    <cellStyle name="20% - Accent1 2 6 3 6 3" xfId="14784" xr:uid="{00000000-0005-0000-0000-000004390000}"/>
    <cellStyle name="20% - Accent1 2 6 3 6 3 2" xfId="14785" xr:uid="{00000000-0005-0000-0000-000005390000}"/>
    <cellStyle name="20% - Accent1 2 6 3 6 4" xfId="14786" xr:uid="{00000000-0005-0000-0000-000006390000}"/>
    <cellStyle name="20% - Accent1 2 6 3 7" xfId="14787" xr:uid="{00000000-0005-0000-0000-000007390000}"/>
    <cellStyle name="20% - Accent1 2 6 3 7 2" xfId="14788" xr:uid="{00000000-0005-0000-0000-000008390000}"/>
    <cellStyle name="20% - Accent1 2 6 3 7 2 2" xfId="14789" xr:uid="{00000000-0005-0000-0000-000009390000}"/>
    <cellStyle name="20% - Accent1 2 6 3 7 3" xfId="14790" xr:uid="{00000000-0005-0000-0000-00000A390000}"/>
    <cellStyle name="20% - Accent1 2 6 3 8" xfId="14791" xr:uid="{00000000-0005-0000-0000-00000B390000}"/>
    <cellStyle name="20% - Accent1 2 6 3 8 2" xfId="14792" xr:uid="{00000000-0005-0000-0000-00000C390000}"/>
    <cellStyle name="20% - Accent1 2 6 3 8 2 2" xfId="14793" xr:uid="{00000000-0005-0000-0000-00000D390000}"/>
    <cellStyle name="20% - Accent1 2 6 3 8 3" xfId="14794" xr:uid="{00000000-0005-0000-0000-00000E390000}"/>
    <cellStyle name="20% - Accent1 2 6 3 9" xfId="14795" xr:uid="{00000000-0005-0000-0000-00000F390000}"/>
    <cellStyle name="20% - Accent1 2 6 3 9 2" xfId="14796" xr:uid="{00000000-0005-0000-0000-000010390000}"/>
    <cellStyle name="20% - Accent1 2 6 4" xfId="14797" xr:uid="{00000000-0005-0000-0000-000011390000}"/>
    <cellStyle name="20% - Accent1 2 6 4 10" xfId="14798" xr:uid="{00000000-0005-0000-0000-000012390000}"/>
    <cellStyle name="20% - Accent1 2 6 4 10 2" xfId="14799" xr:uid="{00000000-0005-0000-0000-000013390000}"/>
    <cellStyle name="20% - Accent1 2 6 4 11" xfId="14800" xr:uid="{00000000-0005-0000-0000-000014390000}"/>
    <cellStyle name="20% - Accent1 2 6 4 2" xfId="14801" xr:uid="{00000000-0005-0000-0000-000015390000}"/>
    <cellStyle name="20% - Accent1 2 6 4 2 2" xfId="14802" xr:uid="{00000000-0005-0000-0000-000016390000}"/>
    <cellStyle name="20% - Accent1 2 6 4 2 2 2" xfId="14803" xr:uid="{00000000-0005-0000-0000-000017390000}"/>
    <cellStyle name="20% - Accent1 2 6 4 2 2 2 2" xfId="14804" xr:uid="{00000000-0005-0000-0000-000018390000}"/>
    <cellStyle name="20% - Accent1 2 6 4 2 2 2 2 2" xfId="14805" xr:uid="{00000000-0005-0000-0000-000019390000}"/>
    <cellStyle name="20% - Accent1 2 6 4 2 2 2 3" xfId="14806" xr:uid="{00000000-0005-0000-0000-00001A390000}"/>
    <cellStyle name="20% - Accent1 2 6 4 2 2 3" xfId="14807" xr:uid="{00000000-0005-0000-0000-00001B390000}"/>
    <cellStyle name="20% - Accent1 2 6 4 2 2 3 2" xfId="14808" xr:uid="{00000000-0005-0000-0000-00001C390000}"/>
    <cellStyle name="20% - Accent1 2 6 4 2 2 4" xfId="14809" xr:uid="{00000000-0005-0000-0000-00001D390000}"/>
    <cellStyle name="20% - Accent1 2 6 4 2 3" xfId="14810" xr:uid="{00000000-0005-0000-0000-00001E390000}"/>
    <cellStyle name="20% - Accent1 2 6 4 2 3 2" xfId="14811" xr:uid="{00000000-0005-0000-0000-00001F390000}"/>
    <cellStyle name="20% - Accent1 2 6 4 2 3 2 2" xfId="14812" xr:uid="{00000000-0005-0000-0000-000020390000}"/>
    <cellStyle name="20% - Accent1 2 6 4 2 3 2 2 2" xfId="14813" xr:uid="{00000000-0005-0000-0000-000021390000}"/>
    <cellStyle name="20% - Accent1 2 6 4 2 3 2 3" xfId="14814" xr:uid="{00000000-0005-0000-0000-000022390000}"/>
    <cellStyle name="20% - Accent1 2 6 4 2 3 3" xfId="14815" xr:uid="{00000000-0005-0000-0000-000023390000}"/>
    <cellStyle name="20% - Accent1 2 6 4 2 3 3 2" xfId="14816" xr:uid="{00000000-0005-0000-0000-000024390000}"/>
    <cellStyle name="20% - Accent1 2 6 4 2 3 4" xfId="14817" xr:uid="{00000000-0005-0000-0000-000025390000}"/>
    <cellStyle name="20% - Accent1 2 6 4 2 4" xfId="14818" xr:uid="{00000000-0005-0000-0000-000026390000}"/>
    <cellStyle name="20% - Accent1 2 6 4 2 4 2" xfId="14819" xr:uid="{00000000-0005-0000-0000-000027390000}"/>
    <cellStyle name="20% - Accent1 2 6 4 2 4 2 2" xfId="14820" xr:uid="{00000000-0005-0000-0000-000028390000}"/>
    <cellStyle name="20% - Accent1 2 6 4 2 4 2 2 2" xfId="14821" xr:uid="{00000000-0005-0000-0000-000029390000}"/>
    <cellStyle name="20% - Accent1 2 6 4 2 4 2 3" xfId="14822" xr:uid="{00000000-0005-0000-0000-00002A390000}"/>
    <cellStyle name="20% - Accent1 2 6 4 2 4 3" xfId="14823" xr:uid="{00000000-0005-0000-0000-00002B390000}"/>
    <cellStyle name="20% - Accent1 2 6 4 2 4 3 2" xfId="14824" xr:uid="{00000000-0005-0000-0000-00002C390000}"/>
    <cellStyle name="20% - Accent1 2 6 4 2 4 4" xfId="14825" xr:uid="{00000000-0005-0000-0000-00002D390000}"/>
    <cellStyle name="20% - Accent1 2 6 4 2 5" xfId="14826" xr:uid="{00000000-0005-0000-0000-00002E390000}"/>
    <cellStyle name="20% - Accent1 2 6 4 2 5 2" xfId="14827" xr:uid="{00000000-0005-0000-0000-00002F390000}"/>
    <cellStyle name="20% - Accent1 2 6 4 2 5 2 2" xfId="14828" xr:uid="{00000000-0005-0000-0000-000030390000}"/>
    <cellStyle name="20% - Accent1 2 6 4 2 5 3" xfId="14829" xr:uid="{00000000-0005-0000-0000-000031390000}"/>
    <cellStyle name="20% - Accent1 2 6 4 2 6" xfId="14830" xr:uid="{00000000-0005-0000-0000-000032390000}"/>
    <cellStyle name="20% - Accent1 2 6 4 2 6 2" xfId="14831" xr:uid="{00000000-0005-0000-0000-000033390000}"/>
    <cellStyle name="20% - Accent1 2 6 4 2 6 2 2" xfId="14832" xr:uid="{00000000-0005-0000-0000-000034390000}"/>
    <cellStyle name="20% - Accent1 2 6 4 2 6 3" xfId="14833" xr:uid="{00000000-0005-0000-0000-000035390000}"/>
    <cellStyle name="20% - Accent1 2 6 4 2 7" xfId="14834" xr:uid="{00000000-0005-0000-0000-000036390000}"/>
    <cellStyle name="20% - Accent1 2 6 4 2 7 2" xfId="14835" xr:uid="{00000000-0005-0000-0000-000037390000}"/>
    <cellStyle name="20% - Accent1 2 6 4 2 8" xfId="14836" xr:uid="{00000000-0005-0000-0000-000038390000}"/>
    <cellStyle name="20% - Accent1 2 6 4 2 8 2" xfId="14837" xr:uid="{00000000-0005-0000-0000-000039390000}"/>
    <cellStyle name="20% - Accent1 2 6 4 2 9" xfId="14838" xr:uid="{00000000-0005-0000-0000-00003A390000}"/>
    <cellStyle name="20% - Accent1 2 6 4 3" xfId="14839" xr:uid="{00000000-0005-0000-0000-00003B390000}"/>
    <cellStyle name="20% - Accent1 2 6 4 3 2" xfId="14840" xr:uid="{00000000-0005-0000-0000-00003C390000}"/>
    <cellStyle name="20% - Accent1 2 6 4 3 2 2" xfId="14841" xr:uid="{00000000-0005-0000-0000-00003D390000}"/>
    <cellStyle name="20% - Accent1 2 6 4 3 2 2 2" xfId="14842" xr:uid="{00000000-0005-0000-0000-00003E390000}"/>
    <cellStyle name="20% - Accent1 2 6 4 3 2 2 2 2" xfId="14843" xr:uid="{00000000-0005-0000-0000-00003F390000}"/>
    <cellStyle name="20% - Accent1 2 6 4 3 2 2 3" xfId="14844" xr:uid="{00000000-0005-0000-0000-000040390000}"/>
    <cellStyle name="20% - Accent1 2 6 4 3 2 3" xfId="14845" xr:uid="{00000000-0005-0000-0000-000041390000}"/>
    <cellStyle name="20% - Accent1 2 6 4 3 2 3 2" xfId="14846" xr:uid="{00000000-0005-0000-0000-000042390000}"/>
    <cellStyle name="20% - Accent1 2 6 4 3 2 4" xfId="14847" xr:uid="{00000000-0005-0000-0000-000043390000}"/>
    <cellStyle name="20% - Accent1 2 6 4 3 3" xfId="14848" xr:uid="{00000000-0005-0000-0000-000044390000}"/>
    <cellStyle name="20% - Accent1 2 6 4 3 3 2" xfId="14849" xr:uid="{00000000-0005-0000-0000-000045390000}"/>
    <cellStyle name="20% - Accent1 2 6 4 3 3 2 2" xfId="14850" xr:uid="{00000000-0005-0000-0000-000046390000}"/>
    <cellStyle name="20% - Accent1 2 6 4 3 3 2 2 2" xfId="14851" xr:uid="{00000000-0005-0000-0000-000047390000}"/>
    <cellStyle name="20% - Accent1 2 6 4 3 3 2 3" xfId="14852" xr:uid="{00000000-0005-0000-0000-000048390000}"/>
    <cellStyle name="20% - Accent1 2 6 4 3 3 3" xfId="14853" xr:uid="{00000000-0005-0000-0000-000049390000}"/>
    <cellStyle name="20% - Accent1 2 6 4 3 3 3 2" xfId="14854" xr:uid="{00000000-0005-0000-0000-00004A390000}"/>
    <cellStyle name="20% - Accent1 2 6 4 3 3 4" xfId="14855" xr:uid="{00000000-0005-0000-0000-00004B390000}"/>
    <cellStyle name="20% - Accent1 2 6 4 3 4" xfId="14856" xr:uid="{00000000-0005-0000-0000-00004C390000}"/>
    <cellStyle name="20% - Accent1 2 6 4 3 4 2" xfId="14857" xr:uid="{00000000-0005-0000-0000-00004D390000}"/>
    <cellStyle name="20% - Accent1 2 6 4 3 4 2 2" xfId="14858" xr:uid="{00000000-0005-0000-0000-00004E390000}"/>
    <cellStyle name="20% - Accent1 2 6 4 3 4 2 2 2" xfId="14859" xr:uid="{00000000-0005-0000-0000-00004F390000}"/>
    <cellStyle name="20% - Accent1 2 6 4 3 4 2 3" xfId="14860" xr:uid="{00000000-0005-0000-0000-000050390000}"/>
    <cellStyle name="20% - Accent1 2 6 4 3 4 3" xfId="14861" xr:uid="{00000000-0005-0000-0000-000051390000}"/>
    <cellStyle name="20% - Accent1 2 6 4 3 4 3 2" xfId="14862" xr:uid="{00000000-0005-0000-0000-000052390000}"/>
    <cellStyle name="20% - Accent1 2 6 4 3 4 4" xfId="14863" xr:uid="{00000000-0005-0000-0000-000053390000}"/>
    <cellStyle name="20% - Accent1 2 6 4 3 5" xfId="14864" xr:uid="{00000000-0005-0000-0000-000054390000}"/>
    <cellStyle name="20% - Accent1 2 6 4 3 5 2" xfId="14865" xr:uid="{00000000-0005-0000-0000-000055390000}"/>
    <cellStyle name="20% - Accent1 2 6 4 3 5 2 2" xfId="14866" xr:uid="{00000000-0005-0000-0000-000056390000}"/>
    <cellStyle name="20% - Accent1 2 6 4 3 5 3" xfId="14867" xr:uid="{00000000-0005-0000-0000-000057390000}"/>
    <cellStyle name="20% - Accent1 2 6 4 3 6" xfId="14868" xr:uid="{00000000-0005-0000-0000-000058390000}"/>
    <cellStyle name="20% - Accent1 2 6 4 3 6 2" xfId="14869" xr:uid="{00000000-0005-0000-0000-000059390000}"/>
    <cellStyle name="20% - Accent1 2 6 4 3 6 2 2" xfId="14870" xr:uid="{00000000-0005-0000-0000-00005A390000}"/>
    <cellStyle name="20% - Accent1 2 6 4 3 6 3" xfId="14871" xr:uid="{00000000-0005-0000-0000-00005B390000}"/>
    <cellStyle name="20% - Accent1 2 6 4 3 7" xfId="14872" xr:uid="{00000000-0005-0000-0000-00005C390000}"/>
    <cellStyle name="20% - Accent1 2 6 4 3 7 2" xfId="14873" xr:uid="{00000000-0005-0000-0000-00005D390000}"/>
    <cellStyle name="20% - Accent1 2 6 4 3 8" xfId="14874" xr:uid="{00000000-0005-0000-0000-00005E390000}"/>
    <cellStyle name="20% - Accent1 2 6 4 3 8 2" xfId="14875" xr:uid="{00000000-0005-0000-0000-00005F390000}"/>
    <cellStyle name="20% - Accent1 2 6 4 3 9" xfId="14876" xr:uid="{00000000-0005-0000-0000-000060390000}"/>
    <cellStyle name="20% - Accent1 2 6 4 4" xfId="14877" xr:uid="{00000000-0005-0000-0000-000061390000}"/>
    <cellStyle name="20% - Accent1 2 6 4 4 2" xfId="14878" xr:uid="{00000000-0005-0000-0000-000062390000}"/>
    <cellStyle name="20% - Accent1 2 6 4 4 2 2" xfId="14879" xr:uid="{00000000-0005-0000-0000-000063390000}"/>
    <cellStyle name="20% - Accent1 2 6 4 4 2 2 2" xfId="14880" xr:uid="{00000000-0005-0000-0000-000064390000}"/>
    <cellStyle name="20% - Accent1 2 6 4 4 2 3" xfId="14881" xr:uid="{00000000-0005-0000-0000-000065390000}"/>
    <cellStyle name="20% - Accent1 2 6 4 4 3" xfId="14882" xr:uid="{00000000-0005-0000-0000-000066390000}"/>
    <cellStyle name="20% - Accent1 2 6 4 4 3 2" xfId="14883" xr:uid="{00000000-0005-0000-0000-000067390000}"/>
    <cellStyle name="20% - Accent1 2 6 4 4 4" xfId="14884" xr:uid="{00000000-0005-0000-0000-000068390000}"/>
    <cellStyle name="20% - Accent1 2 6 4 5" xfId="14885" xr:uid="{00000000-0005-0000-0000-000069390000}"/>
    <cellStyle name="20% - Accent1 2 6 4 5 2" xfId="14886" xr:uid="{00000000-0005-0000-0000-00006A390000}"/>
    <cellStyle name="20% - Accent1 2 6 4 5 2 2" xfId="14887" xr:uid="{00000000-0005-0000-0000-00006B390000}"/>
    <cellStyle name="20% - Accent1 2 6 4 5 2 2 2" xfId="14888" xr:uid="{00000000-0005-0000-0000-00006C390000}"/>
    <cellStyle name="20% - Accent1 2 6 4 5 2 3" xfId="14889" xr:uid="{00000000-0005-0000-0000-00006D390000}"/>
    <cellStyle name="20% - Accent1 2 6 4 5 3" xfId="14890" xr:uid="{00000000-0005-0000-0000-00006E390000}"/>
    <cellStyle name="20% - Accent1 2 6 4 5 3 2" xfId="14891" xr:uid="{00000000-0005-0000-0000-00006F390000}"/>
    <cellStyle name="20% - Accent1 2 6 4 5 4" xfId="14892" xr:uid="{00000000-0005-0000-0000-000070390000}"/>
    <cellStyle name="20% - Accent1 2 6 4 6" xfId="14893" xr:uid="{00000000-0005-0000-0000-000071390000}"/>
    <cellStyle name="20% - Accent1 2 6 4 6 2" xfId="14894" xr:uid="{00000000-0005-0000-0000-000072390000}"/>
    <cellStyle name="20% - Accent1 2 6 4 6 2 2" xfId="14895" xr:uid="{00000000-0005-0000-0000-000073390000}"/>
    <cellStyle name="20% - Accent1 2 6 4 6 2 2 2" xfId="14896" xr:uid="{00000000-0005-0000-0000-000074390000}"/>
    <cellStyle name="20% - Accent1 2 6 4 6 2 3" xfId="14897" xr:uid="{00000000-0005-0000-0000-000075390000}"/>
    <cellStyle name="20% - Accent1 2 6 4 6 3" xfId="14898" xr:uid="{00000000-0005-0000-0000-000076390000}"/>
    <cellStyle name="20% - Accent1 2 6 4 6 3 2" xfId="14899" xr:uid="{00000000-0005-0000-0000-000077390000}"/>
    <cellStyle name="20% - Accent1 2 6 4 6 4" xfId="14900" xr:uid="{00000000-0005-0000-0000-000078390000}"/>
    <cellStyle name="20% - Accent1 2 6 4 7" xfId="14901" xr:uid="{00000000-0005-0000-0000-000079390000}"/>
    <cellStyle name="20% - Accent1 2 6 4 7 2" xfId="14902" xr:uid="{00000000-0005-0000-0000-00007A390000}"/>
    <cellStyle name="20% - Accent1 2 6 4 7 2 2" xfId="14903" xr:uid="{00000000-0005-0000-0000-00007B390000}"/>
    <cellStyle name="20% - Accent1 2 6 4 7 3" xfId="14904" xr:uid="{00000000-0005-0000-0000-00007C390000}"/>
    <cellStyle name="20% - Accent1 2 6 4 8" xfId="14905" xr:uid="{00000000-0005-0000-0000-00007D390000}"/>
    <cellStyle name="20% - Accent1 2 6 4 8 2" xfId="14906" xr:uid="{00000000-0005-0000-0000-00007E390000}"/>
    <cellStyle name="20% - Accent1 2 6 4 8 2 2" xfId="14907" xr:uid="{00000000-0005-0000-0000-00007F390000}"/>
    <cellStyle name="20% - Accent1 2 6 4 8 3" xfId="14908" xr:uid="{00000000-0005-0000-0000-000080390000}"/>
    <cellStyle name="20% - Accent1 2 6 4 9" xfId="14909" xr:uid="{00000000-0005-0000-0000-000081390000}"/>
    <cellStyle name="20% - Accent1 2 6 4 9 2" xfId="14910" xr:uid="{00000000-0005-0000-0000-000082390000}"/>
    <cellStyle name="20% - Accent1 2 6 5" xfId="14911" xr:uid="{00000000-0005-0000-0000-000083390000}"/>
    <cellStyle name="20% - Accent1 2 6 5 10" xfId="14912" xr:uid="{00000000-0005-0000-0000-000084390000}"/>
    <cellStyle name="20% - Accent1 2 6 5 10 2" xfId="14913" xr:uid="{00000000-0005-0000-0000-000085390000}"/>
    <cellStyle name="20% - Accent1 2 6 5 11" xfId="14914" xr:uid="{00000000-0005-0000-0000-000086390000}"/>
    <cellStyle name="20% - Accent1 2 6 5 2" xfId="14915" xr:uid="{00000000-0005-0000-0000-000087390000}"/>
    <cellStyle name="20% - Accent1 2 6 5 2 2" xfId="14916" xr:uid="{00000000-0005-0000-0000-000088390000}"/>
    <cellStyle name="20% - Accent1 2 6 5 2 2 2" xfId="14917" xr:uid="{00000000-0005-0000-0000-000089390000}"/>
    <cellStyle name="20% - Accent1 2 6 5 2 2 2 2" xfId="14918" xr:uid="{00000000-0005-0000-0000-00008A390000}"/>
    <cellStyle name="20% - Accent1 2 6 5 2 2 2 2 2" xfId="14919" xr:uid="{00000000-0005-0000-0000-00008B390000}"/>
    <cellStyle name="20% - Accent1 2 6 5 2 2 2 3" xfId="14920" xr:uid="{00000000-0005-0000-0000-00008C390000}"/>
    <cellStyle name="20% - Accent1 2 6 5 2 2 3" xfId="14921" xr:uid="{00000000-0005-0000-0000-00008D390000}"/>
    <cellStyle name="20% - Accent1 2 6 5 2 2 3 2" xfId="14922" xr:uid="{00000000-0005-0000-0000-00008E390000}"/>
    <cellStyle name="20% - Accent1 2 6 5 2 2 4" xfId="14923" xr:uid="{00000000-0005-0000-0000-00008F390000}"/>
    <cellStyle name="20% - Accent1 2 6 5 2 3" xfId="14924" xr:uid="{00000000-0005-0000-0000-000090390000}"/>
    <cellStyle name="20% - Accent1 2 6 5 2 3 2" xfId="14925" xr:uid="{00000000-0005-0000-0000-000091390000}"/>
    <cellStyle name="20% - Accent1 2 6 5 2 3 2 2" xfId="14926" xr:uid="{00000000-0005-0000-0000-000092390000}"/>
    <cellStyle name="20% - Accent1 2 6 5 2 3 2 2 2" xfId="14927" xr:uid="{00000000-0005-0000-0000-000093390000}"/>
    <cellStyle name="20% - Accent1 2 6 5 2 3 2 3" xfId="14928" xr:uid="{00000000-0005-0000-0000-000094390000}"/>
    <cellStyle name="20% - Accent1 2 6 5 2 3 3" xfId="14929" xr:uid="{00000000-0005-0000-0000-000095390000}"/>
    <cellStyle name="20% - Accent1 2 6 5 2 3 3 2" xfId="14930" xr:uid="{00000000-0005-0000-0000-000096390000}"/>
    <cellStyle name="20% - Accent1 2 6 5 2 3 4" xfId="14931" xr:uid="{00000000-0005-0000-0000-000097390000}"/>
    <cellStyle name="20% - Accent1 2 6 5 2 4" xfId="14932" xr:uid="{00000000-0005-0000-0000-000098390000}"/>
    <cellStyle name="20% - Accent1 2 6 5 2 4 2" xfId="14933" xr:uid="{00000000-0005-0000-0000-000099390000}"/>
    <cellStyle name="20% - Accent1 2 6 5 2 4 2 2" xfId="14934" xr:uid="{00000000-0005-0000-0000-00009A390000}"/>
    <cellStyle name="20% - Accent1 2 6 5 2 4 2 2 2" xfId="14935" xr:uid="{00000000-0005-0000-0000-00009B390000}"/>
    <cellStyle name="20% - Accent1 2 6 5 2 4 2 3" xfId="14936" xr:uid="{00000000-0005-0000-0000-00009C390000}"/>
    <cellStyle name="20% - Accent1 2 6 5 2 4 3" xfId="14937" xr:uid="{00000000-0005-0000-0000-00009D390000}"/>
    <cellStyle name="20% - Accent1 2 6 5 2 4 3 2" xfId="14938" xr:uid="{00000000-0005-0000-0000-00009E390000}"/>
    <cellStyle name="20% - Accent1 2 6 5 2 4 4" xfId="14939" xr:uid="{00000000-0005-0000-0000-00009F390000}"/>
    <cellStyle name="20% - Accent1 2 6 5 2 5" xfId="14940" xr:uid="{00000000-0005-0000-0000-0000A0390000}"/>
    <cellStyle name="20% - Accent1 2 6 5 2 5 2" xfId="14941" xr:uid="{00000000-0005-0000-0000-0000A1390000}"/>
    <cellStyle name="20% - Accent1 2 6 5 2 5 2 2" xfId="14942" xr:uid="{00000000-0005-0000-0000-0000A2390000}"/>
    <cellStyle name="20% - Accent1 2 6 5 2 5 3" xfId="14943" xr:uid="{00000000-0005-0000-0000-0000A3390000}"/>
    <cellStyle name="20% - Accent1 2 6 5 2 6" xfId="14944" xr:uid="{00000000-0005-0000-0000-0000A4390000}"/>
    <cellStyle name="20% - Accent1 2 6 5 2 6 2" xfId="14945" xr:uid="{00000000-0005-0000-0000-0000A5390000}"/>
    <cellStyle name="20% - Accent1 2 6 5 2 6 2 2" xfId="14946" xr:uid="{00000000-0005-0000-0000-0000A6390000}"/>
    <cellStyle name="20% - Accent1 2 6 5 2 6 3" xfId="14947" xr:uid="{00000000-0005-0000-0000-0000A7390000}"/>
    <cellStyle name="20% - Accent1 2 6 5 2 7" xfId="14948" xr:uid="{00000000-0005-0000-0000-0000A8390000}"/>
    <cellStyle name="20% - Accent1 2 6 5 2 7 2" xfId="14949" xr:uid="{00000000-0005-0000-0000-0000A9390000}"/>
    <cellStyle name="20% - Accent1 2 6 5 2 8" xfId="14950" xr:uid="{00000000-0005-0000-0000-0000AA390000}"/>
    <cellStyle name="20% - Accent1 2 6 5 2 8 2" xfId="14951" xr:uid="{00000000-0005-0000-0000-0000AB390000}"/>
    <cellStyle name="20% - Accent1 2 6 5 2 9" xfId="14952" xr:uid="{00000000-0005-0000-0000-0000AC390000}"/>
    <cellStyle name="20% - Accent1 2 6 5 3" xfId="14953" xr:uid="{00000000-0005-0000-0000-0000AD390000}"/>
    <cellStyle name="20% - Accent1 2 6 5 3 2" xfId="14954" xr:uid="{00000000-0005-0000-0000-0000AE390000}"/>
    <cellStyle name="20% - Accent1 2 6 5 3 2 2" xfId="14955" xr:uid="{00000000-0005-0000-0000-0000AF390000}"/>
    <cellStyle name="20% - Accent1 2 6 5 3 2 2 2" xfId="14956" xr:uid="{00000000-0005-0000-0000-0000B0390000}"/>
    <cellStyle name="20% - Accent1 2 6 5 3 2 2 2 2" xfId="14957" xr:uid="{00000000-0005-0000-0000-0000B1390000}"/>
    <cellStyle name="20% - Accent1 2 6 5 3 2 2 3" xfId="14958" xr:uid="{00000000-0005-0000-0000-0000B2390000}"/>
    <cellStyle name="20% - Accent1 2 6 5 3 2 3" xfId="14959" xr:uid="{00000000-0005-0000-0000-0000B3390000}"/>
    <cellStyle name="20% - Accent1 2 6 5 3 2 3 2" xfId="14960" xr:uid="{00000000-0005-0000-0000-0000B4390000}"/>
    <cellStyle name="20% - Accent1 2 6 5 3 2 4" xfId="14961" xr:uid="{00000000-0005-0000-0000-0000B5390000}"/>
    <cellStyle name="20% - Accent1 2 6 5 3 3" xfId="14962" xr:uid="{00000000-0005-0000-0000-0000B6390000}"/>
    <cellStyle name="20% - Accent1 2 6 5 3 3 2" xfId="14963" xr:uid="{00000000-0005-0000-0000-0000B7390000}"/>
    <cellStyle name="20% - Accent1 2 6 5 3 3 2 2" xfId="14964" xr:uid="{00000000-0005-0000-0000-0000B8390000}"/>
    <cellStyle name="20% - Accent1 2 6 5 3 3 2 2 2" xfId="14965" xr:uid="{00000000-0005-0000-0000-0000B9390000}"/>
    <cellStyle name="20% - Accent1 2 6 5 3 3 2 3" xfId="14966" xr:uid="{00000000-0005-0000-0000-0000BA390000}"/>
    <cellStyle name="20% - Accent1 2 6 5 3 3 3" xfId="14967" xr:uid="{00000000-0005-0000-0000-0000BB390000}"/>
    <cellStyle name="20% - Accent1 2 6 5 3 3 3 2" xfId="14968" xr:uid="{00000000-0005-0000-0000-0000BC390000}"/>
    <cellStyle name="20% - Accent1 2 6 5 3 3 4" xfId="14969" xr:uid="{00000000-0005-0000-0000-0000BD390000}"/>
    <cellStyle name="20% - Accent1 2 6 5 3 4" xfId="14970" xr:uid="{00000000-0005-0000-0000-0000BE390000}"/>
    <cellStyle name="20% - Accent1 2 6 5 3 4 2" xfId="14971" xr:uid="{00000000-0005-0000-0000-0000BF390000}"/>
    <cellStyle name="20% - Accent1 2 6 5 3 4 2 2" xfId="14972" xr:uid="{00000000-0005-0000-0000-0000C0390000}"/>
    <cellStyle name="20% - Accent1 2 6 5 3 4 2 2 2" xfId="14973" xr:uid="{00000000-0005-0000-0000-0000C1390000}"/>
    <cellStyle name="20% - Accent1 2 6 5 3 4 2 3" xfId="14974" xr:uid="{00000000-0005-0000-0000-0000C2390000}"/>
    <cellStyle name="20% - Accent1 2 6 5 3 4 3" xfId="14975" xr:uid="{00000000-0005-0000-0000-0000C3390000}"/>
    <cellStyle name="20% - Accent1 2 6 5 3 4 3 2" xfId="14976" xr:uid="{00000000-0005-0000-0000-0000C4390000}"/>
    <cellStyle name="20% - Accent1 2 6 5 3 4 4" xfId="14977" xr:uid="{00000000-0005-0000-0000-0000C5390000}"/>
    <cellStyle name="20% - Accent1 2 6 5 3 5" xfId="14978" xr:uid="{00000000-0005-0000-0000-0000C6390000}"/>
    <cellStyle name="20% - Accent1 2 6 5 3 5 2" xfId="14979" xr:uid="{00000000-0005-0000-0000-0000C7390000}"/>
    <cellStyle name="20% - Accent1 2 6 5 3 5 2 2" xfId="14980" xr:uid="{00000000-0005-0000-0000-0000C8390000}"/>
    <cellStyle name="20% - Accent1 2 6 5 3 5 3" xfId="14981" xr:uid="{00000000-0005-0000-0000-0000C9390000}"/>
    <cellStyle name="20% - Accent1 2 6 5 3 6" xfId="14982" xr:uid="{00000000-0005-0000-0000-0000CA390000}"/>
    <cellStyle name="20% - Accent1 2 6 5 3 6 2" xfId="14983" xr:uid="{00000000-0005-0000-0000-0000CB390000}"/>
    <cellStyle name="20% - Accent1 2 6 5 3 6 2 2" xfId="14984" xr:uid="{00000000-0005-0000-0000-0000CC390000}"/>
    <cellStyle name="20% - Accent1 2 6 5 3 6 3" xfId="14985" xr:uid="{00000000-0005-0000-0000-0000CD390000}"/>
    <cellStyle name="20% - Accent1 2 6 5 3 7" xfId="14986" xr:uid="{00000000-0005-0000-0000-0000CE390000}"/>
    <cellStyle name="20% - Accent1 2 6 5 3 7 2" xfId="14987" xr:uid="{00000000-0005-0000-0000-0000CF390000}"/>
    <cellStyle name="20% - Accent1 2 6 5 3 8" xfId="14988" xr:uid="{00000000-0005-0000-0000-0000D0390000}"/>
    <cellStyle name="20% - Accent1 2 6 5 3 8 2" xfId="14989" xr:uid="{00000000-0005-0000-0000-0000D1390000}"/>
    <cellStyle name="20% - Accent1 2 6 5 3 9" xfId="14990" xr:uid="{00000000-0005-0000-0000-0000D2390000}"/>
    <cellStyle name="20% - Accent1 2 6 5 4" xfId="14991" xr:uid="{00000000-0005-0000-0000-0000D3390000}"/>
    <cellStyle name="20% - Accent1 2 6 5 4 2" xfId="14992" xr:uid="{00000000-0005-0000-0000-0000D4390000}"/>
    <cellStyle name="20% - Accent1 2 6 5 4 2 2" xfId="14993" xr:uid="{00000000-0005-0000-0000-0000D5390000}"/>
    <cellStyle name="20% - Accent1 2 6 5 4 2 2 2" xfId="14994" xr:uid="{00000000-0005-0000-0000-0000D6390000}"/>
    <cellStyle name="20% - Accent1 2 6 5 4 2 3" xfId="14995" xr:uid="{00000000-0005-0000-0000-0000D7390000}"/>
    <cellStyle name="20% - Accent1 2 6 5 4 3" xfId="14996" xr:uid="{00000000-0005-0000-0000-0000D8390000}"/>
    <cellStyle name="20% - Accent1 2 6 5 4 3 2" xfId="14997" xr:uid="{00000000-0005-0000-0000-0000D9390000}"/>
    <cellStyle name="20% - Accent1 2 6 5 4 4" xfId="14998" xr:uid="{00000000-0005-0000-0000-0000DA390000}"/>
    <cellStyle name="20% - Accent1 2 6 5 5" xfId="14999" xr:uid="{00000000-0005-0000-0000-0000DB390000}"/>
    <cellStyle name="20% - Accent1 2 6 5 5 2" xfId="15000" xr:uid="{00000000-0005-0000-0000-0000DC390000}"/>
    <cellStyle name="20% - Accent1 2 6 5 5 2 2" xfId="15001" xr:uid="{00000000-0005-0000-0000-0000DD390000}"/>
    <cellStyle name="20% - Accent1 2 6 5 5 2 2 2" xfId="15002" xr:uid="{00000000-0005-0000-0000-0000DE390000}"/>
    <cellStyle name="20% - Accent1 2 6 5 5 2 3" xfId="15003" xr:uid="{00000000-0005-0000-0000-0000DF390000}"/>
    <cellStyle name="20% - Accent1 2 6 5 5 3" xfId="15004" xr:uid="{00000000-0005-0000-0000-0000E0390000}"/>
    <cellStyle name="20% - Accent1 2 6 5 5 3 2" xfId="15005" xr:uid="{00000000-0005-0000-0000-0000E1390000}"/>
    <cellStyle name="20% - Accent1 2 6 5 5 4" xfId="15006" xr:uid="{00000000-0005-0000-0000-0000E2390000}"/>
    <cellStyle name="20% - Accent1 2 6 5 6" xfId="15007" xr:uid="{00000000-0005-0000-0000-0000E3390000}"/>
    <cellStyle name="20% - Accent1 2 6 5 6 2" xfId="15008" xr:uid="{00000000-0005-0000-0000-0000E4390000}"/>
    <cellStyle name="20% - Accent1 2 6 5 6 2 2" xfId="15009" xr:uid="{00000000-0005-0000-0000-0000E5390000}"/>
    <cellStyle name="20% - Accent1 2 6 5 6 2 2 2" xfId="15010" xr:uid="{00000000-0005-0000-0000-0000E6390000}"/>
    <cellStyle name="20% - Accent1 2 6 5 6 2 3" xfId="15011" xr:uid="{00000000-0005-0000-0000-0000E7390000}"/>
    <cellStyle name="20% - Accent1 2 6 5 6 3" xfId="15012" xr:uid="{00000000-0005-0000-0000-0000E8390000}"/>
    <cellStyle name="20% - Accent1 2 6 5 6 3 2" xfId="15013" xr:uid="{00000000-0005-0000-0000-0000E9390000}"/>
    <cellStyle name="20% - Accent1 2 6 5 6 4" xfId="15014" xr:uid="{00000000-0005-0000-0000-0000EA390000}"/>
    <cellStyle name="20% - Accent1 2 6 5 7" xfId="15015" xr:uid="{00000000-0005-0000-0000-0000EB390000}"/>
    <cellStyle name="20% - Accent1 2 6 5 7 2" xfId="15016" xr:uid="{00000000-0005-0000-0000-0000EC390000}"/>
    <cellStyle name="20% - Accent1 2 6 5 7 2 2" xfId="15017" xr:uid="{00000000-0005-0000-0000-0000ED390000}"/>
    <cellStyle name="20% - Accent1 2 6 5 7 3" xfId="15018" xr:uid="{00000000-0005-0000-0000-0000EE390000}"/>
    <cellStyle name="20% - Accent1 2 6 5 8" xfId="15019" xr:uid="{00000000-0005-0000-0000-0000EF390000}"/>
    <cellStyle name="20% - Accent1 2 6 5 8 2" xfId="15020" xr:uid="{00000000-0005-0000-0000-0000F0390000}"/>
    <cellStyle name="20% - Accent1 2 6 5 8 2 2" xfId="15021" xr:uid="{00000000-0005-0000-0000-0000F1390000}"/>
    <cellStyle name="20% - Accent1 2 6 5 8 3" xfId="15022" xr:uid="{00000000-0005-0000-0000-0000F2390000}"/>
    <cellStyle name="20% - Accent1 2 6 5 9" xfId="15023" xr:uid="{00000000-0005-0000-0000-0000F3390000}"/>
    <cellStyle name="20% - Accent1 2 6 5 9 2" xfId="15024" xr:uid="{00000000-0005-0000-0000-0000F4390000}"/>
    <cellStyle name="20% - Accent1 2 6 6" xfId="15025" xr:uid="{00000000-0005-0000-0000-0000F5390000}"/>
    <cellStyle name="20% - Accent1 2 6 6 2" xfId="15026" xr:uid="{00000000-0005-0000-0000-0000F6390000}"/>
    <cellStyle name="20% - Accent1 2 6 6 2 2" xfId="15027" xr:uid="{00000000-0005-0000-0000-0000F7390000}"/>
    <cellStyle name="20% - Accent1 2 6 6 2 2 2" xfId="15028" xr:uid="{00000000-0005-0000-0000-0000F8390000}"/>
    <cellStyle name="20% - Accent1 2 6 6 2 2 2 2" xfId="15029" xr:uid="{00000000-0005-0000-0000-0000F9390000}"/>
    <cellStyle name="20% - Accent1 2 6 6 2 2 3" xfId="15030" xr:uid="{00000000-0005-0000-0000-0000FA390000}"/>
    <cellStyle name="20% - Accent1 2 6 6 2 3" xfId="15031" xr:uid="{00000000-0005-0000-0000-0000FB390000}"/>
    <cellStyle name="20% - Accent1 2 6 6 2 3 2" xfId="15032" xr:uid="{00000000-0005-0000-0000-0000FC390000}"/>
    <cellStyle name="20% - Accent1 2 6 6 2 4" xfId="15033" xr:uid="{00000000-0005-0000-0000-0000FD390000}"/>
    <cellStyle name="20% - Accent1 2 6 6 3" xfId="15034" xr:uid="{00000000-0005-0000-0000-0000FE390000}"/>
    <cellStyle name="20% - Accent1 2 6 6 3 2" xfId="15035" xr:uid="{00000000-0005-0000-0000-0000FF390000}"/>
    <cellStyle name="20% - Accent1 2 6 6 3 2 2" xfId="15036" xr:uid="{00000000-0005-0000-0000-0000003A0000}"/>
    <cellStyle name="20% - Accent1 2 6 6 3 2 2 2" xfId="15037" xr:uid="{00000000-0005-0000-0000-0000013A0000}"/>
    <cellStyle name="20% - Accent1 2 6 6 3 2 3" xfId="15038" xr:uid="{00000000-0005-0000-0000-0000023A0000}"/>
    <cellStyle name="20% - Accent1 2 6 6 3 3" xfId="15039" xr:uid="{00000000-0005-0000-0000-0000033A0000}"/>
    <cellStyle name="20% - Accent1 2 6 6 3 3 2" xfId="15040" xr:uid="{00000000-0005-0000-0000-0000043A0000}"/>
    <cellStyle name="20% - Accent1 2 6 6 3 4" xfId="15041" xr:uid="{00000000-0005-0000-0000-0000053A0000}"/>
    <cellStyle name="20% - Accent1 2 6 6 4" xfId="15042" xr:uid="{00000000-0005-0000-0000-0000063A0000}"/>
    <cellStyle name="20% - Accent1 2 6 6 4 2" xfId="15043" xr:uid="{00000000-0005-0000-0000-0000073A0000}"/>
    <cellStyle name="20% - Accent1 2 6 6 4 2 2" xfId="15044" xr:uid="{00000000-0005-0000-0000-0000083A0000}"/>
    <cellStyle name="20% - Accent1 2 6 6 4 2 2 2" xfId="15045" xr:uid="{00000000-0005-0000-0000-0000093A0000}"/>
    <cellStyle name="20% - Accent1 2 6 6 4 2 3" xfId="15046" xr:uid="{00000000-0005-0000-0000-00000A3A0000}"/>
    <cellStyle name="20% - Accent1 2 6 6 4 3" xfId="15047" xr:uid="{00000000-0005-0000-0000-00000B3A0000}"/>
    <cellStyle name="20% - Accent1 2 6 6 4 3 2" xfId="15048" xr:uid="{00000000-0005-0000-0000-00000C3A0000}"/>
    <cellStyle name="20% - Accent1 2 6 6 4 4" xfId="15049" xr:uid="{00000000-0005-0000-0000-00000D3A0000}"/>
    <cellStyle name="20% - Accent1 2 6 6 5" xfId="15050" xr:uid="{00000000-0005-0000-0000-00000E3A0000}"/>
    <cellStyle name="20% - Accent1 2 6 6 5 2" xfId="15051" xr:uid="{00000000-0005-0000-0000-00000F3A0000}"/>
    <cellStyle name="20% - Accent1 2 6 6 5 2 2" xfId="15052" xr:uid="{00000000-0005-0000-0000-0000103A0000}"/>
    <cellStyle name="20% - Accent1 2 6 6 5 3" xfId="15053" xr:uid="{00000000-0005-0000-0000-0000113A0000}"/>
    <cellStyle name="20% - Accent1 2 6 6 6" xfId="15054" xr:uid="{00000000-0005-0000-0000-0000123A0000}"/>
    <cellStyle name="20% - Accent1 2 6 6 6 2" xfId="15055" xr:uid="{00000000-0005-0000-0000-0000133A0000}"/>
    <cellStyle name="20% - Accent1 2 6 6 6 2 2" xfId="15056" xr:uid="{00000000-0005-0000-0000-0000143A0000}"/>
    <cellStyle name="20% - Accent1 2 6 6 6 3" xfId="15057" xr:uid="{00000000-0005-0000-0000-0000153A0000}"/>
    <cellStyle name="20% - Accent1 2 6 6 7" xfId="15058" xr:uid="{00000000-0005-0000-0000-0000163A0000}"/>
    <cellStyle name="20% - Accent1 2 6 6 7 2" xfId="15059" xr:uid="{00000000-0005-0000-0000-0000173A0000}"/>
    <cellStyle name="20% - Accent1 2 6 6 8" xfId="15060" xr:uid="{00000000-0005-0000-0000-0000183A0000}"/>
    <cellStyle name="20% - Accent1 2 6 6 8 2" xfId="15061" xr:uid="{00000000-0005-0000-0000-0000193A0000}"/>
    <cellStyle name="20% - Accent1 2 6 6 9" xfId="15062" xr:uid="{00000000-0005-0000-0000-00001A3A0000}"/>
    <cellStyle name="20% - Accent1 2 6 7" xfId="15063" xr:uid="{00000000-0005-0000-0000-00001B3A0000}"/>
    <cellStyle name="20% - Accent1 2 6 7 2" xfId="15064" xr:uid="{00000000-0005-0000-0000-00001C3A0000}"/>
    <cellStyle name="20% - Accent1 2 6 7 2 2" xfId="15065" xr:uid="{00000000-0005-0000-0000-00001D3A0000}"/>
    <cellStyle name="20% - Accent1 2 6 7 2 2 2" xfId="15066" xr:uid="{00000000-0005-0000-0000-00001E3A0000}"/>
    <cellStyle name="20% - Accent1 2 6 7 2 2 2 2" xfId="15067" xr:uid="{00000000-0005-0000-0000-00001F3A0000}"/>
    <cellStyle name="20% - Accent1 2 6 7 2 2 3" xfId="15068" xr:uid="{00000000-0005-0000-0000-0000203A0000}"/>
    <cellStyle name="20% - Accent1 2 6 7 2 3" xfId="15069" xr:uid="{00000000-0005-0000-0000-0000213A0000}"/>
    <cellStyle name="20% - Accent1 2 6 7 2 3 2" xfId="15070" xr:uid="{00000000-0005-0000-0000-0000223A0000}"/>
    <cellStyle name="20% - Accent1 2 6 7 2 4" xfId="15071" xr:uid="{00000000-0005-0000-0000-0000233A0000}"/>
    <cellStyle name="20% - Accent1 2 6 7 3" xfId="15072" xr:uid="{00000000-0005-0000-0000-0000243A0000}"/>
    <cellStyle name="20% - Accent1 2 6 7 3 2" xfId="15073" xr:uid="{00000000-0005-0000-0000-0000253A0000}"/>
    <cellStyle name="20% - Accent1 2 6 7 3 2 2" xfId="15074" xr:uid="{00000000-0005-0000-0000-0000263A0000}"/>
    <cellStyle name="20% - Accent1 2 6 7 3 2 2 2" xfId="15075" xr:uid="{00000000-0005-0000-0000-0000273A0000}"/>
    <cellStyle name="20% - Accent1 2 6 7 3 2 3" xfId="15076" xr:uid="{00000000-0005-0000-0000-0000283A0000}"/>
    <cellStyle name="20% - Accent1 2 6 7 3 3" xfId="15077" xr:uid="{00000000-0005-0000-0000-0000293A0000}"/>
    <cellStyle name="20% - Accent1 2 6 7 3 3 2" xfId="15078" xr:uid="{00000000-0005-0000-0000-00002A3A0000}"/>
    <cellStyle name="20% - Accent1 2 6 7 3 4" xfId="15079" xr:uid="{00000000-0005-0000-0000-00002B3A0000}"/>
    <cellStyle name="20% - Accent1 2 6 7 4" xfId="15080" xr:uid="{00000000-0005-0000-0000-00002C3A0000}"/>
    <cellStyle name="20% - Accent1 2 6 7 4 2" xfId="15081" xr:uid="{00000000-0005-0000-0000-00002D3A0000}"/>
    <cellStyle name="20% - Accent1 2 6 7 4 2 2" xfId="15082" xr:uid="{00000000-0005-0000-0000-00002E3A0000}"/>
    <cellStyle name="20% - Accent1 2 6 7 4 2 2 2" xfId="15083" xr:uid="{00000000-0005-0000-0000-00002F3A0000}"/>
    <cellStyle name="20% - Accent1 2 6 7 4 2 3" xfId="15084" xr:uid="{00000000-0005-0000-0000-0000303A0000}"/>
    <cellStyle name="20% - Accent1 2 6 7 4 3" xfId="15085" xr:uid="{00000000-0005-0000-0000-0000313A0000}"/>
    <cellStyle name="20% - Accent1 2 6 7 4 3 2" xfId="15086" xr:uid="{00000000-0005-0000-0000-0000323A0000}"/>
    <cellStyle name="20% - Accent1 2 6 7 4 4" xfId="15087" xr:uid="{00000000-0005-0000-0000-0000333A0000}"/>
    <cellStyle name="20% - Accent1 2 6 7 5" xfId="15088" xr:uid="{00000000-0005-0000-0000-0000343A0000}"/>
    <cellStyle name="20% - Accent1 2 6 7 5 2" xfId="15089" xr:uid="{00000000-0005-0000-0000-0000353A0000}"/>
    <cellStyle name="20% - Accent1 2 6 7 5 2 2" xfId="15090" xr:uid="{00000000-0005-0000-0000-0000363A0000}"/>
    <cellStyle name="20% - Accent1 2 6 7 5 3" xfId="15091" xr:uid="{00000000-0005-0000-0000-0000373A0000}"/>
    <cellStyle name="20% - Accent1 2 6 7 6" xfId="15092" xr:uid="{00000000-0005-0000-0000-0000383A0000}"/>
    <cellStyle name="20% - Accent1 2 6 7 6 2" xfId="15093" xr:uid="{00000000-0005-0000-0000-0000393A0000}"/>
    <cellStyle name="20% - Accent1 2 6 7 6 2 2" xfId="15094" xr:uid="{00000000-0005-0000-0000-00003A3A0000}"/>
    <cellStyle name="20% - Accent1 2 6 7 6 3" xfId="15095" xr:uid="{00000000-0005-0000-0000-00003B3A0000}"/>
    <cellStyle name="20% - Accent1 2 6 7 7" xfId="15096" xr:uid="{00000000-0005-0000-0000-00003C3A0000}"/>
    <cellStyle name="20% - Accent1 2 6 7 7 2" xfId="15097" xr:uid="{00000000-0005-0000-0000-00003D3A0000}"/>
    <cellStyle name="20% - Accent1 2 6 7 8" xfId="15098" xr:uid="{00000000-0005-0000-0000-00003E3A0000}"/>
    <cellStyle name="20% - Accent1 2 6 7 8 2" xfId="15099" xr:uid="{00000000-0005-0000-0000-00003F3A0000}"/>
    <cellStyle name="20% - Accent1 2 6 7 9" xfId="15100" xr:uid="{00000000-0005-0000-0000-0000403A0000}"/>
    <cellStyle name="20% - Accent1 2 6 8" xfId="15101" xr:uid="{00000000-0005-0000-0000-0000413A0000}"/>
    <cellStyle name="20% - Accent1 2 6 8 2" xfId="15102" xr:uid="{00000000-0005-0000-0000-0000423A0000}"/>
    <cellStyle name="20% - Accent1 2 6 8 2 2" xfId="15103" xr:uid="{00000000-0005-0000-0000-0000433A0000}"/>
    <cellStyle name="20% - Accent1 2 6 8 2 2 2" xfId="15104" xr:uid="{00000000-0005-0000-0000-0000443A0000}"/>
    <cellStyle name="20% - Accent1 2 6 8 2 3" xfId="15105" xr:uid="{00000000-0005-0000-0000-0000453A0000}"/>
    <cellStyle name="20% - Accent1 2 6 8 3" xfId="15106" xr:uid="{00000000-0005-0000-0000-0000463A0000}"/>
    <cellStyle name="20% - Accent1 2 6 8 3 2" xfId="15107" xr:uid="{00000000-0005-0000-0000-0000473A0000}"/>
    <cellStyle name="20% - Accent1 2 6 8 4" xfId="15108" xr:uid="{00000000-0005-0000-0000-0000483A0000}"/>
    <cellStyle name="20% - Accent1 2 6 9" xfId="15109" xr:uid="{00000000-0005-0000-0000-0000493A0000}"/>
    <cellStyle name="20% - Accent1 2 6 9 2" xfId="15110" xr:uid="{00000000-0005-0000-0000-00004A3A0000}"/>
    <cellStyle name="20% - Accent1 2 6 9 2 2" xfId="15111" xr:uid="{00000000-0005-0000-0000-00004B3A0000}"/>
    <cellStyle name="20% - Accent1 2 6 9 2 2 2" xfId="15112" xr:uid="{00000000-0005-0000-0000-00004C3A0000}"/>
    <cellStyle name="20% - Accent1 2 6 9 2 3" xfId="15113" xr:uid="{00000000-0005-0000-0000-00004D3A0000}"/>
    <cellStyle name="20% - Accent1 2 6 9 3" xfId="15114" xr:uid="{00000000-0005-0000-0000-00004E3A0000}"/>
    <cellStyle name="20% - Accent1 2 6 9 3 2" xfId="15115" xr:uid="{00000000-0005-0000-0000-00004F3A0000}"/>
    <cellStyle name="20% - Accent1 2 6 9 4" xfId="15116" xr:uid="{00000000-0005-0000-0000-0000503A0000}"/>
    <cellStyle name="20% - Accent1 2 7" xfId="15117" xr:uid="{00000000-0005-0000-0000-0000513A0000}"/>
    <cellStyle name="20% - Accent1 2 7 10" xfId="15118" xr:uid="{00000000-0005-0000-0000-0000523A0000}"/>
    <cellStyle name="20% - Accent1 2 7 10 2" xfId="15119" xr:uid="{00000000-0005-0000-0000-0000533A0000}"/>
    <cellStyle name="20% - Accent1 2 7 10 2 2" xfId="15120" xr:uid="{00000000-0005-0000-0000-0000543A0000}"/>
    <cellStyle name="20% - Accent1 2 7 10 3" xfId="15121" xr:uid="{00000000-0005-0000-0000-0000553A0000}"/>
    <cellStyle name="20% - Accent1 2 7 11" xfId="15122" xr:uid="{00000000-0005-0000-0000-0000563A0000}"/>
    <cellStyle name="20% - Accent1 2 7 11 2" xfId="15123" xr:uid="{00000000-0005-0000-0000-0000573A0000}"/>
    <cellStyle name="20% - Accent1 2 7 11 2 2" xfId="15124" xr:uid="{00000000-0005-0000-0000-0000583A0000}"/>
    <cellStyle name="20% - Accent1 2 7 11 3" xfId="15125" xr:uid="{00000000-0005-0000-0000-0000593A0000}"/>
    <cellStyle name="20% - Accent1 2 7 12" xfId="15126" xr:uid="{00000000-0005-0000-0000-00005A3A0000}"/>
    <cellStyle name="20% - Accent1 2 7 12 2" xfId="15127" xr:uid="{00000000-0005-0000-0000-00005B3A0000}"/>
    <cellStyle name="20% - Accent1 2 7 13" xfId="15128" xr:uid="{00000000-0005-0000-0000-00005C3A0000}"/>
    <cellStyle name="20% - Accent1 2 7 13 2" xfId="15129" xr:uid="{00000000-0005-0000-0000-00005D3A0000}"/>
    <cellStyle name="20% - Accent1 2 7 14" xfId="15130" xr:uid="{00000000-0005-0000-0000-00005E3A0000}"/>
    <cellStyle name="20% - Accent1 2 7 2" xfId="15131" xr:uid="{00000000-0005-0000-0000-00005F3A0000}"/>
    <cellStyle name="20% - Accent1 2 7 2 10" xfId="15132" xr:uid="{00000000-0005-0000-0000-0000603A0000}"/>
    <cellStyle name="20% - Accent1 2 7 2 10 2" xfId="15133" xr:uid="{00000000-0005-0000-0000-0000613A0000}"/>
    <cellStyle name="20% - Accent1 2 7 2 11" xfId="15134" xr:uid="{00000000-0005-0000-0000-0000623A0000}"/>
    <cellStyle name="20% - Accent1 2 7 2 2" xfId="15135" xr:uid="{00000000-0005-0000-0000-0000633A0000}"/>
    <cellStyle name="20% - Accent1 2 7 2 2 2" xfId="15136" xr:uid="{00000000-0005-0000-0000-0000643A0000}"/>
    <cellStyle name="20% - Accent1 2 7 2 2 2 2" xfId="15137" xr:uid="{00000000-0005-0000-0000-0000653A0000}"/>
    <cellStyle name="20% - Accent1 2 7 2 2 2 2 2" xfId="15138" xr:uid="{00000000-0005-0000-0000-0000663A0000}"/>
    <cellStyle name="20% - Accent1 2 7 2 2 2 2 2 2" xfId="15139" xr:uid="{00000000-0005-0000-0000-0000673A0000}"/>
    <cellStyle name="20% - Accent1 2 7 2 2 2 2 3" xfId="15140" xr:uid="{00000000-0005-0000-0000-0000683A0000}"/>
    <cellStyle name="20% - Accent1 2 7 2 2 2 3" xfId="15141" xr:uid="{00000000-0005-0000-0000-0000693A0000}"/>
    <cellStyle name="20% - Accent1 2 7 2 2 2 3 2" xfId="15142" xr:uid="{00000000-0005-0000-0000-00006A3A0000}"/>
    <cellStyle name="20% - Accent1 2 7 2 2 2 4" xfId="15143" xr:uid="{00000000-0005-0000-0000-00006B3A0000}"/>
    <cellStyle name="20% - Accent1 2 7 2 2 3" xfId="15144" xr:uid="{00000000-0005-0000-0000-00006C3A0000}"/>
    <cellStyle name="20% - Accent1 2 7 2 2 3 2" xfId="15145" xr:uid="{00000000-0005-0000-0000-00006D3A0000}"/>
    <cellStyle name="20% - Accent1 2 7 2 2 3 2 2" xfId="15146" xr:uid="{00000000-0005-0000-0000-00006E3A0000}"/>
    <cellStyle name="20% - Accent1 2 7 2 2 3 2 2 2" xfId="15147" xr:uid="{00000000-0005-0000-0000-00006F3A0000}"/>
    <cellStyle name="20% - Accent1 2 7 2 2 3 2 3" xfId="15148" xr:uid="{00000000-0005-0000-0000-0000703A0000}"/>
    <cellStyle name="20% - Accent1 2 7 2 2 3 3" xfId="15149" xr:uid="{00000000-0005-0000-0000-0000713A0000}"/>
    <cellStyle name="20% - Accent1 2 7 2 2 3 3 2" xfId="15150" xr:uid="{00000000-0005-0000-0000-0000723A0000}"/>
    <cellStyle name="20% - Accent1 2 7 2 2 3 4" xfId="15151" xr:uid="{00000000-0005-0000-0000-0000733A0000}"/>
    <cellStyle name="20% - Accent1 2 7 2 2 4" xfId="15152" xr:uid="{00000000-0005-0000-0000-0000743A0000}"/>
    <cellStyle name="20% - Accent1 2 7 2 2 4 2" xfId="15153" xr:uid="{00000000-0005-0000-0000-0000753A0000}"/>
    <cellStyle name="20% - Accent1 2 7 2 2 4 2 2" xfId="15154" xr:uid="{00000000-0005-0000-0000-0000763A0000}"/>
    <cellStyle name="20% - Accent1 2 7 2 2 4 2 2 2" xfId="15155" xr:uid="{00000000-0005-0000-0000-0000773A0000}"/>
    <cellStyle name="20% - Accent1 2 7 2 2 4 2 3" xfId="15156" xr:uid="{00000000-0005-0000-0000-0000783A0000}"/>
    <cellStyle name="20% - Accent1 2 7 2 2 4 3" xfId="15157" xr:uid="{00000000-0005-0000-0000-0000793A0000}"/>
    <cellStyle name="20% - Accent1 2 7 2 2 4 3 2" xfId="15158" xr:uid="{00000000-0005-0000-0000-00007A3A0000}"/>
    <cellStyle name="20% - Accent1 2 7 2 2 4 4" xfId="15159" xr:uid="{00000000-0005-0000-0000-00007B3A0000}"/>
    <cellStyle name="20% - Accent1 2 7 2 2 5" xfId="15160" xr:uid="{00000000-0005-0000-0000-00007C3A0000}"/>
    <cellStyle name="20% - Accent1 2 7 2 2 5 2" xfId="15161" xr:uid="{00000000-0005-0000-0000-00007D3A0000}"/>
    <cellStyle name="20% - Accent1 2 7 2 2 5 2 2" xfId="15162" xr:uid="{00000000-0005-0000-0000-00007E3A0000}"/>
    <cellStyle name="20% - Accent1 2 7 2 2 5 3" xfId="15163" xr:uid="{00000000-0005-0000-0000-00007F3A0000}"/>
    <cellStyle name="20% - Accent1 2 7 2 2 6" xfId="15164" xr:uid="{00000000-0005-0000-0000-0000803A0000}"/>
    <cellStyle name="20% - Accent1 2 7 2 2 6 2" xfId="15165" xr:uid="{00000000-0005-0000-0000-0000813A0000}"/>
    <cellStyle name="20% - Accent1 2 7 2 2 6 2 2" xfId="15166" xr:uid="{00000000-0005-0000-0000-0000823A0000}"/>
    <cellStyle name="20% - Accent1 2 7 2 2 6 3" xfId="15167" xr:uid="{00000000-0005-0000-0000-0000833A0000}"/>
    <cellStyle name="20% - Accent1 2 7 2 2 7" xfId="15168" xr:uid="{00000000-0005-0000-0000-0000843A0000}"/>
    <cellStyle name="20% - Accent1 2 7 2 2 7 2" xfId="15169" xr:uid="{00000000-0005-0000-0000-0000853A0000}"/>
    <cellStyle name="20% - Accent1 2 7 2 2 8" xfId="15170" xr:uid="{00000000-0005-0000-0000-0000863A0000}"/>
    <cellStyle name="20% - Accent1 2 7 2 2 8 2" xfId="15171" xr:uid="{00000000-0005-0000-0000-0000873A0000}"/>
    <cellStyle name="20% - Accent1 2 7 2 2 9" xfId="15172" xr:uid="{00000000-0005-0000-0000-0000883A0000}"/>
    <cellStyle name="20% - Accent1 2 7 2 3" xfId="15173" xr:uid="{00000000-0005-0000-0000-0000893A0000}"/>
    <cellStyle name="20% - Accent1 2 7 2 3 2" xfId="15174" xr:uid="{00000000-0005-0000-0000-00008A3A0000}"/>
    <cellStyle name="20% - Accent1 2 7 2 3 2 2" xfId="15175" xr:uid="{00000000-0005-0000-0000-00008B3A0000}"/>
    <cellStyle name="20% - Accent1 2 7 2 3 2 2 2" xfId="15176" xr:uid="{00000000-0005-0000-0000-00008C3A0000}"/>
    <cellStyle name="20% - Accent1 2 7 2 3 2 2 2 2" xfId="15177" xr:uid="{00000000-0005-0000-0000-00008D3A0000}"/>
    <cellStyle name="20% - Accent1 2 7 2 3 2 2 3" xfId="15178" xr:uid="{00000000-0005-0000-0000-00008E3A0000}"/>
    <cellStyle name="20% - Accent1 2 7 2 3 2 3" xfId="15179" xr:uid="{00000000-0005-0000-0000-00008F3A0000}"/>
    <cellStyle name="20% - Accent1 2 7 2 3 2 3 2" xfId="15180" xr:uid="{00000000-0005-0000-0000-0000903A0000}"/>
    <cellStyle name="20% - Accent1 2 7 2 3 2 4" xfId="15181" xr:uid="{00000000-0005-0000-0000-0000913A0000}"/>
    <cellStyle name="20% - Accent1 2 7 2 3 3" xfId="15182" xr:uid="{00000000-0005-0000-0000-0000923A0000}"/>
    <cellStyle name="20% - Accent1 2 7 2 3 3 2" xfId="15183" xr:uid="{00000000-0005-0000-0000-0000933A0000}"/>
    <cellStyle name="20% - Accent1 2 7 2 3 3 2 2" xfId="15184" xr:uid="{00000000-0005-0000-0000-0000943A0000}"/>
    <cellStyle name="20% - Accent1 2 7 2 3 3 2 2 2" xfId="15185" xr:uid="{00000000-0005-0000-0000-0000953A0000}"/>
    <cellStyle name="20% - Accent1 2 7 2 3 3 2 3" xfId="15186" xr:uid="{00000000-0005-0000-0000-0000963A0000}"/>
    <cellStyle name="20% - Accent1 2 7 2 3 3 3" xfId="15187" xr:uid="{00000000-0005-0000-0000-0000973A0000}"/>
    <cellStyle name="20% - Accent1 2 7 2 3 3 3 2" xfId="15188" xr:uid="{00000000-0005-0000-0000-0000983A0000}"/>
    <cellStyle name="20% - Accent1 2 7 2 3 3 4" xfId="15189" xr:uid="{00000000-0005-0000-0000-0000993A0000}"/>
    <cellStyle name="20% - Accent1 2 7 2 3 4" xfId="15190" xr:uid="{00000000-0005-0000-0000-00009A3A0000}"/>
    <cellStyle name="20% - Accent1 2 7 2 3 4 2" xfId="15191" xr:uid="{00000000-0005-0000-0000-00009B3A0000}"/>
    <cellStyle name="20% - Accent1 2 7 2 3 4 2 2" xfId="15192" xr:uid="{00000000-0005-0000-0000-00009C3A0000}"/>
    <cellStyle name="20% - Accent1 2 7 2 3 4 2 2 2" xfId="15193" xr:uid="{00000000-0005-0000-0000-00009D3A0000}"/>
    <cellStyle name="20% - Accent1 2 7 2 3 4 2 3" xfId="15194" xr:uid="{00000000-0005-0000-0000-00009E3A0000}"/>
    <cellStyle name="20% - Accent1 2 7 2 3 4 3" xfId="15195" xr:uid="{00000000-0005-0000-0000-00009F3A0000}"/>
    <cellStyle name="20% - Accent1 2 7 2 3 4 3 2" xfId="15196" xr:uid="{00000000-0005-0000-0000-0000A03A0000}"/>
    <cellStyle name="20% - Accent1 2 7 2 3 4 4" xfId="15197" xr:uid="{00000000-0005-0000-0000-0000A13A0000}"/>
    <cellStyle name="20% - Accent1 2 7 2 3 5" xfId="15198" xr:uid="{00000000-0005-0000-0000-0000A23A0000}"/>
    <cellStyle name="20% - Accent1 2 7 2 3 5 2" xfId="15199" xr:uid="{00000000-0005-0000-0000-0000A33A0000}"/>
    <cellStyle name="20% - Accent1 2 7 2 3 5 2 2" xfId="15200" xr:uid="{00000000-0005-0000-0000-0000A43A0000}"/>
    <cellStyle name="20% - Accent1 2 7 2 3 5 3" xfId="15201" xr:uid="{00000000-0005-0000-0000-0000A53A0000}"/>
    <cellStyle name="20% - Accent1 2 7 2 3 6" xfId="15202" xr:uid="{00000000-0005-0000-0000-0000A63A0000}"/>
    <cellStyle name="20% - Accent1 2 7 2 3 6 2" xfId="15203" xr:uid="{00000000-0005-0000-0000-0000A73A0000}"/>
    <cellStyle name="20% - Accent1 2 7 2 3 6 2 2" xfId="15204" xr:uid="{00000000-0005-0000-0000-0000A83A0000}"/>
    <cellStyle name="20% - Accent1 2 7 2 3 6 3" xfId="15205" xr:uid="{00000000-0005-0000-0000-0000A93A0000}"/>
    <cellStyle name="20% - Accent1 2 7 2 3 7" xfId="15206" xr:uid="{00000000-0005-0000-0000-0000AA3A0000}"/>
    <cellStyle name="20% - Accent1 2 7 2 3 7 2" xfId="15207" xr:uid="{00000000-0005-0000-0000-0000AB3A0000}"/>
    <cellStyle name="20% - Accent1 2 7 2 3 8" xfId="15208" xr:uid="{00000000-0005-0000-0000-0000AC3A0000}"/>
    <cellStyle name="20% - Accent1 2 7 2 3 8 2" xfId="15209" xr:uid="{00000000-0005-0000-0000-0000AD3A0000}"/>
    <cellStyle name="20% - Accent1 2 7 2 3 9" xfId="15210" xr:uid="{00000000-0005-0000-0000-0000AE3A0000}"/>
    <cellStyle name="20% - Accent1 2 7 2 4" xfId="15211" xr:uid="{00000000-0005-0000-0000-0000AF3A0000}"/>
    <cellStyle name="20% - Accent1 2 7 2 4 2" xfId="15212" xr:uid="{00000000-0005-0000-0000-0000B03A0000}"/>
    <cellStyle name="20% - Accent1 2 7 2 4 2 2" xfId="15213" xr:uid="{00000000-0005-0000-0000-0000B13A0000}"/>
    <cellStyle name="20% - Accent1 2 7 2 4 2 2 2" xfId="15214" xr:uid="{00000000-0005-0000-0000-0000B23A0000}"/>
    <cellStyle name="20% - Accent1 2 7 2 4 2 3" xfId="15215" xr:uid="{00000000-0005-0000-0000-0000B33A0000}"/>
    <cellStyle name="20% - Accent1 2 7 2 4 3" xfId="15216" xr:uid="{00000000-0005-0000-0000-0000B43A0000}"/>
    <cellStyle name="20% - Accent1 2 7 2 4 3 2" xfId="15217" xr:uid="{00000000-0005-0000-0000-0000B53A0000}"/>
    <cellStyle name="20% - Accent1 2 7 2 4 4" xfId="15218" xr:uid="{00000000-0005-0000-0000-0000B63A0000}"/>
    <cellStyle name="20% - Accent1 2 7 2 5" xfId="15219" xr:uid="{00000000-0005-0000-0000-0000B73A0000}"/>
    <cellStyle name="20% - Accent1 2 7 2 5 2" xfId="15220" xr:uid="{00000000-0005-0000-0000-0000B83A0000}"/>
    <cellStyle name="20% - Accent1 2 7 2 5 2 2" xfId="15221" xr:uid="{00000000-0005-0000-0000-0000B93A0000}"/>
    <cellStyle name="20% - Accent1 2 7 2 5 2 2 2" xfId="15222" xr:uid="{00000000-0005-0000-0000-0000BA3A0000}"/>
    <cellStyle name="20% - Accent1 2 7 2 5 2 3" xfId="15223" xr:uid="{00000000-0005-0000-0000-0000BB3A0000}"/>
    <cellStyle name="20% - Accent1 2 7 2 5 3" xfId="15224" xr:uid="{00000000-0005-0000-0000-0000BC3A0000}"/>
    <cellStyle name="20% - Accent1 2 7 2 5 3 2" xfId="15225" xr:uid="{00000000-0005-0000-0000-0000BD3A0000}"/>
    <cellStyle name="20% - Accent1 2 7 2 5 4" xfId="15226" xr:uid="{00000000-0005-0000-0000-0000BE3A0000}"/>
    <cellStyle name="20% - Accent1 2 7 2 6" xfId="15227" xr:uid="{00000000-0005-0000-0000-0000BF3A0000}"/>
    <cellStyle name="20% - Accent1 2 7 2 6 2" xfId="15228" xr:uid="{00000000-0005-0000-0000-0000C03A0000}"/>
    <cellStyle name="20% - Accent1 2 7 2 6 2 2" xfId="15229" xr:uid="{00000000-0005-0000-0000-0000C13A0000}"/>
    <cellStyle name="20% - Accent1 2 7 2 6 2 2 2" xfId="15230" xr:uid="{00000000-0005-0000-0000-0000C23A0000}"/>
    <cellStyle name="20% - Accent1 2 7 2 6 2 3" xfId="15231" xr:uid="{00000000-0005-0000-0000-0000C33A0000}"/>
    <cellStyle name="20% - Accent1 2 7 2 6 3" xfId="15232" xr:uid="{00000000-0005-0000-0000-0000C43A0000}"/>
    <cellStyle name="20% - Accent1 2 7 2 6 3 2" xfId="15233" xr:uid="{00000000-0005-0000-0000-0000C53A0000}"/>
    <cellStyle name="20% - Accent1 2 7 2 6 4" xfId="15234" xr:uid="{00000000-0005-0000-0000-0000C63A0000}"/>
    <cellStyle name="20% - Accent1 2 7 2 7" xfId="15235" xr:uid="{00000000-0005-0000-0000-0000C73A0000}"/>
    <cellStyle name="20% - Accent1 2 7 2 7 2" xfId="15236" xr:uid="{00000000-0005-0000-0000-0000C83A0000}"/>
    <cellStyle name="20% - Accent1 2 7 2 7 2 2" xfId="15237" xr:uid="{00000000-0005-0000-0000-0000C93A0000}"/>
    <cellStyle name="20% - Accent1 2 7 2 7 3" xfId="15238" xr:uid="{00000000-0005-0000-0000-0000CA3A0000}"/>
    <cellStyle name="20% - Accent1 2 7 2 8" xfId="15239" xr:uid="{00000000-0005-0000-0000-0000CB3A0000}"/>
    <cellStyle name="20% - Accent1 2 7 2 8 2" xfId="15240" xr:uid="{00000000-0005-0000-0000-0000CC3A0000}"/>
    <cellStyle name="20% - Accent1 2 7 2 8 2 2" xfId="15241" xr:uid="{00000000-0005-0000-0000-0000CD3A0000}"/>
    <cellStyle name="20% - Accent1 2 7 2 8 3" xfId="15242" xr:uid="{00000000-0005-0000-0000-0000CE3A0000}"/>
    <cellStyle name="20% - Accent1 2 7 2 9" xfId="15243" xr:uid="{00000000-0005-0000-0000-0000CF3A0000}"/>
    <cellStyle name="20% - Accent1 2 7 2 9 2" xfId="15244" xr:uid="{00000000-0005-0000-0000-0000D03A0000}"/>
    <cellStyle name="20% - Accent1 2 7 3" xfId="15245" xr:uid="{00000000-0005-0000-0000-0000D13A0000}"/>
    <cellStyle name="20% - Accent1 2 7 3 10" xfId="15246" xr:uid="{00000000-0005-0000-0000-0000D23A0000}"/>
    <cellStyle name="20% - Accent1 2 7 3 10 2" xfId="15247" xr:uid="{00000000-0005-0000-0000-0000D33A0000}"/>
    <cellStyle name="20% - Accent1 2 7 3 11" xfId="15248" xr:uid="{00000000-0005-0000-0000-0000D43A0000}"/>
    <cellStyle name="20% - Accent1 2 7 3 2" xfId="15249" xr:uid="{00000000-0005-0000-0000-0000D53A0000}"/>
    <cellStyle name="20% - Accent1 2 7 3 2 2" xfId="15250" xr:uid="{00000000-0005-0000-0000-0000D63A0000}"/>
    <cellStyle name="20% - Accent1 2 7 3 2 2 2" xfId="15251" xr:uid="{00000000-0005-0000-0000-0000D73A0000}"/>
    <cellStyle name="20% - Accent1 2 7 3 2 2 2 2" xfId="15252" xr:uid="{00000000-0005-0000-0000-0000D83A0000}"/>
    <cellStyle name="20% - Accent1 2 7 3 2 2 2 2 2" xfId="15253" xr:uid="{00000000-0005-0000-0000-0000D93A0000}"/>
    <cellStyle name="20% - Accent1 2 7 3 2 2 2 3" xfId="15254" xr:uid="{00000000-0005-0000-0000-0000DA3A0000}"/>
    <cellStyle name="20% - Accent1 2 7 3 2 2 3" xfId="15255" xr:uid="{00000000-0005-0000-0000-0000DB3A0000}"/>
    <cellStyle name="20% - Accent1 2 7 3 2 2 3 2" xfId="15256" xr:uid="{00000000-0005-0000-0000-0000DC3A0000}"/>
    <cellStyle name="20% - Accent1 2 7 3 2 2 4" xfId="15257" xr:uid="{00000000-0005-0000-0000-0000DD3A0000}"/>
    <cellStyle name="20% - Accent1 2 7 3 2 3" xfId="15258" xr:uid="{00000000-0005-0000-0000-0000DE3A0000}"/>
    <cellStyle name="20% - Accent1 2 7 3 2 3 2" xfId="15259" xr:uid="{00000000-0005-0000-0000-0000DF3A0000}"/>
    <cellStyle name="20% - Accent1 2 7 3 2 3 2 2" xfId="15260" xr:uid="{00000000-0005-0000-0000-0000E03A0000}"/>
    <cellStyle name="20% - Accent1 2 7 3 2 3 2 2 2" xfId="15261" xr:uid="{00000000-0005-0000-0000-0000E13A0000}"/>
    <cellStyle name="20% - Accent1 2 7 3 2 3 2 3" xfId="15262" xr:uid="{00000000-0005-0000-0000-0000E23A0000}"/>
    <cellStyle name="20% - Accent1 2 7 3 2 3 3" xfId="15263" xr:uid="{00000000-0005-0000-0000-0000E33A0000}"/>
    <cellStyle name="20% - Accent1 2 7 3 2 3 3 2" xfId="15264" xr:uid="{00000000-0005-0000-0000-0000E43A0000}"/>
    <cellStyle name="20% - Accent1 2 7 3 2 3 4" xfId="15265" xr:uid="{00000000-0005-0000-0000-0000E53A0000}"/>
    <cellStyle name="20% - Accent1 2 7 3 2 4" xfId="15266" xr:uid="{00000000-0005-0000-0000-0000E63A0000}"/>
    <cellStyle name="20% - Accent1 2 7 3 2 4 2" xfId="15267" xr:uid="{00000000-0005-0000-0000-0000E73A0000}"/>
    <cellStyle name="20% - Accent1 2 7 3 2 4 2 2" xfId="15268" xr:uid="{00000000-0005-0000-0000-0000E83A0000}"/>
    <cellStyle name="20% - Accent1 2 7 3 2 4 2 2 2" xfId="15269" xr:uid="{00000000-0005-0000-0000-0000E93A0000}"/>
    <cellStyle name="20% - Accent1 2 7 3 2 4 2 3" xfId="15270" xr:uid="{00000000-0005-0000-0000-0000EA3A0000}"/>
    <cellStyle name="20% - Accent1 2 7 3 2 4 3" xfId="15271" xr:uid="{00000000-0005-0000-0000-0000EB3A0000}"/>
    <cellStyle name="20% - Accent1 2 7 3 2 4 3 2" xfId="15272" xr:uid="{00000000-0005-0000-0000-0000EC3A0000}"/>
    <cellStyle name="20% - Accent1 2 7 3 2 4 4" xfId="15273" xr:uid="{00000000-0005-0000-0000-0000ED3A0000}"/>
    <cellStyle name="20% - Accent1 2 7 3 2 5" xfId="15274" xr:uid="{00000000-0005-0000-0000-0000EE3A0000}"/>
    <cellStyle name="20% - Accent1 2 7 3 2 5 2" xfId="15275" xr:uid="{00000000-0005-0000-0000-0000EF3A0000}"/>
    <cellStyle name="20% - Accent1 2 7 3 2 5 2 2" xfId="15276" xr:uid="{00000000-0005-0000-0000-0000F03A0000}"/>
    <cellStyle name="20% - Accent1 2 7 3 2 5 3" xfId="15277" xr:uid="{00000000-0005-0000-0000-0000F13A0000}"/>
    <cellStyle name="20% - Accent1 2 7 3 2 6" xfId="15278" xr:uid="{00000000-0005-0000-0000-0000F23A0000}"/>
    <cellStyle name="20% - Accent1 2 7 3 2 6 2" xfId="15279" xr:uid="{00000000-0005-0000-0000-0000F33A0000}"/>
    <cellStyle name="20% - Accent1 2 7 3 2 6 2 2" xfId="15280" xr:uid="{00000000-0005-0000-0000-0000F43A0000}"/>
    <cellStyle name="20% - Accent1 2 7 3 2 6 3" xfId="15281" xr:uid="{00000000-0005-0000-0000-0000F53A0000}"/>
    <cellStyle name="20% - Accent1 2 7 3 2 7" xfId="15282" xr:uid="{00000000-0005-0000-0000-0000F63A0000}"/>
    <cellStyle name="20% - Accent1 2 7 3 2 7 2" xfId="15283" xr:uid="{00000000-0005-0000-0000-0000F73A0000}"/>
    <cellStyle name="20% - Accent1 2 7 3 2 8" xfId="15284" xr:uid="{00000000-0005-0000-0000-0000F83A0000}"/>
    <cellStyle name="20% - Accent1 2 7 3 2 8 2" xfId="15285" xr:uid="{00000000-0005-0000-0000-0000F93A0000}"/>
    <cellStyle name="20% - Accent1 2 7 3 2 9" xfId="15286" xr:uid="{00000000-0005-0000-0000-0000FA3A0000}"/>
    <cellStyle name="20% - Accent1 2 7 3 3" xfId="15287" xr:uid="{00000000-0005-0000-0000-0000FB3A0000}"/>
    <cellStyle name="20% - Accent1 2 7 3 3 2" xfId="15288" xr:uid="{00000000-0005-0000-0000-0000FC3A0000}"/>
    <cellStyle name="20% - Accent1 2 7 3 3 2 2" xfId="15289" xr:uid="{00000000-0005-0000-0000-0000FD3A0000}"/>
    <cellStyle name="20% - Accent1 2 7 3 3 2 2 2" xfId="15290" xr:uid="{00000000-0005-0000-0000-0000FE3A0000}"/>
    <cellStyle name="20% - Accent1 2 7 3 3 2 2 2 2" xfId="15291" xr:uid="{00000000-0005-0000-0000-0000FF3A0000}"/>
    <cellStyle name="20% - Accent1 2 7 3 3 2 2 3" xfId="15292" xr:uid="{00000000-0005-0000-0000-0000003B0000}"/>
    <cellStyle name="20% - Accent1 2 7 3 3 2 3" xfId="15293" xr:uid="{00000000-0005-0000-0000-0000013B0000}"/>
    <cellStyle name="20% - Accent1 2 7 3 3 2 3 2" xfId="15294" xr:uid="{00000000-0005-0000-0000-0000023B0000}"/>
    <cellStyle name="20% - Accent1 2 7 3 3 2 4" xfId="15295" xr:uid="{00000000-0005-0000-0000-0000033B0000}"/>
    <cellStyle name="20% - Accent1 2 7 3 3 3" xfId="15296" xr:uid="{00000000-0005-0000-0000-0000043B0000}"/>
    <cellStyle name="20% - Accent1 2 7 3 3 3 2" xfId="15297" xr:uid="{00000000-0005-0000-0000-0000053B0000}"/>
    <cellStyle name="20% - Accent1 2 7 3 3 3 2 2" xfId="15298" xr:uid="{00000000-0005-0000-0000-0000063B0000}"/>
    <cellStyle name="20% - Accent1 2 7 3 3 3 2 2 2" xfId="15299" xr:uid="{00000000-0005-0000-0000-0000073B0000}"/>
    <cellStyle name="20% - Accent1 2 7 3 3 3 2 3" xfId="15300" xr:uid="{00000000-0005-0000-0000-0000083B0000}"/>
    <cellStyle name="20% - Accent1 2 7 3 3 3 3" xfId="15301" xr:uid="{00000000-0005-0000-0000-0000093B0000}"/>
    <cellStyle name="20% - Accent1 2 7 3 3 3 3 2" xfId="15302" xr:uid="{00000000-0005-0000-0000-00000A3B0000}"/>
    <cellStyle name="20% - Accent1 2 7 3 3 3 4" xfId="15303" xr:uid="{00000000-0005-0000-0000-00000B3B0000}"/>
    <cellStyle name="20% - Accent1 2 7 3 3 4" xfId="15304" xr:uid="{00000000-0005-0000-0000-00000C3B0000}"/>
    <cellStyle name="20% - Accent1 2 7 3 3 4 2" xfId="15305" xr:uid="{00000000-0005-0000-0000-00000D3B0000}"/>
    <cellStyle name="20% - Accent1 2 7 3 3 4 2 2" xfId="15306" xr:uid="{00000000-0005-0000-0000-00000E3B0000}"/>
    <cellStyle name="20% - Accent1 2 7 3 3 4 2 2 2" xfId="15307" xr:uid="{00000000-0005-0000-0000-00000F3B0000}"/>
    <cellStyle name="20% - Accent1 2 7 3 3 4 2 3" xfId="15308" xr:uid="{00000000-0005-0000-0000-0000103B0000}"/>
    <cellStyle name="20% - Accent1 2 7 3 3 4 3" xfId="15309" xr:uid="{00000000-0005-0000-0000-0000113B0000}"/>
    <cellStyle name="20% - Accent1 2 7 3 3 4 3 2" xfId="15310" xr:uid="{00000000-0005-0000-0000-0000123B0000}"/>
    <cellStyle name="20% - Accent1 2 7 3 3 4 4" xfId="15311" xr:uid="{00000000-0005-0000-0000-0000133B0000}"/>
    <cellStyle name="20% - Accent1 2 7 3 3 5" xfId="15312" xr:uid="{00000000-0005-0000-0000-0000143B0000}"/>
    <cellStyle name="20% - Accent1 2 7 3 3 5 2" xfId="15313" xr:uid="{00000000-0005-0000-0000-0000153B0000}"/>
    <cellStyle name="20% - Accent1 2 7 3 3 5 2 2" xfId="15314" xr:uid="{00000000-0005-0000-0000-0000163B0000}"/>
    <cellStyle name="20% - Accent1 2 7 3 3 5 3" xfId="15315" xr:uid="{00000000-0005-0000-0000-0000173B0000}"/>
    <cellStyle name="20% - Accent1 2 7 3 3 6" xfId="15316" xr:uid="{00000000-0005-0000-0000-0000183B0000}"/>
    <cellStyle name="20% - Accent1 2 7 3 3 6 2" xfId="15317" xr:uid="{00000000-0005-0000-0000-0000193B0000}"/>
    <cellStyle name="20% - Accent1 2 7 3 3 6 2 2" xfId="15318" xr:uid="{00000000-0005-0000-0000-00001A3B0000}"/>
    <cellStyle name="20% - Accent1 2 7 3 3 6 3" xfId="15319" xr:uid="{00000000-0005-0000-0000-00001B3B0000}"/>
    <cellStyle name="20% - Accent1 2 7 3 3 7" xfId="15320" xr:uid="{00000000-0005-0000-0000-00001C3B0000}"/>
    <cellStyle name="20% - Accent1 2 7 3 3 7 2" xfId="15321" xr:uid="{00000000-0005-0000-0000-00001D3B0000}"/>
    <cellStyle name="20% - Accent1 2 7 3 3 8" xfId="15322" xr:uid="{00000000-0005-0000-0000-00001E3B0000}"/>
    <cellStyle name="20% - Accent1 2 7 3 3 8 2" xfId="15323" xr:uid="{00000000-0005-0000-0000-00001F3B0000}"/>
    <cellStyle name="20% - Accent1 2 7 3 3 9" xfId="15324" xr:uid="{00000000-0005-0000-0000-0000203B0000}"/>
    <cellStyle name="20% - Accent1 2 7 3 4" xfId="15325" xr:uid="{00000000-0005-0000-0000-0000213B0000}"/>
    <cellStyle name="20% - Accent1 2 7 3 4 2" xfId="15326" xr:uid="{00000000-0005-0000-0000-0000223B0000}"/>
    <cellStyle name="20% - Accent1 2 7 3 4 2 2" xfId="15327" xr:uid="{00000000-0005-0000-0000-0000233B0000}"/>
    <cellStyle name="20% - Accent1 2 7 3 4 2 2 2" xfId="15328" xr:uid="{00000000-0005-0000-0000-0000243B0000}"/>
    <cellStyle name="20% - Accent1 2 7 3 4 2 3" xfId="15329" xr:uid="{00000000-0005-0000-0000-0000253B0000}"/>
    <cellStyle name="20% - Accent1 2 7 3 4 3" xfId="15330" xr:uid="{00000000-0005-0000-0000-0000263B0000}"/>
    <cellStyle name="20% - Accent1 2 7 3 4 3 2" xfId="15331" xr:uid="{00000000-0005-0000-0000-0000273B0000}"/>
    <cellStyle name="20% - Accent1 2 7 3 4 4" xfId="15332" xr:uid="{00000000-0005-0000-0000-0000283B0000}"/>
    <cellStyle name="20% - Accent1 2 7 3 5" xfId="15333" xr:uid="{00000000-0005-0000-0000-0000293B0000}"/>
    <cellStyle name="20% - Accent1 2 7 3 5 2" xfId="15334" xr:uid="{00000000-0005-0000-0000-00002A3B0000}"/>
    <cellStyle name="20% - Accent1 2 7 3 5 2 2" xfId="15335" xr:uid="{00000000-0005-0000-0000-00002B3B0000}"/>
    <cellStyle name="20% - Accent1 2 7 3 5 2 2 2" xfId="15336" xr:uid="{00000000-0005-0000-0000-00002C3B0000}"/>
    <cellStyle name="20% - Accent1 2 7 3 5 2 3" xfId="15337" xr:uid="{00000000-0005-0000-0000-00002D3B0000}"/>
    <cellStyle name="20% - Accent1 2 7 3 5 3" xfId="15338" xr:uid="{00000000-0005-0000-0000-00002E3B0000}"/>
    <cellStyle name="20% - Accent1 2 7 3 5 3 2" xfId="15339" xr:uid="{00000000-0005-0000-0000-00002F3B0000}"/>
    <cellStyle name="20% - Accent1 2 7 3 5 4" xfId="15340" xr:uid="{00000000-0005-0000-0000-0000303B0000}"/>
    <cellStyle name="20% - Accent1 2 7 3 6" xfId="15341" xr:uid="{00000000-0005-0000-0000-0000313B0000}"/>
    <cellStyle name="20% - Accent1 2 7 3 6 2" xfId="15342" xr:uid="{00000000-0005-0000-0000-0000323B0000}"/>
    <cellStyle name="20% - Accent1 2 7 3 6 2 2" xfId="15343" xr:uid="{00000000-0005-0000-0000-0000333B0000}"/>
    <cellStyle name="20% - Accent1 2 7 3 6 2 2 2" xfId="15344" xr:uid="{00000000-0005-0000-0000-0000343B0000}"/>
    <cellStyle name="20% - Accent1 2 7 3 6 2 3" xfId="15345" xr:uid="{00000000-0005-0000-0000-0000353B0000}"/>
    <cellStyle name="20% - Accent1 2 7 3 6 3" xfId="15346" xr:uid="{00000000-0005-0000-0000-0000363B0000}"/>
    <cellStyle name="20% - Accent1 2 7 3 6 3 2" xfId="15347" xr:uid="{00000000-0005-0000-0000-0000373B0000}"/>
    <cellStyle name="20% - Accent1 2 7 3 6 4" xfId="15348" xr:uid="{00000000-0005-0000-0000-0000383B0000}"/>
    <cellStyle name="20% - Accent1 2 7 3 7" xfId="15349" xr:uid="{00000000-0005-0000-0000-0000393B0000}"/>
    <cellStyle name="20% - Accent1 2 7 3 7 2" xfId="15350" xr:uid="{00000000-0005-0000-0000-00003A3B0000}"/>
    <cellStyle name="20% - Accent1 2 7 3 7 2 2" xfId="15351" xr:uid="{00000000-0005-0000-0000-00003B3B0000}"/>
    <cellStyle name="20% - Accent1 2 7 3 7 3" xfId="15352" xr:uid="{00000000-0005-0000-0000-00003C3B0000}"/>
    <cellStyle name="20% - Accent1 2 7 3 8" xfId="15353" xr:uid="{00000000-0005-0000-0000-00003D3B0000}"/>
    <cellStyle name="20% - Accent1 2 7 3 8 2" xfId="15354" xr:uid="{00000000-0005-0000-0000-00003E3B0000}"/>
    <cellStyle name="20% - Accent1 2 7 3 8 2 2" xfId="15355" xr:uid="{00000000-0005-0000-0000-00003F3B0000}"/>
    <cellStyle name="20% - Accent1 2 7 3 8 3" xfId="15356" xr:uid="{00000000-0005-0000-0000-0000403B0000}"/>
    <cellStyle name="20% - Accent1 2 7 3 9" xfId="15357" xr:uid="{00000000-0005-0000-0000-0000413B0000}"/>
    <cellStyle name="20% - Accent1 2 7 3 9 2" xfId="15358" xr:uid="{00000000-0005-0000-0000-0000423B0000}"/>
    <cellStyle name="20% - Accent1 2 7 4" xfId="15359" xr:uid="{00000000-0005-0000-0000-0000433B0000}"/>
    <cellStyle name="20% - Accent1 2 7 4 10" xfId="15360" xr:uid="{00000000-0005-0000-0000-0000443B0000}"/>
    <cellStyle name="20% - Accent1 2 7 4 10 2" xfId="15361" xr:uid="{00000000-0005-0000-0000-0000453B0000}"/>
    <cellStyle name="20% - Accent1 2 7 4 11" xfId="15362" xr:uid="{00000000-0005-0000-0000-0000463B0000}"/>
    <cellStyle name="20% - Accent1 2 7 4 2" xfId="15363" xr:uid="{00000000-0005-0000-0000-0000473B0000}"/>
    <cellStyle name="20% - Accent1 2 7 4 2 2" xfId="15364" xr:uid="{00000000-0005-0000-0000-0000483B0000}"/>
    <cellStyle name="20% - Accent1 2 7 4 2 2 2" xfId="15365" xr:uid="{00000000-0005-0000-0000-0000493B0000}"/>
    <cellStyle name="20% - Accent1 2 7 4 2 2 2 2" xfId="15366" xr:uid="{00000000-0005-0000-0000-00004A3B0000}"/>
    <cellStyle name="20% - Accent1 2 7 4 2 2 2 2 2" xfId="15367" xr:uid="{00000000-0005-0000-0000-00004B3B0000}"/>
    <cellStyle name="20% - Accent1 2 7 4 2 2 2 3" xfId="15368" xr:uid="{00000000-0005-0000-0000-00004C3B0000}"/>
    <cellStyle name="20% - Accent1 2 7 4 2 2 3" xfId="15369" xr:uid="{00000000-0005-0000-0000-00004D3B0000}"/>
    <cellStyle name="20% - Accent1 2 7 4 2 2 3 2" xfId="15370" xr:uid="{00000000-0005-0000-0000-00004E3B0000}"/>
    <cellStyle name="20% - Accent1 2 7 4 2 2 4" xfId="15371" xr:uid="{00000000-0005-0000-0000-00004F3B0000}"/>
    <cellStyle name="20% - Accent1 2 7 4 2 3" xfId="15372" xr:uid="{00000000-0005-0000-0000-0000503B0000}"/>
    <cellStyle name="20% - Accent1 2 7 4 2 3 2" xfId="15373" xr:uid="{00000000-0005-0000-0000-0000513B0000}"/>
    <cellStyle name="20% - Accent1 2 7 4 2 3 2 2" xfId="15374" xr:uid="{00000000-0005-0000-0000-0000523B0000}"/>
    <cellStyle name="20% - Accent1 2 7 4 2 3 2 2 2" xfId="15375" xr:uid="{00000000-0005-0000-0000-0000533B0000}"/>
    <cellStyle name="20% - Accent1 2 7 4 2 3 2 3" xfId="15376" xr:uid="{00000000-0005-0000-0000-0000543B0000}"/>
    <cellStyle name="20% - Accent1 2 7 4 2 3 3" xfId="15377" xr:uid="{00000000-0005-0000-0000-0000553B0000}"/>
    <cellStyle name="20% - Accent1 2 7 4 2 3 3 2" xfId="15378" xr:uid="{00000000-0005-0000-0000-0000563B0000}"/>
    <cellStyle name="20% - Accent1 2 7 4 2 3 4" xfId="15379" xr:uid="{00000000-0005-0000-0000-0000573B0000}"/>
    <cellStyle name="20% - Accent1 2 7 4 2 4" xfId="15380" xr:uid="{00000000-0005-0000-0000-0000583B0000}"/>
    <cellStyle name="20% - Accent1 2 7 4 2 4 2" xfId="15381" xr:uid="{00000000-0005-0000-0000-0000593B0000}"/>
    <cellStyle name="20% - Accent1 2 7 4 2 4 2 2" xfId="15382" xr:uid="{00000000-0005-0000-0000-00005A3B0000}"/>
    <cellStyle name="20% - Accent1 2 7 4 2 4 2 2 2" xfId="15383" xr:uid="{00000000-0005-0000-0000-00005B3B0000}"/>
    <cellStyle name="20% - Accent1 2 7 4 2 4 2 3" xfId="15384" xr:uid="{00000000-0005-0000-0000-00005C3B0000}"/>
    <cellStyle name="20% - Accent1 2 7 4 2 4 3" xfId="15385" xr:uid="{00000000-0005-0000-0000-00005D3B0000}"/>
    <cellStyle name="20% - Accent1 2 7 4 2 4 3 2" xfId="15386" xr:uid="{00000000-0005-0000-0000-00005E3B0000}"/>
    <cellStyle name="20% - Accent1 2 7 4 2 4 4" xfId="15387" xr:uid="{00000000-0005-0000-0000-00005F3B0000}"/>
    <cellStyle name="20% - Accent1 2 7 4 2 5" xfId="15388" xr:uid="{00000000-0005-0000-0000-0000603B0000}"/>
    <cellStyle name="20% - Accent1 2 7 4 2 5 2" xfId="15389" xr:uid="{00000000-0005-0000-0000-0000613B0000}"/>
    <cellStyle name="20% - Accent1 2 7 4 2 5 2 2" xfId="15390" xr:uid="{00000000-0005-0000-0000-0000623B0000}"/>
    <cellStyle name="20% - Accent1 2 7 4 2 5 3" xfId="15391" xr:uid="{00000000-0005-0000-0000-0000633B0000}"/>
    <cellStyle name="20% - Accent1 2 7 4 2 6" xfId="15392" xr:uid="{00000000-0005-0000-0000-0000643B0000}"/>
    <cellStyle name="20% - Accent1 2 7 4 2 6 2" xfId="15393" xr:uid="{00000000-0005-0000-0000-0000653B0000}"/>
    <cellStyle name="20% - Accent1 2 7 4 2 6 2 2" xfId="15394" xr:uid="{00000000-0005-0000-0000-0000663B0000}"/>
    <cellStyle name="20% - Accent1 2 7 4 2 6 3" xfId="15395" xr:uid="{00000000-0005-0000-0000-0000673B0000}"/>
    <cellStyle name="20% - Accent1 2 7 4 2 7" xfId="15396" xr:uid="{00000000-0005-0000-0000-0000683B0000}"/>
    <cellStyle name="20% - Accent1 2 7 4 2 7 2" xfId="15397" xr:uid="{00000000-0005-0000-0000-0000693B0000}"/>
    <cellStyle name="20% - Accent1 2 7 4 2 8" xfId="15398" xr:uid="{00000000-0005-0000-0000-00006A3B0000}"/>
    <cellStyle name="20% - Accent1 2 7 4 2 8 2" xfId="15399" xr:uid="{00000000-0005-0000-0000-00006B3B0000}"/>
    <cellStyle name="20% - Accent1 2 7 4 2 9" xfId="15400" xr:uid="{00000000-0005-0000-0000-00006C3B0000}"/>
    <cellStyle name="20% - Accent1 2 7 4 3" xfId="15401" xr:uid="{00000000-0005-0000-0000-00006D3B0000}"/>
    <cellStyle name="20% - Accent1 2 7 4 3 2" xfId="15402" xr:uid="{00000000-0005-0000-0000-00006E3B0000}"/>
    <cellStyle name="20% - Accent1 2 7 4 3 2 2" xfId="15403" xr:uid="{00000000-0005-0000-0000-00006F3B0000}"/>
    <cellStyle name="20% - Accent1 2 7 4 3 2 2 2" xfId="15404" xr:uid="{00000000-0005-0000-0000-0000703B0000}"/>
    <cellStyle name="20% - Accent1 2 7 4 3 2 2 2 2" xfId="15405" xr:uid="{00000000-0005-0000-0000-0000713B0000}"/>
    <cellStyle name="20% - Accent1 2 7 4 3 2 2 3" xfId="15406" xr:uid="{00000000-0005-0000-0000-0000723B0000}"/>
    <cellStyle name="20% - Accent1 2 7 4 3 2 3" xfId="15407" xr:uid="{00000000-0005-0000-0000-0000733B0000}"/>
    <cellStyle name="20% - Accent1 2 7 4 3 2 3 2" xfId="15408" xr:uid="{00000000-0005-0000-0000-0000743B0000}"/>
    <cellStyle name="20% - Accent1 2 7 4 3 2 4" xfId="15409" xr:uid="{00000000-0005-0000-0000-0000753B0000}"/>
    <cellStyle name="20% - Accent1 2 7 4 3 3" xfId="15410" xr:uid="{00000000-0005-0000-0000-0000763B0000}"/>
    <cellStyle name="20% - Accent1 2 7 4 3 3 2" xfId="15411" xr:uid="{00000000-0005-0000-0000-0000773B0000}"/>
    <cellStyle name="20% - Accent1 2 7 4 3 3 2 2" xfId="15412" xr:uid="{00000000-0005-0000-0000-0000783B0000}"/>
    <cellStyle name="20% - Accent1 2 7 4 3 3 2 2 2" xfId="15413" xr:uid="{00000000-0005-0000-0000-0000793B0000}"/>
    <cellStyle name="20% - Accent1 2 7 4 3 3 2 3" xfId="15414" xr:uid="{00000000-0005-0000-0000-00007A3B0000}"/>
    <cellStyle name="20% - Accent1 2 7 4 3 3 3" xfId="15415" xr:uid="{00000000-0005-0000-0000-00007B3B0000}"/>
    <cellStyle name="20% - Accent1 2 7 4 3 3 3 2" xfId="15416" xr:uid="{00000000-0005-0000-0000-00007C3B0000}"/>
    <cellStyle name="20% - Accent1 2 7 4 3 3 4" xfId="15417" xr:uid="{00000000-0005-0000-0000-00007D3B0000}"/>
    <cellStyle name="20% - Accent1 2 7 4 3 4" xfId="15418" xr:uid="{00000000-0005-0000-0000-00007E3B0000}"/>
    <cellStyle name="20% - Accent1 2 7 4 3 4 2" xfId="15419" xr:uid="{00000000-0005-0000-0000-00007F3B0000}"/>
    <cellStyle name="20% - Accent1 2 7 4 3 4 2 2" xfId="15420" xr:uid="{00000000-0005-0000-0000-0000803B0000}"/>
    <cellStyle name="20% - Accent1 2 7 4 3 4 2 2 2" xfId="15421" xr:uid="{00000000-0005-0000-0000-0000813B0000}"/>
    <cellStyle name="20% - Accent1 2 7 4 3 4 2 3" xfId="15422" xr:uid="{00000000-0005-0000-0000-0000823B0000}"/>
    <cellStyle name="20% - Accent1 2 7 4 3 4 3" xfId="15423" xr:uid="{00000000-0005-0000-0000-0000833B0000}"/>
    <cellStyle name="20% - Accent1 2 7 4 3 4 3 2" xfId="15424" xr:uid="{00000000-0005-0000-0000-0000843B0000}"/>
    <cellStyle name="20% - Accent1 2 7 4 3 4 4" xfId="15425" xr:uid="{00000000-0005-0000-0000-0000853B0000}"/>
    <cellStyle name="20% - Accent1 2 7 4 3 5" xfId="15426" xr:uid="{00000000-0005-0000-0000-0000863B0000}"/>
    <cellStyle name="20% - Accent1 2 7 4 3 5 2" xfId="15427" xr:uid="{00000000-0005-0000-0000-0000873B0000}"/>
    <cellStyle name="20% - Accent1 2 7 4 3 5 2 2" xfId="15428" xr:uid="{00000000-0005-0000-0000-0000883B0000}"/>
    <cellStyle name="20% - Accent1 2 7 4 3 5 3" xfId="15429" xr:uid="{00000000-0005-0000-0000-0000893B0000}"/>
    <cellStyle name="20% - Accent1 2 7 4 3 6" xfId="15430" xr:uid="{00000000-0005-0000-0000-00008A3B0000}"/>
    <cellStyle name="20% - Accent1 2 7 4 3 6 2" xfId="15431" xr:uid="{00000000-0005-0000-0000-00008B3B0000}"/>
    <cellStyle name="20% - Accent1 2 7 4 3 6 2 2" xfId="15432" xr:uid="{00000000-0005-0000-0000-00008C3B0000}"/>
    <cellStyle name="20% - Accent1 2 7 4 3 6 3" xfId="15433" xr:uid="{00000000-0005-0000-0000-00008D3B0000}"/>
    <cellStyle name="20% - Accent1 2 7 4 3 7" xfId="15434" xr:uid="{00000000-0005-0000-0000-00008E3B0000}"/>
    <cellStyle name="20% - Accent1 2 7 4 3 7 2" xfId="15435" xr:uid="{00000000-0005-0000-0000-00008F3B0000}"/>
    <cellStyle name="20% - Accent1 2 7 4 3 8" xfId="15436" xr:uid="{00000000-0005-0000-0000-0000903B0000}"/>
    <cellStyle name="20% - Accent1 2 7 4 3 8 2" xfId="15437" xr:uid="{00000000-0005-0000-0000-0000913B0000}"/>
    <cellStyle name="20% - Accent1 2 7 4 3 9" xfId="15438" xr:uid="{00000000-0005-0000-0000-0000923B0000}"/>
    <cellStyle name="20% - Accent1 2 7 4 4" xfId="15439" xr:uid="{00000000-0005-0000-0000-0000933B0000}"/>
    <cellStyle name="20% - Accent1 2 7 4 4 2" xfId="15440" xr:uid="{00000000-0005-0000-0000-0000943B0000}"/>
    <cellStyle name="20% - Accent1 2 7 4 4 2 2" xfId="15441" xr:uid="{00000000-0005-0000-0000-0000953B0000}"/>
    <cellStyle name="20% - Accent1 2 7 4 4 2 2 2" xfId="15442" xr:uid="{00000000-0005-0000-0000-0000963B0000}"/>
    <cellStyle name="20% - Accent1 2 7 4 4 2 3" xfId="15443" xr:uid="{00000000-0005-0000-0000-0000973B0000}"/>
    <cellStyle name="20% - Accent1 2 7 4 4 3" xfId="15444" xr:uid="{00000000-0005-0000-0000-0000983B0000}"/>
    <cellStyle name="20% - Accent1 2 7 4 4 3 2" xfId="15445" xr:uid="{00000000-0005-0000-0000-0000993B0000}"/>
    <cellStyle name="20% - Accent1 2 7 4 4 4" xfId="15446" xr:uid="{00000000-0005-0000-0000-00009A3B0000}"/>
    <cellStyle name="20% - Accent1 2 7 4 5" xfId="15447" xr:uid="{00000000-0005-0000-0000-00009B3B0000}"/>
    <cellStyle name="20% - Accent1 2 7 4 5 2" xfId="15448" xr:uid="{00000000-0005-0000-0000-00009C3B0000}"/>
    <cellStyle name="20% - Accent1 2 7 4 5 2 2" xfId="15449" xr:uid="{00000000-0005-0000-0000-00009D3B0000}"/>
    <cellStyle name="20% - Accent1 2 7 4 5 2 2 2" xfId="15450" xr:uid="{00000000-0005-0000-0000-00009E3B0000}"/>
    <cellStyle name="20% - Accent1 2 7 4 5 2 3" xfId="15451" xr:uid="{00000000-0005-0000-0000-00009F3B0000}"/>
    <cellStyle name="20% - Accent1 2 7 4 5 3" xfId="15452" xr:uid="{00000000-0005-0000-0000-0000A03B0000}"/>
    <cellStyle name="20% - Accent1 2 7 4 5 3 2" xfId="15453" xr:uid="{00000000-0005-0000-0000-0000A13B0000}"/>
    <cellStyle name="20% - Accent1 2 7 4 5 4" xfId="15454" xr:uid="{00000000-0005-0000-0000-0000A23B0000}"/>
    <cellStyle name="20% - Accent1 2 7 4 6" xfId="15455" xr:uid="{00000000-0005-0000-0000-0000A33B0000}"/>
    <cellStyle name="20% - Accent1 2 7 4 6 2" xfId="15456" xr:uid="{00000000-0005-0000-0000-0000A43B0000}"/>
    <cellStyle name="20% - Accent1 2 7 4 6 2 2" xfId="15457" xr:uid="{00000000-0005-0000-0000-0000A53B0000}"/>
    <cellStyle name="20% - Accent1 2 7 4 6 2 2 2" xfId="15458" xr:uid="{00000000-0005-0000-0000-0000A63B0000}"/>
    <cellStyle name="20% - Accent1 2 7 4 6 2 3" xfId="15459" xr:uid="{00000000-0005-0000-0000-0000A73B0000}"/>
    <cellStyle name="20% - Accent1 2 7 4 6 3" xfId="15460" xr:uid="{00000000-0005-0000-0000-0000A83B0000}"/>
    <cellStyle name="20% - Accent1 2 7 4 6 3 2" xfId="15461" xr:uid="{00000000-0005-0000-0000-0000A93B0000}"/>
    <cellStyle name="20% - Accent1 2 7 4 6 4" xfId="15462" xr:uid="{00000000-0005-0000-0000-0000AA3B0000}"/>
    <cellStyle name="20% - Accent1 2 7 4 7" xfId="15463" xr:uid="{00000000-0005-0000-0000-0000AB3B0000}"/>
    <cellStyle name="20% - Accent1 2 7 4 7 2" xfId="15464" xr:uid="{00000000-0005-0000-0000-0000AC3B0000}"/>
    <cellStyle name="20% - Accent1 2 7 4 7 2 2" xfId="15465" xr:uid="{00000000-0005-0000-0000-0000AD3B0000}"/>
    <cellStyle name="20% - Accent1 2 7 4 7 3" xfId="15466" xr:uid="{00000000-0005-0000-0000-0000AE3B0000}"/>
    <cellStyle name="20% - Accent1 2 7 4 8" xfId="15467" xr:uid="{00000000-0005-0000-0000-0000AF3B0000}"/>
    <cellStyle name="20% - Accent1 2 7 4 8 2" xfId="15468" xr:uid="{00000000-0005-0000-0000-0000B03B0000}"/>
    <cellStyle name="20% - Accent1 2 7 4 8 2 2" xfId="15469" xr:uid="{00000000-0005-0000-0000-0000B13B0000}"/>
    <cellStyle name="20% - Accent1 2 7 4 8 3" xfId="15470" xr:uid="{00000000-0005-0000-0000-0000B23B0000}"/>
    <cellStyle name="20% - Accent1 2 7 4 9" xfId="15471" xr:uid="{00000000-0005-0000-0000-0000B33B0000}"/>
    <cellStyle name="20% - Accent1 2 7 4 9 2" xfId="15472" xr:uid="{00000000-0005-0000-0000-0000B43B0000}"/>
    <cellStyle name="20% - Accent1 2 7 5" xfId="15473" xr:uid="{00000000-0005-0000-0000-0000B53B0000}"/>
    <cellStyle name="20% - Accent1 2 7 5 2" xfId="15474" xr:uid="{00000000-0005-0000-0000-0000B63B0000}"/>
    <cellStyle name="20% - Accent1 2 7 5 2 2" xfId="15475" xr:uid="{00000000-0005-0000-0000-0000B73B0000}"/>
    <cellStyle name="20% - Accent1 2 7 5 2 2 2" xfId="15476" xr:uid="{00000000-0005-0000-0000-0000B83B0000}"/>
    <cellStyle name="20% - Accent1 2 7 5 2 2 2 2" xfId="15477" xr:uid="{00000000-0005-0000-0000-0000B93B0000}"/>
    <cellStyle name="20% - Accent1 2 7 5 2 2 3" xfId="15478" xr:uid="{00000000-0005-0000-0000-0000BA3B0000}"/>
    <cellStyle name="20% - Accent1 2 7 5 2 3" xfId="15479" xr:uid="{00000000-0005-0000-0000-0000BB3B0000}"/>
    <cellStyle name="20% - Accent1 2 7 5 2 3 2" xfId="15480" xr:uid="{00000000-0005-0000-0000-0000BC3B0000}"/>
    <cellStyle name="20% - Accent1 2 7 5 2 4" xfId="15481" xr:uid="{00000000-0005-0000-0000-0000BD3B0000}"/>
    <cellStyle name="20% - Accent1 2 7 5 3" xfId="15482" xr:uid="{00000000-0005-0000-0000-0000BE3B0000}"/>
    <cellStyle name="20% - Accent1 2 7 5 3 2" xfId="15483" xr:uid="{00000000-0005-0000-0000-0000BF3B0000}"/>
    <cellStyle name="20% - Accent1 2 7 5 3 2 2" xfId="15484" xr:uid="{00000000-0005-0000-0000-0000C03B0000}"/>
    <cellStyle name="20% - Accent1 2 7 5 3 2 2 2" xfId="15485" xr:uid="{00000000-0005-0000-0000-0000C13B0000}"/>
    <cellStyle name="20% - Accent1 2 7 5 3 2 3" xfId="15486" xr:uid="{00000000-0005-0000-0000-0000C23B0000}"/>
    <cellStyle name="20% - Accent1 2 7 5 3 3" xfId="15487" xr:uid="{00000000-0005-0000-0000-0000C33B0000}"/>
    <cellStyle name="20% - Accent1 2 7 5 3 3 2" xfId="15488" xr:uid="{00000000-0005-0000-0000-0000C43B0000}"/>
    <cellStyle name="20% - Accent1 2 7 5 3 4" xfId="15489" xr:uid="{00000000-0005-0000-0000-0000C53B0000}"/>
    <cellStyle name="20% - Accent1 2 7 5 4" xfId="15490" xr:uid="{00000000-0005-0000-0000-0000C63B0000}"/>
    <cellStyle name="20% - Accent1 2 7 5 4 2" xfId="15491" xr:uid="{00000000-0005-0000-0000-0000C73B0000}"/>
    <cellStyle name="20% - Accent1 2 7 5 4 2 2" xfId="15492" xr:uid="{00000000-0005-0000-0000-0000C83B0000}"/>
    <cellStyle name="20% - Accent1 2 7 5 4 2 2 2" xfId="15493" xr:uid="{00000000-0005-0000-0000-0000C93B0000}"/>
    <cellStyle name="20% - Accent1 2 7 5 4 2 3" xfId="15494" xr:uid="{00000000-0005-0000-0000-0000CA3B0000}"/>
    <cellStyle name="20% - Accent1 2 7 5 4 3" xfId="15495" xr:uid="{00000000-0005-0000-0000-0000CB3B0000}"/>
    <cellStyle name="20% - Accent1 2 7 5 4 3 2" xfId="15496" xr:uid="{00000000-0005-0000-0000-0000CC3B0000}"/>
    <cellStyle name="20% - Accent1 2 7 5 4 4" xfId="15497" xr:uid="{00000000-0005-0000-0000-0000CD3B0000}"/>
    <cellStyle name="20% - Accent1 2 7 5 5" xfId="15498" xr:uid="{00000000-0005-0000-0000-0000CE3B0000}"/>
    <cellStyle name="20% - Accent1 2 7 5 5 2" xfId="15499" xr:uid="{00000000-0005-0000-0000-0000CF3B0000}"/>
    <cellStyle name="20% - Accent1 2 7 5 5 2 2" xfId="15500" xr:uid="{00000000-0005-0000-0000-0000D03B0000}"/>
    <cellStyle name="20% - Accent1 2 7 5 5 3" xfId="15501" xr:uid="{00000000-0005-0000-0000-0000D13B0000}"/>
    <cellStyle name="20% - Accent1 2 7 5 6" xfId="15502" xr:uid="{00000000-0005-0000-0000-0000D23B0000}"/>
    <cellStyle name="20% - Accent1 2 7 5 6 2" xfId="15503" xr:uid="{00000000-0005-0000-0000-0000D33B0000}"/>
    <cellStyle name="20% - Accent1 2 7 5 6 2 2" xfId="15504" xr:uid="{00000000-0005-0000-0000-0000D43B0000}"/>
    <cellStyle name="20% - Accent1 2 7 5 6 3" xfId="15505" xr:uid="{00000000-0005-0000-0000-0000D53B0000}"/>
    <cellStyle name="20% - Accent1 2 7 5 7" xfId="15506" xr:uid="{00000000-0005-0000-0000-0000D63B0000}"/>
    <cellStyle name="20% - Accent1 2 7 5 7 2" xfId="15507" xr:uid="{00000000-0005-0000-0000-0000D73B0000}"/>
    <cellStyle name="20% - Accent1 2 7 5 8" xfId="15508" xr:uid="{00000000-0005-0000-0000-0000D83B0000}"/>
    <cellStyle name="20% - Accent1 2 7 5 8 2" xfId="15509" xr:uid="{00000000-0005-0000-0000-0000D93B0000}"/>
    <cellStyle name="20% - Accent1 2 7 5 9" xfId="15510" xr:uid="{00000000-0005-0000-0000-0000DA3B0000}"/>
    <cellStyle name="20% - Accent1 2 7 6" xfId="15511" xr:uid="{00000000-0005-0000-0000-0000DB3B0000}"/>
    <cellStyle name="20% - Accent1 2 7 6 2" xfId="15512" xr:uid="{00000000-0005-0000-0000-0000DC3B0000}"/>
    <cellStyle name="20% - Accent1 2 7 6 2 2" xfId="15513" xr:uid="{00000000-0005-0000-0000-0000DD3B0000}"/>
    <cellStyle name="20% - Accent1 2 7 6 2 2 2" xfId="15514" xr:uid="{00000000-0005-0000-0000-0000DE3B0000}"/>
    <cellStyle name="20% - Accent1 2 7 6 2 2 2 2" xfId="15515" xr:uid="{00000000-0005-0000-0000-0000DF3B0000}"/>
    <cellStyle name="20% - Accent1 2 7 6 2 2 3" xfId="15516" xr:uid="{00000000-0005-0000-0000-0000E03B0000}"/>
    <cellStyle name="20% - Accent1 2 7 6 2 3" xfId="15517" xr:uid="{00000000-0005-0000-0000-0000E13B0000}"/>
    <cellStyle name="20% - Accent1 2 7 6 2 3 2" xfId="15518" xr:uid="{00000000-0005-0000-0000-0000E23B0000}"/>
    <cellStyle name="20% - Accent1 2 7 6 2 4" xfId="15519" xr:uid="{00000000-0005-0000-0000-0000E33B0000}"/>
    <cellStyle name="20% - Accent1 2 7 6 3" xfId="15520" xr:uid="{00000000-0005-0000-0000-0000E43B0000}"/>
    <cellStyle name="20% - Accent1 2 7 6 3 2" xfId="15521" xr:uid="{00000000-0005-0000-0000-0000E53B0000}"/>
    <cellStyle name="20% - Accent1 2 7 6 3 2 2" xfId="15522" xr:uid="{00000000-0005-0000-0000-0000E63B0000}"/>
    <cellStyle name="20% - Accent1 2 7 6 3 2 2 2" xfId="15523" xr:uid="{00000000-0005-0000-0000-0000E73B0000}"/>
    <cellStyle name="20% - Accent1 2 7 6 3 2 3" xfId="15524" xr:uid="{00000000-0005-0000-0000-0000E83B0000}"/>
    <cellStyle name="20% - Accent1 2 7 6 3 3" xfId="15525" xr:uid="{00000000-0005-0000-0000-0000E93B0000}"/>
    <cellStyle name="20% - Accent1 2 7 6 3 3 2" xfId="15526" xr:uid="{00000000-0005-0000-0000-0000EA3B0000}"/>
    <cellStyle name="20% - Accent1 2 7 6 3 4" xfId="15527" xr:uid="{00000000-0005-0000-0000-0000EB3B0000}"/>
    <cellStyle name="20% - Accent1 2 7 6 4" xfId="15528" xr:uid="{00000000-0005-0000-0000-0000EC3B0000}"/>
    <cellStyle name="20% - Accent1 2 7 6 4 2" xfId="15529" xr:uid="{00000000-0005-0000-0000-0000ED3B0000}"/>
    <cellStyle name="20% - Accent1 2 7 6 4 2 2" xfId="15530" xr:uid="{00000000-0005-0000-0000-0000EE3B0000}"/>
    <cellStyle name="20% - Accent1 2 7 6 4 2 2 2" xfId="15531" xr:uid="{00000000-0005-0000-0000-0000EF3B0000}"/>
    <cellStyle name="20% - Accent1 2 7 6 4 2 3" xfId="15532" xr:uid="{00000000-0005-0000-0000-0000F03B0000}"/>
    <cellStyle name="20% - Accent1 2 7 6 4 3" xfId="15533" xr:uid="{00000000-0005-0000-0000-0000F13B0000}"/>
    <cellStyle name="20% - Accent1 2 7 6 4 3 2" xfId="15534" xr:uid="{00000000-0005-0000-0000-0000F23B0000}"/>
    <cellStyle name="20% - Accent1 2 7 6 4 4" xfId="15535" xr:uid="{00000000-0005-0000-0000-0000F33B0000}"/>
    <cellStyle name="20% - Accent1 2 7 6 5" xfId="15536" xr:uid="{00000000-0005-0000-0000-0000F43B0000}"/>
    <cellStyle name="20% - Accent1 2 7 6 5 2" xfId="15537" xr:uid="{00000000-0005-0000-0000-0000F53B0000}"/>
    <cellStyle name="20% - Accent1 2 7 6 5 2 2" xfId="15538" xr:uid="{00000000-0005-0000-0000-0000F63B0000}"/>
    <cellStyle name="20% - Accent1 2 7 6 5 3" xfId="15539" xr:uid="{00000000-0005-0000-0000-0000F73B0000}"/>
    <cellStyle name="20% - Accent1 2 7 6 6" xfId="15540" xr:uid="{00000000-0005-0000-0000-0000F83B0000}"/>
    <cellStyle name="20% - Accent1 2 7 6 6 2" xfId="15541" xr:uid="{00000000-0005-0000-0000-0000F93B0000}"/>
    <cellStyle name="20% - Accent1 2 7 6 6 2 2" xfId="15542" xr:uid="{00000000-0005-0000-0000-0000FA3B0000}"/>
    <cellStyle name="20% - Accent1 2 7 6 6 3" xfId="15543" xr:uid="{00000000-0005-0000-0000-0000FB3B0000}"/>
    <cellStyle name="20% - Accent1 2 7 6 7" xfId="15544" xr:uid="{00000000-0005-0000-0000-0000FC3B0000}"/>
    <cellStyle name="20% - Accent1 2 7 6 7 2" xfId="15545" xr:uid="{00000000-0005-0000-0000-0000FD3B0000}"/>
    <cellStyle name="20% - Accent1 2 7 6 8" xfId="15546" xr:uid="{00000000-0005-0000-0000-0000FE3B0000}"/>
    <cellStyle name="20% - Accent1 2 7 6 8 2" xfId="15547" xr:uid="{00000000-0005-0000-0000-0000FF3B0000}"/>
    <cellStyle name="20% - Accent1 2 7 6 9" xfId="15548" xr:uid="{00000000-0005-0000-0000-0000003C0000}"/>
    <cellStyle name="20% - Accent1 2 7 7" xfId="15549" xr:uid="{00000000-0005-0000-0000-0000013C0000}"/>
    <cellStyle name="20% - Accent1 2 7 7 2" xfId="15550" xr:uid="{00000000-0005-0000-0000-0000023C0000}"/>
    <cellStyle name="20% - Accent1 2 7 7 2 2" xfId="15551" xr:uid="{00000000-0005-0000-0000-0000033C0000}"/>
    <cellStyle name="20% - Accent1 2 7 7 2 2 2" xfId="15552" xr:uid="{00000000-0005-0000-0000-0000043C0000}"/>
    <cellStyle name="20% - Accent1 2 7 7 2 3" xfId="15553" xr:uid="{00000000-0005-0000-0000-0000053C0000}"/>
    <cellStyle name="20% - Accent1 2 7 7 3" xfId="15554" xr:uid="{00000000-0005-0000-0000-0000063C0000}"/>
    <cellStyle name="20% - Accent1 2 7 7 3 2" xfId="15555" xr:uid="{00000000-0005-0000-0000-0000073C0000}"/>
    <cellStyle name="20% - Accent1 2 7 7 4" xfId="15556" xr:uid="{00000000-0005-0000-0000-0000083C0000}"/>
    <cellStyle name="20% - Accent1 2 7 8" xfId="15557" xr:uid="{00000000-0005-0000-0000-0000093C0000}"/>
    <cellStyle name="20% - Accent1 2 7 8 2" xfId="15558" xr:uid="{00000000-0005-0000-0000-00000A3C0000}"/>
    <cellStyle name="20% - Accent1 2 7 8 2 2" xfId="15559" xr:uid="{00000000-0005-0000-0000-00000B3C0000}"/>
    <cellStyle name="20% - Accent1 2 7 8 2 2 2" xfId="15560" xr:uid="{00000000-0005-0000-0000-00000C3C0000}"/>
    <cellStyle name="20% - Accent1 2 7 8 2 3" xfId="15561" xr:uid="{00000000-0005-0000-0000-00000D3C0000}"/>
    <cellStyle name="20% - Accent1 2 7 8 3" xfId="15562" xr:uid="{00000000-0005-0000-0000-00000E3C0000}"/>
    <cellStyle name="20% - Accent1 2 7 8 3 2" xfId="15563" xr:uid="{00000000-0005-0000-0000-00000F3C0000}"/>
    <cellStyle name="20% - Accent1 2 7 8 4" xfId="15564" xr:uid="{00000000-0005-0000-0000-0000103C0000}"/>
    <cellStyle name="20% - Accent1 2 7 9" xfId="15565" xr:uid="{00000000-0005-0000-0000-0000113C0000}"/>
    <cellStyle name="20% - Accent1 2 7 9 2" xfId="15566" xr:uid="{00000000-0005-0000-0000-0000123C0000}"/>
    <cellStyle name="20% - Accent1 2 7 9 2 2" xfId="15567" xr:uid="{00000000-0005-0000-0000-0000133C0000}"/>
    <cellStyle name="20% - Accent1 2 7 9 2 2 2" xfId="15568" xr:uid="{00000000-0005-0000-0000-0000143C0000}"/>
    <cellStyle name="20% - Accent1 2 7 9 2 3" xfId="15569" xr:uid="{00000000-0005-0000-0000-0000153C0000}"/>
    <cellStyle name="20% - Accent1 2 7 9 3" xfId="15570" xr:uid="{00000000-0005-0000-0000-0000163C0000}"/>
    <cellStyle name="20% - Accent1 2 7 9 3 2" xfId="15571" xr:uid="{00000000-0005-0000-0000-0000173C0000}"/>
    <cellStyle name="20% - Accent1 2 7 9 4" xfId="15572" xr:uid="{00000000-0005-0000-0000-0000183C0000}"/>
    <cellStyle name="20% - Accent1 2 8" xfId="15573" xr:uid="{00000000-0005-0000-0000-0000193C0000}"/>
    <cellStyle name="20% - Accent1 2 8 10" xfId="15574" xr:uid="{00000000-0005-0000-0000-00001A3C0000}"/>
    <cellStyle name="20% - Accent1 2 8 10 2" xfId="15575" xr:uid="{00000000-0005-0000-0000-00001B3C0000}"/>
    <cellStyle name="20% - Accent1 2 8 11" xfId="15576" xr:uid="{00000000-0005-0000-0000-00001C3C0000}"/>
    <cellStyle name="20% - Accent1 2 8 11 2" xfId="15577" xr:uid="{00000000-0005-0000-0000-00001D3C0000}"/>
    <cellStyle name="20% - Accent1 2 8 12" xfId="15578" xr:uid="{00000000-0005-0000-0000-00001E3C0000}"/>
    <cellStyle name="20% - Accent1 2 8 2" xfId="15579" xr:uid="{00000000-0005-0000-0000-00001F3C0000}"/>
    <cellStyle name="20% - Accent1 2 8 2 10" xfId="15580" xr:uid="{00000000-0005-0000-0000-0000203C0000}"/>
    <cellStyle name="20% - Accent1 2 8 2 10 2" xfId="15581" xr:uid="{00000000-0005-0000-0000-0000213C0000}"/>
    <cellStyle name="20% - Accent1 2 8 2 11" xfId="15582" xr:uid="{00000000-0005-0000-0000-0000223C0000}"/>
    <cellStyle name="20% - Accent1 2 8 2 2" xfId="15583" xr:uid="{00000000-0005-0000-0000-0000233C0000}"/>
    <cellStyle name="20% - Accent1 2 8 2 2 2" xfId="15584" xr:uid="{00000000-0005-0000-0000-0000243C0000}"/>
    <cellStyle name="20% - Accent1 2 8 2 2 2 2" xfId="15585" xr:uid="{00000000-0005-0000-0000-0000253C0000}"/>
    <cellStyle name="20% - Accent1 2 8 2 2 2 2 2" xfId="15586" xr:uid="{00000000-0005-0000-0000-0000263C0000}"/>
    <cellStyle name="20% - Accent1 2 8 2 2 2 2 2 2" xfId="15587" xr:uid="{00000000-0005-0000-0000-0000273C0000}"/>
    <cellStyle name="20% - Accent1 2 8 2 2 2 2 3" xfId="15588" xr:uid="{00000000-0005-0000-0000-0000283C0000}"/>
    <cellStyle name="20% - Accent1 2 8 2 2 2 3" xfId="15589" xr:uid="{00000000-0005-0000-0000-0000293C0000}"/>
    <cellStyle name="20% - Accent1 2 8 2 2 2 3 2" xfId="15590" xr:uid="{00000000-0005-0000-0000-00002A3C0000}"/>
    <cellStyle name="20% - Accent1 2 8 2 2 2 4" xfId="15591" xr:uid="{00000000-0005-0000-0000-00002B3C0000}"/>
    <cellStyle name="20% - Accent1 2 8 2 2 3" xfId="15592" xr:uid="{00000000-0005-0000-0000-00002C3C0000}"/>
    <cellStyle name="20% - Accent1 2 8 2 2 3 2" xfId="15593" xr:uid="{00000000-0005-0000-0000-00002D3C0000}"/>
    <cellStyle name="20% - Accent1 2 8 2 2 3 2 2" xfId="15594" xr:uid="{00000000-0005-0000-0000-00002E3C0000}"/>
    <cellStyle name="20% - Accent1 2 8 2 2 3 2 2 2" xfId="15595" xr:uid="{00000000-0005-0000-0000-00002F3C0000}"/>
    <cellStyle name="20% - Accent1 2 8 2 2 3 2 3" xfId="15596" xr:uid="{00000000-0005-0000-0000-0000303C0000}"/>
    <cellStyle name="20% - Accent1 2 8 2 2 3 3" xfId="15597" xr:uid="{00000000-0005-0000-0000-0000313C0000}"/>
    <cellStyle name="20% - Accent1 2 8 2 2 3 3 2" xfId="15598" xr:uid="{00000000-0005-0000-0000-0000323C0000}"/>
    <cellStyle name="20% - Accent1 2 8 2 2 3 4" xfId="15599" xr:uid="{00000000-0005-0000-0000-0000333C0000}"/>
    <cellStyle name="20% - Accent1 2 8 2 2 4" xfId="15600" xr:uid="{00000000-0005-0000-0000-0000343C0000}"/>
    <cellStyle name="20% - Accent1 2 8 2 2 4 2" xfId="15601" xr:uid="{00000000-0005-0000-0000-0000353C0000}"/>
    <cellStyle name="20% - Accent1 2 8 2 2 4 2 2" xfId="15602" xr:uid="{00000000-0005-0000-0000-0000363C0000}"/>
    <cellStyle name="20% - Accent1 2 8 2 2 4 2 2 2" xfId="15603" xr:uid="{00000000-0005-0000-0000-0000373C0000}"/>
    <cellStyle name="20% - Accent1 2 8 2 2 4 2 3" xfId="15604" xr:uid="{00000000-0005-0000-0000-0000383C0000}"/>
    <cellStyle name="20% - Accent1 2 8 2 2 4 3" xfId="15605" xr:uid="{00000000-0005-0000-0000-0000393C0000}"/>
    <cellStyle name="20% - Accent1 2 8 2 2 4 3 2" xfId="15606" xr:uid="{00000000-0005-0000-0000-00003A3C0000}"/>
    <cellStyle name="20% - Accent1 2 8 2 2 4 4" xfId="15607" xr:uid="{00000000-0005-0000-0000-00003B3C0000}"/>
    <cellStyle name="20% - Accent1 2 8 2 2 5" xfId="15608" xr:uid="{00000000-0005-0000-0000-00003C3C0000}"/>
    <cellStyle name="20% - Accent1 2 8 2 2 5 2" xfId="15609" xr:uid="{00000000-0005-0000-0000-00003D3C0000}"/>
    <cellStyle name="20% - Accent1 2 8 2 2 5 2 2" xfId="15610" xr:uid="{00000000-0005-0000-0000-00003E3C0000}"/>
    <cellStyle name="20% - Accent1 2 8 2 2 5 3" xfId="15611" xr:uid="{00000000-0005-0000-0000-00003F3C0000}"/>
    <cellStyle name="20% - Accent1 2 8 2 2 6" xfId="15612" xr:uid="{00000000-0005-0000-0000-0000403C0000}"/>
    <cellStyle name="20% - Accent1 2 8 2 2 6 2" xfId="15613" xr:uid="{00000000-0005-0000-0000-0000413C0000}"/>
    <cellStyle name="20% - Accent1 2 8 2 2 6 2 2" xfId="15614" xr:uid="{00000000-0005-0000-0000-0000423C0000}"/>
    <cellStyle name="20% - Accent1 2 8 2 2 6 3" xfId="15615" xr:uid="{00000000-0005-0000-0000-0000433C0000}"/>
    <cellStyle name="20% - Accent1 2 8 2 2 7" xfId="15616" xr:uid="{00000000-0005-0000-0000-0000443C0000}"/>
    <cellStyle name="20% - Accent1 2 8 2 2 7 2" xfId="15617" xr:uid="{00000000-0005-0000-0000-0000453C0000}"/>
    <cellStyle name="20% - Accent1 2 8 2 2 8" xfId="15618" xr:uid="{00000000-0005-0000-0000-0000463C0000}"/>
    <cellStyle name="20% - Accent1 2 8 2 2 8 2" xfId="15619" xr:uid="{00000000-0005-0000-0000-0000473C0000}"/>
    <cellStyle name="20% - Accent1 2 8 2 2 9" xfId="15620" xr:uid="{00000000-0005-0000-0000-0000483C0000}"/>
    <cellStyle name="20% - Accent1 2 8 2 3" xfId="15621" xr:uid="{00000000-0005-0000-0000-0000493C0000}"/>
    <cellStyle name="20% - Accent1 2 8 2 3 2" xfId="15622" xr:uid="{00000000-0005-0000-0000-00004A3C0000}"/>
    <cellStyle name="20% - Accent1 2 8 2 3 2 2" xfId="15623" xr:uid="{00000000-0005-0000-0000-00004B3C0000}"/>
    <cellStyle name="20% - Accent1 2 8 2 3 2 2 2" xfId="15624" xr:uid="{00000000-0005-0000-0000-00004C3C0000}"/>
    <cellStyle name="20% - Accent1 2 8 2 3 2 2 2 2" xfId="15625" xr:uid="{00000000-0005-0000-0000-00004D3C0000}"/>
    <cellStyle name="20% - Accent1 2 8 2 3 2 2 3" xfId="15626" xr:uid="{00000000-0005-0000-0000-00004E3C0000}"/>
    <cellStyle name="20% - Accent1 2 8 2 3 2 3" xfId="15627" xr:uid="{00000000-0005-0000-0000-00004F3C0000}"/>
    <cellStyle name="20% - Accent1 2 8 2 3 2 3 2" xfId="15628" xr:uid="{00000000-0005-0000-0000-0000503C0000}"/>
    <cellStyle name="20% - Accent1 2 8 2 3 2 4" xfId="15629" xr:uid="{00000000-0005-0000-0000-0000513C0000}"/>
    <cellStyle name="20% - Accent1 2 8 2 3 3" xfId="15630" xr:uid="{00000000-0005-0000-0000-0000523C0000}"/>
    <cellStyle name="20% - Accent1 2 8 2 3 3 2" xfId="15631" xr:uid="{00000000-0005-0000-0000-0000533C0000}"/>
    <cellStyle name="20% - Accent1 2 8 2 3 3 2 2" xfId="15632" xr:uid="{00000000-0005-0000-0000-0000543C0000}"/>
    <cellStyle name="20% - Accent1 2 8 2 3 3 2 2 2" xfId="15633" xr:uid="{00000000-0005-0000-0000-0000553C0000}"/>
    <cellStyle name="20% - Accent1 2 8 2 3 3 2 3" xfId="15634" xr:uid="{00000000-0005-0000-0000-0000563C0000}"/>
    <cellStyle name="20% - Accent1 2 8 2 3 3 3" xfId="15635" xr:uid="{00000000-0005-0000-0000-0000573C0000}"/>
    <cellStyle name="20% - Accent1 2 8 2 3 3 3 2" xfId="15636" xr:uid="{00000000-0005-0000-0000-0000583C0000}"/>
    <cellStyle name="20% - Accent1 2 8 2 3 3 4" xfId="15637" xr:uid="{00000000-0005-0000-0000-0000593C0000}"/>
    <cellStyle name="20% - Accent1 2 8 2 3 4" xfId="15638" xr:uid="{00000000-0005-0000-0000-00005A3C0000}"/>
    <cellStyle name="20% - Accent1 2 8 2 3 4 2" xfId="15639" xr:uid="{00000000-0005-0000-0000-00005B3C0000}"/>
    <cellStyle name="20% - Accent1 2 8 2 3 4 2 2" xfId="15640" xr:uid="{00000000-0005-0000-0000-00005C3C0000}"/>
    <cellStyle name="20% - Accent1 2 8 2 3 4 2 2 2" xfId="15641" xr:uid="{00000000-0005-0000-0000-00005D3C0000}"/>
    <cellStyle name="20% - Accent1 2 8 2 3 4 2 3" xfId="15642" xr:uid="{00000000-0005-0000-0000-00005E3C0000}"/>
    <cellStyle name="20% - Accent1 2 8 2 3 4 3" xfId="15643" xr:uid="{00000000-0005-0000-0000-00005F3C0000}"/>
    <cellStyle name="20% - Accent1 2 8 2 3 4 3 2" xfId="15644" xr:uid="{00000000-0005-0000-0000-0000603C0000}"/>
    <cellStyle name="20% - Accent1 2 8 2 3 4 4" xfId="15645" xr:uid="{00000000-0005-0000-0000-0000613C0000}"/>
    <cellStyle name="20% - Accent1 2 8 2 3 5" xfId="15646" xr:uid="{00000000-0005-0000-0000-0000623C0000}"/>
    <cellStyle name="20% - Accent1 2 8 2 3 5 2" xfId="15647" xr:uid="{00000000-0005-0000-0000-0000633C0000}"/>
    <cellStyle name="20% - Accent1 2 8 2 3 5 2 2" xfId="15648" xr:uid="{00000000-0005-0000-0000-0000643C0000}"/>
    <cellStyle name="20% - Accent1 2 8 2 3 5 3" xfId="15649" xr:uid="{00000000-0005-0000-0000-0000653C0000}"/>
    <cellStyle name="20% - Accent1 2 8 2 3 6" xfId="15650" xr:uid="{00000000-0005-0000-0000-0000663C0000}"/>
    <cellStyle name="20% - Accent1 2 8 2 3 6 2" xfId="15651" xr:uid="{00000000-0005-0000-0000-0000673C0000}"/>
    <cellStyle name="20% - Accent1 2 8 2 3 6 2 2" xfId="15652" xr:uid="{00000000-0005-0000-0000-0000683C0000}"/>
    <cellStyle name="20% - Accent1 2 8 2 3 6 3" xfId="15653" xr:uid="{00000000-0005-0000-0000-0000693C0000}"/>
    <cellStyle name="20% - Accent1 2 8 2 3 7" xfId="15654" xr:uid="{00000000-0005-0000-0000-00006A3C0000}"/>
    <cellStyle name="20% - Accent1 2 8 2 3 7 2" xfId="15655" xr:uid="{00000000-0005-0000-0000-00006B3C0000}"/>
    <cellStyle name="20% - Accent1 2 8 2 3 8" xfId="15656" xr:uid="{00000000-0005-0000-0000-00006C3C0000}"/>
    <cellStyle name="20% - Accent1 2 8 2 3 8 2" xfId="15657" xr:uid="{00000000-0005-0000-0000-00006D3C0000}"/>
    <cellStyle name="20% - Accent1 2 8 2 3 9" xfId="15658" xr:uid="{00000000-0005-0000-0000-00006E3C0000}"/>
    <cellStyle name="20% - Accent1 2 8 2 4" xfId="15659" xr:uid="{00000000-0005-0000-0000-00006F3C0000}"/>
    <cellStyle name="20% - Accent1 2 8 2 4 2" xfId="15660" xr:uid="{00000000-0005-0000-0000-0000703C0000}"/>
    <cellStyle name="20% - Accent1 2 8 2 4 2 2" xfId="15661" xr:uid="{00000000-0005-0000-0000-0000713C0000}"/>
    <cellStyle name="20% - Accent1 2 8 2 4 2 2 2" xfId="15662" xr:uid="{00000000-0005-0000-0000-0000723C0000}"/>
    <cellStyle name="20% - Accent1 2 8 2 4 2 3" xfId="15663" xr:uid="{00000000-0005-0000-0000-0000733C0000}"/>
    <cellStyle name="20% - Accent1 2 8 2 4 3" xfId="15664" xr:uid="{00000000-0005-0000-0000-0000743C0000}"/>
    <cellStyle name="20% - Accent1 2 8 2 4 3 2" xfId="15665" xr:uid="{00000000-0005-0000-0000-0000753C0000}"/>
    <cellStyle name="20% - Accent1 2 8 2 4 4" xfId="15666" xr:uid="{00000000-0005-0000-0000-0000763C0000}"/>
    <cellStyle name="20% - Accent1 2 8 2 5" xfId="15667" xr:uid="{00000000-0005-0000-0000-0000773C0000}"/>
    <cellStyle name="20% - Accent1 2 8 2 5 2" xfId="15668" xr:uid="{00000000-0005-0000-0000-0000783C0000}"/>
    <cellStyle name="20% - Accent1 2 8 2 5 2 2" xfId="15669" xr:uid="{00000000-0005-0000-0000-0000793C0000}"/>
    <cellStyle name="20% - Accent1 2 8 2 5 2 2 2" xfId="15670" xr:uid="{00000000-0005-0000-0000-00007A3C0000}"/>
    <cellStyle name="20% - Accent1 2 8 2 5 2 3" xfId="15671" xr:uid="{00000000-0005-0000-0000-00007B3C0000}"/>
    <cellStyle name="20% - Accent1 2 8 2 5 3" xfId="15672" xr:uid="{00000000-0005-0000-0000-00007C3C0000}"/>
    <cellStyle name="20% - Accent1 2 8 2 5 3 2" xfId="15673" xr:uid="{00000000-0005-0000-0000-00007D3C0000}"/>
    <cellStyle name="20% - Accent1 2 8 2 5 4" xfId="15674" xr:uid="{00000000-0005-0000-0000-00007E3C0000}"/>
    <cellStyle name="20% - Accent1 2 8 2 6" xfId="15675" xr:uid="{00000000-0005-0000-0000-00007F3C0000}"/>
    <cellStyle name="20% - Accent1 2 8 2 6 2" xfId="15676" xr:uid="{00000000-0005-0000-0000-0000803C0000}"/>
    <cellStyle name="20% - Accent1 2 8 2 6 2 2" xfId="15677" xr:uid="{00000000-0005-0000-0000-0000813C0000}"/>
    <cellStyle name="20% - Accent1 2 8 2 6 2 2 2" xfId="15678" xr:uid="{00000000-0005-0000-0000-0000823C0000}"/>
    <cellStyle name="20% - Accent1 2 8 2 6 2 3" xfId="15679" xr:uid="{00000000-0005-0000-0000-0000833C0000}"/>
    <cellStyle name="20% - Accent1 2 8 2 6 3" xfId="15680" xr:uid="{00000000-0005-0000-0000-0000843C0000}"/>
    <cellStyle name="20% - Accent1 2 8 2 6 3 2" xfId="15681" xr:uid="{00000000-0005-0000-0000-0000853C0000}"/>
    <cellStyle name="20% - Accent1 2 8 2 6 4" xfId="15682" xr:uid="{00000000-0005-0000-0000-0000863C0000}"/>
    <cellStyle name="20% - Accent1 2 8 2 7" xfId="15683" xr:uid="{00000000-0005-0000-0000-0000873C0000}"/>
    <cellStyle name="20% - Accent1 2 8 2 7 2" xfId="15684" xr:uid="{00000000-0005-0000-0000-0000883C0000}"/>
    <cellStyle name="20% - Accent1 2 8 2 7 2 2" xfId="15685" xr:uid="{00000000-0005-0000-0000-0000893C0000}"/>
    <cellStyle name="20% - Accent1 2 8 2 7 3" xfId="15686" xr:uid="{00000000-0005-0000-0000-00008A3C0000}"/>
    <cellStyle name="20% - Accent1 2 8 2 8" xfId="15687" xr:uid="{00000000-0005-0000-0000-00008B3C0000}"/>
    <cellStyle name="20% - Accent1 2 8 2 8 2" xfId="15688" xr:uid="{00000000-0005-0000-0000-00008C3C0000}"/>
    <cellStyle name="20% - Accent1 2 8 2 8 2 2" xfId="15689" xr:uid="{00000000-0005-0000-0000-00008D3C0000}"/>
    <cellStyle name="20% - Accent1 2 8 2 8 3" xfId="15690" xr:uid="{00000000-0005-0000-0000-00008E3C0000}"/>
    <cellStyle name="20% - Accent1 2 8 2 9" xfId="15691" xr:uid="{00000000-0005-0000-0000-00008F3C0000}"/>
    <cellStyle name="20% - Accent1 2 8 2 9 2" xfId="15692" xr:uid="{00000000-0005-0000-0000-0000903C0000}"/>
    <cellStyle name="20% - Accent1 2 8 3" xfId="15693" xr:uid="{00000000-0005-0000-0000-0000913C0000}"/>
    <cellStyle name="20% - Accent1 2 8 3 2" xfId="15694" xr:uid="{00000000-0005-0000-0000-0000923C0000}"/>
    <cellStyle name="20% - Accent1 2 8 3 2 2" xfId="15695" xr:uid="{00000000-0005-0000-0000-0000933C0000}"/>
    <cellStyle name="20% - Accent1 2 8 3 2 2 2" xfId="15696" xr:uid="{00000000-0005-0000-0000-0000943C0000}"/>
    <cellStyle name="20% - Accent1 2 8 3 2 2 2 2" xfId="15697" xr:uid="{00000000-0005-0000-0000-0000953C0000}"/>
    <cellStyle name="20% - Accent1 2 8 3 2 2 3" xfId="15698" xr:uid="{00000000-0005-0000-0000-0000963C0000}"/>
    <cellStyle name="20% - Accent1 2 8 3 2 3" xfId="15699" xr:uid="{00000000-0005-0000-0000-0000973C0000}"/>
    <cellStyle name="20% - Accent1 2 8 3 2 3 2" xfId="15700" xr:uid="{00000000-0005-0000-0000-0000983C0000}"/>
    <cellStyle name="20% - Accent1 2 8 3 2 4" xfId="15701" xr:uid="{00000000-0005-0000-0000-0000993C0000}"/>
    <cellStyle name="20% - Accent1 2 8 3 3" xfId="15702" xr:uid="{00000000-0005-0000-0000-00009A3C0000}"/>
    <cellStyle name="20% - Accent1 2 8 3 3 2" xfId="15703" xr:uid="{00000000-0005-0000-0000-00009B3C0000}"/>
    <cellStyle name="20% - Accent1 2 8 3 3 2 2" xfId="15704" xr:uid="{00000000-0005-0000-0000-00009C3C0000}"/>
    <cellStyle name="20% - Accent1 2 8 3 3 2 2 2" xfId="15705" xr:uid="{00000000-0005-0000-0000-00009D3C0000}"/>
    <cellStyle name="20% - Accent1 2 8 3 3 2 3" xfId="15706" xr:uid="{00000000-0005-0000-0000-00009E3C0000}"/>
    <cellStyle name="20% - Accent1 2 8 3 3 3" xfId="15707" xr:uid="{00000000-0005-0000-0000-00009F3C0000}"/>
    <cellStyle name="20% - Accent1 2 8 3 3 3 2" xfId="15708" xr:uid="{00000000-0005-0000-0000-0000A03C0000}"/>
    <cellStyle name="20% - Accent1 2 8 3 3 4" xfId="15709" xr:uid="{00000000-0005-0000-0000-0000A13C0000}"/>
    <cellStyle name="20% - Accent1 2 8 3 4" xfId="15710" xr:uid="{00000000-0005-0000-0000-0000A23C0000}"/>
    <cellStyle name="20% - Accent1 2 8 3 4 2" xfId="15711" xr:uid="{00000000-0005-0000-0000-0000A33C0000}"/>
    <cellStyle name="20% - Accent1 2 8 3 4 2 2" xfId="15712" xr:uid="{00000000-0005-0000-0000-0000A43C0000}"/>
    <cellStyle name="20% - Accent1 2 8 3 4 2 2 2" xfId="15713" xr:uid="{00000000-0005-0000-0000-0000A53C0000}"/>
    <cellStyle name="20% - Accent1 2 8 3 4 2 3" xfId="15714" xr:uid="{00000000-0005-0000-0000-0000A63C0000}"/>
    <cellStyle name="20% - Accent1 2 8 3 4 3" xfId="15715" xr:uid="{00000000-0005-0000-0000-0000A73C0000}"/>
    <cellStyle name="20% - Accent1 2 8 3 4 3 2" xfId="15716" xr:uid="{00000000-0005-0000-0000-0000A83C0000}"/>
    <cellStyle name="20% - Accent1 2 8 3 4 4" xfId="15717" xr:uid="{00000000-0005-0000-0000-0000A93C0000}"/>
    <cellStyle name="20% - Accent1 2 8 3 5" xfId="15718" xr:uid="{00000000-0005-0000-0000-0000AA3C0000}"/>
    <cellStyle name="20% - Accent1 2 8 3 5 2" xfId="15719" xr:uid="{00000000-0005-0000-0000-0000AB3C0000}"/>
    <cellStyle name="20% - Accent1 2 8 3 5 2 2" xfId="15720" xr:uid="{00000000-0005-0000-0000-0000AC3C0000}"/>
    <cellStyle name="20% - Accent1 2 8 3 5 3" xfId="15721" xr:uid="{00000000-0005-0000-0000-0000AD3C0000}"/>
    <cellStyle name="20% - Accent1 2 8 3 6" xfId="15722" xr:uid="{00000000-0005-0000-0000-0000AE3C0000}"/>
    <cellStyle name="20% - Accent1 2 8 3 6 2" xfId="15723" xr:uid="{00000000-0005-0000-0000-0000AF3C0000}"/>
    <cellStyle name="20% - Accent1 2 8 3 6 2 2" xfId="15724" xr:uid="{00000000-0005-0000-0000-0000B03C0000}"/>
    <cellStyle name="20% - Accent1 2 8 3 6 3" xfId="15725" xr:uid="{00000000-0005-0000-0000-0000B13C0000}"/>
    <cellStyle name="20% - Accent1 2 8 3 7" xfId="15726" xr:uid="{00000000-0005-0000-0000-0000B23C0000}"/>
    <cellStyle name="20% - Accent1 2 8 3 7 2" xfId="15727" xr:uid="{00000000-0005-0000-0000-0000B33C0000}"/>
    <cellStyle name="20% - Accent1 2 8 3 8" xfId="15728" xr:uid="{00000000-0005-0000-0000-0000B43C0000}"/>
    <cellStyle name="20% - Accent1 2 8 3 8 2" xfId="15729" xr:uid="{00000000-0005-0000-0000-0000B53C0000}"/>
    <cellStyle name="20% - Accent1 2 8 3 9" xfId="15730" xr:uid="{00000000-0005-0000-0000-0000B63C0000}"/>
    <cellStyle name="20% - Accent1 2 8 4" xfId="15731" xr:uid="{00000000-0005-0000-0000-0000B73C0000}"/>
    <cellStyle name="20% - Accent1 2 8 4 2" xfId="15732" xr:uid="{00000000-0005-0000-0000-0000B83C0000}"/>
    <cellStyle name="20% - Accent1 2 8 4 2 2" xfId="15733" xr:uid="{00000000-0005-0000-0000-0000B93C0000}"/>
    <cellStyle name="20% - Accent1 2 8 4 2 2 2" xfId="15734" xr:uid="{00000000-0005-0000-0000-0000BA3C0000}"/>
    <cellStyle name="20% - Accent1 2 8 4 2 2 2 2" xfId="15735" xr:uid="{00000000-0005-0000-0000-0000BB3C0000}"/>
    <cellStyle name="20% - Accent1 2 8 4 2 2 3" xfId="15736" xr:uid="{00000000-0005-0000-0000-0000BC3C0000}"/>
    <cellStyle name="20% - Accent1 2 8 4 2 3" xfId="15737" xr:uid="{00000000-0005-0000-0000-0000BD3C0000}"/>
    <cellStyle name="20% - Accent1 2 8 4 2 3 2" xfId="15738" xr:uid="{00000000-0005-0000-0000-0000BE3C0000}"/>
    <cellStyle name="20% - Accent1 2 8 4 2 4" xfId="15739" xr:uid="{00000000-0005-0000-0000-0000BF3C0000}"/>
    <cellStyle name="20% - Accent1 2 8 4 3" xfId="15740" xr:uid="{00000000-0005-0000-0000-0000C03C0000}"/>
    <cellStyle name="20% - Accent1 2 8 4 3 2" xfId="15741" xr:uid="{00000000-0005-0000-0000-0000C13C0000}"/>
    <cellStyle name="20% - Accent1 2 8 4 3 2 2" xfId="15742" xr:uid="{00000000-0005-0000-0000-0000C23C0000}"/>
    <cellStyle name="20% - Accent1 2 8 4 3 2 2 2" xfId="15743" xr:uid="{00000000-0005-0000-0000-0000C33C0000}"/>
    <cellStyle name="20% - Accent1 2 8 4 3 2 3" xfId="15744" xr:uid="{00000000-0005-0000-0000-0000C43C0000}"/>
    <cellStyle name="20% - Accent1 2 8 4 3 3" xfId="15745" xr:uid="{00000000-0005-0000-0000-0000C53C0000}"/>
    <cellStyle name="20% - Accent1 2 8 4 3 3 2" xfId="15746" xr:uid="{00000000-0005-0000-0000-0000C63C0000}"/>
    <cellStyle name="20% - Accent1 2 8 4 3 4" xfId="15747" xr:uid="{00000000-0005-0000-0000-0000C73C0000}"/>
    <cellStyle name="20% - Accent1 2 8 4 4" xfId="15748" xr:uid="{00000000-0005-0000-0000-0000C83C0000}"/>
    <cellStyle name="20% - Accent1 2 8 4 4 2" xfId="15749" xr:uid="{00000000-0005-0000-0000-0000C93C0000}"/>
    <cellStyle name="20% - Accent1 2 8 4 4 2 2" xfId="15750" xr:uid="{00000000-0005-0000-0000-0000CA3C0000}"/>
    <cellStyle name="20% - Accent1 2 8 4 4 2 2 2" xfId="15751" xr:uid="{00000000-0005-0000-0000-0000CB3C0000}"/>
    <cellStyle name="20% - Accent1 2 8 4 4 2 3" xfId="15752" xr:uid="{00000000-0005-0000-0000-0000CC3C0000}"/>
    <cellStyle name="20% - Accent1 2 8 4 4 3" xfId="15753" xr:uid="{00000000-0005-0000-0000-0000CD3C0000}"/>
    <cellStyle name="20% - Accent1 2 8 4 4 3 2" xfId="15754" xr:uid="{00000000-0005-0000-0000-0000CE3C0000}"/>
    <cellStyle name="20% - Accent1 2 8 4 4 4" xfId="15755" xr:uid="{00000000-0005-0000-0000-0000CF3C0000}"/>
    <cellStyle name="20% - Accent1 2 8 4 5" xfId="15756" xr:uid="{00000000-0005-0000-0000-0000D03C0000}"/>
    <cellStyle name="20% - Accent1 2 8 4 5 2" xfId="15757" xr:uid="{00000000-0005-0000-0000-0000D13C0000}"/>
    <cellStyle name="20% - Accent1 2 8 4 5 2 2" xfId="15758" xr:uid="{00000000-0005-0000-0000-0000D23C0000}"/>
    <cellStyle name="20% - Accent1 2 8 4 5 3" xfId="15759" xr:uid="{00000000-0005-0000-0000-0000D33C0000}"/>
    <cellStyle name="20% - Accent1 2 8 4 6" xfId="15760" xr:uid="{00000000-0005-0000-0000-0000D43C0000}"/>
    <cellStyle name="20% - Accent1 2 8 4 6 2" xfId="15761" xr:uid="{00000000-0005-0000-0000-0000D53C0000}"/>
    <cellStyle name="20% - Accent1 2 8 4 6 2 2" xfId="15762" xr:uid="{00000000-0005-0000-0000-0000D63C0000}"/>
    <cellStyle name="20% - Accent1 2 8 4 6 3" xfId="15763" xr:uid="{00000000-0005-0000-0000-0000D73C0000}"/>
    <cellStyle name="20% - Accent1 2 8 4 7" xfId="15764" xr:uid="{00000000-0005-0000-0000-0000D83C0000}"/>
    <cellStyle name="20% - Accent1 2 8 4 7 2" xfId="15765" xr:uid="{00000000-0005-0000-0000-0000D93C0000}"/>
    <cellStyle name="20% - Accent1 2 8 4 8" xfId="15766" xr:uid="{00000000-0005-0000-0000-0000DA3C0000}"/>
    <cellStyle name="20% - Accent1 2 8 4 8 2" xfId="15767" xr:uid="{00000000-0005-0000-0000-0000DB3C0000}"/>
    <cellStyle name="20% - Accent1 2 8 4 9" xfId="15768" xr:uid="{00000000-0005-0000-0000-0000DC3C0000}"/>
    <cellStyle name="20% - Accent1 2 8 5" xfId="15769" xr:uid="{00000000-0005-0000-0000-0000DD3C0000}"/>
    <cellStyle name="20% - Accent1 2 8 5 2" xfId="15770" xr:uid="{00000000-0005-0000-0000-0000DE3C0000}"/>
    <cellStyle name="20% - Accent1 2 8 5 2 2" xfId="15771" xr:uid="{00000000-0005-0000-0000-0000DF3C0000}"/>
    <cellStyle name="20% - Accent1 2 8 5 2 2 2" xfId="15772" xr:uid="{00000000-0005-0000-0000-0000E03C0000}"/>
    <cellStyle name="20% - Accent1 2 8 5 2 3" xfId="15773" xr:uid="{00000000-0005-0000-0000-0000E13C0000}"/>
    <cellStyle name="20% - Accent1 2 8 5 3" xfId="15774" xr:uid="{00000000-0005-0000-0000-0000E23C0000}"/>
    <cellStyle name="20% - Accent1 2 8 5 3 2" xfId="15775" xr:uid="{00000000-0005-0000-0000-0000E33C0000}"/>
    <cellStyle name="20% - Accent1 2 8 5 4" xfId="15776" xr:uid="{00000000-0005-0000-0000-0000E43C0000}"/>
    <cellStyle name="20% - Accent1 2 8 6" xfId="15777" xr:uid="{00000000-0005-0000-0000-0000E53C0000}"/>
    <cellStyle name="20% - Accent1 2 8 6 2" xfId="15778" xr:uid="{00000000-0005-0000-0000-0000E63C0000}"/>
    <cellStyle name="20% - Accent1 2 8 6 2 2" xfId="15779" xr:uid="{00000000-0005-0000-0000-0000E73C0000}"/>
    <cellStyle name="20% - Accent1 2 8 6 2 2 2" xfId="15780" xr:uid="{00000000-0005-0000-0000-0000E83C0000}"/>
    <cellStyle name="20% - Accent1 2 8 6 2 3" xfId="15781" xr:uid="{00000000-0005-0000-0000-0000E93C0000}"/>
    <cellStyle name="20% - Accent1 2 8 6 3" xfId="15782" xr:uid="{00000000-0005-0000-0000-0000EA3C0000}"/>
    <cellStyle name="20% - Accent1 2 8 6 3 2" xfId="15783" xr:uid="{00000000-0005-0000-0000-0000EB3C0000}"/>
    <cellStyle name="20% - Accent1 2 8 6 4" xfId="15784" xr:uid="{00000000-0005-0000-0000-0000EC3C0000}"/>
    <cellStyle name="20% - Accent1 2 8 7" xfId="15785" xr:uid="{00000000-0005-0000-0000-0000ED3C0000}"/>
    <cellStyle name="20% - Accent1 2 8 7 2" xfId="15786" xr:uid="{00000000-0005-0000-0000-0000EE3C0000}"/>
    <cellStyle name="20% - Accent1 2 8 7 2 2" xfId="15787" xr:uid="{00000000-0005-0000-0000-0000EF3C0000}"/>
    <cellStyle name="20% - Accent1 2 8 7 2 2 2" xfId="15788" xr:uid="{00000000-0005-0000-0000-0000F03C0000}"/>
    <cellStyle name="20% - Accent1 2 8 7 2 3" xfId="15789" xr:uid="{00000000-0005-0000-0000-0000F13C0000}"/>
    <cellStyle name="20% - Accent1 2 8 7 3" xfId="15790" xr:uid="{00000000-0005-0000-0000-0000F23C0000}"/>
    <cellStyle name="20% - Accent1 2 8 7 3 2" xfId="15791" xr:uid="{00000000-0005-0000-0000-0000F33C0000}"/>
    <cellStyle name="20% - Accent1 2 8 7 4" xfId="15792" xr:uid="{00000000-0005-0000-0000-0000F43C0000}"/>
    <cellStyle name="20% - Accent1 2 8 8" xfId="15793" xr:uid="{00000000-0005-0000-0000-0000F53C0000}"/>
    <cellStyle name="20% - Accent1 2 8 8 2" xfId="15794" xr:uid="{00000000-0005-0000-0000-0000F63C0000}"/>
    <cellStyle name="20% - Accent1 2 8 8 2 2" xfId="15795" xr:uid="{00000000-0005-0000-0000-0000F73C0000}"/>
    <cellStyle name="20% - Accent1 2 8 8 3" xfId="15796" xr:uid="{00000000-0005-0000-0000-0000F83C0000}"/>
    <cellStyle name="20% - Accent1 2 8 9" xfId="15797" xr:uid="{00000000-0005-0000-0000-0000F93C0000}"/>
    <cellStyle name="20% - Accent1 2 8 9 2" xfId="15798" xr:uid="{00000000-0005-0000-0000-0000FA3C0000}"/>
    <cellStyle name="20% - Accent1 2 8 9 2 2" xfId="15799" xr:uid="{00000000-0005-0000-0000-0000FB3C0000}"/>
    <cellStyle name="20% - Accent1 2 8 9 3" xfId="15800" xr:uid="{00000000-0005-0000-0000-0000FC3C0000}"/>
    <cellStyle name="20% - Accent1 2 9" xfId="15801" xr:uid="{00000000-0005-0000-0000-0000FD3C0000}"/>
    <cellStyle name="20% - Accent1 2 9 10" xfId="15802" xr:uid="{00000000-0005-0000-0000-0000FE3C0000}"/>
    <cellStyle name="20% - Accent1 2 9 10 2" xfId="15803" xr:uid="{00000000-0005-0000-0000-0000FF3C0000}"/>
    <cellStyle name="20% - Accent1 2 9 11" xfId="15804" xr:uid="{00000000-0005-0000-0000-0000003D0000}"/>
    <cellStyle name="20% - Accent1 2 9 2" xfId="15805" xr:uid="{00000000-0005-0000-0000-0000013D0000}"/>
    <cellStyle name="20% - Accent1 2 9 2 2" xfId="15806" xr:uid="{00000000-0005-0000-0000-0000023D0000}"/>
    <cellStyle name="20% - Accent1 2 9 2 2 2" xfId="15807" xr:uid="{00000000-0005-0000-0000-0000033D0000}"/>
    <cellStyle name="20% - Accent1 2 9 2 2 2 2" xfId="15808" xr:uid="{00000000-0005-0000-0000-0000043D0000}"/>
    <cellStyle name="20% - Accent1 2 9 2 2 2 2 2" xfId="15809" xr:uid="{00000000-0005-0000-0000-0000053D0000}"/>
    <cellStyle name="20% - Accent1 2 9 2 2 2 3" xfId="15810" xr:uid="{00000000-0005-0000-0000-0000063D0000}"/>
    <cellStyle name="20% - Accent1 2 9 2 2 3" xfId="15811" xr:uid="{00000000-0005-0000-0000-0000073D0000}"/>
    <cellStyle name="20% - Accent1 2 9 2 2 3 2" xfId="15812" xr:uid="{00000000-0005-0000-0000-0000083D0000}"/>
    <cellStyle name="20% - Accent1 2 9 2 2 4" xfId="15813" xr:uid="{00000000-0005-0000-0000-0000093D0000}"/>
    <cellStyle name="20% - Accent1 2 9 2 3" xfId="15814" xr:uid="{00000000-0005-0000-0000-00000A3D0000}"/>
    <cellStyle name="20% - Accent1 2 9 2 3 2" xfId="15815" xr:uid="{00000000-0005-0000-0000-00000B3D0000}"/>
    <cellStyle name="20% - Accent1 2 9 2 3 2 2" xfId="15816" xr:uid="{00000000-0005-0000-0000-00000C3D0000}"/>
    <cellStyle name="20% - Accent1 2 9 2 3 2 2 2" xfId="15817" xr:uid="{00000000-0005-0000-0000-00000D3D0000}"/>
    <cellStyle name="20% - Accent1 2 9 2 3 2 3" xfId="15818" xr:uid="{00000000-0005-0000-0000-00000E3D0000}"/>
    <cellStyle name="20% - Accent1 2 9 2 3 3" xfId="15819" xr:uid="{00000000-0005-0000-0000-00000F3D0000}"/>
    <cellStyle name="20% - Accent1 2 9 2 3 3 2" xfId="15820" xr:uid="{00000000-0005-0000-0000-0000103D0000}"/>
    <cellStyle name="20% - Accent1 2 9 2 3 4" xfId="15821" xr:uid="{00000000-0005-0000-0000-0000113D0000}"/>
    <cellStyle name="20% - Accent1 2 9 2 4" xfId="15822" xr:uid="{00000000-0005-0000-0000-0000123D0000}"/>
    <cellStyle name="20% - Accent1 2 9 2 4 2" xfId="15823" xr:uid="{00000000-0005-0000-0000-0000133D0000}"/>
    <cellStyle name="20% - Accent1 2 9 2 4 2 2" xfId="15824" xr:uid="{00000000-0005-0000-0000-0000143D0000}"/>
    <cellStyle name="20% - Accent1 2 9 2 4 2 2 2" xfId="15825" xr:uid="{00000000-0005-0000-0000-0000153D0000}"/>
    <cellStyle name="20% - Accent1 2 9 2 4 2 3" xfId="15826" xr:uid="{00000000-0005-0000-0000-0000163D0000}"/>
    <cellStyle name="20% - Accent1 2 9 2 4 3" xfId="15827" xr:uid="{00000000-0005-0000-0000-0000173D0000}"/>
    <cellStyle name="20% - Accent1 2 9 2 4 3 2" xfId="15828" xr:uid="{00000000-0005-0000-0000-0000183D0000}"/>
    <cellStyle name="20% - Accent1 2 9 2 4 4" xfId="15829" xr:uid="{00000000-0005-0000-0000-0000193D0000}"/>
    <cellStyle name="20% - Accent1 2 9 2 5" xfId="15830" xr:uid="{00000000-0005-0000-0000-00001A3D0000}"/>
    <cellStyle name="20% - Accent1 2 9 2 5 2" xfId="15831" xr:uid="{00000000-0005-0000-0000-00001B3D0000}"/>
    <cellStyle name="20% - Accent1 2 9 2 5 2 2" xfId="15832" xr:uid="{00000000-0005-0000-0000-00001C3D0000}"/>
    <cellStyle name="20% - Accent1 2 9 2 5 3" xfId="15833" xr:uid="{00000000-0005-0000-0000-00001D3D0000}"/>
    <cellStyle name="20% - Accent1 2 9 2 6" xfId="15834" xr:uid="{00000000-0005-0000-0000-00001E3D0000}"/>
    <cellStyle name="20% - Accent1 2 9 2 6 2" xfId="15835" xr:uid="{00000000-0005-0000-0000-00001F3D0000}"/>
    <cellStyle name="20% - Accent1 2 9 2 6 2 2" xfId="15836" xr:uid="{00000000-0005-0000-0000-0000203D0000}"/>
    <cellStyle name="20% - Accent1 2 9 2 6 3" xfId="15837" xr:uid="{00000000-0005-0000-0000-0000213D0000}"/>
    <cellStyle name="20% - Accent1 2 9 2 7" xfId="15838" xr:uid="{00000000-0005-0000-0000-0000223D0000}"/>
    <cellStyle name="20% - Accent1 2 9 2 7 2" xfId="15839" xr:uid="{00000000-0005-0000-0000-0000233D0000}"/>
    <cellStyle name="20% - Accent1 2 9 2 8" xfId="15840" xr:uid="{00000000-0005-0000-0000-0000243D0000}"/>
    <cellStyle name="20% - Accent1 2 9 2 8 2" xfId="15841" xr:uid="{00000000-0005-0000-0000-0000253D0000}"/>
    <cellStyle name="20% - Accent1 2 9 2 9" xfId="15842" xr:uid="{00000000-0005-0000-0000-0000263D0000}"/>
    <cellStyle name="20% - Accent1 2 9 3" xfId="15843" xr:uid="{00000000-0005-0000-0000-0000273D0000}"/>
    <cellStyle name="20% - Accent1 2 9 3 2" xfId="15844" xr:uid="{00000000-0005-0000-0000-0000283D0000}"/>
    <cellStyle name="20% - Accent1 2 9 3 2 2" xfId="15845" xr:uid="{00000000-0005-0000-0000-0000293D0000}"/>
    <cellStyle name="20% - Accent1 2 9 3 2 2 2" xfId="15846" xr:uid="{00000000-0005-0000-0000-00002A3D0000}"/>
    <cellStyle name="20% - Accent1 2 9 3 2 2 2 2" xfId="15847" xr:uid="{00000000-0005-0000-0000-00002B3D0000}"/>
    <cellStyle name="20% - Accent1 2 9 3 2 2 3" xfId="15848" xr:uid="{00000000-0005-0000-0000-00002C3D0000}"/>
    <cellStyle name="20% - Accent1 2 9 3 2 3" xfId="15849" xr:uid="{00000000-0005-0000-0000-00002D3D0000}"/>
    <cellStyle name="20% - Accent1 2 9 3 2 3 2" xfId="15850" xr:uid="{00000000-0005-0000-0000-00002E3D0000}"/>
    <cellStyle name="20% - Accent1 2 9 3 2 4" xfId="15851" xr:uid="{00000000-0005-0000-0000-00002F3D0000}"/>
    <cellStyle name="20% - Accent1 2 9 3 3" xfId="15852" xr:uid="{00000000-0005-0000-0000-0000303D0000}"/>
    <cellStyle name="20% - Accent1 2 9 3 3 2" xfId="15853" xr:uid="{00000000-0005-0000-0000-0000313D0000}"/>
    <cellStyle name="20% - Accent1 2 9 3 3 2 2" xfId="15854" xr:uid="{00000000-0005-0000-0000-0000323D0000}"/>
    <cellStyle name="20% - Accent1 2 9 3 3 2 2 2" xfId="15855" xr:uid="{00000000-0005-0000-0000-0000333D0000}"/>
    <cellStyle name="20% - Accent1 2 9 3 3 2 3" xfId="15856" xr:uid="{00000000-0005-0000-0000-0000343D0000}"/>
    <cellStyle name="20% - Accent1 2 9 3 3 3" xfId="15857" xr:uid="{00000000-0005-0000-0000-0000353D0000}"/>
    <cellStyle name="20% - Accent1 2 9 3 3 3 2" xfId="15858" xr:uid="{00000000-0005-0000-0000-0000363D0000}"/>
    <cellStyle name="20% - Accent1 2 9 3 3 4" xfId="15859" xr:uid="{00000000-0005-0000-0000-0000373D0000}"/>
    <cellStyle name="20% - Accent1 2 9 3 4" xfId="15860" xr:uid="{00000000-0005-0000-0000-0000383D0000}"/>
    <cellStyle name="20% - Accent1 2 9 3 4 2" xfId="15861" xr:uid="{00000000-0005-0000-0000-0000393D0000}"/>
    <cellStyle name="20% - Accent1 2 9 3 4 2 2" xfId="15862" xr:uid="{00000000-0005-0000-0000-00003A3D0000}"/>
    <cellStyle name="20% - Accent1 2 9 3 4 2 2 2" xfId="15863" xr:uid="{00000000-0005-0000-0000-00003B3D0000}"/>
    <cellStyle name="20% - Accent1 2 9 3 4 2 3" xfId="15864" xr:uid="{00000000-0005-0000-0000-00003C3D0000}"/>
    <cellStyle name="20% - Accent1 2 9 3 4 3" xfId="15865" xr:uid="{00000000-0005-0000-0000-00003D3D0000}"/>
    <cellStyle name="20% - Accent1 2 9 3 4 3 2" xfId="15866" xr:uid="{00000000-0005-0000-0000-00003E3D0000}"/>
    <cellStyle name="20% - Accent1 2 9 3 4 4" xfId="15867" xr:uid="{00000000-0005-0000-0000-00003F3D0000}"/>
    <cellStyle name="20% - Accent1 2 9 3 5" xfId="15868" xr:uid="{00000000-0005-0000-0000-0000403D0000}"/>
    <cellStyle name="20% - Accent1 2 9 3 5 2" xfId="15869" xr:uid="{00000000-0005-0000-0000-0000413D0000}"/>
    <cellStyle name="20% - Accent1 2 9 3 5 2 2" xfId="15870" xr:uid="{00000000-0005-0000-0000-0000423D0000}"/>
    <cellStyle name="20% - Accent1 2 9 3 5 3" xfId="15871" xr:uid="{00000000-0005-0000-0000-0000433D0000}"/>
    <cellStyle name="20% - Accent1 2 9 3 6" xfId="15872" xr:uid="{00000000-0005-0000-0000-0000443D0000}"/>
    <cellStyle name="20% - Accent1 2 9 3 6 2" xfId="15873" xr:uid="{00000000-0005-0000-0000-0000453D0000}"/>
    <cellStyle name="20% - Accent1 2 9 3 6 2 2" xfId="15874" xr:uid="{00000000-0005-0000-0000-0000463D0000}"/>
    <cellStyle name="20% - Accent1 2 9 3 6 3" xfId="15875" xr:uid="{00000000-0005-0000-0000-0000473D0000}"/>
    <cellStyle name="20% - Accent1 2 9 3 7" xfId="15876" xr:uid="{00000000-0005-0000-0000-0000483D0000}"/>
    <cellStyle name="20% - Accent1 2 9 3 7 2" xfId="15877" xr:uid="{00000000-0005-0000-0000-0000493D0000}"/>
    <cellStyle name="20% - Accent1 2 9 3 8" xfId="15878" xr:uid="{00000000-0005-0000-0000-00004A3D0000}"/>
    <cellStyle name="20% - Accent1 2 9 3 8 2" xfId="15879" xr:uid="{00000000-0005-0000-0000-00004B3D0000}"/>
    <cellStyle name="20% - Accent1 2 9 3 9" xfId="15880" xr:uid="{00000000-0005-0000-0000-00004C3D0000}"/>
    <cellStyle name="20% - Accent1 2 9 4" xfId="15881" xr:uid="{00000000-0005-0000-0000-00004D3D0000}"/>
    <cellStyle name="20% - Accent1 2 9 4 2" xfId="15882" xr:uid="{00000000-0005-0000-0000-00004E3D0000}"/>
    <cellStyle name="20% - Accent1 2 9 4 2 2" xfId="15883" xr:uid="{00000000-0005-0000-0000-00004F3D0000}"/>
    <cellStyle name="20% - Accent1 2 9 4 2 2 2" xfId="15884" xr:uid="{00000000-0005-0000-0000-0000503D0000}"/>
    <cellStyle name="20% - Accent1 2 9 4 2 3" xfId="15885" xr:uid="{00000000-0005-0000-0000-0000513D0000}"/>
    <cellStyle name="20% - Accent1 2 9 4 3" xfId="15886" xr:uid="{00000000-0005-0000-0000-0000523D0000}"/>
    <cellStyle name="20% - Accent1 2 9 4 3 2" xfId="15887" xr:uid="{00000000-0005-0000-0000-0000533D0000}"/>
    <cellStyle name="20% - Accent1 2 9 4 4" xfId="15888" xr:uid="{00000000-0005-0000-0000-0000543D0000}"/>
    <cellStyle name="20% - Accent1 2 9 5" xfId="15889" xr:uid="{00000000-0005-0000-0000-0000553D0000}"/>
    <cellStyle name="20% - Accent1 2 9 5 2" xfId="15890" xr:uid="{00000000-0005-0000-0000-0000563D0000}"/>
    <cellStyle name="20% - Accent1 2 9 5 2 2" xfId="15891" xr:uid="{00000000-0005-0000-0000-0000573D0000}"/>
    <cellStyle name="20% - Accent1 2 9 5 2 2 2" xfId="15892" xr:uid="{00000000-0005-0000-0000-0000583D0000}"/>
    <cellStyle name="20% - Accent1 2 9 5 2 3" xfId="15893" xr:uid="{00000000-0005-0000-0000-0000593D0000}"/>
    <cellStyle name="20% - Accent1 2 9 5 3" xfId="15894" xr:uid="{00000000-0005-0000-0000-00005A3D0000}"/>
    <cellStyle name="20% - Accent1 2 9 5 3 2" xfId="15895" xr:uid="{00000000-0005-0000-0000-00005B3D0000}"/>
    <cellStyle name="20% - Accent1 2 9 5 4" xfId="15896" xr:uid="{00000000-0005-0000-0000-00005C3D0000}"/>
    <cellStyle name="20% - Accent1 2 9 6" xfId="15897" xr:uid="{00000000-0005-0000-0000-00005D3D0000}"/>
    <cellStyle name="20% - Accent1 2 9 6 2" xfId="15898" xr:uid="{00000000-0005-0000-0000-00005E3D0000}"/>
    <cellStyle name="20% - Accent1 2 9 6 2 2" xfId="15899" xr:uid="{00000000-0005-0000-0000-00005F3D0000}"/>
    <cellStyle name="20% - Accent1 2 9 6 2 2 2" xfId="15900" xr:uid="{00000000-0005-0000-0000-0000603D0000}"/>
    <cellStyle name="20% - Accent1 2 9 6 2 3" xfId="15901" xr:uid="{00000000-0005-0000-0000-0000613D0000}"/>
    <cellStyle name="20% - Accent1 2 9 6 3" xfId="15902" xr:uid="{00000000-0005-0000-0000-0000623D0000}"/>
    <cellStyle name="20% - Accent1 2 9 6 3 2" xfId="15903" xr:uid="{00000000-0005-0000-0000-0000633D0000}"/>
    <cellStyle name="20% - Accent1 2 9 6 4" xfId="15904" xr:uid="{00000000-0005-0000-0000-0000643D0000}"/>
    <cellStyle name="20% - Accent1 2 9 7" xfId="15905" xr:uid="{00000000-0005-0000-0000-0000653D0000}"/>
    <cellStyle name="20% - Accent1 2 9 7 2" xfId="15906" xr:uid="{00000000-0005-0000-0000-0000663D0000}"/>
    <cellStyle name="20% - Accent1 2 9 7 2 2" xfId="15907" xr:uid="{00000000-0005-0000-0000-0000673D0000}"/>
    <cellStyle name="20% - Accent1 2 9 7 3" xfId="15908" xr:uid="{00000000-0005-0000-0000-0000683D0000}"/>
    <cellStyle name="20% - Accent1 2 9 8" xfId="15909" xr:uid="{00000000-0005-0000-0000-0000693D0000}"/>
    <cellStyle name="20% - Accent1 2 9 8 2" xfId="15910" xr:uid="{00000000-0005-0000-0000-00006A3D0000}"/>
    <cellStyle name="20% - Accent1 2 9 8 2 2" xfId="15911" xr:uid="{00000000-0005-0000-0000-00006B3D0000}"/>
    <cellStyle name="20% - Accent1 2 9 8 3" xfId="15912" xr:uid="{00000000-0005-0000-0000-00006C3D0000}"/>
    <cellStyle name="20% - Accent1 2 9 9" xfId="15913" xr:uid="{00000000-0005-0000-0000-00006D3D0000}"/>
    <cellStyle name="20% - Accent1 2 9 9 2" xfId="15914" xr:uid="{00000000-0005-0000-0000-00006E3D0000}"/>
    <cellStyle name="20% - Accent1 20" xfId="15915" xr:uid="{00000000-0005-0000-0000-00006F3D0000}"/>
    <cellStyle name="20% - Accent1 20 2" xfId="15916" xr:uid="{00000000-0005-0000-0000-0000703D0000}"/>
    <cellStyle name="20% - Accent1 20 2 2" xfId="15917" xr:uid="{00000000-0005-0000-0000-0000713D0000}"/>
    <cellStyle name="20% - Accent1 20 3" xfId="15918" xr:uid="{00000000-0005-0000-0000-0000723D0000}"/>
    <cellStyle name="20% - Accent1 21" xfId="15919" xr:uid="{00000000-0005-0000-0000-0000733D0000}"/>
    <cellStyle name="20% - Accent1 21 2" xfId="15920" xr:uid="{00000000-0005-0000-0000-0000743D0000}"/>
    <cellStyle name="20% - Accent1 22" xfId="15921" xr:uid="{00000000-0005-0000-0000-0000753D0000}"/>
    <cellStyle name="20% - Accent1 22 2" xfId="15922" xr:uid="{00000000-0005-0000-0000-0000763D0000}"/>
    <cellStyle name="20% - Accent1 23" xfId="15923" xr:uid="{00000000-0005-0000-0000-0000773D0000}"/>
    <cellStyle name="20% - Accent1 3" xfId="116" xr:uid="{00000000-0005-0000-0000-0000783D0000}"/>
    <cellStyle name="20% - Accent1 3 10" xfId="15924" xr:uid="{00000000-0005-0000-0000-0000793D0000}"/>
    <cellStyle name="20% - Accent1 3 10 10" xfId="15925" xr:uid="{00000000-0005-0000-0000-00007A3D0000}"/>
    <cellStyle name="20% - Accent1 3 10 10 2" xfId="15926" xr:uid="{00000000-0005-0000-0000-00007B3D0000}"/>
    <cellStyle name="20% - Accent1 3 10 11" xfId="15927" xr:uid="{00000000-0005-0000-0000-00007C3D0000}"/>
    <cellStyle name="20% - Accent1 3 10 2" xfId="15928" xr:uid="{00000000-0005-0000-0000-00007D3D0000}"/>
    <cellStyle name="20% - Accent1 3 10 2 2" xfId="15929" xr:uid="{00000000-0005-0000-0000-00007E3D0000}"/>
    <cellStyle name="20% - Accent1 3 10 2 2 2" xfId="15930" xr:uid="{00000000-0005-0000-0000-00007F3D0000}"/>
    <cellStyle name="20% - Accent1 3 10 2 2 2 2" xfId="15931" xr:uid="{00000000-0005-0000-0000-0000803D0000}"/>
    <cellStyle name="20% - Accent1 3 10 2 2 2 2 2" xfId="15932" xr:uid="{00000000-0005-0000-0000-0000813D0000}"/>
    <cellStyle name="20% - Accent1 3 10 2 2 2 3" xfId="15933" xr:uid="{00000000-0005-0000-0000-0000823D0000}"/>
    <cellStyle name="20% - Accent1 3 10 2 2 3" xfId="15934" xr:uid="{00000000-0005-0000-0000-0000833D0000}"/>
    <cellStyle name="20% - Accent1 3 10 2 2 3 2" xfId="15935" xr:uid="{00000000-0005-0000-0000-0000843D0000}"/>
    <cellStyle name="20% - Accent1 3 10 2 2 4" xfId="15936" xr:uid="{00000000-0005-0000-0000-0000853D0000}"/>
    <cellStyle name="20% - Accent1 3 10 2 3" xfId="15937" xr:uid="{00000000-0005-0000-0000-0000863D0000}"/>
    <cellStyle name="20% - Accent1 3 10 2 3 2" xfId="15938" xr:uid="{00000000-0005-0000-0000-0000873D0000}"/>
    <cellStyle name="20% - Accent1 3 10 2 3 2 2" xfId="15939" xr:uid="{00000000-0005-0000-0000-0000883D0000}"/>
    <cellStyle name="20% - Accent1 3 10 2 3 2 2 2" xfId="15940" xr:uid="{00000000-0005-0000-0000-0000893D0000}"/>
    <cellStyle name="20% - Accent1 3 10 2 3 2 3" xfId="15941" xr:uid="{00000000-0005-0000-0000-00008A3D0000}"/>
    <cellStyle name="20% - Accent1 3 10 2 3 3" xfId="15942" xr:uid="{00000000-0005-0000-0000-00008B3D0000}"/>
    <cellStyle name="20% - Accent1 3 10 2 3 3 2" xfId="15943" xr:uid="{00000000-0005-0000-0000-00008C3D0000}"/>
    <cellStyle name="20% - Accent1 3 10 2 3 4" xfId="15944" xr:uid="{00000000-0005-0000-0000-00008D3D0000}"/>
    <cellStyle name="20% - Accent1 3 10 2 4" xfId="15945" xr:uid="{00000000-0005-0000-0000-00008E3D0000}"/>
    <cellStyle name="20% - Accent1 3 10 2 4 2" xfId="15946" xr:uid="{00000000-0005-0000-0000-00008F3D0000}"/>
    <cellStyle name="20% - Accent1 3 10 2 4 2 2" xfId="15947" xr:uid="{00000000-0005-0000-0000-0000903D0000}"/>
    <cellStyle name="20% - Accent1 3 10 2 4 2 2 2" xfId="15948" xr:uid="{00000000-0005-0000-0000-0000913D0000}"/>
    <cellStyle name="20% - Accent1 3 10 2 4 2 3" xfId="15949" xr:uid="{00000000-0005-0000-0000-0000923D0000}"/>
    <cellStyle name="20% - Accent1 3 10 2 4 3" xfId="15950" xr:uid="{00000000-0005-0000-0000-0000933D0000}"/>
    <cellStyle name="20% - Accent1 3 10 2 4 3 2" xfId="15951" xr:uid="{00000000-0005-0000-0000-0000943D0000}"/>
    <cellStyle name="20% - Accent1 3 10 2 4 4" xfId="15952" xr:uid="{00000000-0005-0000-0000-0000953D0000}"/>
    <cellStyle name="20% - Accent1 3 10 2 5" xfId="15953" xr:uid="{00000000-0005-0000-0000-0000963D0000}"/>
    <cellStyle name="20% - Accent1 3 10 2 5 2" xfId="15954" xr:uid="{00000000-0005-0000-0000-0000973D0000}"/>
    <cellStyle name="20% - Accent1 3 10 2 5 2 2" xfId="15955" xr:uid="{00000000-0005-0000-0000-0000983D0000}"/>
    <cellStyle name="20% - Accent1 3 10 2 5 3" xfId="15956" xr:uid="{00000000-0005-0000-0000-0000993D0000}"/>
    <cellStyle name="20% - Accent1 3 10 2 6" xfId="15957" xr:uid="{00000000-0005-0000-0000-00009A3D0000}"/>
    <cellStyle name="20% - Accent1 3 10 2 6 2" xfId="15958" xr:uid="{00000000-0005-0000-0000-00009B3D0000}"/>
    <cellStyle name="20% - Accent1 3 10 2 6 2 2" xfId="15959" xr:uid="{00000000-0005-0000-0000-00009C3D0000}"/>
    <cellStyle name="20% - Accent1 3 10 2 6 3" xfId="15960" xr:uid="{00000000-0005-0000-0000-00009D3D0000}"/>
    <cellStyle name="20% - Accent1 3 10 2 7" xfId="15961" xr:uid="{00000000-0005-0000-0000-00009E3D0000}"/>
    <cellStyle name="20% - Accent1 3 10 2 7 2" xfId="15962" xr:uid="{00000000-0005-0000-0000-00009F3D0000}"/>
    <cellStyle name="20% - Accent1 3 10 2 8" xfId="15963" xr:uid="{00000000-0005-0000-0000-0000A03D0000}"/>
    <cellStyle name="20% - Accent1 3 10 2 8 2" xfId="15964" xr:uid="{00000000-0005-0000-0000-0000A13D0000}"/>
    <cellStyle name="20% - Accent1 3 10 2 9" xfId="15965" xr:uid="{00000000-0005-0000-0000-0000A23D0000}"/>
    <cellStyle name="20% - Accent1 3 10 3" xfId="15966" xr:uid="{00000000-0005-0000-0000-0000A33D0000}"/>
    <cellStyle name="20% - Accent1 3 10 3 2" xfId="15967" xr:uid="{00000000-0005-0000-0000-0000A43D0000}"/>
    <cellStyle name="20% - Accent1 3 10 3 2 2" xfId="15968" xr:uid="{00000000-0005-0000-0000-0000A53D0000}"/>
    <cellStyle name="20% - Accent1 3 10 3 2 2 2" xfId="15969" xr:uid="{00000000-0005-0000-0000-0000A63D0000}"/>
    <cellStyle name="20% - Accent1 3 10 3 2 2 2 2" xfId="15970" xr:uid="{00000000-0005-0000-0000-0000A73D0000}"/>
    <cellStyle name="20% - Accent1 3 10 3 2 2 3" xfId="15971" xr:uid="{00000000-0005-0000-0000-0000A83D0000}"/>
    <cellStyle name="20% - Accent1 3 10 3 2 3" xfId="15972" xr:uid="{00000000-0005-0000-0000-0000A93D0000}"/>
    <cellStyle name="20% - Accent1 3 10 3 2 3 2" xfId="15973" xr:uid="{00000000-0005-0000-0000-0000AA3D0000}"/>
    <cellStyle name="20% - Accent1 3 10 3 2 4" xfId="15974" xr:uid="{00000000-0005-0000-0000-0000AB3D0000}"/>
    <cellStyle name="20% - Accent1 3 10 3 3" xfId="15975" xr:uid="{00000000-0005-0000-0000-0000AC3D0000}"/>
    <cellStyle name="20% - Accent1 3 10 3 3 2" xfId="15976" xr:uid="{00000000-0005-0000-0000-0000AD3D0000}"/>
    <cellStyle name="20% - Accent1 3 10 3 3 2 2" xfId="15977" xr:uid="{00000000-0005-0000-0000-0000AE3D0000}"/>
    <cellStyle name="20% - Accent1 3 10 3 3 2 2 2" xfId="15978" xr:uid="{00000000-0005-0000-0000-0000AF3D0000}"/>
    <cellStyle name="20% - Accent1 3 10 3 3 2 3" xfId="15979" xr:uid="{00000000-0005-0000-0000-0000B03D0000}"/>
    <cellStyle name="20% - Accent1 3 10 3 3 3" xfId="15980" xr:uid="{00000000-0005-0000-0000-0000B13D0000}"/>
    <cellStyle name="20% - Accent1 3 10 3 3 3 2" xfId="15981" xr:uid="{00000000-0005-0000-0000-0000B23D0000}"/>
    <cellStyle name="20% - Accent1 3 10 3 3 4" xfId="15982" xr:uid="{00000000-0005-0000-0000-0000B33D0000}"/>
    <cellStyle name="20% - Accent1 3 10 3 4" xfId="15983" xr:uid="{00000000-0005-0000-0000-0000B43D0000}"/>
    <cellStyle name="20% - Accent1 3 10 3 4 2" xfId="15984" xr:uid="{00000000-0005-0000-0000-0000B53D0000}"/>
    <cellStyle name="20% - Accent1 3 10 3 4 2 2" xfId="15985" xr:uid="{00000000-0005-0000-0000-0000B63D0000}"/>
    <cellStyle name="20% - Accent1 3 10 3 4 2 2 2" xfId="15986" xr:uid="{00000000-0005-0000-0000-0000B73D0000}"/>
    <cellStyle name="20% - Accent1 3 10 3 4 2 3" xfId="15987" xr:uid="{00000000-0005-0000-0000-0000B83D0000}"/>
    <cellStyle name="20% - Accent1 3 10 3 4 3" xfId="15988" xr:uid="{00000000-0005-0000-0000-0000B93D0000}"/>
    <cellStyle name="20% - Accent1 3 10 3 4 3 2" xfId="15989" xr:uid="{00000000-0005-0000-0000-0000BA3D0000}"/>
    <cellStyle name="20% - Accent1 3 10 3 4 4" xfId="15990" xr:uid="{00000000-0005-0000-0000-0000BB3D0000}"/>
    <cellStyle name="20% - Accent1 3 10 3 5" xfId="15991" xr:uid="{00000000-0005-0000-0000-0000BC3D0000}"/>
    <cellStyle name="20% - Accent1 3 10 3 5 2" xfId="15992" xr:uid="{00000000-0005-0000-0000-0000BD3D0000}"/>
    <cellStyle name="20% - Accent1 3 10 3 5 2 2" xfId="15993" xr:uid="{00000000-0005-0000-0000-0000BE3D0000}"/>
    <cellStyle name="20% - Accent1 3 10 3 5 3" xfId="15994" xr:uid="{00000000-0005-0000-0000-0000BF3D0000}"/>
    <cellStyle name="20% - Accent1 3 10 3 6" xfId="15995" xr:uid="{00000000-0005-0000-0000-0000C03D0000}"/>
    <cellStyle name="20% - Accent1 3 10 3 6 2" xfId="15996" xr:uid="{00000000-0005-0000-0000-0000C13D0000}"/>
    <cellStyle name="20% - Accent1 3 10 3 6 2 2" xfId="15997" xr:uid="{00000000-0005-0000-0000-0000C23D0000}"/>
    <cellStyle name="20% - Accent1 3 10 3 6 3" xfId="15998" xr:uid="{00000000-0005-0000-0000-0000C33D0000}"/>
    <cellStyle name="20% - Accent1 3 10 3 7" xfId="15999" xr:uid="{00000000-0005-0000-0000-0000C43D0000}"/>
    <cellStyle name="20% - Accent1 3 10 3 7 2" xfId="16000" xr:uid="{00000000-0005-0000-0000-0000C53D0000}"/>
    <cellStyle name="20% - Accent1 3 10 3 8" xfId="16001" xr:uid="{00000000-0005-0000-0000-0000C63D0000}"/>
    <cellStyle name="20% - Accent1 3 10 3 8 2" xfId="16002" xr:uid="{00000000-0005-0000-0000-0000C73D0000}"/>
    <cellStyle name="20% - Accent1 3 10 3 9" xfId="16003" xr:uid="{00000000-0005-0000-0000-0000C83D0000}"/>
    <cellStyle name="20% - Accent1 3 10 4" xfId="16004" xr:uid="{00000000-0005-0000-0000-0000C93D0000}"/>
    <cellStyle name="20% - Accent1 3 10 4 2" xfId="16005" xr:uid="{00000000-0005-0000-0000-0000CA3D0000}"/>
    <cellStyle name="20% - Accent1 3 10 4 2 2" xfId="16006" xr:uid="{00000000-0005-0000-0000-0000CB3D0000}"/>
    <cellStyle name="20% - Accent1 3 10 4 2 2 2" xfId="16007" xr:uid="{00000000-0005-0000-0000-0000CC3D0000}"/>
    <cellStyle name="20% - Accent1 3 10 4 2 3" xfId="16008" xr:uid="{00000000-0005-0000-0000-0000CD3D0000}"/>
    <cellStyle name="20% - Accent1 3 10 4 3" xfId="16009" xr:uid="{00000000-0005-0000-0000-0000CE3D0000}"/>
    <cellStyle name="20% - Accent1 3 10 4 3 2" xfId="16010" xr:uid="{00000000-0005-0000-0000-0000CF3D0000}"/>
    <cellStyle name="20% - Accent1 3 10 4 4" xfId="16011" xr:uid="{00000000-0005-0000-0000-0000D03D0000}"/>
    <cellStyle name="20% - Accent1 3 10 5" xfId="16012" xr:uid="{00000000-0005-0000-0000-0000D13D0000}"/>
    <cellStyle name="20% - Accent1 3 10 5 2" xfId="16013" xr:uid="{00000000-0005-0000-0000-0000D23D0000}"/>
    <cellStyle name="20% - Accent1 3 10 5 2 2" xfId="16014" xr:uid="{00000000-0005-0000-0000-0000D33D0000}"/>
    <cellStyle name="20% - Accent1 3 10 5 2 2 2" xfId="16015" xr:uid="{00000000-0005-0000-0000-0000D43D0000}"/>
    <cellStyle name="20% - Accent1 3 10 5 2 3" xfId="16016" xr:uid="{00000000-0005-0000-0000-0000D53D0000}"/>
    <cellStyle name="20% - Accent1 3 10 5 3" xfId="16017" xr:uid="{00000000-0005-0000-0000-0000D63D0000}"/>
    <cellStyle name="20% - Accent1 3 10 5 3 2" xfId="16018" xr:uid="{00000000-0005-0000-0000-0000D73D0000}"/>
    <cellStyle name="20% - Accent1 3 10 5 4" xfId="16019" xr:uid="{00000000-0005-0000-0000-0000D83D0000}"/>
    <cellStyle name="20% - Accent1 3 10 6" xfId="16020" xr:uid="{00000000-0005-0000-0000-0000D93D0000}"/>
    <cellStyle name="20% - Accent1 3 10 6 2" xfId="16021" xr:uid="{00000000-0005-0000-0000-0000DA3D0000}"/>
    <cellStyle name="20% - Accent1 3 10 6 2 2" xfId="16022" xr:uid="{00000000-0005-0000-0000-0000DB3D0000}"/>
    <cellStyle name="20% - Accent1 3 10 6 2 2 2" xfId="16023" xr:uid="{00000000-0005-0000-0000-0000DC3D0000}"/>
    <cellStyle name="20% - Accent1 3 10 6 2 3" xfId="16024" xr:uid="{00000000-0005-0000-0000-0000DD3D0000}"/>
    <cellStyle name="20% - Accent1 3 10 6 3" xfId="16025" xr:uid="{00000000-0005-0000-0000-0000DE3D0000}"/>
    <cellStyle name="20% - Accent1 3 10 6 3 2" xfId="16026" xr:uid="{00000000-0005-0000-0000-0000DF3D0000}"/>
    <cellStyle name="20% - Accent1 3 10 6 4" xfId="16027" xr:uid="{00000000-0005-0000-0000-0000E03D0000}"/>
    <cellStyle name="20% - Accent1 3 10 7" xfId="16028" xr:uid="{00000000-0005-0000-0000-0000E13D0000}"/>
    <cellStyle name="20% - Accent1 3 10 7 2" xfId="16029" xr:uid="{00000000-0005-0000-0000-0000E23D0000}"/>
    <cellStyle name="20% - Accent1 3 10 7 2 2" xfId="16030" xr:uid="{00000000-0005-0000-0000-0000E33D0000}"/>
    <cellStyle name="20% - Accent1 3 10 7 3" xfId="16031" xr:uid="{00000000-0005-0000-0000-0000E43D0000}"/>
    <cellStyle name="20% - Accent1 3 10 8" xfId="16032" xr:uid="{00000000-0005-0000-0000-0000E53D0000}"/>
    <cellStyle name="20% - Accent1 3 10 8 2" xfId="16033" xr:uid="{00000000-0005-0000-0000-0000E63D0000}"/>
    <cellStyle name="20% - Accent1 3 10 8 2 2" xfId="16034" xr:uid="{00000000-0005-0000-0000-0000E73D0000}"/>
    <cellStyle name="20% - Accent1 3 10 8 3" xfId="16035" xr:uid="{00000000-0005-0000-0000-0000E83D0000}"/>
    <cellStyle name="20% - Accent1 3 10 9" xfId="16036" xr:uid="{00000000-0005-0000-0000-0000E93D0000}"/>
    <cellStyle name="20% - Accent1 3 10 9 2" xfId="16037" xr:uid="{00000000-0005-0000-0000-0000EA3D0000}"/>
    <cellStyle name="20% - Accent1 3 11" xfId="117" xr:uid="{00000000-0005-0000-0000-0000EB3D0000}"/>
    <cellStyle name="20% - Accent1 3 11 10" xfId="16038" xr:uid="{00000000-0005-0000-0000-0000EC3D0000}"/>
    <cellStyle name="20% - Accent1 3 11 10 2" xfId="16039" xr:uid="{00000000-0005-0000-0000-0000ED3D0000}"/>
    <cellStyle name="20% - Accent1 3 11 11" xfId="16040" xr:uid="{00000000-0005-0000-0000-0000EE3D0000}"/>
    <cellStyle name="20% - Accent1 3 11 12" xfId="16041" xr:uid="{00000000-0005-0000-0000-0000EF3D0000}"/>
    <cellStyle name="20% - Accent1 3 11 2" xfId="118" xr:uid="{00000000-0005-0000-0000-0000F03D0000}"/>
    <cellStyle name="20% - Accent1 3 11 2 2" xfId="16042" xr:uid="{00000000-0005-0000-0000-0000F13D0000}"/>
    <cellStyle name="20% - Accent1 3 11 2 2 2" xfId="16043" xr:uid="{00000000-0005-0000-0000-0000F23D0000}"/>
    <cellStyle name="20% - Accent1 3 11 2 2 2 2" xfId="16044" xr:uid="{00000000-0005-0000-0000-0000F33D0000}"/>
    <cellStyle name="20% - Accent1 3 11 2 2 2 2 2" xfId="16045" xr:uid="{00000000-0005-0000-0000-0000F43D0000}"/>
    <cellStyle name="20% - Accent1 3 11 2 2 2 3" xfId="16046" xr:uid="{00000000-0005-0000-0000-0000F53D0000}"/>
    <cellStyle name="20% - Accent1 3 11 2 2 3" xfId="16047" xr:uid="{00000000-0005-0000-0000-0000F63D0000}"/>
    <cellStyle name="20% - Accent1 3 11 2 2 3 2" xfId="16048" xr:uid="{00000000-0005-0000-0000-0000F73D0000}"/>
    <cellStyle name="20% - Accent1 3 11 2 2 4" xfId="16049" xr:uid="{00000000-0005-0000-0000-0000F83D0000}"/>
    <cellStyle name="20% - Accent1 3 11 2 3" xfId="16050" xr:uid="{00000000-0005-0000-0000-0000F93D0000}"/>
    <cellStyle name="20% - Accent1 3 11 2 3 2" xfId="16051" xr:uid="{00000000-0005-0000-0000-0000FA3D0000}"/>
    <cellStyle name="20% - Accent1 3 11 2 3 2 2" xfId="16052" xr:uid="{00000000-0005-0000-0000-0000FB3D0000}"/>
    <cellStyle name="20% - Accent1 3 11 2 3 2 2 2" xfId="16053" xr:uid="{00000000-0005-0000-0000-0000FC3D0000}"/>
    <cellStyle name="20% - Accent1 3 11 2 3 2 3" xfId="16054" xr:uid="{00000000-0005-0000-0000-0000FD3D0000}"/>
    <cellStyle name="20% - Accent1 3 11 2 3 3" xfId="16055" xr:uid="{00000000-0005-0000-0000-0000FE3D0000}"/>
    <cellStyle name="20% - Accent1 3 11 2 3 3 2" xfId="16056" xr:uid="{00000000-0005-0000-0000-0000FF3D0000}"/>
    <cellStyle name="20% - Accent1 3 11 2 3 4" xfId="16057" xr:uid="{00000000-0005-0000-0000-0000003E0000}"/>
    <cellStyle name="20% - Accent1 3 11 2 4" xfId="16058" xr:uid="{00000000-0005-0000-0000-0000013E0000}"/>
    <cellStyle name="20% - Accent1 3 11 2 4 2" xfId="16059" xr:uid="{00000000-0005-0000-0000-0000023E0000}"/>
    <cellStyle name="20% - Accent1 3 11 2 4 2 2" xfId="16060" xr:uid="{00000000-0005-0000-0000-0000033E0000}"/>
    <cellStyle name="20% - Accent1 3 11 2 4 2 2 2" xfId="16061" xr:uid="{00000000-0005-0000-0000-0000043E0000}"/>
    <cellStyle name="20% - Accent1 3 11 2 4 2 3" xfId="16062" xr:uid="{00000000-0005-0000-0000-0000053E0000}"/>
    <cellStyle name="20% - Accent1 3 11 2 4 3" xfId="16063" xr:uid="{00000000-0005-0000-0000-0000063E0000}"/>
    <cellStyle name="20% - Accent1 3 11 2 4 3 2" xfId="16064" xr:uid="{00000000-0005-0000-0000-0000073E0000}"/>
    <cellStyle name="20% - Accent1 3 11 2 4 4" xfId="16065" xr:uid="{00000000-0005-0000-0000-0000083E0000}"/>
    <cellStyle name="20% - Accent1 3 11 2 5" xfId="16066" xr:uid="{00000000-0005-0000-0000-0000093E0000}"/>
    <cellStyle name="20% - Accent1 3 11 2 5 2" xfId="16067" xr:uid="{00000000-0005-0000-0000-00000A3E0000}"/>
    <cellStyle name="20% - Accent1 3 11 2 5 2 2" xfId="16068" xr:uid="{00000000-0005-0000-0000-00000B3E0000}"/>
    <cellStyle name="20% - Accent1 3 11 2 5 3" xfId="16069" xr:uid="{00000000-0005-0000-0000-00000C3E0000}"/>
    <cellStyle name="20% - Accent1 3 11 2 6" xfId="16070" xr:uid="{00000000-0005-0000-0000-00000D3E0000}"/>
    <cellStyle name="20% - Accent1 3 11 2 6 2" xfId="16071" xr:uid="{00000000-0005-0000-0000-00000E3E0000}"/>
    <cellStyle name="20% - Accent1 3 11 2 6 2 2" xfId="16072" xr:uid="{00000000-0005-0000-0000-00000F3E0000}"/>
    <cellStyle name="20% - Accent1 3 11 2 6 3" xfId="16073" xr:uid="{00000000-0005-0000-0000-0000103E0000}"/>
    <cellStyle name="20% - Accent1 3 11 2 7" xfId="16074" xr:uid="{00000000-0005-0000-0000-0000113E0000}"/>
    <cellStyle name="20% - Accent1 3 11 2 7 2" xfId="16075" xr:uid="{00000000-0005-0000-0000-0000123E0000}"/>
    <cellStyle name="20% - Accent1 3 11 2 8" xfId="16076" xr:uid="{00000000-0005-0000-0000-0000133E0000}"/>
    <cellStyle name="20% - Accent1 3 11 2 8 2" xfId="16077" xr:uid="{00000000-0005-0000-0000-0000143E0000}"/>
    <cellStyle name="20% - Accent1 3 11 2 9" xfId="16078" xr:uid="{00000000-0005-0000-0000-0000153E0000}"/>
    <cellStyle name="20% - Accent1 3 11 3" xfId="119" xr:uid="{00000000-0005-0000-0000-0000163E0000}"/>
    <cellStyle name="20% - Accent1 3 11 3 2" xfId="16079" xr:uid="{00000000-0005-0000-0000-0000173E0000}"/>
    <cellStyle name="20% - Accent1 3 11 3 2 2" xfId="16080" xr:uid="{00000000-0005-0000-0000-0000183E0000}"/>
    <cellStyle name="20% - Accent1 3 11 3 2 2 2" xfId="16081" xr:uid="{00000000-0005-0000-0000-0000193E0000}"/>
    <cellStyle name="20% - Accent1 3 11 3 2 2 2 2" xfId="16082" xr:uid="{00000000-0005-0000-0000-00001A3E0000}"/>
    <cellStyle name="20% - Accent1 3 11 3 2 2 3" xfId="16083" xr:uid="{00000000-0005-0000-0000-00001B3E0000}"/>
    <cellStyle name="20% - Accent1 3 11 3 2 3" xfId="16084" xr:uid="{00000000-0005-0000-0000-00001C3E0000}"/>
    <cellStyle name="20% - Accent1 3 11 3 2 3 2" xfId="16085" xr:uid="{00000000-0005-0000-0000-00001D3E0000}"/>
    <cellStyle name="20% - Accent1 3 11 3 2 4" xfId="16086" xr:uid="{00000000-0005-0000-0000-00001E3E0000}"/>
    <cellStyle name="20% - Accent1 3 11 3 3" xfId="16087" xr:uid="{00000000-0005-0000-0000-00001F3E0000}"/>
    <cellStyle name="20% - Accent1 3 11 3 3 2" xfId="16088" xr:uid="{00000000-0005-0000-0000-0000203E0000}"/>
    <cellStyle name="20% - Accent1 3 11 3 3 2 2" xfId="16089" xr:uid="{00000000-0005-0000-0000-0000213E0000}"/>
    <cellStyle name="20% - Accent1 3 11 3 3 2 2 2" xfId="16090" xr:uid="{00000000-0005-0000-0000-0000223E0000}"/>
    <cellStyle name="20% - Accent1 3 11 3 3 2 3" xfId="16091" xr:uid="{00000000-0005-0000-0000-0000233E0000}"/>
    <cellStyle name="20% - Accent1 3 11 3 3 3" xfId="16092" xr:uid="{00000000-0005-0000-0000-0000243E0000}"/>
    <cellStyle name="20% - Accent1 3 11 3 3 3 2" xfId="16093" xr:uid="{00000000-0005-0000-0000-0000253E0000}"/>
    <cellStyle name="20% - Accent1 3 11 3 3 4" xfId="16094" xr:uid="{00000000-0005-0000-0000-0000263E0000}"/>
    <cellStyle name="20% - Accent1 3 11 3 4" xfId="16095" xr:uid="{00000000-0005-0000-0000-0000273E0000}"/>
    <cellStyle name="20% - Accent1 3 11 3 4 2" xfId="16096" xr:uid="{00000000-0005-0000-0000-0000283E0000}"/>
    <cellStyle name="20% - Accent1 3 11 3 4 2 2" xfId="16097" xr:uid="{00000000-0005-0000-0000-0000293E0000}"/>
    <cellStyle name="20% - Accent1 3 11 3 4 2 2 2" xfId="16098" xr:uid="{00000000-0005-0000-0000-00002A3E0000}"/>
    <cellStyle name="20% - Accent1 3 11 3 4 2 3" xfId="16099" xr:uid="{00000000-0005-0000-0000-00002B3E0000}"/>
    <cellStyle name="20% - Accent1 3 11 3 4 3" xfId="16100" xr:uid="{00000000-0005-0000-0000-00002C3E0000}"/>
    <cellStyle name="20% - Accent1 3 11 3 4 3 2" xfId="16101" xr:uid="{00000000-0005-0000-0000-00002D3E0000}"/>
    <cellStyle name="20% - Accent1 3 11 3 4 4" xfId="16102" xr:uid="{00000000-0005-0000-0000-00002E3E0000}"/>
    <cellStyle name="20% - Accent1 3 11 3 5" xfId="16103" xr:uid="{00000000-0005-0000-0000-00002F3E0000}"/>
    <cellStyle name="20% - Accent1 3 11 3 5 2" xfId="16104" xr:uid="{00000000-0005-0000-0000-0000303E0000}"/>
    <cellStyle name="20% - Accent1 3 11 3 5 2 2" xfId="16105" xr:uid="{00000000-0005-0000-0000-0000313E0000}"/>
    <cellStyle name="20% - Accent1 3 11 3 5 3" xfId="16106" xr:uid="{00000000-0005-0000-0000-0000323E0000}"/>
    <cellStyle name="20% - Accent1 3 11 3 6" xfId="16107" xr:uid="{00000000-0005-0000-0000-0000333E0000}"/>
    <cellStyle name="20% - Accent1 3 11 3 6 2" xfId="16108" xr:uid="{00000000-0005-0000-0000-0000343E0000}"/>
    <cellStyle name="20% - Accent1 3 11 3 6 2 2" xfId="16109" xr:uid="{00000000-0005-0000-0000-0000353E0000}"/>
    <cellStyle name="20% - Accent1 3 11 3 6 3" xfId="16110" xr:uid="{00000000-0005-0000-0000-0000363E0000}"/>
    <cellStyle name="20% - Accent1 3 11 3 7" xfId="16111" xr:uid="{00000000-0005-0000-0000-0000373E0000}"/>
    <cellStyle name="20% - Accent1 3 11 3 7 2" xfId="16112" xr:uid="{00000000-0005-0000-0000-0000383E0000}"/>
    <cellStyle name="20% - Accent1 3 11 3 8" xfId="16113" xr:uid="{00000000-0005-0000-0000-0000393E0000}"/>
    <cellStyle name="20% - Accent1 3 11 3 8 2" xfId="16114" xr:uid="{00000000-0005-0000-0000-00003A3E0000}"/>
    <cellStyle name="20% - Accent1 3 11 3 9" xfId="16115" xr:uid="{00000000-0005-0000-0000-00003B3E0000}"/>
    <cellStyle name="20% - Accent1 3 11 4" xfId="16116" xr:uid="{00000000-0005-0000-0000-00003C3E0000}"/>
    <cellStyle name="20% - Accent1 3 11 4 2" xfId="16117" xr:uid="{00000000-0005-0000-0000-00003D3E0000}"/>
    <cellStyle name="20% - Accent1 3 11 4 2 2" xfId="16118" xr:uid="{00000000-0005-0000-0000-00003E3E0000}"/>
    <cellStyle name="20% - Accent1 3 11 4 2 2 2" xfId="16119" xr:uid="{00000000-0005-0000-0000-00003F3E0000}"/>
    <cellStyle name="20% - Accent1 3 11 4 2 3" xfId="16120" xr:uid="{00000000-0005-0000-0000-0000403E0000}"/>
    <cellStyle name="20% - Accent1 3 11 4 3" xfId="16121" xr:uid="{00000000-0005-0000-0000-0000413E0000}"/>
    <cellStyle name="20% - Accent1 3 11 4 3 2" xfId="16122" xr:uid="{00000000-0005-0000-0000-0000423E0000}"/>
    <cellStyle name="20% - Accent1 3 11 4 4" xfId="16123" xr:uid="{00000000-0005-0000-0000-0000433E0000}"/>
    <cellStyle name="20% - Accent1 3 11 5" xfId="16124" xr:uid="{00000000-0005-0000-0000-0000443E0000}"/>
    <cellStyle name="20% - Accent1 3 11 5 2" xfId="16125" xr:uid="{00000000-0005-0000-0000-0000453E0000}"/>
    <cellStyle name="20% - Accent1 3 11 5 2 2" xfId="16126" xr:uid="{00000000-0005-0000-0000-0000463E0000}"/>
    <cellStyle name="20% - Accent1 3 11 5 2 2 2" xfId="16127" xr:uid="{00000000-0005-0000-0000-0000473E0000}"/>
    <cellStyle name="20% - Accent1 3 11 5 2 3" xfId="16128" xr:uid="{00000000-0005-0000-0000-0000483E0000}"/>
    <cellStyle name="20% - Accent1 3 11 5 3" xfId="16129" xr:uid="{00000000-0005-0000-0000-0000493E0000}"/>
    <cellStyle name="20% - Accent1 3 11 5 3 2" xfId="16130" xr:uid="{00000000-0005-0000-0000-00004A3E0000}"/>
    <cellStyle name="20% - Accent1 3 11 5 4" xfId="16131" xr:uid="{00000000-0005-0000-0000-00004B3E0000}"/>
    <cellStyle name="20% - Accent1 3 11 6" xfId="16132" xr:uid="{00000000-0005-0000-0000-00004C3E0000}"/>
    <cellStyle name="20% - Accent1 3 11 6 2" xfId="16133" xr:uid="{00000000-0005-0000-0000-00004D3E0000}"/>
    <cellStyle name="20% - Accent1 3 11 6 2 2" xfId="16134" xr:uid="{00000000-0005-0000-0000-00004E3E0000}"/>
    <cellStyle name="20% - Accent1 3 11 6 2 2 2" xfId="16135" xr:uid="{00000000-0005-0000-0000-00004F3E0000}"/>
    <cellStyle name="20% - Accent1 3 11 6 2 3" xfId="16136" xr:uid="{00000000-0005-0000-0000-0000503E0000}"/>
    <cellStyle name="20% - Accent1 3 11 6 3" xfId="16137" xr:uid="{00000000-0005-0000-0000-0000513E0000}"/>
    <cellStyle name="20% - Accent1 3 11 6 3 2" xfId="16138" xr:uid="{00000000-0005-0000-0000-0000523E0000}"/>
    <cellStyle name="20% - Accent1 3 11 6 4" xfId="16139" xr:uid="{00000000-0005-0000-0000-0000533E0000}"/>
    <cellStyle name="20% - Accent1 3 11 7" xfId="16140" xr:uid="{00000000-0005-0000-0000-0000543E0000}"/>
    <cellStyle name="20% - Accent1 3 11 7 2" xfId="16141" xr:uid="{00000000-0005-0000-0000-0000553E0000}"/>
    <cellStyle name="20% - Accent1 3 11 7 2 2" xfId="16142" xr:uid="{00000000-0005-0000-0000-0000563E0000}"/>
    <cellStyle name="20% - Accent1 3 11 7 3" xfId="16143" xr:uid="{00000000-0005-0000-0000-0000573E0000}"/>
    <cellStyle name="20% - Accent1 3 11 8" xfId="16144" xr:uid="{00000000-0005-0000-0000-0000583E0000}"/>
    <cellStyle name="20% - Accent1 3 11 8 2" xfId="16145" xr:uid="{00000000-0005-0000-0000-0000593E0000}"/>
    <cellStyle name="20% - Accent1 3 11 8 2 2" xfId="16146" xr:uid="{00000000-0005-0000-0000-00005A3E0000}"/>
    <cellStyle name="20% - Accent1 3 11 8 3" xfId="16147" xr:uid="{00000000-0005-0000-0000-00005B3E0000}"/>
    <cellStyle name="20% - Accent1 3 11 9" xfId="16148" xr:uid="{00000000-0005-0000-0000-00005C3E0000}"/>
    <cellStyle name="20% - Accent1 3 11 9 2" xfId="16149" xr:uid="{00000000-0005-0000-0000-00005D3E0000}"/>
    <cellStyle name="20% - Accent1 3 12" xfId="16150" xr:uid="{00000000-0005-0000-0000-00005E3E0000}"/>
    <cellStyle name="20% - Accent1 3 12 2" xfId="16151" xr:uid="{00000000-0005-0000-0000-00005F3E0000}"/>
    <cellStyle name="20% - Accent1 3 12 2 2" xfId="16152" xr:uid="{00000000-0005-0000-0000-0000603E0000}"/>
    <cellStyle name="20% - Accent1 3 12 2 2 2" xfId="16153" xr:uid="{00000000-0005-0000-0000-0000613E0000}"/>
    <cellStyle name="20% - Accent1 3 12 2 2 2 2" xfId="16154" xr:uid="{00000000-0005-0000-0000-0000623E0000}"/>
    <cellStyle name="20% - Accent1 3 12 2 2 3" xfId="16155" xr:uid="{00000000-0005-0000-0000-0000633E0000}"/>
    <cellStyle name="20% - Accent1 3 12 2 3" xfId="16156" xr:uid="{00000000-0005-0000-0000-0000643E0000}"/>
    <cellStyle name="20% - Accent1 3 12 2 3 2" xfId="16157" xr:uid="{00000000-0005-0000-0000-0000653E0000}"/>
    <cellStyle name="20% - Accent1 3 12 2 4" xfId="16158" xr:uid="{00000000-0005-0000-0000-0000663E0000}"/>
    <cellStyle name="20% - Accent1 3 12 3" xfId="16159" xr:uid="{00000000-0005-0000-0000-0000673E0000}"/>
    <cellStyle name="20% - Accent1 3 12 3 2" xfId="16160" xr:uid="{00000000-0005-0000-0000-0000683E0000}"/>
    <cellStyle name="20% - Accent1 3 12 3 2 2" xfId="16161" xr:uid="{00000000-0005-0000-0000-0000693E0000}"/>
    <cellStyle name="20% - Accent1 3 12 3 2 2 2" xfId="16162" xr:uid="{00000000-0005-0000-0000-00006A3E0000}"/>
    <cellStyle name="20% - Accent1 3 12 3 2 3" xfId="16163" xr:uid="{00000000-0005-0000-0000-00006B3E0000}"/>
    <cellStyle name="20% - Accent1 3 12 3 3" xfId="16164" xr:uid="{00000000-0005-0000-0000-00006C3E0000}"/>
    <cellStyle name="20% - Accent1 3 12 3 3 2" xfId="16165" xr:uid="{00000000-0005-0000-0000-00006D3E0000}"/>
    <cellStyle name="20% - Accent1 3 12 3 4" xfId="16166" xr:uid="{00000000-0005-0000-0000-00006E3E0000}"/>
    <cellStyle name="20% - Accent1 3 12 4" xfId="16167" xr:uid="{00000000-0005-0000-0000-00006F3E0000}"/>
    <cellStyle name="20% - Accent1 3 12 4 2" xfId="16168" xr:uid="{00000000-0005-0000-0000-0000703E0000}"/>
    <cellStyle name="20% - Accent1 3 12 4 2 2" xfId="16169" xr:uid="{00000000-0005-0000-0000-0000713E0000}"/>
    <cellStyle name="20% - Accent1 3 12 4 2 2 2" xfId="16170" xr:uid="{00000000-0005-0000-0000-0000723E0000}"/>
    <cellStyle name="20% - Accent1 3 12 4 2 3" xfId="16171" xr:uid="{00000000-0005-0000-0000-0000733E0000}"/>
    <cellStyle name="20% - Accent1 3 12 4 3" xfId="16172" xr:uid="{00000000-0005-0000-0000-0000743E0000}"/>
    <cellStyle name="20% - Accent1 3 12 4 3 2" xfId="16173" xr:uid="{00000000-0005-0000-0000-0000753E0000}"/>
    <cellStyle name="20% - Accent1 3 12 4 4" xfId="16174" xr:uid="{00000000-0005-0000-0000-0000763E0000}"/>
    <cellStyle name="20% - Accent1 3 12 5" xfId="16175" xr:uid="{00000000-0005-0000-0000-0000773E0000}"/>
    <cellStyle name="20% - Accent1 3 12 5 2" xfId="16176" xr:uid="{00000000-0005-0000-0000-0000783E0000}"/>
    <cellStyle name="20% - Accent1 3 12 5 2 2" xfId="16177" xr:uid="{00000000-0005-0000-0000-0000793E0000}"/>
    <cellStyle name="20% - Accent1 3 12 5 3" xfId="16178" xr:uid="{00000000-0005-0000-0000-00007A3E0000}"/>
    <cellStyle name="20% - Accent1 3 12 6" xfId="16179" xr:uid="{00000000-0005-0000-0000-00007B3E0000}"/>
    <cellStyle name="20% - Accent1 3 12 6 2" xfId="16180" xr:uid="{00000000-0005-0000-0000-00007C3E0000}"/>
    <cellStyle name="20% - Accent1 3 12 6 2 2" xfId="16181" xr:uid="{00000000-0005-0000-0000-00007D3E0000}"/>
    <cellStyle name="20% - Accent1 3 12 6 3" xfId="16182" xr:uid="{00000000-0005-0000-0000-00007E3E0000}"/>
    <cellStyle name="20% - Accent1 3 12 7" xfId="16183" xr:uid="{00000000-0005-0000-0000-00007F3E0000}"/>
    <cellStyle name="20% - Accent1 3 12 7 2" xfId="16184" xr:uid="{00000000-0005-0000-0000-0000803E0000}"/>
    <cellStyle name="20% - Accent1 3 12 8" xfId="16185" xr:uid="{00000000-0005-0000-0000-0000813E0000}"/>
    <cellStyle name="20% - Accent1 3 12 8 2" xfId="16186" xr:uid="{00000000-0005-0000-0000-0000823E0000}"/>
    <cellStyle name="20% - Accent1 3 12 9" xfId="16187" xr:uid="{00000000-0005-0000-0000-0000833E0000}"/>
    <cellStyle name="20% - Accent1 3 13" xfId="16188" xr:uid="{00000000-0005-0000-0000-0000843E0000}"/>
    <cellStyle name="20% - Accent1 3 13 2" xfId="16189" xr:uid="{00000000-0005-0000-0000-0000853E0000}"/>
    <cellStyle name="20% - Accent1 3 13 2 2" xfId="16190" xr:uid="{00000000-0005-0000-0000-0000863E0000}"/>
    <cellStyle name="20% - Accent1 3 13 2 2 2" xfId="16191" xr:uid="{00000000-0005-0000-0000-0000873E0000}"/>
    <cellStyle name="20% - Accent1 3 13 2 2 2 2" xfId="16192" xr:uid="{00000000-0005-0000-0000-0000883E0000}"/>
    <cellStyle name="20% - Accent1 3 13 2 2 3" xfId="16193" xr:uid="{00000000-0005-0000-0000-0000893E0000}"/>
    <cellStyle name="20% - Accent1 3 13 2 3" xfId="16194" xr:uid="{00000000-0005-0000-0000-00008A3E0000}"/>
    <cellStyle name="20% - Accent1 3 13 2 3 2" xfId="16195" xr:uid="{00000000-0005-0000-0000-00008B3E0000}"/>
    <cellStyle name="20% - Accent1 3 13 2 4" xfId="16196" xr:uid="{00000000-0005-0000-0000-00008C3E0000}"/>
    <cellStyle name="20% - Accent1 3 13 3" xfId="16197" xr:uid="{00000000-0005-0000-0000-00008D3E0000}"/>
    <cellStyle name="20% - Accent1 3 13 3 2" xfId="16198" xr:uid="{00000000-0005-0000-0000-00008E3E0000}"/>
    <cellStyle name="20% - Accent1 3 13 3 2 2" xfId="16199" xr:uid="{00000000-0005-0000-0000-00008F3E0000}"/>
    <cellStyle name="20% - Accent1 3 13 3 2 2 2" xfId="16200" xr:uid="{00000000-0005-0000-0000-0000903E0000}"/>
    <cellStyle name="20% - Accent1 3 13 3 2 3" xfId="16201" xr:uid="{00000000-0005-0000-0000-0000913E0000}"/>
    <cellStyle name="20% - Accent1 3 13 3 3" xfId="16202" xr:uid="{00000000-0005-0000-0000-0000923E0000}"/>
    <cellStyle name="20% - Accent1 3 13 3 3 2" xfId="16203" xr:uid="{00000000-0005-0000-0000-0000933E0000}"/>
    <cellStyle name="20% - Accent1 3 13 3 4" xfId="16204" xr:uid="{00000000-0005-0000-0000-0000943E0000}"/>
    <cellStyle name="20% - Accent1 3 13 4" xfId="16205" xr:uid="{00000000-0005-0000-0000-0000953E0000}"/>
    <cellStyle name="20% - Accent1 3 13 4 2" xfId="16206" xr:uid="{00000000-0005-0000-0000-0000963E0000}"/>
    <cellStyle name="20% - Accent1 3 13 4 2 2" xfId="16207" xr:uid="{00000000-0005-0000-0000-0000973E0000}"/>
    <cellStyle name="20% - Accent1 3 13 4 2 2 2" xfId="16208" xr:uid="{00000000-0005-0000-0000-0000983E0000}"/>
    <cellStyle name="20% - Accent1 3 13 4 2 3" xfId="16209" xr:uid="{00000000-0005-0000-0000-0000993E0000}"/>
    <cellStyle name="20% - Accent1 3 13 4 3" xfId="16210" xr:uid="{00000000-0005-0000-0000-00009A3E0000}"/>
    <cellStyle name="20% - Accent1 3 13 4 3 2" xfId="16211" xr:uid="{00000000-0005-0000-0000-00009B3E0000}"/>
    <cellStyle name="20% - Accent1 3 13 4 4" xfId="16212" xr:uid="{00000000-0005-0000-0000-00009C3E0000}"/>
    <cellStyle name="20% - Accent1 3 13 5" xfId="16213" xr:uid="{00000000-0005-0000-0000-00009D3E0000}"/>
    <cellStyle name="20% - Accent1 3 13 5 2" xfId="16214" xr:uid="{00000000-0005-0000-0000-00009E3E0000}"/>
    <cellStyle name="20% - Accent1 3 13 5 2 2" xfId="16215" xr:uid="{00000000-0005-0000-0000-00009F3E0000}"/>
    <cellStyle name="20% - Accent1 3 13 5 3" xfId="16216" xr:uid="{00000000-0005-0000-0000-0000A03E0000}"/>
    <cellStyle name="20% - Accent1 3 13 6" xfId="16217" xr:uid="{00000000-0005-0000-0000-0000A13E0000}"/>
    <cellStyle name="20% - Accent1 3 13 6 2" xfId="16218" xr:uid="{00000000-0005-0000-0000-0000A23E0000}"/>
    <cellStyle name="20% - Accent1 3 13 6 2 2" xfId="16219" xr:uid="{00000000-0005-0000-0000-0000A33E0000}"/>
    <cellStyle name="20% - Accent1 3 13 6 3" xfId="16220" xr:uid="{00000000-0005-0000-0000-0000A43E0000}"/>
    <cellStyle name="20% - Accent1 3 13 7" xfId="16221" xr:uid="{00000000-0005-0000-0000-0000A53E0000}"/>
    <cellStyle name="20% - Accent1 3 13 7 2" xfId="16222" xr:uid="{00000000-0005-0000-0000-0000A63E0000}"/>
    <cellStyle name="20% - Accent1 3 13 8" xfId="16223" xr:uid="{00000000-0005-0000-0000-0000A73E0000}"/>
    <cellStyle name="20% - Accent1 3 13 8 2" xfId="16224" xr:uid="{00000000-0005-0000-0000-0000A83E0000}"/>
    <cellStyle name="20% - Accent1 3 13 9" xfId="16225" xr:uid="{00000000-0005-0000-0000-0000A93E0000}"/>
    <cellStyle name="20% - Accent1 3 14" xfId="16226" xr:uid="{00000000-0005-0000-0000-0000AA3E0000}"/>
    <cellStyle name="20% - Accent1 3 14 2" xfId="16227" xr:uid="{00000000-0005-0000-0000-0000AB3E0000}"/>
    <cellStyle name="20% - Accent1 3 14 2 2" xfId="16228" xr:uid="{00000000-0005-0000-0000-0000AC3E0000}"/>
    <cellStyle name="20% - Accent1 3 14 2 2 2" xfId="16229" xr:uid="{00000000-0005-0000-0000-0000AD3E0000}"/>
    <cellStyle name="20% - Accent1 3 14 2 3" xfId="16230" xr:uid="{00000000-0005-0000-0000-0000AE3E0000}"/>
    <cellStyle name="20% - Accent1 3 14 3" xfId="16231" xr:uid="{00000000-0005-0000-0000-0000AF3E0000}"/>
    <cellStyle name="20% - Accent1 3 14 3 2" xfId="16232" xr:uid="{00000000-0005-0000-0000-0000B03E0000}"/>
    <cellStyle name="20% - Accent1 3 14 4" xfId="16233" xr:uid="{00000000-0005-0000-0000-0000B13E0000}"/>
    <cellStyle name="20% - Accent1 3 15" xfId="16234" xr:uid="{00000000-0005-0000-0000-0000B23E0000}"/>
    <cellStyle name="20% - Accent1 3 15 2" xfId="16235" xr:uid="{00000000-0005-0000-0000-0000B33E0000}"/>
    <cellStyle name="20% - Accent1 3 15 2 2" xfId="16236" xr:uid="{00000000-0005-0000-0000-0000B43E0000}"/>
    <cellStyle name="20% - Accent1 3 15 2 2 2" xfId="16237" xr:uid="{00000000-0005-0000-0000-0000B53E0000}"/>
    <cellStyle name="20% - Accent1 3 15 2 3" xfId="16238" xr:uid="{00000000-0005-0000-0000-0000B63E0000}"/>
    <cellStyle name="20% - Accent1 3 15 3" xfId="16239" xr:uid="{00000000-0005-0000-0000-0000B73E0000}"/>
    <cellStyle name="20% - Accent1 3 15 3 2" xfId="16240" xr:uid="{00000000-0005-0000-0000-0000B83E0000}"/>
    <cellStyle name="20% - Accent1 3 15 4" xfId="16241" xr:uid="{00000000-0005-0000-0000-0000B93E0000}"/>
    <cellStyle name="20% - Accent1 3 16" xfId="16242" xr:uid="{00000000-0005-0000-0000-0000BA3E0000}"/>
    <cellStyle name="20% - Accent1 3 16 2" xfId="16243" xr:uid="{00000000-0005-0000-0000-0000BB3E0000}"/>
    <cellStyle name="20% - Accent1 3 16 2 2" xfId="16244" xr:uid="{00000000-0005-0000-0000-0000BC3E0000}"/>
    <cellStyle name="20% - Accent1 3 16 2 2 2" xfId="16245" xr:uid="{00000000-0005-0000-0000-0000BD3E0000}"/>
    <cellStyle name="20% - Accent1 3 16 2 3" xfId="16246" xr:uid="{00000000-0005-0000-0000-0000BE3E0000}"/>
    <cellStyle name="20% - Accent1 3 16 3" xfId="16247" xr:uid="{00000000-0005-0000-0000-0000BF3E0000}"/>
    <cellStyle name="20% - Accent1 3 16 3 2" xfId="16248" xr:uid="{00000000-0005-0000-0000-0000C03E0000}"/>
    <cellStyle name="20% - Accent1 3 16 4" xfId="16249" xr:uid="{00000000-0005-0000-0000-0000C13E0000}"/>
    <cellStyle name="20% - Accent1 3 17" xfId="16250" xr:uid="{00000000-0005-0000-0000-0000C23E0000}"/>
    <cellStyle name="20% - Accent1 3 17 2" xfId="16251" xr:uid="{00000000-0005-0000-0000-0000C33E0000}"/>
    <cellStyle name="20% - Accent1 3 17 2 2" xfId="16252" xr:uid="{00000000-0005-0000-0000-0000C43E0000}"/>
    <cellStyle name="20% - Accent1 3 17 3" xfId="16253" xr:uid="{00000000-0005-0000-0000-0000C53E0000}"/>
    <cellStyle name="20% - Accent1 3 18" xfId="16254" xr:uid="{00000000-0005-0000-0000-0000C63E0000}"/>
    <cellStyle name="20% - Accent1 3 18 2" xfId="16255" xr:uid="{00000000-0005-0000-0000-0000C73E0000}"/>
    <cellStyle name="20% - Accent1 3 18 2 2" xfId="16256" xr:uid="{00000000-0005-0000-0000-0000C83E0000}"/>
    <cellStyle name="20% - Accent1 3 18 3" xfId="16257" xr:uid="{00000000-0005-0000-0000-0000C93E0000}"/>
    <cellStyle name="20% - Accent1 3 19" xfId="16258" xr:uid="{00000000-0005-0000-0000-0000CA3E0000}"/>
    <cellStyle name="20% - Accent1 3 19 2" xfId="16259" xr:uid="{00000000-0005-0000-0000-0000CB3E0000}"/>
    <cellStyle name="20% - Accent1 3 2" xfId="16260" xr:uid="{00000000-0005-0000-0000-0000CC3E0000}"/>
    <cellStyle name="20% - Accent1 3 2 10" xfId="16261" xr:uid="{00000000-0005-0000-0000-0000CD3E0000}"/>
    <cellStyle name="20% - Accent1 3 2 10 10" xfId="16262" xr:uid="{00000000-0005-0000-0000-0000CE3E0000}"/>
    <cellStyle name="20% - Accent1 3 2 10 10 2" xfId="16263" xr:uid="{00000000-0005-0000-0000-0000CF3E0000}"/>
    <cellStyle name="20% - Accent1 3 2 10 11" xfId="16264" xr:uid="{00000000-0005-0000-0000-0000D03E0000}"/>
    <cellStyle name="20% - Accent1 3 2 10 2" xfId="16265" xr:uid="{00000000-0005-0000-0000-0000D13E0000}"/>
    <cellStyle name="20% - Accent1 3 2 10 2 2" xfId="16266" xr:uid="{00000000-0005-0000-0000-0000D23E0000}"/>
    <cellStyle name="20% - Accent1 3 2 10 2 2 2" xfId="16267" xr:uid="{00000000-0005-0000-0000-0000D33E0000}"/>
    <cellStyle name="20% - Accent1 3 2 10 2 2 2 2" xfId="16268" xr:uid="{00000000-0005-0000-0000-0000D43E0000}"/>
    <cellStyle name="20% - Accent1 3 2 10 2 2 2 2 2" xfId="16269" xr:uid="{00000000-0005-0000-0000-0000D53E0000}"/>
    <cellStyle name="20% - Accent1 3 2 10 2 2 2 3" xfId="16270" xr:uid="{00000000-0005-0000-0000-0000D63E0000}"/>
    <cellStyle name="20% - Accent1 3 2 10 2 2 3" xfId="16271" xr:uid="{00000000-0005-0000-0000-0000D73E0000}"/>
    <cellStyle name="20% - Accent1 3 2 10 2 2 3 2" xfId="16272" xr:uid="{00000000-0005-0000-0000-0000D83E0000}"/>
    <cellStyle name="20% - Accent1 3 2 10 2 2 4" xfId="16273" xr:uid="{00000000-0005-0000-0000-0000D93E0000}"/>
    <cellStyle name="20% - Accent1 3 2 10 2 3" xfId="16274" xr:uid="{00000000-0005-0000-0000-0000DA3E0000}"/>
    <cellStyle name="20% - Accent1 3 2 10 2 3 2" xfId="16275" xr:uid="{00000000-0005-0000-0000-0000DB3E0000}"/>
    <cellStyle name="20% - Accent1 3 2 10 2 3 2 2" xfId="16276" xr:uid="{00000000-0005-0000-0000-0000DC3E0000}"/>
    <cellStyle name="20% - Accent1 3 2 10 2 3 2 2 2" xfId="16277" xr:uid="{00000000-0005-0000-0000-0000DD3E0000}"/>
    <cellStyle name="20% - Accent1 3 2 10 2 3 2 3" xfId="16278" xr:uid="{00000000-0005-0000-0000-0000DE3E0000}"/>
    <cellStyle name="20% - Accent1 3 2 10 2 3 3" xfId="16279" xr:uid="{00000000-0005-0000-0000-0000DF3E0000}"/>
    <cellStyle name="20% - Accent1 3 2 10 2 3 3 2" xfId="16280" xr:uid="{00000000-0005-0000-0000-0000E03E0000}"/>
    <cellStyle name="20% - Accent1 3 2 10 2 3 4" xfId="16281" xr:uid="{00000000-0005-0000-0000-0000E13E0000}"/>
    <cellStyle name="20% - Accent1 3 2 10 2 4" xfId="16282" xr:uid="{00000000-0005-0000-0000-0000E23E0000}"/>
    <cellStyle name="20% - Accent1 3 2 10 2 4 2" xfId="16283" xr:uid="{00000000-0005-0000-0000-0000E33E0000}"/>
    <cellStyle name="20% - Accent1 3 2 10 2 4 2 2" xfId="16284" xr:uid="{00000000-0005-0000-0000-0000E43E0000}"/>
    <cellStyle name="20% - Accent1 3 2 10 2 4 2 2 2" xfId="16285" xr:uid="{00000000-0005-0000-0000-0000E53E0000}"/>
    <cellStyle name="20% - Accent1 3 2 10 2 4 2 3" xfId="16286" xr:uid="{00000000-0005-0000-0000-0000E63E0000}"/>
    <cellStyle name="20% - Accent1 3 2 10 2 4 3" xfId="16287" xr:uid="{00000000-0005-0000-0000-0000E73E0000}"/>
    <cellStyle name="20% - Accent1 3 2 10 2 4 3 2" xfId="16288" xr:uid="{00000000-0005-0000-0000-0000E83E0000}"/>
    <cellStyle name="20% - Accent1 3 2 10 2 4 4" xfId="16289" xr:uid="{00000000-0005-0000-0000-0000E93E0000}"/>
    <cellStyle name="20% - Accent1 3 2 10 2 5" xfId="16290" xr:uid="{00000000-0005-0000-0000-0000EA3E0000}"/>
    <cellStyle name="20% - Accent1 3 2 10 2 5 2" xfId="16291" xr:uid="{00000000-0005-0000-0000-0000EB3E0000}"/>
    <cellStyle name="20% - Accent1 3 2 10 2 5 2 2" xfId="16292" xr:uid="{00000000-0005-0000-0000-0000EC3E0000}"/>
    <cellStyle name="20% - Accent1 3 2 10 2 5 3" xfId="16293" xr:uid="{00000000-0005-0000-0000-0000ED3E0000}"/>
    <cellStyle name="20% - Accent1 3 2 10 2 6" xfId="16294" xr:uid="{00000000-0005-0000-0000-0000EE3E0000}"/>
    <cellStyle name="20% - Accent1 3 2 10 2 6 2" xfId="16295" xr:uid="{00000000-0005-0000-0000-0000EF3E0000}"/>
    <cellStyle name="20% - Accent1 3 2 10 2 6 2 2" xfId="16296" xr:uid="{00000000-0005-0000-0000-0000F03E0000}"/>
    <cellStyle name="20% - Accent1 3 2 10 2 6 3" xfId="16297" xr:uid="{00000000-0005-0000-0000-0000F13E0000}"/>
    <cellStyle name="20% - Accent1 3 2 10 2 7" xfId="16298" xr:uid="{00000000-0005-0000-0000-0000F23E0000}"/>
    <cellStyle name="20% - Accent1 3 2 10 2 7 2" xfId="16299" xr:uid="{00000000-0005-0000-0000-0000F33E0000}"/>
    <cellStyle name="20% - Accent1 3 2 10 2 8" xfId="16300" xr:uid="{00000000-0005-0000-0000-0000F43E0000}"/>
    <cellStyle name="20% - Accent1 3 2 10 2 8 2" xfId="16301" xr:uid="{00000000-0005-0000-0000-0000F53E0000}"/>
    <cellStyle name="20% - Accent1 3 2 10 2 9" xfId="16302" xr:uid="{00000000-0005-0000-0000-0000F63E0000}"/>
    <cellStyle name="20% - Accent1 3 2 10 3" xfId="16303" xr:uid="{00000000-0005-0000-0000-0000F73E0000}"/>
    <cellStyle name="20% - Accent1 3 2 10 3 2" xfId="16304" xr:uid="{00000000-0005-0000-0000-0000F83E0000}"/>
    <cellStyle name="20% - Accent1 3 2 10 3 2 2" xfId="16305" xr:uid="{00000000-0005-0000-0000-0000F93E0000}"/>
    <cellStyle name="20% - Accent1 3 2 10 3 2 2 2" xfId="16306" xr:uid="{00000000-0005-0000-0000-0000FA3E0000}"/>
    <cellStyle name="20% - Accent1 3 2 10 3 2 2 2 2" xfId="16307" xr:uid="{00000000-0005-0000-0000-0000FB3E0000}"/>
    <cellStyle name="20% - Accent1 3 2 10 3 2 2 3" xfId="16308" xr:uid="{00000000-0005-0000-0000-0000FC3E0000}"/>
    <cellStyle name="20% - Accent1 3 2 10 3 2 3" xfId="16309" xr:uid="{00000000-0005-0000-0000-0000FD3E0000}"/>
    <cellStyle name="20% - Accent1 3 2 10 3 2 3 2" xfId="16310" xr:uid="{00000000-0005-0000-0000-0000FE3E0000}"/>
    <cellStyle name="20% - Accent1 3 2 10 3 2 4" xfId="16311" xr:uid="{00000000-0005-0000-0000-0000FF3E0000}"/>
    <cellStyle name="20% - Accent1 3 2 10 3 3" xfId="16312" xr:uid="{00000000-0005-0000-0000-0000003F0000}"/>
    <cellStyle name="20% - Accent1 3 2 10 3 3 2" xfId="16313" xr:uid="{00000000-0005-0000-0000-0000013F0000}"/>
    <cellStyle name="20% - Accent1 3 2 10 3 3 2 2" xfId="16314" xr:uid="{00000000-0005-0000-0000-0000023F0000}"/>
    <cellStyle name="20% - Accent1 3 2 10 3 3 2 2 2" xfId="16315" xr:uid="{00000000-0005-0000-0000-0000033F0000}"/>
    <cellStyle name="20% - Accent1 3 2 10 3 3 2 3" xfId="16316" xr:uid="{00000000-0005-0000-0000-0000043F0000}"/>
    <cellStyle name="20% - Accent1 3 2 10 3 3 3" xfId="16317" xr:uid="{00000000-0005-0000-0000-0000053F0000}"/>
    <cellStyle name="20% - Accent1 3 2 10 3 3 3 2" xfId="16318" xr:uid="{00000000-0005-0000-0000-0000063F0000}"/>
    <cellStyle name="20% - Accent1 3 2 10 3 3 4" xfId="16319" xr:uid="{00000000-0005-0000-0000-0000073F0000}"/>
    <cellStyle name="20% - Accent1 3 2 10 3 4" xfId="16320" xr:uid="{00000000-0005-0000-0000-0000083F0000}"/>
    <cellStyle name="20% - Accent1 3 2 10 3 4 2" xfId="16321" xr:uid="{00000000-0005-0000-0000-0000093F0000}"/>
    <cellStyle name="20% - Accent1 3 2 10 3 4 2 2" xfId="16322" xr:uid="{00000000-0005-0000-0000-00000A3F0000}"/>
    <cellStyle name="20% - Accent1 3 2 10 3 4 2 2 2" xfId="16323" xr:uid="{00000000-0005-0000-0000-00000B3F0000}"/>
    <cellStyle name="20% - Accent1 3 2 10 3 4 2 3" xfId="16324" xr:uid="{00000000-0005-0000-0000-00000C3F0000}"/>
    <cellStyle name="20% - Accent1 3 2 10 3 4 3" xfId="16325" xr:uid="{00000000-0005-0000-0000-00000D3F0000}"/>
    <cellStyle name="20% - Accent1 3 2 10 3 4 3 2" xfId="16326" xr:uid="{00000000-0005-0000-0000-00000E3F0000}"/>
    <cellStyle name="20% - Accent1 3 2 10 3 4 4" xfId="16327" xr:uid="{00000000-0005-0000-0000-00000F3F0000}"/>
    <cellStyle name="20% - Accent1 3 2 10 3 5" xfId="16328" xr:uid="{00000000-0005-0000-0000-0000103F0000}"/>
    <cellStyle name="20% - Accent1 3 2 10 3 5 2" xfId="16329" xr:uid="{00000000-0005-0000-0000-0000113F0000}"/>
    <cellStyle name="20% - Accent1 3 2 10 3 5 2 2" xfId="16330" xr:uid="{00000000-0005-0000-0000-0000123F0000}"/>
    <cellStyle name="20% - Accent1 3 2 10 3 5 3" xfId="16331" xr:uid="{00000000-0005-0000-0000-0000133F0000}"/>
    <cellStyle name="20% - Accent1 3 2 10 3 6" xfId="16332" xr:uid="{00000000-0005-0000-0000-0000143F0000}"/>
    <cellStyle name="20% - Accent1 3 2 10 3 6 2" xfId="16333" xr:uid="{00000000-0005-0000-0000-0000153F0000}"/>
    <cellStyle name="20% - Accent1 3 2 10 3 6 2 2" xfId="16334" xr:uid="{00000000-0005-0000-0000-0000163F0000}"/>
    <cellStyle name="20% - Accent1 3 2 10 3 6 3" xfId="16335" xr:uid="{00000000-0005-0000-0000-0000173F0000}"/>
    <cellStyle name="20% - Accent1 3 2 10 3 7" xfId="16336" xr:uid="{00000000-0005-0000-0000-0000183F0000}"/>
    <cellStyle name="20% - Accent1 3 2 10 3 7 2" xfId="16337" xr:uid="{00000000-0005-0000-0000-0000193F0000}"/>
    <cellStyle name="20% - Accent1 3 2 10 3 8" xfId="16338" xr:uid="{00000000-0005-0000-0000-00001A3F0000}"/>
    <cellStyle name="20% - Accent1 3 2 10 3 8 2" xfId="16339" xr:uid="{00000000-0005-0000-0000-00001B3F0000}"/>
    <cellStyle name="20% - Accent1 3 2 10 3 9" xfId="16340" xr:uid="{00000000-0005-0000-0000-00001C3F0000}"/>
    <cellStyle name="20% - Accent1 3 2 10 4" xfId="16341" xr:uid="{00000000-0005-0000-0000-00001D3F0000}"/>
    <cellStyle name="20% - Accent1 3 2 10 4 2" xfId="16342" xr:uid="{00000000-0005-0000-0000-00001E3F0000}"/>
    <cellStyle name="20% - Accent1 3 2 10 4 2 2" xfId="16343" xr:uid="{00000000-0005-0000-0000-00001F3F0000}"/>
    <cellStyle name="20% - Accent1 3 2 10 4 2 2 2" xfId="16344" xr:uid="{00000000-0005-0000-0000-0000203F0000}"/>
    <cellStyle name="20% - Accent1 3 2 10 4 2 3" xfId="16345" xr:uid="{00000000-0005-0000-0000-0000213F0000}"/>
    <cellStyle name="20% - Accent1 3 2 10 4 3" xfId="16346" xr:uid="{00000000-0005-0000-0000-0000223F0000}"/>
    <cellStyle name="20% - Accent1 3 2 10 4 3 2" xfId="16347" xr:uid="{00000000-0005-0000-0000-0000233F0000}"/>
    <cellStyle name="20% - Accent1 3 2 10 4 4" xfId="16348" xr:uid="{00000000-0005-0000-0000-0000243F0000}"/>
    <cellStyle name="20% - Accent1 3 2 10 5" xfId="16349" xr:uid="{00000000-0005-0000-0000-0000253F0000}"/>
    <cellStyle name="20% - Accent1 3 2 10 5 2" xfId="16350" xr:uid="{00000000-0005-0000-0000-0000263F0000}"/>
    <cellStyle name="20% - Accent1 3 2 10 5 2 2" xfId="16351" xr:uid="{00000000-0005-0000-0000-0000273F0000}"/>
    <cellStyle name="20% - Accent1 3 2 10 5 2 2 2" xfId="16352" xr:uid="{00000000-0005-0000-0000-0000283F0000}"/>
    <cellStyle name="20% - Accent1 3 2 10 5 2 3" xfId="16353" xr:uid="{00000000-0005-0000-0000-0000293F0000}"/>
    <cellStyle name="20% - Accent1 3 2 10 5 3" xfId="16354" xr:uid="{00000000-0005-0000-0000-00002A3F0000}"/>
    <cellStyle name="20% - Accent1 3 2 10 5 3 2" xfId="16355" xr:uid="{00000000-0005-0000-0000-00002B3F0000}"/>
    <cellStyle name="20% - Accent1 3 2 10 5 4" xfId="16356" xr:uid="{00000000-0005-0000-0000-00002C3F0000}"/>
    <cellStyle name="20% - Accent1 3 2 10 6" xfId="16357" xr:uid="{00000000-0005-0000-0000-00002D3F0000}"/>
    <cellStyle name="20% - Accent1 3 2 10 6 2" xfId="16358" xr:uid="{00000000-0005-0000-0000-00002E3F0000}"/>
    <cellStyle name="20% - Accent1 3 2 10 6 2 2" xfId="16359" xr:uid="{00000000-0005-0000-0000-00002F3F0000}"/>
    <cellStyle name="20% - Accent1 3 2 10 6 2 2 2" xfId="16360" xr:uid="{00000000-0005-0000-0000-0000303F0000}"/>
    <cellStyle name="20% - Accent1 3 2 10 6 2 3" xfId="16361" xr:uid="{00000000-0005-0000-0000-0000313F0000}"/>
    <cellStyle name="20% - Accent1 3 2 10 6 3" xfId="16362" xr:uid="{00000000-0005-0000-0000-0000323F0000}"/>
    <cellStyle name="20% - Accent1 3 2 10 6 3 2" xfId="16363" xr:uid="{00000000-0005-0000-0000-0000333F0000}"/>
    <cellStyle name="20% - Accent1 3 2 10 6 4" xfId="16364" xr:uid="{00000000-0005-0000-0000-0000343F0000}"/>
    <cellStyle name="20% - Accent1 3 2 10 7" xfId="16365" xr:uid="{00000000-0005-0000-0000-0000353F0000}"/>
    <cellStyle name="20% - Accent1 3 2 10 7 2" xfId="16366" xr:uid="{00000000-0005-0000-0000-0000363F0000}"/>
    <cellStyle name="20% - Accent1 3 2 10 7 2 2" xfId="16367" xr:uid="{00000000-0005-0000-0000-0000373F0000}"/>
    <cellStyle name="20% - Accent1 3 2 10 7 3" xfId="16368" xr:uid="{00000000-0005-0000-0000-0000383F0000}"/>
    <cellStyle name="20% - Accent1 3 2 10 8" xfId="16369" xr:uid="{00000000-0005-0000-0000-0000393F0000}"/>
    <cellStyle name="20% - Accent1 3 2 10 8 2" xfId="16370" xr:uid="{00000000-0005-0000-0000-00003A3F0000}"/>
    <cellStyle name="20% - Accent1 3 2 10 8 2 2" xfId="16371" xr:uid="{00000000-0005-0000-0000-00003B3F0000}"/>
    <cellStyle name="20% - Accent1 3 2 10 8 3" xfId="16372" xr:uid="{00000000-0005-0000-0000-00003C3F0000}"/>
    <cellStyle name="20% - Accent1 3 2 10 9" xfId="16373" xr:uid="{00000000-0005-0000-0000-00003D3F0000}"/>
    <cellStyle name="20% - Accent1 3 2 10 9 2" xfId="16374" xr:uid="{00000000-0005-0000-0000-00003E3F0000}"/>
    <cellStyle name="20% - Accent1 3 2 11" xfId="16375" xr:uid="{00000000-0005-0000-0000-00003F3F0000}"/>
    <cellStyle name="20% - Accent1 3 2 11 2" xfId="16376" xr:uid="{00000000-0005-0000-0000-0000403F0000}"/>
    <cellStyle name="20% - Accent1 3 2 11 2 2" xfId="16377" xr:uid="{00000000-0005-0000-0000-0000413F0000}"/>
    <cellStyle name="20% - Accent1 3 2 11 2 2 2" xfId="16378" xr:uid="{00000000-0005-0000-0000-0000423F0000}"/>
    <cellStyle name="20% - Accent1 3 2 11 2 2 2 2" xfId="16379" xr:uid="{00000000-0005-0000-0000-0000433F0000}"/>
    <cellStyle name="20% - Accent1 3 2 11 2 2 3" xfId="16380" xr:uid="{00000000-0005-0000-0000-0000443F0000}"/>
    <cellStyle name="20% - Accent1 3 2 11 2 3" xfId="16381" xr:uid="{00000000-0005-0000-0000-0000453F0000}"/>
    <cellStyle name="20% - Accent1 3 2 11 2 3 2" xfId="16382" xr:uid="{00000000-0005-0000-0000-0000463F0000}"/>
    <cellStyle name="20% - Accent1 3 2 11 2 4" xfId="16383" xr:uid="{00000000-0005-0000-0000-0000473F0000}"/>
    <cellStyle name="20% - Accent1 3 2 11 3" xfId="16384" xr:uid="{00000000-0005-0000-0000-0000483F0000}"/>
    <cellStyle name="20% - Accent1 3 2 11 3 2" xfId="16385" xr:uid="{00000000-0005-0000-0000-0000493F0000}"/>
    <cellStyle name="20% - Accent1 3 2 11 3 2 2" xfId="16386" xr:uid="{00000000-0005-0000-0000-00004A3F0000}"/>
    <cellStyle name="20% - Accent1 3 2 11 3 2 2 2" xfId="16387" xr:uid="{00000000-0005-0000-0000-00004B3F0000}"/>
    <cellStyle name="20% - Accent1 3 2 11 3 2 3" xfId="16388" xr:uid="{00000000-0005-0000-0000-00004C3F0000}"/>
    <cellStyle name="20% - Accent1 3 2 11 3 3" xfId="16389" xr:uid="{00000000-0005-0000-0000-00004D3F0000}"/>
    <cellStyle name="20% - Accent1 3 2 11 3 3 2" xfId="16390" xr:uid="{00000000-0005-0000-0000-00004E3F0000}"/>
    <cellStyle name="20% - Accent1 3 2 11 3 4" xfId="16391" xr:uid="{00000000-0005-0000-0000-00004F3F0000}"/>
    <cellStyle name="20% - Accent1 3 2 11 4" xfId="16392" xr:uid="{00000000-0005-0000-0000-0000503F0000}"/>
    <cellStyle name="20% - Accent1 3 2 11 4 2" xfId="16393" xr:uid="{00000000-0005-0000-0000-0000513F0000}"/>
    <cellStyle name="20% - Accent1 3 2 11 4 2 2" xfId="16394" xr:uid="{00000000-0005-0000-0000-0000523F0000}"/>
    <cellStyle name="20% - Accent1 3 2 11 4 2 2 2" xfId="16395" xr:uid="{00000000-0005-0000-0000-0000533F0000}"/>
    <cellStyle name="20% - Accent1 3 2 11 4 2 3" xfId="16396" xr:uid="{00000000-0005-0000-0000-0000543F0000}"/>
    <cellStyle name="20% - Accent1 3 2 11 4 3" xfId="16397" xr:uid="{00000000-0005-0000-0000-0000553F0000}"/>
    <cellStyle name="20% - Accent1 3 2 11 4 3 2" xfId="16398" xr:uid="{00000000-0005-0000-0000-0000563F0000}"/>
    <cellStyle name="20% - Accent1 3 2 11 4 4" xfId="16399" xr:uid="{00000000-0005-0000-0000-0000573F0000}"/>
    <cellStyle name="20% - Accent1 3 2 11 5" xfId="16400" xr:uid="{00000000-0005-0000-0000-0000583F0000}"/>
    <cellStyle name="20% - Accent1 3 2 11 5 2" xfId="16401" xr:uid="{00000000-0005-0000-0000-0000593F0000}"/>
    <cellStyle name="20% - Accent1 3 2 11 5 2 2" xfId="16402" xr:uid="{00000000-0005-0000-0000-00005A3F0000}"/>
    <cellStyle name="20% - Accent1 3 2 11 5 3" xfId="16403" xr:uid="{00000000-0005-0000-0000-00005B3F0000}"/>
    <cellStyle name="20% - Accent1 3 2 11 6" xfId="16404" xr:uid="{00000000-0005-0000-0000-00005C3F0000}"/>
    <cellStyle name="20% - Accent1 3 2 11 6 2" xfId="16405" xr:uid="{00000000-0005-0000-0000-00005D3F0000}"/>
    <cellStyle name="20% - Accent1 3 2 11 6 2 2" xfId="16406" xr:uid="{00000000-0005-0000-0000-00005E3F0000}"/>
    <cellStyle name="20% - Accent1 3 2 11 6 3" xfId="16407" xr:uid="{00000000-0005-0000-0000-00005F3F0000}"/>
    <cellStyle name="20% - Accent1 3 2 11 7" xfId="16408" xr:uid="{00000000-0005-0000-0000-0000603F0000}"/>
    <cellStyle name="20% - Accent1 3 2 11 7 2" xfId="16409" xr:uid="{00000000-0005-0000-0000-0000613F0000}"/>
    <cellStyle name="20% - Accent1 3 2 11 8" xfId="16410" xr:uid="{00000000-0005-0000-0000-0000623F0000}"/>
    <cellStyle name="20% - Accent1 3 2 11 8 2" xfId="16411" xr:uid="{00000000-0005-0000-0000-0000633F0000}"/>
    <cellStyle name="20% - Accent1 3 2 11 9" xfId="16412" xr:uid="{00000000-0005-0000-0000-0000643F0000}"/>
    <cellStyle name="20% - Accent1 3 2 12" xfId="16413" xr:uid="{00000000-0005-0000-0000-0000653F0000}"/>
    <cellStyle name="20% - Accent1 3 2 12 2" xfId="16414" xr:uid="{00000000-0005-0000-0000-0000663F0000}"/>
    <cellStyle name="20% - Accent1 3 2 12 2 2" xfId="16415" xr:uid="{00000000-0005-0000-0000-0000673F0000}"/>
    <cellStyle name="20% - Accent1 3 2 12 2 2 2" xfId="16416" xr:uid="{00000000-0005-0000-0000-0000683F0000}"/>
    <cellStyle name="20% - Accent1 3 2 12 2 2 2 2" xfId="16417" xr:uid="{00000000-0005-0000-0000-0000693F0000}"/>
    <cellStyle name="20% - Accent1 3 2 12 2 2 3" xfId="16418" xr:uid="{00000000-0005-0000-0000-00006A3F0000}"/>
    <cellStyle name="20% - Accent1 3 2 12 2 3" xfId="16419" xr:uid="{00000000-0005-0000-0000-00006B3F0000}"/>
    <cellStyle name="20% - Accent1 3 2 12 2 3 2" xfId="16420" xr:uid="{00000000-0005-0000-0000-00006C3F0000}"/>
    <cellStyle name="20% - Accent1 3 2 12 2 4" xfId="16421" xr:uid="{00000000-0005-0000-0000-00006D3F0000}"/>
    <cellStyle name="20% - Accent1 3 2 12 3" xfId="16422" xr:uid="{00000000-0005-0000-0000-00006E3F0000}"/>
    <cellStyle name="20% - Accent1 3 2 12 3 2" xfId="16423" xr:uid="{00000000-0005-0000-0000-00006F3F0000}"/>
    <cellStyle name="20% - Accent1 3 2 12 3 2 2" xfId="16424" xr:uid="{00000000-0005-0000-0000-0000703F0000}"/>
    <cellStyle name="20% - Accent1 3 2 12 3 2 2 2" xfId="16425" xr:uid="{00000000-0005-0000-0000-0000713F0000}"/>
    <cellStyle name="20% - Accent1 3 2 12 3 2 3" xfId="16426" xr:uid="{00000000-0005-0000-0000-0000723F0000}"/>
    <cellStyle name="20% - Accent1 3 2 12 3 3" xfId="16427" xr:uid="{00000000-0005-0000-0000-0000733F0000}"/>
    <cellStyle name="20% - Accent1 3 2 12 3 3 2" xfId="16428" xr:uid="{00000000-0005-0000-0000-0000743F0000}"/>
    <cellStyle name="20% - Accent1 3 2 12 3 4" xfId="16429" xr:uid="{00000000-0005-0000-0000-0000753F0000}"/>
    <cellStyle name="20% - Accent1 3 2 12 4" xfId="16430" xr:uid="{00000000-0005-0000-0000-0000763F0000}"/>
    <cellStyle name="20% - Accent1 3 2 12 4 2" xfId="16431" xr:uid="{00000000-0005-0000-0000-0000773F0000}"/>
    <cellStyle name="20% - Accent1 3 2 12 4 2 2" xfId="16432" xr:uid="{00000000-0005-0000-0000-0000783F0000}"/>
    <cellStyle name="20% - Accent1 3 2 12 4 2 2 2" xfId="16433" xr:uid="{00000000-0005-0000-0000-0000793F0000}"/>
    <cellStyle name="20% - Accent1 3 2 12 4 2 3" xfId="16434" xr:uid="{00000000-0005-0000-0000-00007A3F0000}"/>
    <cellStyle name="20% - Accent1 3 2 12 4 3" xfId="16435" xr:uid="{00000000-0005-0000-0000-00007B3F0000}"/>
    <cellStyle name="20% - Accent1 3 2 12 4 3 2" xfId="16436" xr:uid="{00000000-0005-0000-0000-00007C3F0000}"/>
    <cellStyle name="20% - Accent1 3 2 12 4 4" xfId="16437" xr:uid="{00000000-0005-0000-0000-00007D3F0000}"/>
    <cellStyle name="20% - Accent1 3 2 12 5" xfId="16438" xr:uid="{00000000-0005-0000-0000-00007E3F0000}"/>
    <cellStyle name="20% - Accent1 3 2 12 5 2" xfId="16439" xr:uid="{00000000-0005-0000-0000-00007F3F0000}"/>
    <cellStyle name="20% - Accent1 3 2 12 5 2 2" xfId="16440" xr:uid="{00000000-0005-0000-0000-0000803F0000}"/>
    <cellStyle name="20% - Accent1 3 2 12 5 3" xfId="16441" xr:uid="{00000000-0005-0000-0000-0000813F0000}"/>
    <cellStyle name="20% - Accent1 3 2 12 6" xfId="16442" xr:uid="{00000000-0005-0000-0000-0000823F0000}"/>
    <cellStyle name="20% - Accent1 3 2 12 6 2" xfId="16443" xr:uid="{00000000-0005-0000-0000-0000833F0000}"/>
    <cellStyle name="20% - Accent1 3 2 12 6 2 2" xfId="16444" xr:uid="{00000000-0005-0000-0000-0000843F0000}"/>
    <cellStyle name="20% - Accent1 3 2 12 6 3" xfId="16445" xr:uid="{00000000-0005-0000-0000-0000853F0000}"/>
    <cellStyle name="20% - Accent1 3 2 12 7" xfId="16446" xr:uid="{00000000-0005-0000-0000-0000863F0000}"/>
    <cellStyle name="20% - Accent1 3 2 12 7 2" xfId="16447" xr:uid="{00000000-0005-0000-0000-0000873F0000}"/>
    <cellStyle name="20% - Accent1 3 2 12 8" xfId="16448" xr:uid="{00000000-0005-0000-0000-0000883F0000}"/>
    <cellStyle name="20% - Accent1 3 2 12 8 2" xfId="16449" xr:uid="{00000000-0005-0000-0000-0000893F0000}"/>
    <cellStyle name="20% - Accent1 3 2 12 9" xfId="16450" xr:uid="{00000000-0005-0000-0000-00008A3F0000}"/>
    <cellStyle name="20% - Accent1 3 2 13" xfId="16451" xr:uid="{00000000-0005-0000-0000-00008B3F0000}"/>
    <cellStyle name="20% - Accent1 3 2 13 2" xfId="16452" xr:uid="{00000000-0005-0000-0000-00008C3F0000}"/>
    <cellStyle name="20% - Accent1 3 2 13 2 2" xfId="16453" xr:uid="{00000000-0005-0000-0000-00008D3F0000}"/>
    <cellStyle name="20% - Accent1 3 2 13 2 2 2" xfId="16454" xr:uid="{00000000-0005-0000-0000-00008E3F0000}"/>
    <cellStyle name="20% - Accent1 3 2 13 2 3" xfId="16455" xr:uid="{00000000-0005-0000-0000-00008F3F0000}"/>
    <cellStyle name="20% - Accent1 3 2 13 3" xfId="16456" xr:uid="{00000000-0005-0000-0000-0000903F0000}"/>
    <cellStyle name="20% - Accent1 3 2 13 3 2" xfId="16457" xr:uid="{00000000-0005-0000-0000-0000913F0000}"/>
    <cellStyle name="20% - Accent1 3 2 13 4" xfId="16458" xr:uid="{00000000-0005-0000-0000-0000923F0000}"/>
    <cellStyle name="20% - Accent1 3 2 14" xfId="16459" xr:uid="{00000000-0005-0000-0000-0000933F0000}"/>
    <cellStyle name="20% - Accent1 3 2 14 2" xfId="16460" xr:uid="{00000000-0005-0000-0000-0000943F0000}"/>
    <cellStyle name="20% - Accent1 3 2 14 2 2" xfId="16461" xr:uid="{00000000-0005-0000-0000-0000953F0000}"/>
    <cellStyle name="20% - Accent1 3 2 14 2 2 2" xfId="16462" xr:uid="{00000000-0005-0000-0000-0000963F0000}"/>
    <cellStyle name="20% - Accent1 3 2 14 2 3" xfId="16463" xr:uid="{00000000-0005-0000-0000-0000973F0000}"/>
    <cellStyle name="20% - Accent1 3 2 14 3" xfId="16464" xr:uid="{00000000-0005-0000-0000-0000983F0000}"/>
    <cellStyle name="20% - Accent1 3 2 14 3 2" xfId="16465" xr:uid="{00000000-0005-0000-0000-0000993F0000}"/>
    <cellStyle name="20% - Accent1 3 2 14 4" xfId="16466" xr:uid="{00000000-0005-0000-0000-00009A3F0000}"/>
    <cellStyle name="20% - Accent1 3 2 15" xfId="16467" xr:uid="{00000000-0005-0000-0000-00009B3F0000}"/>
    <cellStyle name="20% - Accent1 3 2 15 2" xfId="16468" xr:uid="{00000000-0005-0000-0000-00009C3F0000}"/>
    <cellStyle name="20% - Accent1 3 2 15 2 2" xfId="16469" xr:uid="{00000000-0005-0000-0000-00009D3F0000}"/>
    <cellStyle name="20% - Accent1 3 2 15 2 2 2" xfId="16470" xr:uid="{00000000-0005-0000-0000-00009E3F0000}"/>
    <cellStyle name="20% - Accent1 3 2 15 2 3" xfId="16471" xr:uid="{00000000-0005-0000-0000-00009F3F0000}"/>
    <cellStyle name="20% - Accent1 3 2 15 3" xfId="16472" xr:uid="{00000000-0005-0000-0000-0000A03F0000}"/>
    <cellStyle name="20% - Accent1 3 2 15 3 2" xfId="16473" xr:uid="{00000000-0005-0000-0000-0000A13F0000}"/>
    <cellStyle name="20% - Accent1 3 2 15 4" xfId="16474" xr:uid="{00000000-0005-0000-0000-0000A23F0000}"/>
    <cellStyle name="20% - Accent1 3 2 16" xfId="16475" xr:uid="{00000000-0005-0000-0000-0000A33F0000}"/>
    <cellStyle name="20% - Accent1 3 2 16 2" xfId="16476" xr:uid="{00000000-0005-0000-0000-0000A43F0000}"/>
    <cellStyle name="20% - Accent1 3 2 16 2 2" xfId="16477" xr:uid="{00000000-0005-0000-0000-0000A53F0000}"/>
    <cellStyle name="20% - Accent1 3 2 16 3" xfId="16478" xr:uid="{00000000-0005-0000-0000-0000A63F0000}"/>
    <cellStyle name="20% - Accent1 3 2 17" xfId="16479" xr:uid="{00000000-0005-0000-0000-0000A73F0000}"/>
    <cellStyle name="20% - Accent1 3 2 17 2" xfId="16480" xr:uid="{00000000-0005-0000-0000-0000A83F0000}"/>
    <cellStyle name="20% - Accent1 3 2 17 2 2" xfId="16481" xr:uid="{00000000-0005-0000-0000-0000A93F0000}"/>
    <cellStyle name="20% - Accent1 3 2 17 3" xfId="16482" xr:uid="{00000000-0005-0000-0000-0000AA3F0000}"/>
    <cellStyle name="20% - Accent1 3 2 18" xfId="16483" xr:uid="{00000000-0005-0000-0000-0000AB3F0000}"/>
    <cellStyle name="20% - Accent1 3 2 18 2" xfId="16484" xr:uid="{00000000-0005-0000-0000-0000AC3F0000}"/>
    <cellStyle name="20% - Accent1 3 2 19" xfId="16485" xr:uid="{00000000-0005-0000-0000-0000AD3F0000}"/>
    <cellStyle name="20% - Accent1 3 2 19 2" xfId="16486" xr:uid="{00000000-0005-0000-0000-0000AE3F0000}"/>
    <cellStyle name="20% - Accent1 3 2 2" xfId="16487" xr:uid="{00000000-0005-0000-0000-0000AF3F0000}"/>
    <cellStyle name="20% - Accent1 3 2 2 10" xfId="16488" xr:uid="{00000000-0005-0000-0000-0000B03F0000}"/>
    <cellStyle name="20% - Accent1 3 2 2 10 2" xfId="16489" xr:uid="{00000000-0005-0000-0000-0000B13F0000}"/>
    <cellStyle name="20% - Accent1 3 2 2 10 2 2" xfId="16490" xr:uid="{00000000-0005-0000-0000-0000B23F0000}"/>
    <cellStyle name="20% - Accent1 3 2 2 10 2 2 2" xfId="16491" xr:uid="{00000000-0005-0000-0000-0000B33F0000}"/>
    <cellStyle name="20% - Accent1 3 2 2 10 2 3" xfId="16492" xr:uid="{00000000-0005-0000-0000-0000B43F0000}"/>
    <cellStyle name="20% - Accent1 3 2 2 10 3" xfId="16493" xr:uid="{00000000-0005-0000-0000-0000B53F0000}"/>
    <cellStyle name="20% - Accent1 3 2 2 10 3 2" xfId="16494" xr:uid="{00000000-0005-0000-0000-0000B63F0000}"/>
    <cellStyle name="20% - Accent1 3 2 2 10 4" xfId="16495" xr:uid="{00000000-0005-0000-0000-0000B73F0000}"/>
    <cellStyle name="20% - Accent1 3 2 2 11" xfId="16496" xr:uid="{00000000-0005-0000-0000-0000B83F0000}"/>
    <cellStyle name="20% - Accent1 3 2 2 11 2" xfId="16497" xr:uid="{00000000-0005-0000-0000-0000B93F0000}"/>
    <cellStyle name="20% - Accent1 3 2 2 11 2 2" xfId="16498" xr:uid="{00000000-0005-0000-0000-0000BA3F0000}"/>
    <cellStyle name="20% - Accent1 3 2 2 11 2 2 2" xfId="16499" xr:uid="{00000000-0005-0000-0000-0000BB3F0000}"/>
    <cellStyle name="20% - Accent1 3 2 2 11 2 3" xfId="16500" xr:uid="{00000000-0005-0000-0000-0000BC3F0000}"/>
    <cellStyle name="20% - Accent1 3 2 2 11 3" xfId="16501" xr:uid="{00000000-0005-0000-0000-0000BD3F0000}"/>
    <cellStyle name="20% - Accent1 3 2 2 11 3 2" xfId="16502" xr:uid="{00000000-0005-0000-0000-0000BE3F0000}"/>
    <cellStyle name="20% - Accent1 3 2 2 11 4" xfId="16503" xr:uid="{00000000-0005-0000-0000-0000BF3F0000}"/>
    <cellStyle name="20% - Accent1 3 2 2 12" xfId="16504" xr:uid="{00000000-0005-0000-0000-0000C03F0000}"/>
    <cellStyle name="20% - Accent1 3 2 2 12 2" xfId="16505" xr:uid="{00000000-0005-0000-0000-0000C13F0000}"/>
    <cellStyle name="20% - Accent1 3 2 2 12 2 2" xfId="16506" xr:uid="{00000000-0005-0000-0000-0000C23F0000}"/>
    <cellStyle name="20% - Accent1 3 2 2 12 3" xfId="16507" xr:uid="{00000000-0005-0000-0000-0000C33F0000}"/>
    <cellStyle name="20% - Accent1 3 2 2 13" xfId="16508" xr:uid="{00000000-0005-0000-0000-0000C43F0000}"/>
    <cellStyle name="20% - Accent1 3 2 2 13 2" xfId="16509" xr:uid="{00000000-0005-0000-0000-0000C53F0000}"/>
    <cellStyle name="20% - Accent1 3 2 2 13 2 2" xfId="16510" xr:uid="{00000000-0005-0000-0000-0000C63F0000}"/>
    <cellStyle name="20% - Accent1 3 2 2 13 3" xfId="16511" xr:uid="{00000000-0005-0000-0000-0000C73F0000}"/>
    <cellStyle name="20% - Accent1 3 2 2 14" xfId="16512" xr:uid="{00000000-0005-0000-0000-0000C83F0000}"/>
    <cellStyle name="20% - Accent1 3 2 2 14 2" xfId="16513" xr:uid="{00000000-0005-0000-0000-0000C93F0000}"/>
    <cellStyle name="20% - Accent1 3 2 2 15" xfId="16514" xr:uid="{00000000-0005-0000-0000-0000CA3F0000}"/>
    <cellStyle name="20% - Accent1 3 2 2 15 2" xfId="16515" xr:uid="{00000000-0005-0000-0000-0000CB3F0000}"/>
    <cellStyle name="20% - Accent1 3 2 2 16" xfId="16516" xr:uid="{00000000-0005-0000-0000-0000CC3F0000}"/>
    <cellStyle name="20% - Accent1 3 2 2 2" xfId="16517" xr:uid="{00000000-0005-0000-0000-0000CD3F0000}"/>
    <cellStyle name="20% - Accent1 3 2 2 2 10" xfId="16518" xr:uid="{00000000-0005-0000-0000-0000CE3F0000}"/>
    <cellStyle name="20% - Accent1 3 2 2 2 10 2" xfId="16519" xr:uid="{00000000-0005-0000-0000-0000CF3F0000}"/>
    <cellStyle name="20% - Accent1 3 2 2 2 10 2 2" xfId="16520" xr:uid="{00000000-0005-0000-0000-0000D03F0000}"/>
    <cellStyle name="20% - Accent1 3 2 2 2 10 2 2 2" xfId="16521" xr:uid="{00000000-0005-0000-0000-0000D13F0000}"/>
    <cellStyle name="20% - Accent1 3 2 2 2 10 2 3" xfId="16522" xr:uid="{00000000-0005-0000-0000-0000D23F0000}"/>
    <cellStyle name="20% - Accent1 3 2 2 2 10 3" xfId="16523" xr:uid="{00000000-0005-0000-0000-0000D33F0000}"/>
    <cellStyle name="20% - Accent1 3 2 2 2 10 3 2" xfId="16524" xr:uid="{00000000-0005-0000-0000-0000D43F0000}"/>
    <cellStyle name="20% - Accent1 3 2 2 2 10 4" xfId="16525" xr:uid="{00000000-0005-0000-0000-0000D53F0000}"/>
    <cellStyle name="20% - Accent1 3 2 2 2 11" xfId="16526" xr:uid="{00000000-0005-0000-0000-0000D63F0000}"/>
    <cellStyle name="20% - Accent1 3 2 2 2 11 2" xfId="16527" xr:uid="{00000000-0005-0000-0000-0000D73F0000}"/>
    <cellStyle name="20% - Accent1 3 2 2 2 11 2 2" xfId="16528" xr:uid="{00000000-0005-0000-0000-0000D83F0000}"/>
    <cellStyle name="20% - Accent1 3 2 2 2 11 3" xfId="16529" xr:uid="{00000000-0005-0000-0000-0000D93F0000}"/>
    <cellStyle name="20% - Accent1 3 2 2 2 12" xfId="16530" xr:uid="{00000000-0005-0000-0000-0000DA3F0000}"/>
    <cellStyle name="20% - Accent1 3 2 2 2 12 2" xfId="16531" xr:uid="{00000000-0005-0000-0000-0000DB3F0000}"/>
    <cellStyle name="20% - Accent1 3 2 2 2 12 2 2" xfId="16532" xr:uid="{00000000-0005-0000-0000-0000DC3F0000}"/>
    <cellStyle name="20% - Accent1 3 2 2 2 12 3" xfId="16533" xr:uid="{00000000-0005-0000-0000-0000DD3F0000}"/>
    <cellStyle name="20% - Accent1 3 2 2 2 13" xfId="16534" xr:uid="{00000000-0005-0000-0000-0000DE3F0000}"/>
    <cellStyle name="20% - Accent1 3 2 2 2 13 2" xfId="16535" xr:uid="{00000000-0005-0000-0000-0000DF3F0000}"/>
    <cellStyle name="20% - Accent1 3 2 2 2 14" xfId="16536" xr:uid="{00000000-0005-0000-0000-0000E03F0000}"/>
    <cellStyle name="20% - Accent1 3 2 2 2 14 2" xfId="16537" xr:uid="{00000000-0005-0000-0000-0000E13F0000}"/>
    <cellStyle name="20% - Accent1 3 2 2 2 15" xfId="16538" xr:uid="{00000000-0005-0000-0000-0000E23F0000}"/>
    <cellStyle name="20% - Accent1 3 2 2 2 2" xfId="16539" xr:uid="{00000000-0005-0000-0000-0000E33F0000}"/>
    <cellStyle name="20% - Accent1 3 2 2 2 2 10" xfId="16540" xr:uid="{00000000-0005-0000-0000-0000E43F0000}"/>
    <cellStyle name="20% - Accent1 3 2 2 2 2 10 2" xfId="16541" xr:uid="{00000000-0005-0000-0000-0000E53F0000}"/>
    <cellStyle name="20% - Accent1 3 2 2 2 2 10 2 2" xfId="16542" xr:uid="{00000000-0005-0000-0000-0000E63F0000}"/>
    <cellStyle name="20% - Accent1 3 2 2 2 2 10 3" xfId="16543" xr:uid="{00000000-0005-0000-0000-0000E73F0000}"/>
    <cellStyle name="20% - Accent1 3 2 2 2 2 11" xfId="16544" xr:uid="{00000000-0005-0000-0000-0000E83F0000}"/>
    <cellStyle name="20% - Accent1 3 2 2 2 2 11 2" xfId="16545" xr:uid="{00000000-0005-0000-0000-0000E93F0000}"/>
    <cellStyle name="20% - Accent1 3 2 2 2 2 11 2 2" xfId="16546" xr:uid="{00000000-0005-0000-0000-0000EA3F0000}"/>
    <cellStyle name="20% - Accent1 3 2 2 2 2 11 3" xfId="16547" xr:uid="{00000000-0005-0000-0000-0000EB3F0000}"/>
    <cellStyle name="20% - Accent1 3 2 2 2 2 12" xfId="16548" xr:uid="{00000000-0005-0000-0000-0000EC3F0000}"/>
    <cellStyle name="20% - Accent1 3 2 2 2 2 12 2" xfId="16549" xr:uid="{00000000-0005-0000-0000-0000ED3F0000}"/>
    <cellStyle name="20% - Accent1 3 2 2 2 2 13" xfId="16550" xr:uid="{00000000-0005-0000-0000-0000EE3F0000}"/>
    <cellStyle name="20% - Accent1 3 2 2 2 2 13 2" xfId="16551" xr:uid="{00000000-0005-0000-0000-0000EF3F0000}"/>
    <cellStyle name="20% - Accent1 3 2 2 2 2 14" xfId="16552" xr:uid="{00000000-0005-0000-0000-0000F03F0000}"/>
    <cellStyle name="20% - Accent1 3 2 2 2 2 2" xfId="16553" xr:uid="{00000000-0005-0000-0000-0000F13F0000}"/>
    <cellStyle name="20% - Accent1 3 2 2 2 2 2 10" xfId="16554" xr:uid="{00000000-0005-0000-0000-0000F23F0000}"/>
    <cellStyle name="20% - Accent1 3 2 2 2 2 2 10 2" xfId="16555" xr:uid="{00000000-0005-0000-0000-0000F33F0000}"/>
    <cellStyle name="20% - Accent1 3 2 2 2 2 2 11" xfId="16556" xr:uid="{00000000-0005-0000-0000-0000F43F0000}"/>
    <cellStyle name="20% - Accent1 3 2 2 2 2 2 2" xfId="16557" xr:uid="{00000000-0005-0000-0000-0000F53F0000}"/>
    <cellStyle name="20% - Accent1 3 2 2 2 2 2 2 2" xfId="16558" xr:uid="{00000000-0005-0000-0000-0000F63F0000}"/>
    <cellStyle name="20% - Accent1 3 2 2 2 2 2 2 2 2" xfId="16559" xr:uid="{00000000-0005-0000-0000-0000F73F0000}"/>
    <cellStyle name="20% - Accent1 3 2 2 2 2 2 2 2 2 2" xfId="16560" xr:uid="{00000000-0005-0000-0000-0000F83F0000}"/>
    <cellStyle name="20% - Accent1 3 2 2 2 2 2 2 2 2 2 2" xfId="16561" xr:uid="{00000000-0005-0000-0000-0000F93F0000}"/>
    <cellStyle name="20% - Accent1 3 2 2 2 2 2 2 2 2 3" xfId="16562" xr:uid="{00000000-0005-0000-0000-0000FA3F0000}"/>
    <cellStyle name="20% - Accent1 3 2 2 2 2 2 2 2 3" xfId="16563" xr:uid="{00000000-0005-0000-0000-0000FB3F0000}"/>
    <cellStyle name="20% - Accent1 3 2 2 2 2 2 2 2 3 2" xfId="16564" xr:uid="{00000000-0005-0000-0000-0000FC3F0000}"/>
    <cellStyle name="20% - Accent1 3 2 2 2 2 2 2 2 4" xfId="16565" xr:uid="{00000000-0005-0000-0000-0000FD3F0000}"/>
    <cellStyle name="20% - Accent1 3 2 2 2 2 2 2 3" xfId="16566" xr:uid="{00000000-0005-0000-0000-0000FE3F0000}"/>
    <cellStyle name="20% - Accent1 3 2 2 2 2 2 2 3 2" xfId="16567" xr:uid="{00000000-0005-0000-0000-0000FF3F0000}"/>
    <cellStyle name="20% - Accent1 3 2 2 2 2 2 2 3 2 2" xfId="16568" xr:uid="{00000000-0005-0000-0000-000000400000}"/>
    <cellStyle name="20% - Accent1 3 2 2 2 2 2 2 3 2 2 2" xfId="16569" xr:uid="{00000000-0005-0000-0000-000001400000}"/>
    <cellStyle name="20% - Accent1 3 2 2 2 2 2 2 3 2 3" xfId="16570" xr:uid="{00000000-0005-0000-0000-000002400000}"/>
    <cellStyle name="20% - Accent1 3 2 2 2 2 2 2 3 3" xfId="16571" xr:uid="{00000000-0005-0000-0000-000003400000}"/>
    <cellStyle name="20% - Accent1 3 2 2 2 2 2 2 3 3 2" xfId="16572" xr:uid="{00000000-0005-0000-0000-000004400000}"/>
    <cellStyle name="20% - Accent1 3 2 2 2 2 2 2 3 4" xfId="16573" xr:uid="{00000000-0005-0000-0000-000005400000}"/>
    <cellStyle name="20% - Accent1 3 2 2 2 2 2 2 4" xfId="16574" xr:uid="{00000000-0005-0000-0000-000006400000}"/>
    <cellStyle name="20% - Accent1 3 2 2 2 2 2 2 4 2" xfId="16575" xr:uid="{00000000-0005-0000-0000-000007400000}"/>
    <cellStyle name="20% - Accent1 3 2 2 2 2 2 2 4 2 2" xfId="16576" xr:uid="{00000000-0005-0000-0000-000008400000}"/>
    <cellStyle name="20% - Accent1 3 2 2 2 2 2 2 4 2 2 2" xfId="16577" xr:uid="{00000000-0005-0000-0000-000009400000}"/>
    <cellStyle name="20% - Accent1 3 2 2 2 2 2 2 4 2 3" xfId="16578" xr:uid="{00000000-0005-0000-0000-00000A400000}"/>
    <cellStyle name="20% - Accent1 3 2 2 2 2 2 2 4 3" xfId="16579" xr:uid="{00000000-0005-0000-0000-00000B400000}"/>
    <cellStyle name="20% - Accent1 3 2 2 2 2 2 2 4 3 2" xfId="16580" xr:uid="{00000000-0005-0000-0000-00000C400000}"/>
    <cellStyle name="20% - Accent1 3 2 2 2 2 2 2 4 4" xfId="16581" xr:uid="{00000000-0005-0000-0000-00000D400000}"/>
    <cellStyle name="20% - Accent1 3 2 2 2 2 2 2 5" xfId="16582" xr:uid="{00000000-0005-0000-0000-00000E400000}"/>
    <cellStyle name="20% - Accent1 3 2 2 2 2 2 2 5 2" xfId="16583" xr:uid="{00000000-0005-0000-0000-00000F400000}"/>
    <cellStyle name="20% - Accent1 3 2 2 2 2 2 2 5 2 2" xfId="16584" xr:uid="{00000000-0005-0000-0000-000010400000}"/>
    <cellStyle name="20% - Accent1 3 2 2 2 2 2 2 5 3" xfId="16585" xr:uid="{00000000-0005-0000-0000-000011400000}"/>
    <cellStyle name="20% - Accent1 3 2 2 2 2 2 2 6" xfId="16586" xr:uid="{00000000-0005-0000-0000-000012400000}"/>
    <cellStyle name="20% - Accent1 3 2 2 2 2 2 2 6 2" xfId="16587" xr:uid="{00000000-0005-0000-0000-000013400000}"/>
    <cellStyle name="20% - Accent1 3 2 2 2 2 2 2 6 2 2" xfId="16588" xr:uid="{00000000-0005-0000-0000-000014400000}"/>
    <cellStyle name="20% - Accent1 3 2 2 2 2 2 2 6 3" xfId="16589" xr:uid="{00000000-0005-0000-0000-000015400000}"/>
    <cellStyle name="20% - Accent1 3 2 2 2 2 2 2 7" xfId="16590" xr:uid="{00000000-0005-0000-0000-000016400000}"/>
    <cellStyle name="20% - Accent1 3 2 2 2 2 2 2 7 2" xfId="16591" xr:uid="{00000000-0005-0000-0000-000017400000}"/>
    <cellStyle name="20% - Accent1 3 2 2 2 2 2 2 8" xfId="16592" xr:uid="{00000000-0005-0000-0000-000018400000}"/>
    <cellStyle name="20% - Accent1 3 2 2 2 2 2 2 8 2" xfId="16593" xr:uid="{00000000-0005-0000-0000-000019400000}"/>
    <cellStyle name="20% - Accent1 3 2 2 2 2 2 2 9" xfId="16594" xr:uid="{00000000-0005-0000-0000-00001A400000}"/>
    <cellStyle name="20% - Accent1 3 2 2 2 2 2 3" xfId="16595" xr:uid="{00000000-0005-0000-0000-00001B400000}"/>
    <cellStyle name="20% - Accent1 3 2 2 2 2 2 3 2" xfId="16596" xr:uid="{00000000-0005-0000-0000-00001C400000}"/>
    <cellStyle name="20% - Accent1 3 2 2 2 2 2 3 2 2" xfId="16597" xr:uid="{00000000-0005-0000-0000-00001D400000}"/>
    <cellStyle name="20% - Accent1 3 2 2 2 2 2 3 2 2 2" xfId="16598" xr:uid="{00000000-0005-0000-0000-00001E400000}"/>
    <cellStyle name="20% - Accent1 3 2 2 2 2 2 3 2 2 2 2" xfId="16599" xr:uid="{00000000-0005-0000-0000-00001F400000}"/>
    <cellStyle name="20% - Accent1 3 2 2 2 2 2 3 2 2 3" xfId="16600" xr:uid="{00000000-0005-0000-0000-000020400000}"/>
    <cellStyle name="20% - Accent1 3 2 2 2 2 2 3 2 3" xfId="16601" xr:uid="{00000000-0005-0000-0000-000021400000}"/>
    <cellStyle name="20% - Accent1 3 2 2 2 2 2 3 2 3 2" xfId="16602" xr:uid="{00000000-0005-0000-0000-000022400000}"/>
    <cellStyle name="20% - Accent1 3 2 2 2 2 2 3 2 4" xfId="16603" xr:uid="{00000000-0005-0000-0000-000023400000}"/>
    <cellStyle name="20% - Accent1 3 2 2 2 2 2 3 3" xfId="16604" xr:uid="{00000000-0005-0000-0000-000024400000}"/>
    <cellStyle name="20% - Accent1 3 2 2 2 2 2 3 3 2" xfId="16605" xr:uid="{00000000-0005-0000-0000-000025400000}"/>
    <cellStyle name="20% - Accent1 3 2 2 2 2 2 3 3 2 2" xfId="16606" xr:uid="{00000000-0005-0000-0000-000026400000}"/>
    <cellStyle name="20% - Accent1 3 2 2 2 2 2 3 3 2 2 2" xfId="16607" xr:uid="{00000000-0005-0000-0000-000027400000}"/>
    <cellStyle name="20% - Accent1 3 2 2 2 2 2 3 3 2 3" xfId="16608" xr:uid="{00000000-0005-0000-0000-000028400000}"/>
    <cellStyle name="20% - Accent1 3 2 2 2 2 2 3 3 3" xfId="16609" xr:uid="{00000000-0005-0000-0000-000029400000}"/>
    <cellStyle name="20% - Accent1 3 2 2 2 2 2 3 3 3 2" xfId="16610" xr:uid="{00000000-0005-0000-0000-00002A400000}"/>
    <cellStyle name="20% - Accent1 3 2 2 2 2 2 3 3 4" xfId="16611" xr:uid="{00000000-0005-0000-0000-00002B400000}"/>
    <cellStyle name="20% - Accent1 3 2 2 2 2 2 3 4" xfId="16612" xr:uid="{00000000-0005-0000-0000-00002C400000}"/>
    <cellStyle name="20% - Accent1 3 2 2 2 2 2 3 4 2" xfId="16613" xr:uid="{00000000-0005-0000-0000-00002D400000}"/>
    <cellStyle name="20% - Accent1 3 2 2 2 2 2 3 4 2 2" xfId="16614" xr:uid="{00000000-0005-0000-0000-00002E400000}"/>
    <cellStyle name="20% - Accent1 3 2 2 2 2 2 3 4 2 2 2" xfId="16615" xr:uid="{00000000-0005-0000-0000-00002F400000}"/>
    <cellStyle name="20% - Accent1 3 2 2 2 2 2 3 4 2 3" xfId="16616" xr:uid="{00000000-0005-0000-0000-000030400000}"/>
    <cellStyle name="20% - Accent1 3 2 2 2 2 2 3 4 3" xfId="16617" xr:uid="{00000000-0005-0000-0000-000031400000}"/>
    <cellStyle name="20% - Accent1 3 2 2 2 2 2 3 4 3 2" xfId="16618" xr:uid="{00000000-0005-0000-0000-000032400000}"/>
    <cellStyle name="20% - Accent1 3 2 2 2 2 2 3 4 4" xfId="16619" xr:uid="{00000000-0005-0000-0000-000033400000}"/>
    <cellStyle name="20% - Accent1 3 2 2 2 2 2 3 5" xfId="16620" xr:uid="{00000000-0005-0000-0000-000034400000}"/>
    <cellStyle name="20% - Accent1 3 2 2 2 2 2 3 5 2" xfId="16621" xr:uid="{00000000-0005-0000-0000-000035400000}"/>
    <cellStyle name="20% - Accent1 3 2 2 2 2 2 3 5 2 2" xfId="16622" xr:uid="{00000000-0005-0000-0000-000036400000}"/>
    <cellStyle name="20% - Accent1 3 2 2 2 2 2 3 5 3" xfId="16623" xr:uid="{00000000-0005-0000-0000-000037400000}"/>
    <cellStyle name="20% - Accent1 3 2 2 2 2 2 3 6" xfId="16624" xr:uid="{00000000-0005-0000-0000-000038400000}"/>
    <cellStyle name="20% - Accent1 3 2 2 2 2 2 3 6 2" xfId="16625" xr:uid="{00000000-0005-0000-0000-000039400000}"/>
    <cellStyle name="20% - Accent1 3 2 2 2 2 2 3 6 2 2" xfId="16626" xr:uid="{00000000-0005-0000-0000-00003A400000}"/>
    <cellStyle name="20% - Accent1 3 2 2 2 2 2 3 6 3" xfId="16627" xr:uid="{00000000-0005-0000-0000-00003B400000}"/>
    <cellStyle name="20% - Accent1 3 2 2 2 2 2 3 7" xfId="16628" xr:uid="{00000000-0005-0000-0000-00003C400000}"/>
    <cellStyle name="20% - Accent1 3 2 2 2 2 2 3 7 2" xfId="16629" xr:uid="{00000000-0005-0000-0000-00003D400000}"/>
    <cellStyle name="20% - Accent1 3 2 2 2 2 2 3 8" xfId="16630" xr:uid="{00000000-0005-0000-0000-00003E400000}"/>
    <cellStyle name="20% - Accent1 3 2 2 2 2 2 3 8 2" xfId="16631" xr:uid="{00000000-0005-0000-0000-00003F400000}"/>
    <cellStyle name="20% - Accent1 3 2 2 2 2 2 3 9" xfId="16632" xr:uid="{00000000-0005-0000-0000-000040400000}"/>
    <cellStyle name="20% - Accent1 3 2 2 2 2 2 4" xfId="16633" xr:uid="{00000000-0005-0000-0000-000041400000}"/>
    <cellStyle name="20% - Accent1 3 2 2 2 2 2 4 2" xfId="16634" xr:uid="{00000000-0005-0000-0000-000042400000}"/>
    <cellStyle name="20% - Accent1 3 2 2 2 2 2 4 2 2" xfId="16635" xr:uid="{00000000-0005-0000-0000-000043400000}"/>
    <cellStyle name="20% - Accent1 3 2 2 2 2 2 4 2 2 2" xfId="16636" xr:uid="{00000000-0005-0000-0000-000044400000}"/>
    <cellStyle name="20% - Accent1 3 2 2 2 2 2 4 2 3" xfId="16637" xr:uid="{00000000-0005-0000-0000-000045400000}"/>
    <cellStyle name="20% - Accent1 3 2 2 2 2 2 4 3" xfId="16638" xr:uid="{00000000-0005-0000-0000-000046400000}"/>
    <cellStyle name="20% - Accent1 3 2 2 2 2 2 4 3 2" xfId="16639" xr:uid="{00000000-0005-0000-0000-000047400000}"/>
    <cellStyle name="20% - Accent1 3 2 2 2 2 2 4 4" xfId="16640" xr:uid="{00000000-0005-0000-0000-000048400000}"/>
    <cellStyle name="20% - Accent1 3 2 2 2 2 2 5" xfId="16641" xr:uid="{00000000-0005-0000-0000-000049400000}"/>
    <cellStyle name="20% - Accent1 3 2 2 2 2 2 5 2" xfId="16642" xr:uid="{00000000-0005-0000-0000-00004A400000}"/>
    <cellStyle name="20% - Accent1 3 2 2 2 2 2 5 2 2" xfId="16643" xr:uid="{00000000-0005-0000-0000-00004B400000}"/>
    <cellStyle name="20% - Accent1 3 2 2 2 2 2 5 2 2 2" xfId="16644" xr:uid="{00000000-0005-0000-0000-00004C400000}"/>
    <cellStyle name="20% - Accent1 3 2 2 2 2 2 5 2 3" xfId="16645" xr:uid="{00000000-0005-0000-0000-00004D400000}"/>
    <cellStyle name="20% - Accent1 3 2 2 2 2 2 5 3" xfId="16646" xr:uid="{00000000-0005-0000-0000-00004E400000}"/>
    <cellStyle name="20% - Accent1 3 2 2 2 2 2 5 3 2" xfId="16647" xr:uid="{00000000-0005-0000-0000-00004F400000}"/>
    <cellStyle name="20% - Accent1 3 2 2 2 2 2 5 4" xfId="16648" xr:uid="{00000000-0005-0000-0000-000050400000}"/>
    <cellStyle name="20% - Accent1 3 2 2 2 2 2 6" xfId="16649" xr:uid="{00000000-0005-0000-0000-000051400000}"/>
    <cellStyle name="20% - Accent1 3 2 2 2 2 2 6 2" xfId="16650" xr:uid="{00000000-0005-0000-0000-000052400000}"/>
    <cellStyle name="20% - Accent1 3 2 2 2 2 2 6 2 2" xfId="16651" xr:uid="{00000000-0005-0000-0000-000053400000}"/>
    <cellStyle name="20% - Accent1 3 2 2 2 2 2 6 2 2 2" xfId="16652" xr:uid="{00000000-0005-0000-0000-000054400000}"/>
    <cellStyle name="20% - Accent1 3 2 2 2 2 2 6 2 3" xfId="16653" xr:uid="{00000000-0005-0000-0000-000055400000}"/>
    <cellStyle name="20% - Accent1 3 2 2 2 2 2 6 3" xfId="16654" xr:uid="{00000000-0005-0000-0000-000056400000}"/>
    <cellStyle name="20% - Accent1 3 2 2 2 2 2 6 3 2" xfId="16655" xr:uid="{00000000-0005-0000-0000-000057400000}"/>
    <cellStyle name="20% - Accent1 3 2 2 2 2 2 6 4" xfId="16656" xr:uid="{00000000-0005-0000-0000-000058400000}"/>
    <cellStyle name="20% - Accent1 3 2 2 2 2 2 7" xfId="16657" xr:uid="{00000000-0005-0000-0000-000059400000}"/>
    <cellStyle name="20% - Accent1 3 2 2 2 2 2 7 2" xfId="16658" xr:uid="{00000000-0005-0000-0000-00005A400000}"/>
    <cellStyle name="20% - Accent1 3 2 2 2 2 2 7 2 2" xfId="16659" xr:uid="{00000000-0005-0000-0000-00005B400000}"/>
    <cellStyle name="20% - Accent1 3 2 2 2 2 2 7 3" xfId="16660" xr:uid="{00000000-0005-0000-0000-00005C400000}"/>
    <cellStyle name="20% - Accent1 3 2 2 2 2 2 8" xfId="16661" xr:uid="{00000000-0005-0000-0000-00005D400000}"/>
    <cellStyle name="20% - Accent1 3 2 2 2 2 2 8 2" xfId="16662" xr:uid="{00000000-0005-0000-0000-00005E400000}"/>
    <cellStyle name="20% - Accent1 3 2 2 2 2 2 8 2 2" xfId="16663" xr:uid="{00000000-0005-0000-0000-00005F400000}"/>
    <cellStyle name="20% - Accent1 3 2 2 2 2 2 8 3" xfId="16664" xr:uid="{00000000-0005-0000-0000-000060400000}"/>
    <cellStyle name="20% - Accent1 3 2 2 2 2 2 9" xfId="16665" xr:uid="{00000000-0005-0000-0000-000061400000}"/>
    <cellStyle name="20% - Accent1 3 2 2 2 2 2 9 2" xfId="16666" xr:uid="{00000000-0005-0000-0000-000062400000}"/>
    <cellStyle name="20% - Accent1 3 2 2 2 2 3" xfId="16667" xr:uid="{00000000-0005-0000-0000-000063400000}"/>
    <cellStyle name="20% - Accent1 3 2 2 2 2 3 10" xfId="16668" xr:uid="{00000000-0005-0000-0000-000064400000}"/>
    <cellStyle name="20% - Accent1 3 2 2 2 2 3 10 2" xfId="16669" xr:uid="{00000000-0005-0000-0000-000065400000}"/>
    <cellStyle name="20% - Accent1 3 2 2 2 2 3 11" xfId="16670" xr:uid="{00000000-0005-0000-0000-000066400000}"/>
    <cellStyle name="20% - Accent1 3 2 2 2 2 3 2" xfId="16671" xr:uid="{00000000-0005-0000-0000-000067400000}"/>
    <cellStyle name="20% - Accent1 3 2 2 2 2 3 2 2" xfId="16672" xr:uid="{00000000-0005-0000-0000-000068400000}"/>
    <cellStyle name="20% - Accent1 3 2 2 2 2 3 2 2 2" xfId="16673" xr:uid="{00000000-0005-0000-0000-000069400000}"/>
    <cellStyle name="20% - Accent1 3 2 2 2 2 3 2 2 2 2" xfId="16674" xr:uid="{00000000-0005-0000-0000-00006A400000}"/>
    <cellStyle name="20% - Accent1 3 2 2 2 2 3 2 2 2 2 2" xfId="16675" xr:uid="{00000000-0005-0000-0000-00006B400000}"/>
    <cellStyle name="20% - Accent1 3 2 2 2 2 3 2 2 2 3" xfId="16676" xr:uid="{00000000-0005-0000-0000-00006C400000}"/>
    <cellStyle name="20% - Accent1 3 2 2 2 2 3 2 2 3" xfId="16677" xr:uid="{00000000-0005-0000-0000-00006D400000}"/>
    <cellStyle name="20% - Accent1 3 2 2 2 2 3 2 2 3 2" xfId="16678" xr:uid="{00000000-0005-0000-0000-00006E400000}"/>
    <cellStyle name="20% - Accent1 3 2 2 2 2 3 2 2 4" xfId="16679" xr:uid="{00000000-0005-0000-0000-00006F400000}"/>
    <cellStyle name="20% - Accent1 3 2 2 2 2 3 2 3" xfId="16680" xr:uid="{00000000-0005-0000-0000-000070400000}"/>
    <cellStyle name="20% - Accent1 3 2 2 2 2 3 2 3 2" xfId="16681" xr:uid="{00000000-0005-0000-0000-000071400000}"/>
    <cellStyle name="20% - Accent1 3 2 2 2 2 3 2 3 2 2" xfId="16682" xr:uid="{00000000-0005-0000-0000-000072400000}"/>
    <cellStyle name="20% - Accent1 3 2 2 2 2 3 2 3 2 2 2" xfId="16683" xr:uid="{00000000-0005-0000-0000-000073400000}"/>
    <cellStyle name="20% - Accent1 3 2 2 2 2 3 2 3 2 3" xfId="16684" xr:uid="{00000000-0005-0000-0000-000074400000}"/>
    <cellStyle name="20% - Accent1 3 2 2 2 2 3 2 3 3" xfId="16685" xr:uid="{00000000-0005-0000-0000-000075400000}"/>
    <cellStyle name="20% - Accent1 3 2 2 2 2 3 2 3 3 2" xfId="16686" xr:uid="{00000000-0005-0000-0000-000076400000}"/>
    <cellStyle name="20% - Accent1 3 2 2 2 2 3 2 3 4" xfId="16687" xr:uid="{00000000-0005-0000-0000-000077400000}"/>
    <cellStyle name="20% - Accent1 3 2 2 2 2 3 2 4" xfId="16688" xr:uid="{00000000-0005-0000-0000-000078400000}"/>
    <cellStyle name="20% - Accent1 3 2 2 2 2 3 2 4 2" xfId="16689" xr:uid="{00000000-0005-0000-0000-000079400000}"/>
    <cellStyle name="20% - Accent1 3 2 2 2 2 3 2 4 2 2" xfId="16690" xr:uid="{00000000-0005-0000-0000-00007A400000}"/>
    <cellStyle name="20% - Accent1 3 2 2 2 2 3 2 4 2 2 2" xfId="16691" xr:uid="{00000000-0005-0000-0000-00007B400000}"/>
    <cellStyle name="20% - Accent1 3 2 2 2 2 3 2 4 2 3" xfId="16692" xr:uid="{00000000-0005-0000-0000-00007C400000}"/>
    <cellStyle name="20% - Accent1 3 2 2 2 2 3 2 4 3" xfId="16693" xr:uid="{00000000-0005-0000-0000-00007D400000}"/>
    <cellStyle name="20% - Accent1 3 2 2 2 2 3 2 4 3 2" xfId="16694" xr:uid="{00000000-0005-0000-0000-00007E400000}"/>
    <cellStyle name="20% - Accent1 3 2 2 2 2 3 2 4 4" xfId="16695" xr:uid="{00000000-0005-0000-0000-00007F400000}"/>
    <cellStyle name="20% - Accent1 3 2 2 2 2 3 2 5" xfId="16696" xr:uid="{00000000-0005-0000-0000-000080400000}"/>
    <cellStyle name="20% - Accent1 3 2 2 2 2 3 2 5 2" xfId="16697" xr:uid="{00000000-0005-0000-0000-000081400000}"/>
    <cellStyle name="20% - Accent1 3 2 2 2 2 3 2 5 2 2" xfId="16698" xr:uid="{00000000-0005-0000-0000-000082400000}"/>
    <cellStyle name="20% - Accent1 3 2 2 2 2 3 2 5 3" xfId="16699" xr:uid="{00000000-0005-0000-0000-000083400000}"/>
    <cellStyle name="20% - Accent1 3 2 2 2 2 3 2 6" xfId="16700" xr:uid="{00000000-0005-0000-0000-000084400000}"/>
    <cellStyle name="20% - Accent1 3 2 2 2 2 3 2 6 2" xfId="16701" xr:uid="{00000000-0005-0000-0000-000085400000}"/>
    <cellStyle name="20% - Accent1 3 2 2 2 2 3 2 6 2 2" xfId="16702" xr:uid="{00000000-0005-0000-0000-000086400000}"/>
    <cellStyle name="20% - Accent1 3 2 2 2 2 3 2 6 3" xfId="16703" xr:uid="{00000000-0005-0000-0000-000087400000}"/>
    <cellStyle name="20% - Accent1 3 2 2 2 2 3 2 7" xfId="16704" xr:uid="{00000000-0005-0000-0000-000088400000}"/>
    <cellStyle name="20% - Accent1 3 2 2 2 2 3 2 7 2" xfId="16705" xr:uid="{00000000-0005-0000-0000-000089400000}"/>
    <cellStyle name="20% - Accent1 3 2 2 2 2 3 2 8" xfId="16706" xr:uid="{00000000-0005-0000-0000-00008A400000}"/>
    <cellStyle name="20% - Accent1 3 2 2 2 2 3 2 8 2" xfId="16707" xr:uid="{00000000-0005-0000-0000-00008B400000}"/>
    <cellStyle name="20% - Accent1 3 2 2 2 2 3 2 9" xfId="16708" xr:uid="{00000000-0005-0000-0000-00008C400000}"/>
    <cellStyle name="20% - Accent1 3 2 2 2 2 3 3" xfId="16709" xr:uid="{00000000-0005-0000-0000-00008D400000}"/>
    <cellStyle name="20% - Accent1 3 2 2 2 2 3 3 2" xfId="16710" xr:uid="{00000000-0005-0000-0000-00008E400000}"/>
    <cellStyle name="20% - Accent1 3 2 2 2 2 3 3 2 2" xfId="16711" xr:uid="{00000000-0005-0000-0000-00008F400000}"/>
    <cellStyle name="20% - Accent1 3 2 2 2 2 3 3 2 2 2" xfId="16712" xr:uid="{00000000-0005-0000-0000-000090400000}"/>
    <cellStyle name="20% - Accent1 3 2 2 2 2 3 3 2 2 2 2" xfId="16713" xr:uid="{00000000-0005-0000-0000-000091400000}"/>
    <cellStyle name="20% - Accent1 3 2 2 2 2 3 3 2 2 3" xfId="16714" xr:uid="{00000000-0005-0000-0000-000092400000}"/>
    <cellStyle name="20% - Accent1 3 2 2 2 2 3 3 2 3" xfId="16715" xr:uid="{00000000-0005-0000-0000-000093400000}"/>
    <cellStyle name="20% - Accent1 3 2 2 2 2 3 3 2 3 2" xfId="16716" xr:uid="{00000000-0005-0000-0000-000094400000}"/>
    <cellStyle name="20% - Accent1 3 2 2 2 2 3 3 2 4" xfId="16717" xr:uid="{00000000-0005-0000-0000-000095400000}"/>
    <cellStyle name="20% - Accent1 3 2 2 2 2 3 3 3" xfId="16718" xr:uid="{00000000-0005-0000-0000-000096400000}"/>
    <cellStyle name="20% - Accent1 3 2 2 2 2 3 3 3 2" xfId="16719" xr:uid="{00000000-0005-0000-0000-000097400000}"/>
    <cellStyle name="20% - Accent1 3 2 2 2 2 3 3 3 2 2" xfId="16720" xr:uid="{00000000-0005-0000-0000-000098400000}"/>
    <cellStyle name="20% - Accent1 3 2 2 2 2 3 3 3 2 2 2" xfId="16721" xr:uid="{00000000-0005-0000-0000-000099400000}"/>
    <cellStyle name="20% - Accent1 3 2 2 2 2 3 3 3 2 3" xfId="16722" xr:uid="{00000000-0005-0000-0000-00009A400000}"/>
    <cellStyle name="20% - Accent1 3 2 2 2 2 3 3 3 3" xfId="16723" xr:uid="{00000000-0005-0000-0000-00009B400000}"/>
    <cellStyle name="20% - Accent1 3 2 2 2 2 3 3 3 3 2" xfId="16724" xr:uid="{00000000-0005-0000-0000-00009C400000}"/>
    <cellStyle name="20% - Accent1 3 2 2 2 2 3 3 3 4" xfId="16725" xr:uid="{00000000-0005-0000-0000-00009D400000}"/>
    <cellStyle name="20% - Accent1 3 2 2 2 2 3 3 4" xfId="16726" xr:uid="{00000000-0005-0000-0000-00009E400000}"/>
    <cellStyle name="20% - Accent1 3 2 2 2 2 3 3 4 2" xfId="16727" xr:uid="{00000000-0005-0000-0000-00009F400000}"/>
    <cellStyle name="20% - Accent1 3 2 2 2 2 3 3 4 2 2" xfId="16728" xr:uid="{00000000-0005-0000-0000-0000A0400000}"/>
    <cellStyle name="20% - Accent1 3 2 2 2 2 3 3 4 2 2 2" xfId="16729" xr:uid="{00000000-0005-0000-0000-0000A1400000}"/>
    <cellStyle name="20% - Accent1 3 2 2 2 2 3 3 4 2 3" xfId="16730" xr:uid="{00000000-0005-0000-0000-0000A2400000}"/>
    <cellStyle name="20% - Accent1 3 2 2 2 2 3 3 4 3" xfId="16731" xr:uid="{00000000-0005-0000-0000-0000A3400000}"/>
    <cellStyle name="20% - Accent1 3 2 2 2 2 3 3 4 3 2" xfId="16732" xr:uid="{00000000-0005-0000-0000-0000A4400000}"/>
    <cellStyle name="20% - Accent1 3 2 2 2 2 3 3 4 4" xfId="16733" xr:uid="{00000000-0005-0000-0000-0000A5400000}"/>
    <cellStyle name="20% - Accent1 3 2 2 2 2 3 3 5" xfId="16734" xr:uid="{00000000-0005-0000-0000-0000A6400000}"/>
    <cellStyle name="20% - Accent1 3 2 2 2 2 3 3 5 2" xfId="16735" xr:uid="{00000000-0005-0000-0000-0000A7400000}"/>
    <cellStyle name="20% - Accent1 3 2 2 2 2 3 3 5 2 2" xfId="16736" xr:uid="{00000000-0005-0000-0000-0000A8400000}"/>
    <cellStyle name="20% - Accent1 3 2 2 2 2 3 3 5 3" xfId="16737" xr:uid="{00000000-0005-0000-0000-0000A9400000}"/>
    <cellStyle name="20% - Accent1 3 2 2 2 2 3 3 6" xfId="16738" xr:uid="{00000000-0005-0000-0000-0000AA400000}"/>
    <cellStyle name="20% - Accent1 3 2 2 2 2 3 3 6 2" xfId="16739" xr:uid="{00000000-0005-0000-0000-0000AB400000}"/>
    <cellStyle name="20% - Accent1 3 2 2 2 2 3 3 6 2 2" xfId="16740" xr:uid="{00000000-0005-0000-0000-0000AC400000}"/>
    <cellStyle name="20% - Accent1 3 2 2 2 2 3 3 6 3" xfId="16741" xr:uid="{00000000-0005-0000-0000-0000AD400000}"/>
    <cellStyle name="20% - Accent1 3 2 2 2 2 3 3 7" xfId="16742" xr:uid="{00000000-0005-0000-0000-0000AE400000}"/>
    <cellStyle name="20% - Accent1 3 2 2 2 2 3 3 7 2" xfId="16743" xr:uid="{00000000-0005-0000-0000-0000AF400000}"/>
    <cellStyle name="20% - Accent1 3 2 2 2 2 3 3 8" xfId="16744" xr:uid="{00000000-0005-0000-0000-0000B0400000}"/>
    <cellStyle name="20% - Accent1 3 2 2 2 2 3 3 8 2" xfId="16745" xr:uid="{00000000-0005-0000-0000-0000B1400000}"/>
    <cellStyle name="20% - Accent1 3 2 2 2 2 3 3 9" xfId="16746" xr:uid="{00000000-0005-0000-0000-0000B2400000}"/>
    <cellStyle name="20% - Accent1 3 2 2 2 2 3 4" xfId="16747" xr:uid="{00000000-0005-0000-0000-0000B3400000}"/>
    <cellStyle name="20% - Accent1 3 2 2 2 2 3 4 2" xfId="16748" xr:uid="{00000000-0005-0000-0000-0000B4400000}"/>
    <cellStyle name="20% - Accent1 3 2 2 2 2 3 4 2 2" xfId="16749" xr:uid="{00000000-0005-0000-0000-0000B5400000}"/>
    <cellStyle name="20% - Accent1 3 2 2 2 2 3 4 2 2 2" xfId="16750" xr:uid="{00000000-0005-0000-0000-0000B6400000}"/>
    <cellStyle name="20% - Accent1 3 2 2 2 2 3 4 2 3" xfId="16751" xr:uid="{00000000-0005-0000-0000-0000B7400000}"/>
    <cellStyle name="20% - Accent1 3 2 2 2 2 3 4 3" xfId="16752" xr:uid="{00000000-0005-0000-0000-0000B8400000}"/>
    <cellStyle name="20% - Accent1 3 2 2 2 2 3 4 3 2" xfId="16753" xr:uid="{00000000-0005-0000-0000-0000B9400000}"/>
    <cellStyle name="20% - Accent1 3 2 2 2 2 3 4 4" xfId="16754" xr:uid="{00000000-0005-0000-0000-0000BA400000}"/>
    <cellStyle name="20% - Accent1 3 2 2 2 2 3 5" xfId="16755" xr:uid="{00000000-0005-0000-0000-0000BB400000}"/>
    <cellStyle name="20% - Accent1 3 2 2 2 2 3 5 2" xfId="16756" xr:uid="{00000000-0005-0000-0000-0000BC400000}"/>
    <cellStyle name="20% - Accent1 3 2 2 2 2 3 5 2 2" xfId="16757" xr:uid="{00000000-0005-0000-0000-0000BD400000}"/>
    <cellStyle name="20% - Accent1 3 2 2 2 2 3 5 2 2 2" xfId="16758" xr:uid="{00000000-0005-0000-0000-0000BE400000}"/>
    <cellStyle name="20% - Accent1 3 2 2 2 2 3 5 2 3" xfId="16759" xr:uid="{00000000-0005-0000-0000-0000BF400000}"/>
    <cellStyle name="20% - Accent1 3 2 2 2 2 3 5 3" xfId="16760" xr:uid="{00000000-0005-0000-0000-0000C0400000}"/>
    <cellStyle name="20% - Accent1 3 2 2 2 2 3 5 3 2" xfId="16761" xr:uid="{00000000-0005-0000-0000-0000C1400000}"/>
    <cellStyle name="20% - Accent1 3 2 2 2 2 3 5 4" xfId="16762" xr:uid="{00000000-0005-0000-0000-0000C2400000}"/>
    <cellStyle name="20% - Accent1 3 2 2 2 2 3 6" xfId="16763" xr:uid="{00000000-0005-0000-0000-0000C3400000}"/>
    <cellStyle name="20% - Accent1 3 2 2 2 2 3 6 2" xfId="16764" xr:uid="{00000000-0005-0000-0000-0000C4400000}"/>
    <cellStyle name="20% - Accent1 3 2 2 2 2 3 6 2 2" xfId="16765" xr:uid="{00000000-0005-0000-0000-0000C5400000}"/>
    <cellStyle name="20% - Accent1 3 2 2 2 2 3 6 2 2 2" xfId="16766" xr:uid="{00000000-0005-0000-0000-0000C6400000}"/>
    <cellStyle name="20% - Accent1 3 2 2 2 2 3 6 2 3" xfId="16767" xr:uid="{00000000-0005-0000-0000-0000C7400000}"/>
    <cellStyle name="20% - Accent1 3 2 2 2 2 3 6 3" xfId="16768" xr:uid="{00000000-0005-0000-0000-0000C8400000}"/>
    <cellStyle name="20% - Accent1 3 2 2 2 2 3 6 3 2" xfId="16769" xr:uid="{00000000-0005-0000-0000-0000C9400000}"/>
    <cellStyle name="20% - Accent1 3 2 2 2 2 3 6 4" xfId="16770" xr:uid="{00000000-0005-0000-0000-0000CA400000}"/>
    <cellStyle name="20% - Accent1 3 2 2 2 2 3 7" xfId="16771" xr:uid="{00000000-0005-0000-0000-0000CB400000}"/>
    <cellStyle name="20% - Accent1 3 2 2 2 2 3 7 2" xfId="16772" xr:uid="{00000000-0005-0000-0000-0000CC400000}"/>
    <cellStyle name="20% - Accent1 3 2 2 2 2 3 7 2 2" xfId="16773" xr:uid="{00000000-0005-0000-0000-0000CD400000}"/>
    <cellStyle name="20% - Accent1 3 2 2 2 2 3 7 3" xfId="16774" xr:uid="{00000000-0005-0000-0000-0000CE400000}"/>
    <cellStyle name="20% - Accent1 3 2 2 2 2 3 8" xfId="16775" xr:uid="{00000000-0005-0000-0000-0000CF400000}"/>
    <cellStyle name="20% - Accent1 3 2 2 2 2 3 8 2" xfId="16776" xr:uid="{00000000-0005-0000-0000-0000D0400000}"/>
    <cellStyle name="20% - Accent1 3 2 2 2 2 3 8 2 2" xfId="16777" xr:uid="{00000000-0005-0000-0000-0000D1400000}"/>
    <cellStyle name="20% - Accent1 3 2 2 2 2 3 8 3" xfId="16778" xr:uid="{00000000-0005-0000-0000-0000D2400000}"/>
    <cellStyle name="20% - Accent1 3 2 2 2 2 3 9" xfId="16779" xr:uid="{00000000-0005-0000-0000-0000D3400000}"/>
    <cellStyle name="20% - Accent1 3 2 2 2 2 3 9 2" xfId="16780" xr:uid="{00000000-0005-0000-0000-0000D4400000}"/>
    <cellStyle name="20% - Accent1 3 2 2 2 2 4" xfId="16781" xr:uid="{00000000-0005-0000-0000-0000D5400000}"/>
    <cellStyle name="20% - Accent1 3 2 2 2 2 4 10" xfId="16782" xr:uid="{00000000-0005-0000-0000-0000D6400000}"/>
    <cellStyle name="20% - Accent1 3 2 2 2 2 4 10 2" xfId="16783" xr:uid="{00000000-0005-0000-0000-0000D7400000}"/>
    <cellStyle name="20% - Accent1 3 2 2 2 2 4 11" xfId="16784" xr:uid="{00000000-0005-0000-0000-0000D8400000}"/>
    <cellStyle name="20% - Accent1 3 2 2 2 2 4 2" xfId="16785" xr:uid="{00000000-0005-0000-0000-0000D9400000}"/>
    <cellStyle name="20% - Accent1 3 2 2 2 2 4 2 2" xfId="16786" xr:uid="{00000000-0005-0000-0000-0000DA400000}"/>
    <cellStyle name="20% - Accent1 3 2 2 2 2 4 2 2 2" xfId="16787" xr:uid="{00000000-0005-0000-0000-0000DB400000}"/>
    <cellStyle name="20% - Accent1 3 2 2 2 2 4 2 2 2 2" xfId="16788" xr:uid="{00000000-0005-0000-0000-0000DC400000}"/>
    <cellStyle name="20% - Accent1 3 2 2 2 2 4 2 2 2 2 2" xfId="16789" xr:uid="{00000000-0005-0000-0000-0000DD400000}"/>
    <cellStyle name="20% - Accent1 3 2 2 2 2 4 2 2 2 3" xfId="16790" xr:uid="{00000000-0005-0000-0000-0000DE400000}"/>
    <cellStyle name="20% - Accent1 3 2 2 2 2 4 2 2 3" xfId="16791" xr:uid="{00000000-0005-0000-0000-0000DF400000}"/>
    <cellStyle name="20% - Accent1 3 2 2 2 2 4 2 2 3 2" xfId="16792" xr:uid="{00000000-0005-0000-0000-0000E0400000}"/>
    <cellStyle name="20% - Accent1 3 2 2 2 2 4 2 2 4" xfId="16793" xr:uid="{00000000-0005-0000-0000-0000E1400000}"/>
    <cellStyle name="20% - Accent1 3 2 2 2 2 4 2 3" xfId="16794" xr:uid="{00000000-0005-0000-0000-0000E2400000}"/>
    <cellStyle name="20% - Accent1 3 2 2 2 2 4 2 3 2" xfId="16795" xr:uid="{00000000-0005-0000-0000-0000E3400000}"/>
    <cellStyle name="20% - Accent1 3 2 2 2 2 4 2 3 2 2" xfId="16796" xr:uid="{00000000-0005-0000-0000-0000E4400000}"/>
    <cellStyle name="20% - Accent1 3 2 2 2 2 4 2 3 2 2 2" xfId="16797" xr:uid="{00000000-0005-0000-0000-0000E5400000}"/>
    <cellStyle name="20% - Accent1 3 2 2 2 2 4 2 3 2 3" xfId="16798" xr:uid="{00000000-0005-0000-0000-0000E6400000}"/>
    <cellStyle name="20% - Accent1 3 2 2 2 2 4 2 3 3" xfId="16799" xr:uid="{00000000-0005-0000-0000-0000E7400000}"/>
    <cellStyle name="20% - Accent1 3 2 2 2 2 4 2 3 3 2" xfId="16800" xr:uid="{00000000-0005-0000-0000-0000E8400000}"/>
    <cellStyle name="20% - Accent1 3 2 2 2 2 4 2 3 4" xfId="16801" xr:uid="{00000000-0005-0000-0000-0000E9400000}"/>
    <cellStyle name="20% - Accent1 3 2 2 2 2 4 2 4" xfId="16802" xr:uid="{00000000-0005-0000-0000-0000EA400000}"/>
    <cellStyle name="20% - Accent1 3 2 2 2 2 4 2 4 2" xfId="16803" xr:uid="{00000000-0005-0000-0000-0000EB400000}"/>
    <cellStyle name="20% - Accent1 3 2 2 2 2 4 2 4 2 2" xfId="16804" xr:uid="{00000000-0005-0000-0000-0000EC400000}"/>
    <cellStyle name="20% - Accent1 3 2 2 2 2 4 2 4 2 2 2" xfId="16805" xr:uid="{00000000-0005-0000-0000-0000ED400000}"/>
    <cellStyle name="20% - Accent1 3 2 2 2 2 4 2 4 2 3" xfId="16806" xr:uid="{00000000-0005-0000-0000-0000EE400000}"/>
    <cellStyle name="20% - Accent1 3 2 2 2 2 4 2 4 3" xfId="16807" xr:uid="{00000000-0005-0000-0000-0000EF400000}"/>
    <cellStyle name="20% - Accent1 3 2 2 2 2 4 2 4 3 2" xfId="16808" xr:uid="{00000000-0005-0000-0000-0000F0400000}"/>
    <cellStyle name="20% - Accent1 3 2 2 2 2 4 2 4 4" xfId="16809" xr:uid="{00000000-0005-0000-0000-0000F1400000}"/>
    <cellStyle name="20% - Accent1 3 2 2 2 2 4 2 5" xfId="16810" xr:uid="{00000000-0005-0000-0000-0000F2400000}"/>
    <cellStyle name="20% - Accent1 3 2 2 2 2 4 2 5 2" xfId="16811" xr:uid="{00000000-0005-0000-0000-0000F3400000}"/>
    <cellStyle name="20% - Accent1 3 2 2 2 2 4 2 5 2 2" xfId="16812" xr:uid="{00000000-0005-0000-0000-0000F4400000}"/>
    <cellStyle name="20% - Accent1 3 2 2 2 2 4 2 5 3" xfId="16813" xr:uid="{00000000-0005-0000-0000-0000F5400000}"/>
    <cellStyle name="20% - Accent1 3 2 2 2 2 4 2 6" xfId="16814" xr:uid="{00000000-0005-0000-0000-0000F6400000}"/>
    <cellStyle name="20% - Accent1 3 2 2 2 2 4 2 6 2" xfId="16815" xr:uid="{00000000-0005-0000-0000-0000F7400000}"/>
    <cellStyle name="20% - Accent1 3 2 2 2 2 4 2 6 2 2" xfId="16816" xr:uid="{00000000-0005-0000-0000-0000F8400000}"/>
    <cellStyle name="20% - Accent1 3 2 2 2 2 4 2 6 3" xfId="16817" xr:uid="{00000000-0005-0000-0000-0000F9400000}"/>
    <cellStyle name="20% - Accent1 3 2 2 2 2 4 2 7" xfId="16818" xr:uid="{00000000-0005-0000-0000-0000FA400000}"/>
    <cellStyle name="20% - Accent1 3 2 2 2 2 4 2 7 2" xfId="16819" xr:uid="{00000000-0005-0000-0000-0000FB400000}"/>
    <cellStyle name="20% - Accent1 3 2 2 2 2 4 2 8" xfId="16820" xr:uid="{00000000-0005-0000-0000-0000FC400000}"/>
    <cellStyle name="20% - Accent1 3 2 2 2 2 4 2 8 2" xfId="16821" xr:uid="{00000000-0005-0000-0000-0000FD400000}"/>
    <cellStyle name="20% - Accent1 3 2 2 2 2 4 2 9" xfId="16822" xr:uid="{00000000-0005-0000-0000-0000FE400000}"/>
    <cellStyle name="20% - Accent1 3 2 2 2 2 4 3" xfId="16823" xr:uid="{00000000-0005-0000-0000-0000FF400000}"/>
    <cellStyle name="20% - Accent1 3 2 2 2 2 4 3 2" xfId="16824" xr:uid="{00000000-0005-0000-0000-000000410000}"/>
    <cellStyle name="20% - Accent1 3 2 2 2 2 4 3 2 2" xfId="16825" xr:uid="{00000000-0005-0000-0000-000001410000}"/>
    <cellStyle name="20% - Accent1 3 2 2 2 2 4 3 2 2 2" xfId="16826" xr:uid="{00000000-0005-0000-0000-000002410000}"/>
    <cellStyle name="20% - Accent1 3 2 2 2 2 4 3 2 2 2 2" xfId="16827" xr:uid="{00000000-0005-0000-0000-000003410000}"/>
    <cellStyle name="20% - Accent1 3 2 2 2 2 4 3 2 2 3" xfId="16828" xr:uid="{00000000-0005-0000-0000-000004410000}"/>
    <cellStyle name="20% - Accent1 3 2 2 2 2 4 3 2 3" xfId="16829" xr:uid="{00000000-0005-0000-0000-000005410000}"/>
    <cellStyle name="20% - Accent1 3 2 2 2 2 4 3 2 3 2" xfId="16830" xr:uid="{00000000-0005-0000-0000-000006410000}"/>
    <cellStyle name="20% - Accent1 3 2 2 2 2 4 3 2 4" xfId="16831" xr:uid="{00000000-0005-0000-0000-000007410000}"/>
    <cellStyle name="20% - Accent1 3 2 2 2 2 4 3 3" xfId="16832" xr:uid="{00000000-0005-0000-0000-000008410000}"/>
    <cellStyle name="20% - Accent1 3 2 2 2 2 4 3 3 2" xfId="16833" xr:uid="{00000000-0005-0000-0000-000009410000}"/>
    <cellStyle name="20% - Accent1 3 2 2 2 2 4 3 3 2 2" xfId="16834" xr:uid="{00000000-0005-0000-0000-00000A410000}"/>
    <cellStyle name="20% - Accent1 3 2 2 2 2 4 3 3 2 2 2" xfId="16835" xr:uid="{00000000-0005-0000-0000-00000B410000}"/>
    <cellStyle name="20% - Accent1 3 2 2 2 2 4 3 3 2 3" xfId="16836" xr:uid="{00000000-0005-0000-0000-00000C410000}"/>
    <cellStyle name="20% - Accent1 3 2 2 2 2 4 3 3 3" xfId="16837" xr:uid="{00000000-0005-0000-0000-00000D410000}"/>
    <cellStyle name="20% - Accent1 3 2 2 2 2 4 3 3 3 2" xfId="16838" xr:uid="{00000000-0005-0000-0000-00000E410000}"/>
    <cellStyle name="20% - Accent1 3 2 2 2 2 4 3 3 4" xfId="16839" xr:uid="{00000000-0005-0000-0000-00000F410000}"/>
    <cellStyle name="20% - Accent1 3 2 2 2 2 4 3 4" xfId="16840" xr:uid="{00000000-0005-0000-0000-000010410000}"/>
    <cellStyle name="20% - Accent1 3 2 2 2 2 4 3 4 2" xfId="16841" xr:uid="{00000000-0005-0000-0000-000011410000}"/>
    <cellStyle name="20% - Accent1 3 2 2 2 2 4 3 4 2 2" xfId="16842" xr:uid="{00000000-0005-0000-0000-000012410000}"/>
    <cellStyle name="20% - Accent1 3 2 2 2 2 4 3 4 2 2 2" xfId="16843" xr:uid="{00000000-0005-0000-0000-000013410000}"/>
    <cellStyle name="20% - Accent1 3 2 2 2 2 4 3 4 2 3" xfId="16844" xr:uid="{00000000-0005-0000-0000-000014410000}"/>
    <cellStyle name="20% - Accent1 3 2 2 2 2 4 3 4 3" xfId="16845" xr:uid="{00000000-0005-0000-0000-000015410000}"/>
    <cellStyle name="20% - Accent1 3 2 2 2 2 4 3 4 3 2" xfId="16846" xr:uid="{00000000-0005-0000-0000-000016410000}"/>
    <cellStyle name="20% - Accent1 3 2 2 2 2 4 3 4 4" xfId="16847" xr:uid="{00000000-0005-0000-0000-000017410000}"/>
    <cellStyle name="20% - Accent1 3 2 2 2 2 4 3 5" xfId="16848" xr:uid="{00000000-0005-0000-0000-000018410000}"/>
    <cellStyle name="20% - Accent1 3 2 2 2 2 4 3 5 2" xfId="16849" xr:uid="{00000000-0005-0000-0000-000019410000}"/>
    <cellStyle name="20% - Accent1 3 2 2 2 2 4 3 5 2 2" xfId="16850" xr:uid="{00000000-0005-0000-0000-00001A410000}"/>
    <cellStyle name="20% - Accent1 3 2 2 2 2 4 3 5 3" xfId="16851" xr:uid="{00000000-0005-0000-0000-00001B410000}"/>
    <cellStyle name="20% - Accent1 3 2 2 2 2 4 3 6" xfId="16852" xr:uid="{00000000-0005-0000-0000-00001C410000}"/>
    <cellStyle name="20% - Accent1 3 2 2 2 2 4 3 6 2" xfId="16853" xr:uid="{00000000-0005-0000-0000-00001D410000}"/>
    <cellStyle name="20% - Accent1 3 2 2 2 2 4 3 6 2 2" xfId="16854" xr:uid="{00000000-0005-0000-0000-00001E410000}"/>
    <cellStyle name="20% - Accent1 3 2 2 2 2 4 3 6 3" xfId="16855" xr:uid="{00000000-0005-0000-0000-00001F410000}"/>
    <cellStyle name="20% - Accent1 3 2 2 2 2 4 3 7" xfId="16856" xr:uid="{00000000-0005-0000-0000-000020410000}"/>
    <cellStyle name="20% - Accent1 3 2 2 2 2 4 3 7 2" xfId="16857" xr:uid="{00000000-0005-0000-0000-000021410000}"/>
    <cellStyle name="20% - Accent1 3 2 2 2 2 4 3 8" xfId="16858" xr:uid="{00000000-0005-0000-0000-000022410000}"/>
    <cellStyle name="20% - Accent1 3 2 2 2 2 4 3 8 2" xfId="16859" xr:uid="{00000000-0005-0000-0000-000023410000}"/>
    <cellStyle name="20% - Accent1 3 2 2 2 2 4 3 9" xfId="16860" xr:uid="{00000000-0005-0000-0000-000024410000}"/>
    <cellStyle name="20% - Accent1 3 2 2 2 2 4 4" xfId="16861" xr:uid="{00000000-0005-0000-0000-000025410000}"/>
    <cellStyle name="20% - Accent1 3 2 2 2 2 4 4 2" xfId="16862" xr:uid="{00000000-0005-0000-0000-000026410000}"/>
    <cellStyle name="20% - Accent1 3 2 2 2 2 4 4 2 2" xfId="16863" xr:uid="{00000000-0005-0000-0000-000027410000}"/>
    <cellStyle name="20% - Accent1 3 2 2 2 2 4 4 2 2 2" xfId="16864" xr:uid="{00000000-0005-0000-0000-000028410000}"/>
    <cellStyle name="20% - Accent1 3 2 2 2 2 4 4 2 3" xfId="16865" xr:uid="{00000000-0005-0000-0000-000029410000}"/>
    <cellStyle name="20% - Accent1 3 2 2 2 2 4 4 3" xfId="16866" xr:uid="{00000000-0005-0000-0000-00002A410000}"/>
    <cellStyle name="20% - Accent1 3 2 2 2 2 4 4 3 2" xfId="16867" xr:uid="{00000000-0005-0000-0000-00002B410000}"/>
    <cellStyle name="20% - Accent1 3 2 2 2 2 4 4 4" xfId="16868" xr:uid="{00000000-0005-0000-0000-00002C410000}"/>
    <cellStyle name="20% - Accent1 3 2 2 2 2 4 5" xfId="16869" xr:uid="{00000000-0005-0000-0000-00002D410000}"/>
    <cellStyle name="20% - Accent1 3 2 2 2 2 4 5 2" xfId="16870" xr:uid="{00000000-0005-0000-0000-00002E410000}"/>
    <cellStyle name="20% - Accent1 3 2 2 2 2 4 5 2 2" xfId="16871" xr:uid="{00000000-0005-0000-0000-00002F410000}"/>
    <cellStyle name="20% - Accent1 3 2 2 2 2 4 5 2 2 2" xfId="16872" xr:uid="{00000000-0005-0000-0000-000030410000}"/>
    <cellStyle name="20% - Accent1 3 2 2 2 2 4 5 2 3" xfId="16873" xr:uid="{00000000-0005-0000-0000-000031410000}"/>
    <cellStyle name="20% - Accent1 3 2 2 2 2 4 5 3" xfId="16874" xr:uid="{00000000-0005-0000-0000-000032410000}"/>
    <cellStyle name="20% - Accent1 3 2 2 2 2 4 5 3 2" xfId="16875" xr:uid="{00000000-0005-0000-0000-000033410000}"/>
    <cellStyle name="20% - Accent1 3 2 2 2 2 4 5 4" xfId="16876" xr:uid="{00000000-0005-0000-0000-000034410000}"/>
    <cellStyle name="20% - Accent1 3 2 2 2 2 4 6" xfId="16877" xr:uid="{00000000-0005-0000-0000-000035410000}"/>
    <cellStyle name="20% - Accent1 3 2 2 2 2 4 6 2" xfId="16878" xr:uid="{00000000-0005-0000-0000-000036410000}"/>
    <cellStyle name="20% - Accent1 3 2 2 2 2 4 6 2 2" xfId="16879" xr:uid="{00000000-0005-0000-0000-000037410000}"/>
    <cellStyle name="20% - Accent1 3 2 2 2 2 4 6 2 2 2" xfId="16880" xr:uid="{00000000-0005-0000-0000-000038410000}"/>
    <cellStyle name="20% - Accent1 3 2 2 2 2 4 6 2 3" xfId="16881" xr:uid="{00000000-0005-0000-0000-000039410000}"/>
    <cellStyle name="20% - Accent1 3 2 2 2 2 4 6 3" xfId="16882" xr:uid="{00000000-0005-0000-0000-00003A410000}"/>
    <cellStyle name="20% - Accent1 3 2 2 2 2 4 6 3 2" xfId="16883" xr:uid="{00000000-0005-0000-0000-00003B410000}"/>
    <cellStyle name="20% - Accent1 3 2 2 2 2 4 6 4" xfId="16884" xr:uid="{00000000-0005-0000-0000-00003C410000}"/>
    <cellStyle name="20% - Accent1 3 2 2 2 2 4 7" xfId="16885" xr:uid="{00000000-0005-0000-0000-00003D410000}"/>
    <cellStyle name="20% - Accent1 3 2 2 2 2 4 7 2" xfId="16886" xr:uid="{00000000-0005-0000-0000-00003E410000}"/>
    <cellStyle name="20% - Accent1 3 2 2 2 2 4 7 2 2" xfId="16887" xr:uid="{00000000-0005-0000-0000-00003F410000}"/>
    <cellStyle name="20% - Accent1 3 2 2 2 2 4 7 3" xfId="16888" xr:uid="{00000000-0005-0000-0000-000040410000}"/>
    <cellStyle name="20% - Accent1 3 2 2 2 2 4 8" xfId="16889" xr:uid="{00000000-0005-0000-0000-000041410000}"/>
    <cellStyle name="20% - Accent1 3 2 2 2 2 4 8 2" xfId="16890" xr:uid="{00000000-0005-0000-0000-000042410000}"/>
    <cellStyle name="20% - Accent1 3 2 2 2 2 4 8 2 2" xfId="16891" xr:uid="{00000000-0005-0000-0000-000043410000}"/>
    <cellStyle name="20% - Accent1 3 2 2 2 2 4 8 3" xfId="16892" xr:uid="{00000000-0005-0000-0000-000044410000}"/>
    <cellStyle name="20% - Accent1 3 2 2 2 2 4 9" xfId="16893" xr:uid="{00000000-0005-0000-0000-000045410000}"/>
    <cellStyle name="20% - Accent1 3 2 2 2 2 4 9 2" xfId="16894" xr:uid="{00000000-0005-0000-0000-000046410000}"/>
    <cellStyle name="20% - Accent1 3 2 2 2 2 5" xfId="16895" xr:uid="{00000000-0005-0000-0000-000047410000}"/>
    <cellStyle name="20% - Accent1 3 2 2 2 2 5 2" xfId="16896" xr:uid="{00000000-0005-0000-0000-000048410000}"/>
    <cellStyle name="20% - Accent1 3 2 2 2 2 5 2 2" xfId="16897" xr:uid="{00000000-0005-0000-0000-000049410000}"/>
    <cellStyle name="20% - Accent1 3 2 2 2 2 5 2 2 2" xfId="16898" xr:uid="{00000000-0005-0000-0000-00004A410000}"/>
    <cellStyle name="20% - Accent1 3 2 2 2 2 5 2 2 2 2" xfId="16899" xr:uid="{00000000-0005-0000-0000-00004B410000}"/>
    <cellStyle name="20% - Accent1 3 2 2 2 2 5 2 2 3" xfId="16900" xr:uid="{00000000-0005-0000-0000-00004C410000}"/>
    <cellStyle name="20% - Accent1 3 2 2 2 2 5 2 3" xfId="16901" xr:uid="{00000000-0005-0000-0000-00004D410000}"/>
    <cellStyle name="20% - Accent1 3 2 2 2 2 5 2 3 2" xfId="16902" xr:uid="{00000000-0005-0000-0000-00004E410000}"/>
    <cellStyle name="20% - Accent1 3 2 2 2 2 5 2 4" xfId="16903" xr:uid="{00000000-0005-0000-0000-00004F410000}"/>
    <cellStyle name="20% - Accent1 3 2 2 2 2 5 3" xfId="16904" xr:uid="{00000000-0005-0000-0000-000050410000}"/>
    <cellStyle name="20% - Accent1 3 2 2 2 2 5 3 2" xfId="16905" xr:uid="{00000000-0005-0000-0000-000051410000}"/>
    <cellStyle name="20% - Accent1 3 2 2 2 2 5 3 2 2" xfId="16906" xr:uid="{00000000-0005-0000-0000-000052410000}"/>
    <cellStyle name="20% - Accent1 3 2 2 2 2 5 3 2 2 2" xfId="16907" xr:uid="{00000000-0005-0000-0000-000053410000}"/>
    <cellStyle name="20% - Accent1 3 2 2 2 2 5 3 2 3" xfId="16908" xr:uid="{00000000-0005-0000-0000-000054410000}"/>
    <cellStyle name="20% - Accent1 3 2 2 2 2 5 3 3" xfId="16909" xr:uid="{00000000-0005-0000-0000-000055410000}"/>
    <cellStyle name="20% - Accent1 3 2 2 2 2 5 3 3 2" xfId="16910" xr:uid="{00000000-0005-0000-0000-000056410000}"/>
    <cellStyle name="20% - Accent1 3 2 2 2 2 5 3 4" xfId="16911" xr:uid="{00000000-0005-0000-0000-000057410000}"/>
    <cellStyle name="20% - Accent1 3 2 2 2 2 5 4" xfId="16912" xr:uid="{00000000-0005-0000-0000-000058410000}"/>
    <cellStyle name="20% - Accent1 3 2 2 2 2 5 4 2" xfId="16913" xr:uid="{00000000-0005-0000-0000-000059410000}"/>
    <cellStyle name="20% - Accent1 3 2 2 2 2 5 4 2 2" xfId="16914" xr:uid="{00000000-0005-0000-0000-00005A410000}"/>
    <cellStyle name="20% - Accent1 3 2 2 2 2 5 4 2 2 2" xfId="16915" xr:uid="{00000000-0005-0000-0000-00005B410000}"/>
    <cellStyle name="20% - Accent1 3 2 2 2 2 5 4 2 3" xfId="16916" xr:uid="{00000000-0005-0000-0000-00005C410000}"/>
    <cellStyle name="20% - Accent1 3 2 2 2 2 5 4 3" xfId="16917" xr:uid="{00000000-0005-0000-0000-00005D410000}"/>
    <cellStyle name="20% - Accent1 3 2 2 2 2 5 4 3 2" xfId="16918" xr:uid="{00000000-0005-0000-0000-00005E410000}"/>
    <cellStyle name="20% - Accent1 3 2 2 2 2 5 4 4" xfId="16919" xr:uid="{00000000-0005-0000-0000-00005F410000}"/>
    <cellStyle name="20% - Accent1 3 2 2 2 2 5 5" xfId="16920" xr:uid="{00000000-0005-0000-0000-000060410000}"/>
    <cellStyle name="20% - Accent1 3 2 2 2 2 5 5 2" xfId="16921" xr:uid="{00000000-0005-0000-0000-000061410000}"/>
    <cellStyle name="20% - Accent1 3 2 2 2 2 5 5 2 2" xfId="16922" xr:uid="{00000000-0005-0000-0000-000062410000}"/>
    <cellStyle name="20% - Accent1 3 2 2 2 2 5 5 3" xfId="16923" xr:uid="{00000000-0005-0000-0000-000063410000}"/>
    <cellStyle name="20% - Accent1 3 2 2 2 2 5 6" xfId="16924" xr:uid="{00000000-0005-0000-0000-000064410000}"/>
    <cellStyle name="20% - Accent1 3 2 2 2 2 5 6 2" xfId="16925" xr:uid="{00000000-0005-0000-0000-000065410000}"/>
    <cellStyle name="20% - Accent1 3 2 2 2 2 5 6 2 2" xfId="16926" xr:uid="{00000000-0005-0000-0000-000066410000}"/>
    <cellStyle name="20% - Accent1 3 2 2 2 2 5 6 3" xfId="16927" xr:uid="{00000000-0005-0000-0000-000067410000}"/>
    <cellStyle name="20% - Accent1 3 2 2 2 2 5 7" xfId="16928" xr:uid="{00000000-0005-0000-0000-000068410000}"/>
    <cellStyle name="20% - Accent1 3 2 2 2 2 5 7 2" xfId="16929" xr:uid="{00000000-0005-0000-0000-000069410000}"/>
    <cellStyle name="20% - Accent1 3 2 2 2 2 5 8" xfId="16930" xr:uid="{00000000-0005-0000-0000-00006A410000}"/>
    <cellStyle name="20% - Accent1 3 2 2 2 2 5 8 2" xfId="16931" xr:uid="{00000000-0005-0000-0000-00006B410000}"/>
    <cellStyle name="20% - Accent1 3 2 2 2 2 5 9" xfId="16932" xr:uid="{00000000-0005-0000-0000-00006C410000}"/>
    <cellStyle name="20% - Accent1 3 2 2 2 2 6" xfId="16933" xr:uid="{00000000-0005-0000-0000-00006D410000}"/>
    <cellStyle name="20% - Accent1 3 2 2 2 2 6 2" xfId="16934" xr:uid="{00000000-0005-0000-0000-00006E410000}"/>
    <cellStyle name="20% - Accent1 3 2 2 2 2 6 2 2" xfId="16935" xr:uid="{00000000-0005-0000-0000-00006F410000}"/>
    <cellStyle name="20% - Accent1 3 2 2 2 2 6 2 2 2" xfId="16936" xr:uid="{00000000-0005-0000-0000-000070410000}"/>
    <cellStyle name="20% - Accent1 3 2 2 2 2 6 2 2 2 2" xfId="16937" xr:uid="{00000000-0005-0000-0000-000071410000}"/>
    <cellStyle name="20% - Accent1 3 2 2 2 2 6 2 2 3" xfId="16938" xr:uid="{00000000-0005-0000-0000-000072410000}"/>
    <cellStyle name="20% - Accent1 3 2 2 2 2 6 2 3" xfId="16939" xr:uid="{00000000-0005-0000-0000-000073410000}"/>
    <cellStyle name="20% - Accent1 3 2 2 2 2 6 2 3 2" xfId="16940" xr:uid="{00000000-0005-0000-0000-000074410000}"/>
    <cellStyle name="20% - Accent1 3 2 2 2 2 6 2 4" xfId="16941" xr:uid="{00000000-0005-0000-0000-000075410000}"/>
    <cellStyle name="20% - Accent1 3 2 2 2 2 6 3" xfId="16942" xr:uid="{00000000-0005-0000-0000-000076410000}"/>
    <cellStyle name="20% - Accent1 3 2 2 2 2 6 3 2" xfId="16943" xr:uid="{00000000-0005-0000-0000-000077410000}"/>
    <cellStyle name="20% - Accent1 3 2 2 2 2 6 3 2 2" xfId="16944" xr:uid="{00000000-0005-0000-0000-000078410000}"/>
    <cellStyle name="20% - Accent1 3 2 2 2 2 6 3 2 2 2" xfId="16945" xr:uid="{00000000-0005-0000-0000-000079410000}"/>
    <cellStyle name="20% - Accent1 3 2 2 2 2 6 3 2 3" xfId="16946" xr:uid="{00000000-0005-0000-0000-00007A410000}"/>
    <cellStyle name="20% - Accent1 3 2 2 2 2 6 3 3" xfId="16947" xr:uid="{00000000-0005-0000-0000-00007B410000}"/>
    <cellStyle name="20% - Accent1 3 2 2 2 2 6 3 3 2" xfId="16948" xr:uid="{00000000-0005-0000-0000-00007C410000}"/>
    <cellStyle name="20% - Accent1 3 2 2 2 2 6 3 4" xfId="16949" xr:uid="{00000000-0005-0000-0000-00007D410000}"/>
    <cellStyle name="20% - Accent1 3 2 2 2 2 6 4" xfId="16950" xr:uid="{00000000-0005-0000-0000-00007E410000}"/>
    <cellStyle name="20% - Accent1 3 2 2 2 2 6 4 2" xfId="16951" xr:uid="{00000000-0005-0000-0000-00007F410000}"/>
    <cellStyle name="20% - Accent1 3 2 2 2 2 6 4 2 2" xfId="16952" xr:uid="{00000000-0005-0000-0000-000080410000}"/>
    <cellStyle name="20% - Accent1 3 2 2 2 2 6 4 2 2 2" xfId="16953" xr:uid="{00000000-0005-0000-0000-000081410000}"/>
    <cellStyle name="20% - Accent1 3 2 2 2 2 6 4 2 3" xfId="16954" xr:uid="{00000000-0005-0000-0000-000082410000}"/>
    <cellStyle name="20% - Accent1 3 2 2 2 2 6 4 3" xfId="16955" xr:uid="{00000000-0005-0000-0000-000083410000}"/>
    <cellStyle name="20% - Accent1 3 2 2 2 2 6 4 3 2" xfId="16956" xr:uid="{00000000-0005-0000-0000-000084410000}"/>
    <cellStyle name="20% - Accent1 3 2 2 2 2 6 4 4" xfId="16957" xr:uid="{00000000-0005-0000-0000-000085410000}"/>
    <cellStyle name="20% - Accent1 3 2 2 2 2 6 5" xfId="16958" xr:uid="{00000000-0005-0000-0000-000086410000}"/>
    <cellStyle name="20% - Accent1 3 2 2 2 2 6 5 2" xfId="16959" xr:uid="{00000000-0005-0000-0000-000087410000}"/>
    <cellStyle name="20% - Accent1 3 2 2 2 2 6 5 2 2" xfId="16960" xr:uid="{00000000-0005-0000-0000-000088410000}"/>
    <cellStyle name="20% - Accent1 3 2 2 2 2 6 5 3" xfId="16961" xr:uid="{00000000-0005-0000-0000-000089410000}"/>
    <cellStyle name="20% - Accent1 3 2 2 2 2 6 6" xfId="16962" xr:uid="{00000000-0005-0000-0000-00008A410000}"/>
    <cellStyle name="20% - Accent1 3 2 2 2 2 6 6 2" xfId="16963" xr:uid="{00000000-0005-0000-0000-00008B410000}"/>
    <cellStyle name="20% - Accent1 3 2 2 2 2 6 6 2 2" xfId="16964" xr:uid="{00000000-0005-0000-0000-00008C410000}"/>
    <cellStyle name="20% - Accent1 3 2 2 2 2 6 6 3" xfId="16965" xr:uid="{00000000-0005-0000-0000-00008D410000}"/>
    <cellStyle name="20% - Accent1 3 2 2 2 2 6 7" xfId="16966" xr:uid="{00000000-0005-0000-0000-00008E410000}"/>
    <cellStyle name="20% - Accent1 3 2 2 2 2 6 7 2" xfId="16967" xr:uid="{00000000-0005-0000-0000-00008F410000}"/>
    <cellStyle name="20% - Accent1 3 2 2 2 2 6 8" xfId="16968" xr:uid="{00000000-0005-0000-0000-000090410000}"/>
    <cellStyle name="20% - Accent1 3 2 2 2 2 6 8 2" xfId="16969" xr:uid="{00000000-0005-0000-0000-000091410000}"/>
    <cellStyle name="20% - Accent1 3 2 2 2 2 6 9" xfId="16970" xr:uid="{00000000-0005-0000-0000-000092410000}"/>
    <cellStyle name="20% - Accent1 3 2 2 2 2 7" xfId="16971" xr:uid="{00000000-0005-0000-0000-000093410000}"/>
    <cellStyle name="20% - Accent1 3 2 2 2 2 7 2" xfId="16972" xr:uid="{00000000-0005-0000-0000-000094410000}"/>
    <cellStyle name="20% - Accent1 3 2 2 2 2 7 2 2" xfId="16973" xr:uid="{00000000-0005-0000-0000-000095410000}"/>
    <cellStyle name="20% - Accent1 3 2 2 2 2 7 2 2 2" xfId="16974" xr:uid="{00000000-0005-0000-0000-000096410000}"/>
    <cellStyle name="20% - Accent1 3 2 2 2 2 7 2 3" xfId="16975" xr:uid="{00000000-0005-0000-0000-000097410000}"/>
    <cellStyle name="20% - Accent1 3 2 2 2 2 7 3" xfId="16976" xr:uid="{00000000-0005-0000-0000-000098410000}"/>
    <cellStyle name="20% - Accent1 3 2 2 2 2 7 3 2" xfId="16977" xr:uid="{00000000-0005-0000-0000-000099410000}"/>
    <cellStyle name="20% - Accent1 3 2 2 2 2 7 4" xfId="16978" xr:uid="{00000000-0005-0000-0000-00009A410000}"/>
    <cellStyle name="20% - Accent1 3 2 2 2 2 8" xfId="16979" xr:uid="{00000000-0005-0000-0000-00009B410000}"/>
    <cellStyle name="20% - Accent1 3 2 2 2 2 8 2" xfId="16980" xr:uid="{00000000-0005-0000-0000-00009C410000}"/>
    <cellStyle name="20% - Accent1 3 2 2 2 2 8 2 2" xfId="16981" xr:uid="{00000000-0005-0000-0000-00009D410000}"/>
    <cellStyle name="20% - Accent1 3 2 2 2 2 8 2 2 2" xfId="16982" xr:uid="{00000000-0005-0000-0000-00009E410000}"/>
    <cellStyle name="20% - Accent1 3 2 2 2 2 8 2 3" xfId="16983" xr:uid="{00000000-0005-0000-0000-00009F410000}"/>
    <cellStyle name="20% - Accent1 3 2 2 2 2 8 3" xfId="16984" xr:uid="{00000000-0005-0000-0000-0000A0410000}"/>
    <cellStyle name="20% - Accent1 3 2 2 2 2 8 3 2" xfId="16985" xr:uid="{00000000-0005-0000-0000-0000A1410000}"/>
    <cellStyle name="20% - Accent1 3 2 2 2 2 8 4" xfId="16986" xr:uid="{00000000-0005-0000-0000-0000A2410000}"/>
    <cellStyle name="20% - Accent1 3 2 2 2 2 9" xfId="16987" xr:uid="{00000000-0005-0000-0000-0000A3410000}"/>
    <cellStyle name="20% - Accent1 3 2 2 2 2 9 2" xfId="16988" xr:uid="{00000000-0005-0000-0000-0000A4410000}"/>
    <cellStyle name="20% - Accent1 3 2 2 2 2 9 2 2" xfId="16989" xr:uid="{00000000-0005-0000-0000-0000A5410000}"/>
    <cellStyle name="20% - Accent1 3 2 2 2 2 9 2 2 2" xfId="16990" xr:uid="{00000000-0005-0000-0000-0000A6410000}"/>
    <cellStyle name="20% - Accent1 3 2 2 2 2 9 2 3" xfId="16991" xr:uid="{00000000-0005-0000-0000-0000A7410000}"/>
    <cellStyle name="20% - Accent1 3 2 2 2 2 9 3" xfId="16992" xr:uid="{00000000-0005-0000-0000-0000A8410000}"/>
    <cellStyle name="20% - Accent1 3 2 2 2 2 9 3 2" xfId="16993" xr:uid="{00000000-0005-0000-0000-0000A9410000}"/>
    <cellStyle name="20% - Accent1 3 2 2 2 2 9 4" xfId="16994" xr:uid="{00000000-0005-0000-0000-0000AA410000}"/>
    <cellStyle name="20% - Accent1 3 2 2 2 3" xfId="16995" xr:uid="{00000000-0005-0000-0000-0000AB410000}"/>
    <cellStyle name="20% - Accent1 3 2 2 2 3 10" xfId="16996" xr:uid="{00000000-0005-0000-0000-0000AC410000}"/>
    <cellStyle name="20% - Accent1 3 2 2 2 3 10 2" xfId="16997" xr:uid="{00000000-0005-0000-0000-0000AD410000}"/>
    <cellStyle name="20% - Accent1 3 2 2 2 3 11" xfId="16998" xr:uid="{00000000-0005-0000-0000-0000AE410000}"/>
    <cellStyle name="20% - Accent1 3 2 2 2 3 2" xfId="16999" xr:uid="{00000000-0005-0000-0000-0000AF410000}"/>
    <cellStyle name="20% - Accent1 3 2 2 2 3 2 2" xfId="17000" xr:uid="{00000000-0005-0000-0000-0000B0410000}"/>
    <cellStyle name="20% - Accent1 3 2 2 2 3 2 2 2" xfId="17001" xr:uid="{00000000-0005-0000-0000-0000B1410000}"/>
    <cellStyle name="20% - Accent1 3 2 2 2 3 2 2 2 2" xfId="17002" xr:uid="{00000000-0005-0000-0000-0000B2410000}"/>
    <cellStyle name="20% - Accent1 3 2 2 2 3 2 2 2 2 2" xfId="17003" xr:uid="{00000000-0005-0000-0000-0000B3410000}"/>
    <cellStyle name="20% - Accent1 3 2 2 2 3 2 2 2 3" xfId="17004" xr:uid="{00000000-0005-0000-0000-0000B4410000}"/>
    <cellStyle name="20% - Accent1 3 2 2 2 3 2 2 3" xfId="17005" xr:uid="{00000000-0005-0000-0000-0000B5410000}"/>
    <cellStyle name="20% - Accent1 3 2 2 2 3 2 2 3 2" xfId="17006" xr:uid="{00000000-0005-0000-0000-0000B6410000}"/>
    <cellStyle name="20% - Accent1 3 2 2 2 3 2 2 4" xfId="17007" xr:uid="{00000000-0005-0000-0000-0000B7410000}"/>
    <cellStyle name="20% - Accent1 3 2 2 2 3 2 3" xfId="17008" xr:uid="{00000000-0005-0000-0000-0000B8410000}"/>
    <cellStyle name="20% - Accent1 3 2 2 2 3 2 3 2" xfId="17009" xr:uid="{00000000-0005-0000-0000-0000B9410000}"/>
    <cellStyle name="20% - Accent1 3 2 2 2 3 2 3 2 2" xfId="17010" xr:uid="{00000000-0005-0000-0000-0000BA410000}"/>
    <cellStyle name="20% - Accent1 3 2 2 2 3 2 3 2 2 2" xfId="17011" xr:uid="{00000000-0005-0000-0000-0000BB410000}"/>
    <cellStyle name="20% - Accent1 3 2 2 2 3 2 3 2 3" xfId="17012" xr:uid="{00000000-0005-0000-0000-0000BC410000}"/>
    <cellStyle name="20% - Accent1 3 2 2 2 3 2 3 3" xfId="17013" xr:uid="{00000000-0005-0000-0000-0000BD410000}"/>
    <cellStyle name="20% - Accent1 3 2 2 2 3 2 3 3 2" xfId="17014" xr:uid="{00000000-0005-0000-0000-0000BE410000}"/>
    <cellStyle name="20% - Accent1 3 2 2 2 3 2 3 4" xfId="17015" xr:uid="{00000000-0005-0000-0000-0000BF410000}"/>
    <cellStyle name="20% - Accent1 3 2 2 2 3 2 4" xfId="17016" xr:uid="{00000000-0005-0000-0000-0000C0410000}"/>
    <cellStyle name="20% - Accent1 3 2 2 2 3 2 4 2" xfId="17017" xr:uid="{00000000-0005-0000-0000-0000C1410000}"/>
    <cellStyle name="20% - Accent1 3 2 2 2 3 2 4 2 2" xfId="17018" xr:uid="{00000000-0005-0000-0000-0000C2410000}"/>
    <cellStyle name="20% - Accent1 3 2 2 2 3 2 4 2 2 2" xfId="17019" xr:uid="{00000000-0005-0000-0000-0000C3410000}"/>
    <cellStyle name="20% - Accent1 3 2 2 2 3 2 4 2 3" xfId="17020" xr:uid="{00000000-0005-0000-0000-0000C4410000}"/>
    <cellStyle name="20% - Accent1 3 2 2 2 3 2 4 3" xfId="17021" xr:uid="{00000000-0005-0000-0000-0000C5410000}"/>
    <cellStyle name="20% - Accent1 3 2 2 2 3 2 4 3 2" xfId="17022" xr:uid="{00000000-0005-0000-0000-0000C6410000}"/>
    <cellStyle name="20% - Accent1 3 2 2 2 3 2 4 4" xfId="17023" xr:uid="{00000000-0005-0000-0000-0000C7410000}"/>
    <cellStyle name="20% - Accent1 3 2 2 2 3 2 5" xfId="17024" xr:uid="{00000000-0005-0000-0000-0000C8410000}"/>
    <cellStyle name="20% - Accent1 3 2 2 2 3 2 5 2" xfId="17025" xr:uid="{00000000-0005-0000-0000-0000C9410000}"/>
    <cellStyle name="20% - Accent1 3 2 2 2 3 2 5 2 2" xfId="17026" xr:uid="{00000000-0005-0000-0000-0000CA410000}"/>
    <cellStyle name="20% - Accent1 3 2 2 2 3 2 5 3" xfId="17027" xr:uid="{00000000-0005-0000-0000-0000CB410000}"/>
    <cellStyle name="20% - Accent1 3 2 2 2 3 2 6" xfId="17028" xr:uid="{00000000-0005-0000-0000-0000CC410000}"/>
    <cellStyle name="20% - Accent1 3 2 2 2 3 2 6 2" xfId="17029" xr:uid="{00000000-0005-0000-0000-0000CD410000}"/>
    <cellStyle name="20% - Accent1 3 2 2 2 3 2 6 2 2" xfId="17030" xr:uid="{00000000-0005-0000-0000-0000CE410000}"/>
    <cellStyle name="20% - Accent1 3 2 2 2 3 2 6 3" xfId="17031" xr:uid="{00000000-0005-0000-0000-0000CF410000}"/>
    <cellStyle name="20% - Accent1 3 2 2 2 3 2 7" xfId="17032" xr:uid="{00000000-0005-0000-0000-0000D0410000}"/>
    <cellStyle name="20% - Accent1 3 2 2 2 3 2 7 2" xfId="17033" xr:uid="{00000000-0005-0000-0000-0000D1410000}"/>
    <cellStyle name="20% - Accent1 3 2 2 2 3 2 8" xfId="17034" xr:uid="{00000000-0005-0000-0000-0000D2410000}"/>
    <cellStyle name="20% - Accent1 3 2 2 2 3 2 8 2" xfId="17035" xr:uid="{00000000-0005-0000-0000-0000D3410000}"/>
    <cellStyle name="20% - Accent1 3 2 2 2 3 2 9" xfId="17036" xr:uid="{00000000-0005-0000-0000-0000D4410000}"/>
    <cellStyle name="20% - Accent1 3 2 2 2 3 3" xfId="17037" xr:uid="{00000000-0005-0000-0000-0000D5410000}"/>
    <cellStyle name="20% - Accent1 3 2 2 2 3 3 2" xfId="17038" xr:uid="{00000000-0005-0000-0000-0000D6410000}"/>
    <cellStyle name="20% - Accent1 3 2 2 2 3 3 2 2" xfId="17039" xr:uid="{00000000-0005-0000-0000-0000D7410000}"/>
    <cellStyle name="20% - Accent1 3 2 2 2 3 3 2 2 2" xfId="17040" xr:uid="{00000000-0005-0000-0000-0000D8410000}"/>
    <cellStyle name="20% - Accent1 3 2 2 2 3 3 2 2 2 2" xfId="17041" xr:uid="{00000000-0005-0000-0000-0000D9410000}"/>
    <cellStyle name="20% - Accent1 3 2 2 2 3 3 2 2 3" xfId="17042" xr:uid="{00000000-0005-0000-0000-0000DA410000}"/>
    <cellStyle name="20% - Accent1 3 2 2 2 3 3 2 3" xfId="17043" xr:uid="{00000000-0005-0000-0000-0000DB410000}"/>
    <cellStyle name="20% - Accent1 3 2 2 2 3 3 2 3 2" xfId="17044" xr:uid="{00000000-0005-0000-0000-0000DC410000}"/>
    <cellStyle name="20% - Accent1 3 2 2 2 3 3 2 4" xfId="17045" xr:uid="{00000000-0005-0000-0000-0000DD410000}"/>
    <cellStyle name="20% - Accent1 3 2 2 2 3 3 3" xfId="17046" xr:uid="{00000000-0005-0000-0000-0000DE410000}"/>
    <cellStyle name="20% - Accent1 3 2 2 2 3 3 3 2" xfId="17047" xr:uid="{00000000-0005-0000-0000-0000DF410000}"/>
    <cellStyle name="20% - Accent1 3 2 2 2 3 3 3 2 2" xfId="17048" xr:uid="{00000000-0005-0000-0000-0000E0410000}"/>
    <cellStyle name="20% - Accent1 3 2 2 2 3 3 3 2 2 2" xfId="17049" xr:uid="{00000000-0005-0000-0000-0000E1410000}"/>
    <cellStyle name="20% - Accent1 3 2 2 2 3 3 3 2 3" xfId="17050" xr:uid="{00000000-0005-0000-0000-0000E2410000}"/>
    <cellStyle name="20% - Accent1 3 2 2 2 3 3 3 3" xfId="17051" xr:uid="{00000000-0005-0000-0000-0000E3410000}"/>
    <cellStyle name="20% - Accent1 3 2 2 2 3 3 3 3 2" xfId="17052" xr:uid="{00000000-0005-0000-0000-0000E4410000}"/>
    <cellStyle name="20% - Accent1 3 2 2 2 3 3 3 4" xfId="17053" xr:uid="{00000000-0005-0000-0000-0000E5410000}"/>
    <cellStyle name="20% - Accent1 3 2 2 2 3 3 4" xfId="17054" xr:uid="{00000000-0005-0000-0000-0000E6410000}"/>
    <cellStyle name="20% - Accent1 3 2 2 2 3 3 4 2" xfId="17055" xr:uid="{00000000-0005-0000-0000-0000E7410000}"/>
    <cellStyle name="20% - Accent1 3 2 2 2 3 3 4 2 2" xfId="17056" xr:uid="{00000000-0005-0000-0000-0000E8410000}"/>
    <cellStyle name="20% - Accent1 3 2 2 2 3 3 4 2 2 2" xfId="17057" xr:uid="{00000000-0005-0000-0000-0000E9410000}"/>
    <cellStyle name="20% - Accent1 3 2 2 2 3 3 4 2 3" xfId="17058" xr:uid="{00000000-0005-0000-0000-0000EA410000}"/>
    <cellStyle name="20% - Accent1 3 2 2 2 3 3 4 3" xfId="17059" xr:uid="{00000000-0005-0000-0000-0000EB410000}"/>
    <cellStyle name="20% - Accent1 3 2 2 2 3 3 4 3 2" xfId="17060" xr:uid="{00000000-0005-0000-0000-0000EC410000}"/>
    <cellStyle name="20% - Accent1 3 2 2 2 3 3 4 4" xfId="17061" xr:uid="{00000000-0005-0000-0000-0000ED410000}"/>
    <cellStyle name="20% - Accent1 3 2 2 2 3 3 5" xfId="17062" xr:uid="{00000000-0005-0000-0000-0000EE410000}"/>
    <cellStyle name="20% - Accent1 3 2 2 2 3 3 5 2" xfId="17063" xr:uid="{00000000-0005-0000-0000-0000EF410000}"/>
    <cellStyle name="20% - Accent1 3 2 2 2 3 3 5 2 2" xfId="17064" xr:uid="{00000000-0005-0000-0000-0000F0410000}"/>
    <cellStyle name="20% - Accent1 3 2 2 2 3 3 5 3" xfId="17065" xr:uid="{00000000-0005-0000-0000-0000F1410000}"/>
    <cellStyle name="20% - Accent1 3 2 2 2 3 3 6" xfId="17066" xr:uid="{00000000-0005-0000-0000-0000F2410000}"/>
    <cellStyle name="20% - Accent1 3 2 2 2 3 3 6 2" xfId="17067" xr:uid="{00000000-0005-0000-0000-0000F3410000}"/>
    <cellStyle name="20% - Accent1 3 2 2 2 3 3 6 2 2" xfId="17068" xr:uid="{00000000-0005-0000-0000-0000F4410000}"/>
    <cellStyle name="20% - Accent1 3 2 2 2 3 3 6 3" xfId="17069" xr:uid="{00000000-0005-0000-0000-0000F5410000}"/>
    <cellStyle name="20% - Accent1 3 2 2 2 3 3 7" xfId="17070" xr:uid="{00000000-0005-0000-0000-0000F6410000}"/>
    <cellStyle name="20% - Accent1 3 2 2 2 3 3 7 2" xfId="17071" xr:uid="{00000000-0005-0000-0000-0000F7410000}"/>
    <cellStyle name="20% - Accent1 3 2 2 2 3 3 8" xfId="17072" xr:uid="{00000000-0005-0000-0000-0000F8410000}"/>
    <cellStyle name="20% - Accent1 3 2 2 2 3 3 8 2" xfId="17073" xr:uid="{00000000-0005-0000-0000-0000F9410000}"/>
    <cellStyle name="20% - Accent1 3 2 2 2 3 3 9" xfId="17074" xr:uid="{00000000-0005-0000-0000-0000FA410000}"/>
    <cellStyle name="20% - Accent1 3 2 2 2 3 4" xfId="17075" xr:uid="{00000000-0005-0000-0000-0000FB410000}"/>
    <cellStyle name="20% - Accent1 3 2 2 2 3 4 2" xfId="17076" xr:uid="{00000000-0005-0000-0000-0000FC410000}"/>
    <cellStyle name="20% - Accent1 3 2 2 2 3 4 2 2" xfId="17077" xr:uid="{00000000-0005-0000-0000-0000FD410000}"/>
    <cellStyle name="20% - Accent1 3 2 2 2 3 4 2 2 2" xfId="17078" xr:uid="{00000000-0005-0000-0000-0000FE410000}"/>
    <cellStyle name="20% - Accent1 3 2 2 2 3 4 2 3" xfId="17079" xr:uid="{00000000-0005-0000-0000-0000FF410000}"/>
    <cellStyle name="20% - Accent1 3 2 2 2 3 4 3" xfId="17080" xr:uid="{00000000-0005-0000-0000-000000420000}"/>
    <cellStyle name="20% - Accent1 3 2 2 2 3 4 3 2" xfId="17081" xr:uid="{00000000-0005-0000-0000-000001420000}"/>
    <cellStyle name="20% - Accent1 3 2 2 2 3 4 4" xfId="17082" xr:uid="{00000000-0005-0000-0000-000002420000}"/>
    <cellStyle name="20% - Accent1 3 2 2 2 3 5" xfId="17083" xr:uid="{00000000-0005-0000-0000-000003420000}"/>
    <cellStyle name="20% - Accent1 3 2 2 2 3 5 2" xfId="17084" xr:uid="{00000000-0005-0000-0000-000004420000}"/>
    <cellStyle name="20% - Accent1 3 2 2 2 3 5 2 2" xfId="17085" xr:uid="{00000000-0005-0000-0000-000005420000}"/>
    <cellStyle name="20% - Accent1 3 2 2 2 3 5 2 2 2" xfId="17086" xr:uid="{00000000-0005-0000-0000-000006420000}"/>
    <cellStyle name="20% - Accent1 3 2 2 2 3 5 2 3" xfId="17087" xr:uid="{00000000-0005-0000-0000-000007420000}"/>
    <cellStyle name="20% - Accent1 3 2 2 2 3 5 3" xfId="17088" xr:uid="{00000000-0005-0000-0000-000008420000}"/>
    <cellStyle name="20% - Accent1 3 2 2 2 3 5 3 2" xfId="17089" xr:uid="{00000000-0005-0000-0000-000009420000}"/>
    <cellStyle name="20% - Accent1 3 2 2 2 3 5 4" xfId="17090" xr:uid="{00000000-0005-0000-0000-00000A420000}"/>
    <cellStyle name="20% - Accent1 3 2 2 2 3 6" xfId="17091" xr:uid="{00000000-0005-0000-0000-00000B420000}"/>
    <cellStyle name="20% - Accent1 3 2 2 2 3 6 2" xfId="17092" xr:uid="{00000000-0005-0000-0000-00000C420000}"/>
    <cellStyle name="20% - Accent1 3 2 2 2 3 6 2 2" xfId="17093" xr:uid="{00000000-0005-0000-0000-00000D420000}"/>
    <cellStyle name="20% - Accent1 3 2 2 2 3 6 2 2 2" xfId="17094" xr:uid="{00000000-0005-0000-0000-00000E420000}"/>
    <cellStyle name="20% - Accent1 3 2 2 2 3 6 2 3" xfId="17095" xr:uid="{00000000-0005-0000-0000-00000F420000}"/>
    <cellStyle name="20% - Accent1 3 2 2 2 3 6 3" xfId="17096" xr:uid="{00000000-0005-0000-0000-000010420000}"/>
    <cellStyle name="20% - Accent1 3 2 2 2 3 6 3 2" xfId="17097" xr:uid="{00000000-0005-0000-0000-000011420000}"/>
    <cellStyle name="20% - Accent1 3 2 2 2 3 6 4" xfId="17098" xr:uid="{00000000-0005-0000-0000-000012420000}"/>
    <cellStyle name="20% - Accent1 3 2 2 2 3 7" xfId="17099" xr:uid="{00000000-0005-0000-0000-000013420000}"/>
    <cellStyle name="20% - Accent1 3 2 2 2 3 7 2" xfId="17100" xr:uid="{00000000-0005-0000-0000-000014420000}"/>
    <cellStyle name="20% - Accent1 3 2 2 2 3 7 2 2" xfId="17101" xr:uid="{00000000-0005-0000-0000-000015420000}"/>
    <cellStyle name="20% - Accent1 3 2 2 2 3 7 3" xfId="17102" xr:uid="{00000000-0005-0000-0000-000016420000}"/>
    <cellStyle name="20% - Accent1 3 2 2 2 3 8" xfId="17103" xr:uid="{00000000-0005-0000-0000-000017420000}"/>
    <cellStyle name="20% - Accent1 3 2 2 2 3 8 2" xfId="17104" xr:uid="{00000000-0005-0000-0000-000018420000}"/>
    <cellStyle name="20% - Accent1 3 2 2 2 3 8 2 2" xfId="17105" xr:uid="{00000000-0005-0000-0000-000019420000}"/>
    <cellStyle name="20% - Accent1 3 2 2 2 3 8 3" xfId="17106" xr:uid="{00000000-0005-0000-0000-00001A420000}"/>
    <cellStyle name="20% - Accent1 3 2 2 2 3 9" xfId="17107" xr:uid="{00000000-0005-0000-0000-00001B420000}"/>
    <cellStyle name="20% - Accent1 3 2 2 2 3 9 2" xfId="17108" xr:uid="{00000000-0005-0000-0000-00001C420000}"/>
    <cellStyle name="20% - Accent1 3 2 2 2 4" xfId="17109" xr:uid="{00000000-0005-0000-0000-00001D420000}"/>
    <cellStyle name="20% - Accent1 3 2 2 2 4 10" xfId="17110" xr:uid="{00000000-0005-0000-0000-00001E420000}"/>
    <cellStyle name="20% - Accent1 3 2 2 2 4 10 2" xfId="17111" xr:uid="{00000000-0005-0000-0000-00001F420000}"/>
    <cellStyle name="20% - Accent1 3 2 2 2 4 11" xfId="17112" xr:uid="{00000000-0005-0000-0000-000020420000}"/>
    <cellStyle name="20% - Accent1 3 2 2 2 4 2" xfId="17113" xr:uid="{00000000-0005-0000-0000-000021420000}"/>
    <cellStyle name="20% - Accent1 3 2 2 2 4 2 2" xfId="17114" xr:uid="{00000000-0005-0000-0000-000022420000}"/>
    <cellStyle name="20% - Accent1 3 2 2 2 4 2 2 2" xfId="17115" xr:uid="{00000000-0005-0000-0000-000023420000}"/>
    <cellStyle name="20% - Accent1 3 2 2 2 4 2 2 2 2" xfId="17116" xr:uid="{00000000-0005-0000-0000-000024420000}"/>
    <cellStyle name="20% - Accent1 3 2 2 2 4 2 2 2 2 2" xfId="17117" xr:uid="{00000000-0005-0000-0000-000025420000}"/>
    <cellStyle name="20% - Accent1 3 2 2 2 4 2 2 2 3" xfId="17118" xr:uid="{00000000-0005-0000-0000-000026420000}"/>
    <cellStyle name="20% - Accent1 3 2 2 2 4 2 2 3" xfId="17119" xr:uid="{00000000-0005-0000-0000-000027420000}"/>
    <cellStyle name="20% - Accent1 3 2 2 2 4 2 2 3 2" xfId="17120" xr:uid="{00000000-0005-0000-0000-000028420000}"/>
    <cellStyle name="20% - Accent1 3 2 2 2 4 2 2 4" xfId="17121" xr:uid="{00000000-0005-0000-0000-000029420000}"/>
    <cellStyle name="20% - Accent1 3 2 2 2 4 2 3" xfId="17122" xr:uid="{00000000-0005-0000-0000-00002A420000}"/>
    <cellStyle name="20% - Accent1 3 2 2 2 4 2 3 2" xfId="17123" xr:uid="{00000000-0005-0000-0000-00002B420000}"/>
    <cellStyle name="20% - Accent1 3 2 2 2 4 2 3 2 2" xfId="17124" xr:uid="{00000000-0005-0000-0000-00002C420000}"/>
    <cellStyle name="20% - Accent1 3 2 2 2 4 2 3 2 2 2" xfId="17125" xr:uid="{00000000-0005-0000-0000-00002D420000}"/>
    <cellStyle name="20% - Accent1 3 2 2 2 4 2 3 2 3" xfId="17126" xr:uid="{00000000-0005-0000-0000-00002E420000}"/>
    <cellStyle name="20% - Accent1 3 2 2 2 4 2 3 3" xfId="17127" xr:uid="{00000000-0005-0000-0000-00002F420000}"/>
    <cellStyle name="20% - Accent1 3 2 2 2 4 2 3 3 2" xfId="17128" xr:uid="{00000000-0005-0000-0000-000030420000}"/>
    <cellStyle name="20% - Accent1 3 2 2 2 4 2 3 4" xfId="17129" xr:uid="{00000000-0005-0000-0000-000031420000}"/>
    <cellStyle name="20% - Accent1 3 2 2 2 4 2 4" xfId="17130" xr:uid="{00000000-0005-0000-0000-000032420000}"/>
    <cellStyle name="20% - Accent1 3 2 2 2 4 2 4 2" xfId="17131" xr:uid="{00000000-0005-0000-0000-000033420000}"/>
    <cellStyle name="20% - Accent1 3 2 2 2 4 2 4 2 2" xfId="17132" xr:uid="{00000000-0005-0000-0000-000034420000}"/>
    <cellStyle name="20% - Accent1 3 2 2 2 4 2 4 2 2 2" xfId="17133" xr:uid="{00000000-0005-0000-0000-000035420000}"/>
    <cellStyle name="20% - Accent1 3 2 2 2 4 2 4 2 3" xfId="17134" xr:uid="{00000000-0005-0000-0000-000036420000}"/>
    <cellStyle name="20% - Accent1 3 2 2 2 4 2 4 3" xfId="17135" xr:uid="{00000000-0005-0000-0000-000037420000}"/>
    <cellStyle name="20% - Accent1 3 2 2 2 4 2 4 3 2" xfId="17136" xr:uid="{00000000-0005-0000-0000-000038420000}"/>
    <cellStyle name="20% - Accent1 3 2 2 2 4 2 4 4" xfId="17137" xr:uid="{00000000-0005-0000-0000-000039420000}"/>
    <cellStyle name="20% - Accent1 3 2 2 2 4 2 5" xfId="17138" xr:uid="{00000000-0005-0000-0000-00003A420000}"/>
    <cellStyle name="20% - Accent1 3 2 2 2 4 2 5 2" xfId="17139" xr:uid="{00000000-0005-0000-0000-00003B420000}"/>
    <cellStyle name="20% - Accent1 3 2 2 2 4 2 5 2 2" xfId="17140" xr:uid="{00000000-0005-0000-0000-00003C420000}"/>
    <cellStyle name="20% - Accent1 3 2 2 2 4 2 5 3" xfId="17141" xr:uid="{00000000-0005-0000-0000-00003D420000}"/>
    <cellStyle name="20% - Accent1 3 2 2 2 4 2 6" xfId="17142" xr:uid="{00000000-0005-0000-0000-00003E420000}"/>
    <cellStyle name="20% - Accent1 3 2 2 2 4 2 6 2" xfId="17143" xr:uid="{00000000-0005-0000-0000-00003F420000}"/>
    <cellStyle name="20% - Accent1 3 2 2 2 4 2 6 2 2" xfId="17144" xr:uid="{00000000-0005-0000-0000-000040420000}"/>
    <cellStyle name="20% - Accent1 3 2 2 2 4 2 6 3" xfId="17145" xr:uid="{00000000-0005-0000-0000-000041420000}"/>
    <cellStyle name="20% - Accent1 3 2 2 2 4 2 7" xfId="17146" xr:uid="{00000000-0005-0000-0000-000042420000}"/>
    <cellStyle name="20% - Accent1 3 2 2 2 4 2 7 2" xfId="17147" xr:uid="{00000000-0005-0000-0000-000043420000}"/>
    <cellStyle name="20% - Accent1 3 2 2 2 4 2 8" xfId="17148" xr:uid="{00000000-0005-0000-0000-000044420000}"/>
    <cellStyle name="20% - Accent1 3 2 2 2 4 2 8 2" xfId="17149" xr:uid="{00000000-0005-0000-0000-000045420000}"/>
    <cellStyle name="20% - Accent1 3 2 2 2 4 2 9" xfId="17150" xr:uid="{00000000-0005-0000-0000-000046420000}"/>
    <cellStyle name="20% - Accent1 3 2 2 2 4 3" xfId="17151" xr:uid="{00000000-0005-0000-0000-000047420000}"/>
    <cellStyle name="20% - Accent1 3 2 2 2 4 3 2" xfId="17152" xr:uid="{00000000-0005-0000-0000-000048420000}"/>
    <cellStyle name="20% - Accent1 3 2 2 2 4 3 2 2" xfId="17153" xr:uid="{00000000-0005-0000-0000-000049420000}"/>
    <cellStyle name="20% - Accent1 3 2 2 2 4 3 2 2 2" xfId="17154" xr:uid="{00000000-0005-0000-0000-00004A420000}"/>
    <cellStyle name="20% - Accent1 3 2 2 2 4 3 2 2 2 2" xfId="17155" xr:uid="{00000000-0005-0000-0000-00004B420000}"/>
    <cellStyle name="20% - Accent1 3 2 2 2 4 3 2 2 3" xfId="17156" xr:uid="{00000000-0005-0000-0000-00004C420000}"/>
    <cellStyle name="20% - Accent1 3 2 2 2 4 3 2 3" xfId="17157" xr:uid="{00000000-0005-0000-0000-00004D420000}"/>
    <cellStyle name="20% - Accent1 3 2 2 2 4 3 2 3 2" xfId="17158" xr:uid="{00000000-0005-0000-0000-00004E420000}"/>
    <cellStyle name="20% - Accent1 3 2 2 2 4 3 2 4" xfId="17159" xr:uid="{00000000-0005-0000-0000-00004F420000}"/>
    <cellStyle name="20% - Accent1 3 2 2 2 4 3 3" xfId="17160" xr:uid="{00000000-0005-0000-0000-000050420000}"/>
    <cellStyle name="20% - Accent1 3 2 2 2 4 3 3 2" xfId="17161" xr:uid="{00000000-0005-0000-0000-000051420000}"/>
    <cellStyle name="20% - Accent1 3 2 2 2 4 3 3 2 2" xfId="17162" xr:uid="{00000000-0005-0000-0000-000052420000}"/>
    <cellStyle name="20% - Accent1 3 2 2 2 4 3 3 2 2 2" xfId="17163" xr:uid="{00000000-0005-0000-0000-000053420000}"/>
    <cellStyle name="20% - Accent1 3 2 2 2 4 3 3 2 3" xfId="17164" xr:uid="{00000000-0005-0000-0000-000054420000}"/>
    <cellStyle name="20% - Accent1 3 2 2 2 4 3 3 3" xfId="17165" xr:uid="{00000000-0005-0000-0000-000055420000}"/>
    <cellStyle name="20% - Accent1 3 2 2 2 4 3 3 3 2" xfId="17166" xr:uid="{00000000-0005-0000-0000-000056420000}"/>
    <cellStyle name="20% - Accent1 3 2 2 2 4 3 3 4" xfId="17167" xr:uid="{00000000-0005-0000-0000-000057420000}"/>
    <cellStyle name="20% - Accent1 3 2 2 2 4 3 4" xfId="17168" xr:uid="{00000000-0005-0000-0000-000058420000}"/>
    <cellStyle name="20% - Accent1 3 2 2 2 4 3 4 2" xfId="17169" xr:uid="{00000000-0005-0000-0000-000059420000}"/>
    <cellStyle name="20% - Accent1 3 2 2 2 4 3 4 2 2" xfId="17170" xr:uid="{00000000-0005-0000-0000-00005A420000}"/>
    <cellStyle name="20% - Accent1 3 2 2 2 4 3 4 2 2 2" xfId="17171" xr:uid="{00000000-0005-0000-0000-00005B420000}"/>
    <cellStyle name="20% - Accent1 3 2 2 2 4 3 4 2 3" xfId="17172" xr:uid="{00000000-0005-0000-0000-00005C420000}"/>
    <cellStyle name="20% - Accent1 3 2 2 2 4 3 4 3" xfId="17173" xr:uid="{00000000-0005-0000-0000-00005D420000}"/>
    <cellStyle name="20% - Accent1 3 2 2 2 4 3 4 3 2" xfId="17174" xr:uid="{00000000-0005-0000-0000-00005E420000}"/>
    <cellStyle name="20% - Accent1 3 2 2 2 4 3 4 4" xfId="17175" xr:uid="{00000000-0005-0000-0000-00005F420000}"/>
    <cellStyle name="20% - Accent1 3 2 2 2 4 3 5" xfId="17176" xr:uid="{00000000-0005-0000-0000-000060420000}"/>
    <cellStyle name="20% - Accent1 3 2 2 2 4 3 5 2" xfId="17177" xr:uid="{00000000-0005-0000-0000-000061420000}"/>
    <cellStyle name="20% - Accent1 3 2 2 2 4 3 5 2 2" xfId="17178" xr:uid="{00000000-0005-0000-0000-000062420000}"/>
    <cellStyle name="20% - Accent1 3 2 2 2 4 3 5 3" xfId="17179" xr:uid="{00000000-0005-0000-0000-000063420000}"/>
    <cellStyle name="20% - Accent1 3 2 2 2 4 3 6" xfId="17180" xr:uid="{00000000-0005-0000-0000-000064420000}"/>
    <cellStyle name="20% - Accent1 3 2 2 2 4 3 6 2" xfId="17181" xr:uid="{00000000-0005-0000-0000-000065420000}"/>
    <cellStyle name="20% - Accent1 3 2 2 2 4 3 6 2 2" xfId="17182" xr:uid="{00000000-0005-0000-0000-000066420000}"/>
    <cellStyle name="20% - Accent1 3 2 2 2 4 3 6 3" xfId="17183" xr:uid="{00000000-0005-0000-0000-000067420000}"/>
    <cellStyle name="20% - Accent1 3 2 2 2 4 3 7" xfId="17184" xr:uid="{00000000-0005-0000-0000-000068420000}"/>
    <cellStyle name="20% - Accent1 3 2 2 2 4 3 7 2" xfId="17185" xr:uid="{00000000-0005-0000-0000-000069420000}"/>
    <cellStyle name="20% - Accent1 3 2 2 2 4 3 8" xfId="17186" xr:uid="{00000000-0005-0000-0000-00006A420000}"/>
    <cellStyle name="20% - Accent1 3 2 2 2 4 3 8 2" xfId="17187" xr:uid="{00000000-0005-0000-0000-00006B420000}"/>
    <cellStyle name="20% - Accent1 3 2 2 2 4 3 9" xfId="17188" xr:uid="{00000000-0005-0000-0000-00006C420000}"/>
    <cellStyle name="20% - Accent1 3 2 2 2 4 4" xfId="17189" xr:uid="{00000000-0005-0000-0000-00006D420000}"/>
    <cellStyle name="20% - Accent1 3 2 2 2 4 4 2" xfId="17190" xr:uid="{00000000-0005-0000-0000-00006E420000}"/>
    <cellStyle name="20% - Accent1 3 2 2 2 4 4 2 2" xfId="17191" xr:uid="{00000000-0005-0000-0000-00006F420000}"/>
    <cellStyle name="20% - Accent1 3 2 2 2 4 4 2 2 2" xfId="17192" xr:uid="{00000000-0005-0000-0000-000070420000}"/>
    <cellStyle name="20% - Accent1 3 2 2 2 4 4 2 3" xfId="17193" xr:uid="{00000000-0005-0000-0000-000071420000}"/>
    <cellStyle name="20% - Accent1 3 2 2 2 4 4 3" xfId="17194" xr:uid="{00000000-0005-0000-0000-000072420000}"/>
    <cellStyle name="20% - Accent1 3 2 2 2 4 4 3 2" xfId="17195" xr:uid="{00000000-0005-0000-0000-000073420000}"/>
    <cellStyle name="20% - Accent1 3 2 2 2 4 4 4" xfId="17196" xr:uid="{00000000-0005-0000-0000-000074420000}"/>
    <cellStyle name="20% - Accent1 3 2 2 2 4 5" xfId="17197" xr:uid="{00000000-0005-0000-0000-000075420000}"/>
    <cellStyle name="20% - Accent1 3 2 2 2 4 5 2" xfId="17198" xr:uid="{00000000-0005-0000-0000-000076420000}"/>
    <cellStyle name="20% - Accent1 3 2 2 2 4 5 2 2" xfId="17199" xr:uid="{00000000-0005-0000-0000-000077420000}"/>
    <cellStyle name="20% - Accent1 3 2 2 2 4 5 2 2 2" xfId="17200" xr:uid="{00000000-0005-0000-0000-000078420000}"/>
    <cellStyle name="20% - Accent1 3 2 2 2 4 5 2 3" xfId="17201" xr:uid="{00000000-0005-0000-0000-000079420000}"/>
    <cellStyle name="20% - Accent1 3 2 2 2 4 5 3" xfId="17202" xr:uid="{00000000-0005-0000-0000-00007A420000}"/>
    <cellStyle name="20% - Accent1 3 2 2 2 4 5 3 2" xfId="17203" xr:uid="{00000000-0005-0000-0000-00007B420000}"/>
    <cellStyle name="20% - Accent1 3 2 2 2 4 5 4" xfId="17204" xr:uid="{00000000-0005-0000-0000-00007C420000}"/>
    <cellStyle name="20% - Accent1 3 2 2 2 4 6" xfId="17205" xr:uid="{00000000-0005-0000-0000-00007D420000}"/>
    <cellStyle name="20% - Accent1 3 2 2 2 4 6 2" xfId="17206" xr:uid="{00000000-0005-0000-0000-00007E420000}"/>
    <cellStyle name="20% - Accent1 3 2 2 2 4 6 2 2" xfId="17207" xr:uid="{00000000-0005-0000-0000-00007F420000}"/>
    <cellStyle name="20% - Accent1 3 2 2 2 4 6 2 2 2" xfId="17208" xr:uid="{00000000-0005-0000-0000-000080420000}"/>
    <cellStyle name="20% - Accent1 3 2 2 2 4 6 2 3" xfId="17209" xr:uid="{00000000-0005-0000-0000-000081420000}"/>
    <cellStyle name="20% - Accent1 3 2 2 2 4 6 3" xfId="17210" xr:uid="{00000000-0005-0000-0000-000082420000}"/>
    <cellStyle name="20% - Accent1 3 2 2 2 4 6 3 2" xfId="17211" xr:uid="{00000000-0005-0000-0000-000083420000}"/>
    <cellStyle name="20% - Accent1 3 2 2 2 4 6 4" xfId="17212" xr:uid="{00000000-0005-0000-0000-000084420000}"/>
    <cellStyle name="20% - Accent1 3 2 2 2 4 7" xfId="17213" xr:uid="{00000000-0005-0000-0000-000085420000}"/>
    <cellStyle name="20% - Accent1 3 2 2 2 4 7 2" xfId="17214" xr:uid="{00000000-0005-0000-0000-000086420000}"/>
    <cellStyle name="20% - Accent1 3 2 2 2 4 7 2 2" xfId="17215" xr:uid="{00000000-0005-0000-0000-000087420000}"/>
    <cellStyle name="20% - Accent1 3 2 2 2 4 7 3" xfId="17216" xr:uid="{00000000-0005-0000-0000-000088420000}"/>
    <cellStyle name="20% - Accent1 3 2 2 2 4 8" xfId="17217" xr:uid="{00000000-0005-0000-0000-000089420000}"/>
    <cellStyle name="20% - Accent1 3 2 2 2 4 8 2" xfId="17218" xr:uid="{00000000-0005-0000-0000-00008A420000}"/>
    <cellStyle name="20% - Accent1 3 2 2 2 4 8 2 2" xfId="17219" xr:uid="{00000000-0005-0000-0000-00008B420000}"/>
    <cellStyle name="20% - Accent1 3 2 2 2 4 8 3" xfId="17220" xr:uid="{00000000-0005-0000-0000-00008C420000}"/>
    <cellStyle name="20% - Accent1 3 2 2 2 4 9" xfId="17221" xr:uid="{00000000-0005-0000-0000-00008D420000}"/>
    <cellStyle name="20% - Accent1 3 2 2 2 4 9 2" xfId="17222" xr:uid="{00000000-0005-0000-0000-00008E420000}"/>
    <cellStyle name="20% - Accent1 3 2 2 2 5" xfId="17223" xr:uid="{00000000-0005-0000-0000-00008F420000}"/>
    <cellStyle name="20% - Accent1 3 2 2 2 5 10" xfId="17224" xr:uid="{00000000-0005-0000-0000-000090420000}"/>
    <cellStyle name="20% - Accent1 3 2 2 2 5 10 2" xfId="17225" xr:uid="{00000000-0005-0000-0000-000091420000}"/>
    <cellStyle name="20% - Accent1 3 2 2 2 5 11" xfId="17226" xr:uid="{00000000-0005-0000-0000-000092420000}"/>
    <cellStyle name="20% - Accent1 3 2 2 2 5 2" xfId="17227" xr:uid="{00000000-0005-0000-0000-000093420000}"/>
    <cellStyle name="20% - Accent1 3 2 2 2 5 2 2" xfId="17228" xr:uid="{00000000-0005-0000-0000-000094420000}"/>
    <cellStyle name="20% - Accent1 3 2 2 2 5 2 2 2" xfId="17229" xr:uid="{00000000-0005-0000-0000-000095420000}"/>
    <cellStyle name="20% - Accent1 3 2 2 2 5 2 2 2 2" xfId="17230" xr:uid="{00000000-0005-0000-0000-000096420000}"/>
    <cellStyle name="20% - Accent1 3 2 2 2 5 2 2 2 2 2" xfId="17231" xr:uid="{00000000-0005-0000-0000-000097420000}"/>
    <cellStyle name="20% - Accent1 3 2 2 2 5 2 2 2 3" xfId="17232" xr:uid="{00000000-0005-0000-0000-000098420000}"/>
    <cellStyle name="20% - Accent1 3 2 2 2 5 2 2 3" xfId="17233" xr:uid="{00000000-0005-0000-0000-000099420000}"/>
    <cellStyle name="20% - Accent1 3 2 2 2 5 2 2 3 2" xfId="17234" xr:uid="{00000000-0005-0000-0000-00009A420000}"/>
    <cellStyle name="20% - Accent1 3 2 2 2 5 2 2 4" xfId="17235" xr:uid="{00000000-0005-0000-0000-00009B420000}"/>
    <cellStyle name="20% - Accent1 3 2 2 2 5 2 3" xfId="17236" xr:uid="{00000000-0005-0000-0000-00009C420000}"/>
    <cellStyle name="20% - Accent1 3 2 2 2 5 2 3 2" xfId="17237" xr:uid="{00000000-0005-0000-0000-00009D420000}"/>
    <cellStyle name="20% - Accent1 3 2 2 2 5 2 3 2 2" xfId="17238" xr:uid="{00000000-0005-0000-0000-00009E420000}"/>
    <cellStyle name="20% - Accent1 3 2 2 2 5 2 3 2 2 2" xfId="17239" xr:uid="{00000000-0005-0000-0000-00009F420000}"/>
    <cellStyle name="20% - Accent1 3 2 2 2 5 2 3 2 3" xfId="17240" xr:uid="{00000000-0005-0000-0000-0000A0420000}"/>
    <cellStyle name="20% - Accent1 3 2 2 2 5 2 3 3" xfId="17241" xr:uid="{00000000-0005-0000-0000-0000A1420000}"/>
    <cellStyle name="20% - Accent1 3 2 2 2 5 2 3 3 2" xfId="17242" xr:uid="{00000000-0005-0000-0000-0000A2420000}"/>
    <cellStyle name="20% - Accent1 3 2 2 2 5 2 3 4" xfId="17243" xr:uid="{00000000-0005-0000-0000-0000A3420000}"/>
    <cellStyle name="20% - Accent1 3 2 2 2 5 2 4" xfId="17244" xr:uid="{00000000-0005-0000-0000-0000A4420000}"/>
    <cellStyle name="20% - Accent1 3 2 2 2 5 2 4 2" xfId="17245" xr:uid="{00000000-0005-0000-0000-0000A5420000}"/>
    <cellStyle name="20% - Accent1 3 2 2 2 5 2 4 2 2" xfId="17246" xr:uid="{00000000-0005-0000-0000-0000A6420000}"/>
    <cellStyle name="20% - Accent1 3 2 2 2 5 2 4 2 2 2" xfId="17247" xr:uid="{00000000-0005-0000-0000-0000A7420000}"/>
    <cellStyle name="20% - Accent1 3 2 2 2 5 2 4 2 3" xfId="17248" xr:uid="{00000000-0005-0000-0000-0000A8420000}"/>
    <cellStyle name="20% - Accent1 3 2 2 2 5 2 4 3" xfId="17249" xr:uid="{00000000-0005-0000-0000-0000A9420000}"/>
    <cellStyle name="20% - Accent1 3 2 2 2 5 2 4 3 2" xfId="17250" xr:uid="{00000000-0005-0000-0000-0000AA420000}"/>
    <cellStyle name="20% - Accent1 3 2 2 2 5 2 4 4" xfId="17251" xr:uid="{00000000-0005-0000-0000-0000AB420000}"/>
    <cellStyle name="20% - Accent1 3 2 2 2 5 2 5" xfId="17252" xr:uid="{00000000-0005-0000-0000-0000AC420000}"/>
    <cellStyle name="20% - Accent1 3 2 2 2 5 2 5 2" xfId="17253" xr:uid="{00000000-0005-0000-0000-0000AD420000}"/>
    <cellStyle name="20% - Accent1 3 2 2 2 5 2 5 2 2" xfId="17254" xr:uid="{00000000-0005-0000-0000-0000AE420000}"/>
    <cellStyle name="20% - Accent1 3 2 2 2 5 2 5 3" xfId="17255" xr:uid="{00000000-0005-0000-0000-0000AF420000}"/>
    <cellStyle name="20% - Accent1 3 2 2 2 5 2 6" xfId="17256" xr:uid="{00000000-0005-0000-0000-0000B0420000}"/>
    <cellStyle name="20% - Accent1 3 2 2 2 5 2 6 2" xfId="17257" xr:uid="{00000000-0005-0000-0000-0000B1420000}"/>
    <cellStyle name="20% - Accent1 3 2 2 2 5 2 6 2 2" xfId="17258" xr:uid="{00000000-0005-0000-0000-0000B2420000}"/>
    <cellStyle name="20% - Accent1 3 2 2 2 5 2 6 3" xfId="17259" xr:uid="{00000000-0005-0000-0000-0000B3420000}"/>
    <cellStyle name="20% - Accent1 3 2 2 2 5 2 7" xfId="17260" xr:uid="{00000000-0005-0000-0000-0000B4420000}"/>
    <cellStyle name="20% - Accent1 3 2 2 2 5 2 7 2" xfId="17261" xr:uid="{00000000-0005-0000-0000-0000B5420000}"/>
    <cellStyle name="20% - Accent1 3 2 2 2 5 2 8" xfId="17262" xr:uid="{00000000-0005-0000-0000-0000B6420000}"/>
    <cellStyle name="20% - Accent1 3 2 2 2 5 2 8 2" xfId="17263" xr:uid="{00000000-0005-0000-0000-0000B7420000}"/>
    <cellStyle name="20% - Accent1 3 2 2 2 5 2 9" xfId="17264" xr:uid="{00000000-0005-0000-0000-0000B8420000}"/>
    <cellStyle name="20% - Accent1 3 2 2 2 5 3" xfId="17265" xr:uid="{00000000-0005-0000-0000-0000B9420000}"/>
    <cellStyle name="20% - Accent1 3 2 2 2 5 3 2" xfId="17266" xr:uid="{00000000-0005-0000-0000-0000BA420000}"/>
    <cellStyle name="20% - Accent1 3 2 2 2 5 3 2 2" xfId="17267" xr:uid="{00000000-0005-0000-0000-0000BB420000}"/>
    <cellStyle name="20% - Accent1 3 2 2 2 5 3 2 2 2" xfId="17268" xr:uid="{00000000-0005-0000-0000-0000BC420000}"/>
    <cellStyle name="20% - Accent1 3 2 2 2 5 3 2 2 2 2" xfId="17269" xr:uid="{00000000-0005-0000-0000-0000BD420000}"/>
    <cellStyle name="20% - Accent1 3 2 2 2 5 3 2 2 3" xfId="17270" xr:uid="{00000000-0005-0000-0000-0000BE420000}"/>
    <cellStyle name="20% - Accent1 3 2 2 2 5 3 2 3" xfId="17271" xr:uid="{00000000-0005-0000-0000-0000BF420000}"/>
    <cellStyle name="20% - Accent1 3 2 2 2 5 3 2 3 2" xfId="17272" xr:uid="{00000000-0005-0000-0000-0000C0420000}"/>
    <cellStyle name="20% - Accent1 3 2 2 2 5 3 2 4" xfId="17273" xr:uid="{00000000-0005-0000-0000-0000C1420000}"/>
    <cellStyle name="20% - Accent1 3 2 2 2 5 3 3" xfId="17274" xr:uid="{00000000-0005-0000-0000-0000C2420000}"/>
    <cellStyle name="20% - Accent1 3 2 2 2 5 3 3 2" xfId="17275" xr:uid="{00000000-0005-0000-0000-0000C3420000}"/>
    <cellStyle name="20% - Accent1 3 2 2 2 5 3 3 2 2" xfId="17276" xr:uid="{00000000-0005-0000-0000-0000C4420000}"/>
    <cellStyle name="20% - Accent1 3 2 2 2 5 3 3 2 2 2" xfId="17277" xr:uid="{00000000-0005-0000-0000-0000C5420000}"/>
    <cellStyle name="20% - Accent1 3 2 2 2 5 3 3 2 3" xfId="17278" xr:uid="{00000000-0005-0000-0000-0000C6420000}"/>
    <cellStyle name="20% - Accent1 3 2 2 2 5 3 3 3" xfId="17279" xr:uid="{00000000-0005-0000-0000-0000C7420000}"/>
    <cellStyle name="20% - Accent1 3 2 2 2 5 3 3 3 2" xfId="17280" xr:uid="{00000000-0005-0000-0000-0000C8420000}"/>
    <cellStyle name="20% - Accent1 3 2 2 2 5 3 3 4" xfId="17281" xr:uid="{00000000-0005-0000-0000-0000C9420000}"/>
    <cellStyle name="20% - Accent1 3 2 2 2 5 3 4" xfId="17282" xr:uid="{00000000-0005-0000-0000-0000CA420000}"/>
    <cellStyle name="20% - Accent1 3 2 2 2 5 3 4 2" xfId="17283" xr:uid="{00000000-0005-0000-0000-0000CB420000}"/>
    <cellStyle name="20% - Accent1 3 2 2 2 5 3 4 2 2" xfId="17284" xr:uid="{00000000-0005-0000-0000-0000CC420000}"/>
    <cellStyle name="20% - Accent1 3 2 2 2 5 3 4 2 2 2" xfId="17285" xr:uid="{00000000-0005-0000-0000-0000CD420000}"/>
    <cellStyle name="20% - Accent1 3 2 2 2 5 3 4 2 3" xfId="17286" xr:uid="{00000000-0005-0000-0000-0000CE420000}"/>
    <cellStyle name="20% - Accent1 3 2 2 2 5 3 4 3" xfId="17287" xr:uid="{00000000-0005-0000-0000-0000CF420000}"/>
    <cellStyle name="20% - Accent1 3 2 2 2 5 3 4 3 2" xfId="17288" xr:uid="{00000000-0005-0000-0000-0000D0420000}"/>
    <cellStyle name="20% - Accent1 3 2 2 2 5 3 4 4" xfId="17289" xr:uid="{00000000-0005-0000-0000-0000D1420000}"/>
    <cellStyle name="20% - Accent1 3 2 2 2 5 3 5" xfId="17290" xr:uid="{00000000-0005-0000-0000-0000D2420000}"/>
    <cellStyle name="20% - Accent1 3 2 2 2 5 3 5 2" xfId="17291" xr:uid="{00000000-0005-0000-0000-0000D3420000}"/>
    <cellStyle name="20% - Accent1 3 2 2 2 5 3 5 2 2" xfId="17292" xr:uid="{00000000-0005-0000-0000-0000D4420000}"/>
    <cellStyle name="20% - Accent1 3 2 2 2 5 3 5 3" xfId="17293" xr:uid="{00000000-0005-0000-0000-0000D5420000}"/>
    <cellStyle name="20% - Accent1 3 2 2 2 5 3 6" xfId="17294" xr:uid="{00000000-0005-0000-0000-0000D6420000}"/>
    <cellStyle name="20% - Accent1 3 2 2 2 5 3 6 2" xfId="17295" xr:uid="{00000000-0005-0000-0000-0000D7420000}"/>
    <cellStyle name="20% - Accent1 3 2 2 2 5 3 6 2 2" xfId="17296" xr:uid="{00000000-0005-0000-0000-0000D8420000}"/>
    <cellStyle name="20% - Accent1 3 2 2 2 5 3 6 3" xfId="17297" xr:uid="{00000000-0005-0000-0000-0000D9420000}"/>
    <cellStyle name="20% - Accent1 3 2 2 2 5 3 7" xfId="17298" xr:uid="{00000000-0005-0000-0000-0000DA420000}"/>
    <cellStyle name="20% - Accent1 3 2 2 2 5 3 7 2" xfId="17299" xr:uid="{00000000-0005-0000-0000-0000DB420000}"/>
    <cellStyle name="20% - Accent1 3 2 2 2 5 3 8" xfId="17300" xr:uid="{00000000-0005-0000-0000-0000DC420000}"/>
    <cellStyle name="20% - Accent1 3 2 2 2 5 3 8 2" xfId="17301" xr:uid="{00000000-0005-0000-0000-0000DD420000}"/>
    <cellStyle name="20% - Accent1 3 2 2 2 5 3 9" xfId="17302" xr:uid="{00000000-0005-0000-0000-0000DE420000}"/>
    <cellStyle name="20% - Accent1 3 2 2 2 5 4" xfId="17303" xr:uid="{00000000-0005-0000-0000-0000DF420000}"/>
    <cellStyle name="20% - Accent1 3 2 2 2 5 4 2" xfId="17304" xr:uid="{00000000-0005-0000-0000-0000E0420000}"/>
    <cellStyle name="20% - Accent1 3 2 2 2 5 4 2 2" xfId="17305" xr:uid="{00000000-0005-0000-0000-0000E1420000}"/>
    <cellStyle name="20% - Accent1 3 2 2 2 5 4 2 2 2" xfId="17306" xr:uid="{00000000-0005-0000-0000-0000E2420000}"/>
    <cellStyle name="20% - Accent1 3 2 2 2 5 4 2 3" xfId="17307" xr:uid="{00000000-0005-0000-0000-0000E3420000}"/>
    <cellStyle name="20% - Accent1 3 2 2 2 5 4 3" xfId="17308" xr:uid="{00000000-0005-0000-0000-0000E4420000}"/>
    <cellStyle name="20% - Accent1 3 2 2 2 5 4 3 2" xfId="17309" xr:uid="{00000000-0005-0000-0000-0000E5420000}"/>
    <cellStyle name="20% - Accent1 3 2 2 2 5 4 4" xfId="17310" xr:uid="{00000000-0005-0000-0000-0000E6420000}"/>
    <cellStyle name="20% - Accent1 3 2 2 2 5 5" xfId="17311" xr:uid="{00000000-0005-0000-0000-0000E7420000}"/>
    <cellStyle name="20% - Accent1 3 2 2 2 5 5 2" xfId="17312" xr:uid="{00000000-0005-0000-0000-0000E8420000}"/>
    <cellStyle name="20% - Accent1 3 2 2 2 5 5 2 2" xfId="17313" xr:uid="{00000000-0005-0000-0000-0000E9420000}"/>
    <cellStyle name="20% - Accent1 3 2 2 2 5 5 2 2 2" xfId="17314" xr:uid="{00000000-0005-0000-0000-0000EA420000}"/>
    <cellStyle name="20% - Accent1 3 2 2 2 5 5 2 3" xfId="17315" xr:uid="{00000000-0005-0000-0000-0000EB420000}"/>
    <cellStyle name="20% - Accent1 3 2 2 2 5 5 3" xfId="17316" xr:uid="{00000000-0005-0000-0000-0000EC420000}"/>
    <cellStyle name="20% - Accent1 3 2 2 2 5 5 3 2" xfId="17317" xr:uid="{00000000-0005-0000-0000-0000ED420000}"/>
    <cellStyle name="20% - Accent1 3 2 2 2 5 5 4" xfId="17318" xr:uid="{00000000-0005-0000-0000-0000EE420000}"/>
    <cellStyle name="20% - Accent1 3 2 2 2 5 6" xfId="17319" xr:uid="{00000000-0005-0000-0000-0000EF420000}"/>
    <cellStyle name="20% - Accent1 3 2 2 2 5 6 2" xfId="17320" xr:uid="{00000000-0005-0000-0000-0000F0420000}"/>
    <cellStyle name="20% - Accent1 3 2 2 2 5 6 2 2" xfId="17321" xr:uid="{00000000-0005-0000-0000-0000F1420000}"/>
    <cellStyle name="20% - Accent1 3 2 2 2 5 6 2 2 2" xfId="17322" xr:uid="{00000000-0005-0000-0000-0000F2420000}"/>
    <cellStyle name="20% - Accent1 3 2 2 2 5 6 2 3" xfId="17323" xr:uid="{00000000-0005-0000-0000-0000F3420000}"/>
    <cellStyle name="20% - Accent1 3 2 2 2 5 6 3" xfId="17324" xr:uid="{00000000-0005-0000-0000-0000F4420000}"/>
    <cellStyle name="20% - Accent1 3 2 2 2 5 6 3 2" xfId="17325" xr:uid="{00000000-0005-0000-0000-0000F5420000}"/>
    <cellStyle name="20% - Accent1 3 2 2 2 5 6 4" xfId="17326" xr:uid="{00000000-0005-0000-0000-0000F6420000}"/>
    <cellStyle name="20% - Accent1 3 2 2 2 5 7" xfId="17327" xr:uid="{00000000-0005-0000-0000-0000F7420000}"/>
    <cellStyle name="20% - Accent1 3 2 2 2 5 7 2" xfId="17328" xr:uid="{00000000-0005-0000-0000-0000F8420000}"/>
    <cellStyle name="20% - Accent1 3 2 2 2 5 7 2 2" xfId="17329" xr:uid="{00000000-0005-0000-0000-0000F9420000}"/>
    <cellStyle name="20% - Accent1 3 2 2 2 5 7 3" xfId="17330" xr:uid="{00000000-0005-0000-0000-0000FA420000}"/>
    <cellStyle name="20% - Accent1 3 2 2 2 5 8" xfId="17331" xr:uid="{00000000-0005-0000-0000-0000FB420000}"/>
    <cellStyle name="20% - Accent1 3 2 2 2 5 8 2" xfId="17332" xr:uid="{00000000-0005-0000-0000-0000FC420000}"/>
    <cellStyle name="20% - Accent1 3 2 2 2 5 8 2 2" xfId="17333" xr:uid="{00000000-0005-0000-0000-0000FD420000}"/>
    <cellStyle name="20% - Accent1 3 2 2 2 5 8 3" xfId="17334" xr:uid="{00000000-0005-0000-0000-0000FE420000}"/>
    <cellStyle name="20% - Accent1 3 2 2 2 5 9" xfId="17335" xr:uid="{00000000-0005-0000-0000-0000FF420000}"/>
    <cellStyle name="20% - Accent1 3 2 2 2 5 9 2" xfId="17336" xr:uid="{00000000-0005-0000-0000-000000430000}"/>
    <cellStyle name="20% - Accent1 3 2 2 2 6" xfId="17337" xr:uid="{00000000-0005-0000-0000-000001430000}"/>
    <cellStyle name="20% - Accent1 3 2 2 2 6 2" xfId="17338" xr:uid="{00000000-0005-0000-0000-000002430000}"/>
    <cellStyle name="20% - Accent1 3 2 2 2 6 2 2" xfId="17339" xr:uid="{00000000-0005-0000-0000-000003430000}"/>
    <cellStyle name="20% - Accent1 3 2 2 2 6 2 2 2" xfId="17340" xr:uid="{00000000-0005-0000-0000-000004430000}"/>
    <cellStyle name="20% - Accent1 3 2 2 2 6 2 2 2 2" xfId="17341" xr:uid="{00000000-0005-0000-0000-000005430000}"/>
    <cellStyle name="20% - Accent1 3 2 2 2 6 2 2 3" xfId="17342" xr:uid="{00000000-0005-0000-0000-000006430000}"/>
    <cellStyle name="20% - Accent1 3 2 2 2 6 2 3" xfId="17343" xr:uid="{00000000-0005-0000-0000-000007430000}"/>
    <cellStyle name="20% - Accent1 3 2 2 2 6 2 3 2" xfId="17344" xr:uid="{00000000-0005-0000-0000-000008430000}"/>
    <cellStyle name="20% - Accent1 3 2 2 2 6 2 4" xfId="17345" xr:uid="{00000000-0005-0000-0000-000009430000}"/>
    <cellStyle name="20% - Accent1 3 2 2 2 6 3" xfId="17346" xr:uid="{00000000-0005-0000-0000-00000A430000}"/>
    <cellStyle name="20% - Accent1 3 2 2 2 6 3 2" xfId="17347" xr:uid="{00000000-0005-0000-0000-00000B430000}"/>
    <cellStyle name="20% - Accent1 3 2 2 2 6 3 2 2" xfId="17348" xr:uid="{00000000-0005-0000-0000-00000C430000}"/>
    <cellStyle name="20% - Accent1 3 2 2 2 6 3 2 2 2" xfId="17349" xr:uid="{00000000-0005-0000-0000-00000D430000}"/>
    <cellStyle name="20% - Accent1 3 2 2 2 6 3 2 3" xfId="17350" xr:uid="{00000000-0005-0000-0000-00000E430000}"/>
    <cellStyle name="20% - Accent1 3 2 2 2 6 3 3" xfId="17351" xr:uid="{00000000-0005-0000-0000-00000F430000}"/>
    <cellStyle name="20% - Accent1 3 2 2 2 6 3 3 2" xfId="17352" xr:uid="{00000000-0005-0000-0000-000010430000}"/>
    <cellStyle name="20% - Accent1 3 2 2 2 6 3 4" xfId="17353" xr:uid="{00000000-0005-0000-0000-000011430000}"/>
    <cellStyle name="20% - Accent1 3 2 2 2 6 4" xfId="17354" xr:uid="{00000000-0005-0000-0000-000012430000}"/>
    <cellStyle name="20% - Accent1 3 2 2 2 6 4 2" xfId="17355" xr:uid="{00000000-0005-0000-0000-000013430000}"/>
    <cellStyle name="20% - Accent1 3 2 2 2 6 4 2 2" xfId="17356" xr:uid="{00000000-0005-0000-0000-000014430000}"/>
    <cellStyle name="20% - Accent1 3 2 2 2 6 4 2 2 2" xfId="17357" xr:uid="{00000000-0005-0000-0000-000015430000}"/>
    <cellStyle name="20% - Accent1 3 2 2 2 6 4 2 3" xfId="17358" xr:uid="{00000000-0005-0000-0000-000016430000}"/>
    <cellStyle name="20% - Accent1 3 2 2 2 6 4 3" xfId="17359" xr:uid="{00000000-0005-0000-0000-000017430000}"/>
    <cellStyle name="20% - Accent1 3 2 2 2 6 4 3 2" xfId="17360" xr:uid="{00000000-0005-0000-0000-000018430000}"/>
    <cellStyle name="20% - Accent1 3 2 2 2 6 4 4" xfId="17361" xr:uid="{00000000-0005-0000-0000-000019430000}"/>
    <cellStyle name="20% - Accent1 3 2 2 2 6 5" xfId="17362" xr:uid="{00000000-0005-0000-0000-00001A430000}"/>
    <cellStyle name="20% - Accent1 3 2 2 2 6 5 2" xfId="17363" xr:uid="{00000000-0005-0000-0000-00001B430000}"/>
    <cellStyle name="20% - Accent1 3 2 2 2 6 5 2 2" xfId="17364" xr:uid="{00000000-0005-0000-0000-00001C430000}"/>
    <cellStyle name="20% - Accent1 3 2 2 2 6 5 3" xfId="17365" xr:uid="{00000000-0005-0000-0000-00001D430000}"/>
    <cellStyle name="20% - Accent1 3 2 2 2 6 6" xfId="17366" xr:uid="{00000000-0005-0000-0000-00001E430000}"/>
    <cellStyle name="20% - Accent1 3 2 2 2 6 6 2" xfId="17367" xr:uid="{00000000-0005-0000-0000-00001F430000}"/>
    <cellStyle name="20% - Accent1 3 2 2 2 6 6 2 2" xfId="17368" xr:uid="{00000000-0005-0000-0000-000020430000}"/>
    <cellStyle name="20% - Accent1 3 2 2 2 6 6 3" xfId="17369" xr:uid="{00000000-0005-0000-0000-000021430000}"/>
    <cellStyle name="20% - Accent1 3 2 2 2 6 7" xfId="17370" xr:uid="{00000000-0005-0000-0000-000022430000}"/>
    <cellStyle name="20% - Accent1 3 2 2 2 6 7 2" xfId="17371" xr:uid="{00000000-0005-0000-0000-000023430000}"/>
    <cellStyle name="20% - Accent1 3 2 2 2 6 8" xfId="17372" xr:uid="{00000000-0005-0000-0000-000024430000}"/>
    <cellStyle name="20% - Accent1 3 2 2 2 6 8 2" xfId="17373" xr:uid="{00000000-0005-0000-0000-000025430000}"/>
    <cellStyle name="20% - Accent1 3 2 2 2 6 9" xfId="17374" xr:uid="{00000000-0005-0000-0000-000026430000}"/>
    <cellStyle name="20% - Accent1 3 2 2 2 7" xfId="17375" xr:uid="{00000000-0005-0000-0000-000027430000}"/>
    <cellStyle name="20% - Accent1 3 2 2 2 7 2" xfId="17376" xr:uid="{00000000-0005-0000-0000-000028430000}"/>
    <cellStyle name="20% - Accent1 3 2 2 2 7 2 2" xfId="17377" xr:uid="{00000000-0005-0000-0000-000029430000}"/>
    <cellStyle name="20% - Accent1 3 2 2 2 7 2 2 2" xfId="17378" xr:uid="{00000000-0005-0000-0000-00002A430000}"/>
    <cellStyle name="20% - Accent1 3 2 2 2 7 2 2 2 2" xfId="17379" xr:uid="{00000000-0005-0000-0000-00002B430000}"/>
    <cellStyle name="20% - Accent1 3 2 2 2 7 2 2 3" xfId="17380" xr:uid="{00000000-0005-0000-0000-00002C430000}"/>
    <cellStyle name="20% - Accent1 3 2 2 2 7 2 3" xfId="17381" xr:uid="{00000000-0005-0000-0000-00002D430000}"/>
    <cellStyle name="20% - Accent1 3 2 2 2 7 2 3 2" xfId="17382" xr:uid="{00000000-0005-0000-0000-00002E430000}"/>
    <cellStyle name="20% - Accent1 3 2 2 2 7 2 4" xfId="17383" xr:uid="{00000000-0005-0000-0000-00002F430000}"/>
    <cellStyle name="20% - Accent1 3 2 2 2 7 3" xfId="17384" xr:uid="{00000000-0005-0000-0000-000030430000}"/>
    <cellStyle name="20% - Accent1 3 2 2 2 7 3 2" xfId="17385" xr:uid="{00000000-0005-0000-0000-000031430000}"/>
    <cellStyle name="20% - Accent1 3 2 2 2 7 3 2 2" xfId="17386" xr:uid="{00000000-0005-0000-0000-000032430000}"/>
    <cellStyle name="20% - Accent1 3 2 2 2 7 3 2 2 2" xfId="17387" xr:uid="{00000000-0005-0000-0000-000033430000}"/>
    <cellStyle name="20% - Accent1 3 2 2 2 7 3 2 3" xfId="17388" xr:uid="{00000000-0005-0000-0000-000034430000}"/>
    <cellStyle name="20% - Accent1 3 2 2 2 7 3 3" xfId="17389" xr:uid="{00000000-0005-0000-0000-000035430000}"/>
    <cellStyle name="20% - Accent1 3 2 2 2 7 3 3 2" xfId="17390" xr:uid="{00000000-0005-0000-0000-000036430000}"/>
    <cellStyle name="20% - Accent1 3 2 2 2 7 3 4" xfId="17391" xr:uid="{00000000-0005-0000-0000-000037430000}"/>
    <cellStyle name="20% - Accent1 3 2 2 2 7 4" xfId="17392" xr:uid="{00000000-0005-0000-0000-000038430000}"/>
    <cellStyle name="20% - Accent1 3 2 2 2 7 4 2" xfId="17393" xr:uid="{00000000-0005-0000-0000-000039430000}"/>
    <cellStyle name="20% - Accent1 3 2 2 2 7 4 2 2" xfId="17394" xr:uid="{00000000-0005-0000-0000-00003A430000}"/>
    <cellStyle name="20% - Accent1 3 2 2 2 7 4 2 2 2" xfId="17395" xr:uid="{00000000-0005-0000-0000-00003B430000}"/>
    <cellStyle name="20% - Accent1 3 2 2 2 7 4 2 3" xfId="17396" xr:uid="{00000000-0005-0000-0000-00003C430000}"/>
    <cellStyle name="20% - Accent1 3 2 2 2 7 4 3" xfId="17397" xr:uid="{00000000-0005-0000-0000-00003D430000}"/>
    <cellStyle name="20% - Accent1 3 2 2 2 7 4 3 2" xfId="17398" xr:uid="{00000000-0005-0000-0000-00003E430000}"/>
    <cellStyle name="20% - Accent1 3 2 2 2 7 4 4" xfId="17399" xr:uid="{00000000-0005-0000-0000-00003F430000}"/>
    <cellStyle name="20% - Accent1 3 2 2 2 7 5" xfId="17400" xr:uid="{00000000-0005-0000-0000-000040430000}"/>
    <cellStyle name="20% - Accent1 3 2 2 2 7 5 2" xfId="17401" xr:uid="{00000000-0005-0000-0000-000041430000}"/>
    <cellStyle name="20% - Accent1 3 2 2 2 7 5 2 2" xfId="17402" xr:uid="{00000000-0005-0000-0000-000042430000}"/>
    <cellStyle name="20% - Accent1 3 2 2 2 7 5 3" xfId="17403" xr:uid="{00000000-0005-0000-0000-000043430000}"/>
    <cellStyle name="20% - Accent1 3 2 2 2 7 6" xfId="17404" xr:uid="{00000000-0005-0000-0000-000044430000}"/>
    <cellStyle name="20% - Accent1 3 2 2 2 7 6 2" xfId="17405" xr:uid="{00000000-0005-0000-0000-000045430000}"/>
    <cellStyle name="20% - Accent1 3 2 2 2 7 6 2 2" xfId="17406" xr:uid="{00000000-0005-0000-0000-000046430000}"/>
    <cellStyle name="20% - Accent1 3 2 2 2 7 6 3" xfId="17407" xr:uid="{00000000-0005-0000-0000-000047430000}"/>
    <cellStyle name="20% - Accent1 3 2 2 2 7 7" xfId="17408" xr:uid="{00000000-0005-0000-0000-000048430000}"/>
    <cellStyle name="20% - Accent1 3 2 2 2 7 7 2" xfId="17409" xr:uid="{00000000-0005-0000-0000-000049430000}"/>
    <cellStyle name="20% - Accent1 3 2 2 2 7 8" xfId="17410" xr:uid="{00000000-0005-0000-0000-00004A430000}"/>
    <cellStyle name="20% - Accent1 3 2 2 2 7 8 2" xfId="17411" xr:uid="{00000000-0005-0000-0000-00004B430000}"/>
    <cellStyle name="20% - Accent1 3 2 2 2 7 9" xfId="17412" xr:uid="{00000000-0005-0000-0000-00004C430000}"/>
    <cellStyle name="20% - Accent1 3 2 2 2 8" xfId="17413" xr:uid="{00000000-0005-0000-0000-00004D430000}"/>
    <cellStyle name="20% - Accent1 3 2 2 2 8 2" xfId="17414" xr:uid="{00000000-0005-0000-0000-00004E430000}"/>
    <cellStyle name="20% - Accent1 3 2 2 2 8 2 2" xfId="17415" xr:uid="{00000000-0005-0000-0000-00004F430000}"/>
    <cellStyle name="20% - Accent1 3 2 2 2 8 2 2 2" xfId="17416" xr:uid="{00000000-0005-0000-0000-000050430000}"/>
    <cellStyle name="20% - Accent1 3 2 2 2 8 2 3" xfId="17417" xr:uid="{00000000-0005-0000-0000-000051430000}"/>
    <cellStyle name="20% - Accent1 3 2 2 2 8 3" xfId="17418" xr:uid="{00000000-0005-0000-0000-000052430000}"/>
    <cellStyle name="20% - Accent1 3 2 2 2 8 3 2" xfId="17419" xr:uid="{00000000-0005-0000-0000-000053430000}"/>
    <cellStyle name="20% - Accent1 3 2 2 2 8 4" xfId="17420" xr:uid="{00000000-0005-0000-0000-000054430000}"/>
    <cellStyle name="20% - Accent1 3 2 2 2 9" xfId="17421" xr:uid="{00000000-0005-0000-0000-000055430000}"/>
    <cellStyle name="20% - Accent1 3 2 2 2 9 2" xfId="17422" xr:uid="{00000000-0005-0000-0000-000056430000}"/>
    <cellStyle name="20% - Accent1 3 2 2 2 9 2 2" xfId="17423" xr:uid="{00000000-0005-0000-0000-000057430000}"/>
    <cellStyle name="20% - Accent1 3 2 2 2 9 2 2 2" xfId="17424" xr:uid="{00000000-0005-0000-0000-000058430000}"/>
    <cellStyle name="20% - Accent1 3 2 2 2 9 2 3" xfId="17425" xr:uid="{00000000-0005-0000-0000-000059430000}"/>
    <cellStyle name="20% - Accent1 3 2 2 2 9 3" xfId="17426" xr:uid="{00000000-0005-0000-0000-00005A430000}"/>
    <cellStyle name="20% - Accent1 3 2 2 2 9 3 2" xfId="17427" xr:uid="{00000000-0005-0000-0000-00005B430000}"/>
    <cellStyle name="20% - Accent1 3 2 2 2 9 4" xfId="17428" xr:uid="{00000000-0005-0000-0000-00005C430000}"/>
    <cellStyle name="20% - Accent1 3 2 2 3" xfId="17429" xr:uid="{00000000-0005-0000-0000-00005D430000}"/>
    <cellStyle name="20% - Accent1 3 2 2 3 10" xfId="17430" xr:uid="{00000000-0005-0000-0000-00005E430000}"/>
    <cellStyle name="20% - Accent1 3 2 2 3 10 2" xfId="17431" xr:uid="{00000000-0005-0000-0000-00005F430000}"/>
    <cellStyle name="20% - Accent1 3 2 2 3 10 2 2" xfId="17432" xr:uid="{00000000-0005-0000-0000-000060430000}"/>
    <cellStyle name="20% - Accent1 3 2 2 3 10 3" xfId="17433" xr:uid="{00000000-0005-0000-0000-000061430000}"/>
    <cellStyle name="20% - Accent1 3 2 2 3 11" xfId="17434" xr:uid="{00000000-0005-0000-0000-000062430000}"/>
    <cellStyle name="20% - Accent1 3 2 2 3 11 2" xfId="17435" xr:uid="{00000000-0005-0000-0000-000063430000}"/>
    <cellStyle name="20% - Accent1 3 2 2 3 11 2 2" xfId="17436" xr:uid="{00000000-0005-0000-0000-000064430000}"/>
    <cellStyle name="20% - Accent1 3 2 2 3 11 3" xfId="17437" xr:uid="{00000000-0005-0000-0000-000065430000}"/>
    <cellStyle name="20% - Accent1 3 2 2 3 12" xfId="17438" xr:uid="{00000000-0005-0000-0000-000066430000}"/>
    <cellStyle name="20% - Accent1 3 2 2 3 12 2" xfId="17439" xr:uid="{00000000-0005-0000-0000-000067430000}"/>
    <cellStyle name="20% - Accent1 3 2 2 3 13" xfId="17440" xr:uid="{00000000-0005-0000-0000-000068430000}"/>
    <cellStyle name="20% - Accent1 3 2 2 3 13 2" xfId="17441" xr:uid="{00000000-0005-0000-0000-000069430000}"/>
    <cellStyle name="20% - Accent1 3 2 2 3 14" xfId="17442" xr:uid="{00000000-0005-0000-0000-00006A430000}"/>
    <cellStyle name="20% - Accent1 3 2 2 3 2" xfId="17443" xr:uid="{00000000-0005-0000-0000-00006B430000}"/>
    <cellStyle name="20% - Accent1 3 2 2 3 2 10" xfId="17444" xr:uid="{00000000-0005-0000-0000-00006C430000}"/>
    <cellStyle name="20% - Accent1 3 2 2 3 2 10 2" xfId="17445" xr:uid="{00000000-0005-0000-0000-00006D430000}"/>
    <cellStyle name="20% - Accent1 3 2 2 3 2 11" xfId="17446" xr:uid="{00000000-0005-0000-0000-00006E430000}"/>
    <cellStyle name="20% - Accent1 3 2 2 3 2 2" xfId="17447" xr:uid="{00000000-0005-0000-0000-00006F430000}"/>
    <cellStyle name="20% - Accent1 3 2 2 3 2 2 2" xfId="17448" xr:uid="{00000000-0005-0000-0000-000070430000}"/>
    <cellStyle name="20% - Accent1 3 2 2 3 2 2 2 2" xfId="17449" xr:uid="{00000000-0005-0000-0000-000071430000}"/>
    <cellStyle name="20% - Accent1 3 2 2 3 2 2 2 2 2" xfId="17450" xr:uid="{00000000-0005-0000-0000-000072430000}"/>
    <cellStyle name="20% - Accent1 3 2 2 3 2 2 2 2 2 2" xfId="17451" xr:uid="{00000000-0005-0000-0000-000073430000}"/>
    <cellStyle name="20% - Accent1 3 2 2 3 2 2 2 2 3" xfId="17452" xr:uid="{00000000-0005-0000-0000-000074430000}"/>
    <cellStyle name="20% - Accent1 3 2 2 3 2 2 2 3" xfId="17453" xr:uid="{00000000-0005-0000-0000-000075430000}"/>
    <cellStyle name="20% - Accent1 3 2 2 3 2 2 2 3 2" xfId="17454" xr:uid="{00000000-0005-0000-0000-000076430000}"/>
    <cellStyle name="20% - Accent1 3 2 2 3 2 2 2 4" xfId="17455" xr:uid="{00000000-0005-0000-0000-000077430000}"/>
    <cellStyle name="20% - Accent1 3 2 2 3 2 2 3" xfId="17456" xr:uid="{00000000-0005-0000-0000-000078430000}"/>
    <cellStyle name="20% - Accent1 3 2 2 3 2 2 3 2" xfId="17457" xr:uid="{00000000-0005-0000-0000-000079430000}"/>
    <cellStyle name="20% - Accent1 3 2 2 3 2 2 3 2 2" xfId="17458" xr:uid="{00000000-0005-0000-0000-00007A430000}"/>
    <cellStyle name="20% - Accent1 3 2 2 3 2 2 3 2 2 2" xfId="17459" xr:uid="{00000000-0005-0000-0000-00007B430000}"/>
    <cellStyle name="20% - Accent1 3 2 2 3 2 2 3 2 3" xfId="17460" xr:uid="{00000000-0005-0000-0000-00007C430000}"/>
    <cellStyle name="20% - Accent1 3 2 2 3 2 2 3 3" xfId="17461" xr:uid="{00000000-0005-0000-0000-00007D430000}"/>
    <cellStyle name="20% - Accent1 3 2 2 3 2 2 3 3 2" xfId="17462" xr:uid="{00000000-0005-0000-0000-00007E430000}"/>
    <cellStyle name="20% - Accent1 3 2 2 3 2 2 3 4" xfId="17463" xr:uid="{00000000-0005-0000-0000-00007F430000}"/>
    <cellStyle name="20% - Accent1 3 2 2 3 2 2 4" xfId="17464" xr:uid="{00000000-0005-0000-0000-000080430000}"/>
    <cellStyle name="20% - Accent1 3 2 2 3 2 2 4 2" xfId="17465" xr:uid="{00000000-0005-0000-0000-000081430000}"/>
    <cellStyle name="20% - Accent1 3 2 2 3 2 2 4 2 2" xfId="17466" xr:uid="{00000000-0005-0000-0000-000082430000}"/>
    <cellStyle name="20% - Accent1 3 2 2 3 2 2 4 2 2 2" xfId="17467" xr:uid="{00000000-0005-0000-0000-000083430000}"/>
    <cellStyle name="20% - Accent1 3 2 2 3 2 2 4 2 3" xfId="17468" xr:uid="{00000000-0005-0000-0000-000084430000}"/>
    <cellStyle name="20% - Accent1 3 2 2 3 2 2 4 3" xfId="17469" xr:uid="{00000000-0005-0000-0000-000085430000}"/>
    <cellStyle name="20% - Accent1 3 2 2 3 2 2 4 3 2" xfId="17470" xr:uid="{00000000-0005-0000-0000-000086430000}"/>
    <cellStyle name="20% - Accent1 3 2 2 3 2 2 4 4" xfId="17471" xr:uid="{00000000-0005-0000-0000-000087430000}"/>
    <cellStyle name="20% - Accent1 3 2 2 3 2 2 5" xfId="17472" xr:uid="{00000000-0005-0000-0000-000088430000}"/>
    <cellStyle name="20% - Accent1 3 2 2 3 2 2 5 2" xfId="17473" xr:uid="{00000000-0005-0000-0000-000089430000}"/>
    <cellStyle name="20% - Accent1 3 2 2 3 2 2 5 2 2" xfId="17474" xr:uid="{00000000-0005-0000-0000-00008A430000}"/>
    <cellStyle name="20% - Accent1 3 2 2 3 2 2 5 3" xfId="17475" xr:uid="{00000000-0005-0000-0000-00008B430000}"/>
    <cellStyle name="20% - Accent1 3 2 2 3 2 2 6" xfId="17476" xr:uid="{00000000-0005-0000-0000-00008C430000}"/>
    <cellStyle name="20% - Accent1 3 2 2 3 2 2 6 2" xfId="17477" xr:uid="{00000000-0005-0000-0000-00008D430000}"/>
    <cellStyle name="20% - Accent1 3 2 2 3 2 2 6 2 2" xfId="17478" xr:uid="{00000000-0005-0000-0000-00008E430000}"/>
    <cellStyle name="20% - Accent1 3 2 2 3 2 2 6 3" xfId="17479" xr:uid="{00000000-0005-0000-0000-00008F430000}"/>
    <cellStyle name="20% - Accent1 3 2 2 3 2 2 7" xfId="17480" xr:uid="{00000000-0005-0000-0000-000090430000}"/>
    <cellStyle name="20% - Accent1 3 2 2 3 2 2 7 2" xfId="17481" xr:uid="{00000000-0005-0000-0000-000091430000}"/>
    <cellStyle name="20% - Accent1 3 2 2 3 2 2 8" xfId="17482" xr:uid="{00000000-0005-0000-0000-000092430000}"/>
    <cellStyle name="20% - Accent1 3 2 2 3 2 2 8 2" xfId="17483" xr:uid="{00000000-0005-0000-0000-000093430000}"/>
    <cellStyle name="20% - Accent1 3 2 2 3 2 2 9" xfId="17484" xr:uid="{00000000-0005-0000-0000-000094430000}"/>
    <cellStyle name="20% - Accent1 3 2 2 3 2 3" xfId="17485" xr:uid="{00000000-0005-0000-0000-000095430000}"/>
    <cellStyle name="20% - Accent1 3 2 2 3 2 3 2" xfId="17486" xr:uid="{00000000-0005-0000-0000-000096430000}"/>
    <cellStyle name="20% - Accent1 3 2 2 3 2 3 2 2" xfId="17487" xr:uid="{00000000-0005-0000-0000-000097430000}"/>
    <cellStyle name="20% - Accent1 3 2 2 3 2 3 2 2 2" xfId="17488" xr:uid="{00000000-0005-0000-0000-000098430000}"/>
    <cellStyle name="20% - Accent1 3 2 2 3 2 3 2 2 2 2" xfId="17489" xr:uid="{00000000-0005-0000-0000-000099430000}"/>
    <cellStyle name="20% - Accent1 3 2 2 3 2 3 2 2 3" xfId="17490" xr:uid="{00000000-0005-0000-0000-00009A430000}"/>
    <cellStyle name="20% - Accent1 3 2 2 3 2 3 2 3" xfId="17491" xr:uid="{00000000-0005-0000-0000-00009B430000}"/>
    <cellStyle name="20% - Accent1 3 2 2 3 2 3 2 3 2" xfId="17492" xr:uid="{00000000-0005-0000-0000-00009C430000}"/>
    <cellStyle name="20% - Accent1 3 2 2 3 2 3 2 4" xfId="17493" xr:uid="{00000000-0005-0000-0000-00009D430000}"/>
    <cellStyle name="20% - Accent1 3 2 2 3 2 3 3" xfId="17494" xr:uid="{00000000-0005-0000-0000-00009E430000}"/>
    <cellStyle name="20% - Accent1 3 2 2 3 2 3 3 2" xfId="17495" xr:uid="{00000000-0005-0000-0000-00009F430000}"/>
    <cellStyle name="20% - Accent1 3 2 2 3 2 3 3 2 2" xfId="17496" xr:uid="{00000000-0005-0000-0000-0000A0430000}"/>
    <cellStyle name="20% - Accent1 3 2 2 3 2 3 3 2 2 2" xfId="17497" xr:uid="{00000000-0005-0000-0000-0000A1430000}"/>
    <cellStyle name="20% - Accent1 3 2 2 3 2 3 3 2 3" xfId="17498" xr:uid="{00000000-0005-0000-0000-0000A2430000}"/>
    <cellStyle name="20% - Accent1 3 2 2 3 2 3 3 3" xfId="17499" xr:uid="{00000000-0005-0000-0000-0000A3430000}"/>
    <cellStyle name="20% - Accent1 3 2 2 3 2 3 3 3 2" xfId="17500" xr:uid="{00000000-0005-0000-0000-0000A4430000}"/>
    <cellStyle name="20% - Accent1 3 2 2 3 2 3 3 4" xfId="17501" xr:uid="{00000000-0005-0000-0000-0000A5430000}"/>
    <cellStyle name="20% - Accent1 3 2 2 3 2 3 4" xfId="17502" xr:uid="{00000000-0005-0000-0000-0000A6430000}"/>
    <cellStyle name="20% - Accent1 3 2 2 3 2 3 4 2" xfId="17503" xr:uid="{00000000-0005-0000-0000-0000A7430000}"/>
    <cellStyle name="20% - Accent1 3 2 2 3 2 3 4 2 2" xfId="17504" xr:uid="{00000000-0005-0000-0000-0000A8430000}"/>
    <cellStyle name="20% - Accent1 3 2 2 3 2 3 4 2 2 2" xfId="17505" xr:uid="{00000000-0005-0000-0000-0000A9430000}"/>
    <cellStyle name="20% - Accent1 3 2 2 3 2 3 4 2 3" xfId="17506" xr:uid="{00000000-0005-0000-0000-0000AA430000}"/>
    <cellStyle name="20% - Accent1 3 2 2 3 2 3 4 3" xfId="17507" xr:uid="{00000000-0005-0000-0000-0000AB430000}"/>
    <cellStyle name="20% - Accent1 3 2 2 3 2 3 4 3 2" xfId="17508" xr:uid="{00000000-0005-0000-0000-0000AC430000}"/>
    <cellStyle name="20% - Accent1 3 2 2 3 2 3 4 4" xfId="17509" xr:uid="{00000000-0005-0000-0000-0000AD430000}"/>
    <cellStyle name="20% - Accent1 3 2 2 3 2 3 5" xfId="17510" xr:uid="{00000000-0005-0000-0000-0000AE430000}"/>
    <cellStyle name="20% - Accent1 3 2 2 3 2 3 5 2" xfId="17511" xr:uid="{00000000-0005-0000-0000-0000AF430000}"/>
    <cellStyle name="20% - Accent1 3 2 2 3 2 3 5 2 2" xfId="17512" xr:uid="{00000000-0005-0000-0000-0000B0430000}"/>
    <cellStyle name="20% - Accent1 3 2 2 3 2 3 5 3" xfId="17513" xr:uid="{00000000-0005-0000-0000-0000B1430000}"/>
    <cellStyle name="20% - Accent1 3 2 2 3 2 3 6" xfId="17514" xr:uid="{00000000-0005-0000-0000-0000B2430000}"/>
    <cellStyle name="20% - Accent1 3 2 2 3 2 3 6 2" xfId="17515" xr:uid="{00000000-0005-0000-0000-0000B3430000}"/>
    <cellStyle name="20% - Accent1 3 2 2 3 2 3 6 2 2" xfId="17516" xr:uid="{00000000-0005-0000-0000-0000B4430000}"/>
    <cellStyle name="20% - Accent1 3 2 2 3 2 3 6 3" xfId="17517" xr:uid="{00000000-0005-0000-0000-0000B5430000}"/>
    <cellStyle name="20% - Accent1 3 2 2 3 2 3 7" xfId="17518" xr:uid="{00000000-0005-0000-0000-0000B6430000}"/>
    <cellStyle name="20% - Accent1 3 2 2 3 2 3 7 2" xfId="17519" xr:uid="{00000000-0005-0000-0000-0000B7430000}"/>
    <cellStyle name="20% - Accent1 3 2 2 3 2 3 8" xfId="17520" xr:uid="{00000000-0005-0000-0000-0000B8430000}"/>
    <cellStyle name="20% - Accent1 3 2 2 3 2 3 8 2" xfId="17521" xr:uid="{00000000-0005-0000-0000-0000B9430000}"/>
    <cellStyle name="20% - Accent1 3 2 2 3 2 3 9" xfId="17522" xr:uid="{00000000-0005-0000-0000-0000BA430000}"/>
    <cellStyle name="20% - Accent1 3 2 2 3 2 4" xfId="17523" xr:uid="{00000000-0005-0000-0000-0000BB430000}"/>
    <cellStyle name="20% - Accent1 3 2 2 3 2 4 2" xfId="17524" xr:uid="{00000000-0005-0000-0000-0000BC430000}"/>
    <cellStyle name="20% - Accent1 3 2 2 3 2 4 2 2" xfId="17525" xr:uid="{00000000-0005-0000-0000-0000BD430000}"/>
    <cellStyle name="20% - Accent1 3 2 2 3 2 4 2 2 2" xfId="17526" xr:uid="{00000000-0005-0000-0000-0000BE430000}"/>
    <cellStyle name="20% - Accent1 3 2 2 3 2 4 2 3" xfId="17527" xr:uid="{00000000-0005-0000-0000-0000BF430000}"/>
    <cellStyle name="20% - Accent1 3 2 2 3 2 4 3" xfId="17528" xr:uid="{00000000-0005-0000-0000-0000C0430000}"/>
    <cellStyle name="20% - Accent1 3 2 2 3 2 4 3 2" xfId="17529" xr:uid="{00000000-0005-0000-0000-0000C1430000}"/>
    <cellStyle name="20% - Accent1 3 2 2 3 2 4 4" xfId="17530" xr:uid="{00000000-0005-0000-0000-0000C2430000}"/>
    <cellStyle name="20% - Accent1 3 2 2 3 2 5" xfId="17531" xr:uid="{00000000-0005-0000-0000-0000C3430000}"/>
    <cellStyle name="20% - Accent1 3 2 2 3 2 5 2" xfId="17532" xr:uid="{00000000-0005-0000-0000-0000C4430000}"/>
    <cellStyle name="20% - Accent1 3 2 2 3 2 5 2 2" xfId="17533" xr:uid="{00000000-0005-0000-0000-0000C5430000}"/>
    <cellStyle name="20% - Accent1 3 2 2 3 2 5 2 2 2" xfId="17534" xr:uid="{00000000-0005-0000-0000-0000C6430000}"/>
    <cellStyle name="20% - Accent1 3 2 2 3 2 5 2 3" xfId="17535" xr:uid="{00000000-0005-0000-0000-0000C7430000}"/>
    <cellStyle name="20% - Accent1 3 2 2 3 2 5 3" xfId="17536" xr:uid="{00000000-0005-0000-0000-0000C8430000}"/>
    <cellStyle name="20% - Accent1 3 2 2 3 2 5 3 2" xfId="17537" xr:uid="{00000000-0005-0000-0000-0000C9430000}"/>
    <cellStyle name="20% - Accent1 3 2 2 3 2 5 4" xfId="17538" xr:uid="{00000000-0005-0000-0000-0000CA430000}"/>
    <cellStyle name="20% - Accent1 3 2 2 3 2 6" xfId="17539" xr:uid="{00000000-0005-0000-0000-0000CB430000}"/>
    <cellStyle name="20% - Accent1 3 2 2 3 2 6 2" xfId="17540" xr:uid="{00000000-0005-0000-0000-0000CC430000}"/>
    <cellStyle name="20% - Accent1 3 2 2 3 2 6 2 2" xfId="17541" xr:uid="{00000000-0005-0000-0000-0000CD430000}"/>
    <cellStyle name="20% - Accent1 3 2 2 3 2 6 2 2 2" xfId="17542" xr:uid="{00000000-0005-0000-0000-0000CE430000}"/>
    <cellStyle name="20% - Accent1 3 2 2 3 2 6 2 3" xfId="17543" xr:uid="{00000000-0005-0000-0000-0000CF430000}"/>
    <cellStyle name="20% - Accent1 3 2 2 3 2 6 3" xfId="17544" xr:uid="{00000000-0005-0000-0000-0000D0430000}"/>
    <cellStyle name="20% - Accent1 3 2 2 3 2 6 3 2" xfId="17545" xr:uid="{00000000-0005-0000-0000-0000D1430000}"/>
    <cellStyle name="20% - Accent1 3 2 2 3 2 6 4" xfId="17546" xr:uid="{00000000-0005-0000-0000-0000D2430000}"/>
    <cellStyle name="20% - Accent1 3 2 2 3 2 7" xfId="17547" xr:uid="{00000000-0005-0000-0000-0000D3430000}"/>
    <cellStyle name="20% - Accent1 3 2 2 3 2 7 2" xfId="17548" xr:uid="{00000000-0005-0000-0000-0000D4430000}"/>
    <cellStyle name="20% - Accent1 3 2 2 3 2 7 2 2" xfId="17549" xr:uid="{00000000-0005-0000-0000-0000D5430000}"/>
    <cellStyle name="20% - Accent1 3 2 2 3 2 7 3" xfId="17550" xr:uid="{00000000-0005-0000-0000-0000D6430000}"/>
    <cellStyle name="20% - Accent1 3 2 2 3 2 8" xfId="17551" xr:uid="{00000000-0005-0000-0000-0000D7430000}"/>
    <cellStyle name="20% - Accent1 3 2 2 3 2 8 2" xfId="17552" xr:uid="{00000000-0005-0000-0000-0000D8430000}"/>
    <cellStyle name="20% - Accent1 3 2 2 3 2 8 2 2" xfId="17553" xr:uid="{00000000-0005-0000-0000-0000D9430000}"/>
    <cellStyle name="20% - Accent1 3 2 2 3 2 8 3" xfId="17554" xr:uid="{00000000-0005-0000-0000-0000DA430000}"/>
    <cellStyle name="20% - Accent1 3 2 2 3 2 9" xfId="17555" xr:uid="{00000000-0005-0000-0000-0000DB430000}"/>
    <cellStyle name="20% - Accent1 3 2 2 3 2 9 2" xfId="17556" xr:uid="{00000000-0005-0000-0000-0000DC430000}"/>
    <cellStyle name="20% - Accent1 3 2 2 3 3" xfId="17557" xr:uid="{00000000-0005-0000-0000-0000DD430000}"/>
    <cellStyle name="20% - Accent1 3 2 2 3 3 10" xfId="17558" xr:uid="{00000000-0005-0000-0000-0000DE430000}"/>
    <cellStyle name="20% - Accent1 3 2 2 3 3 10 2" xfId="17559" xr:uid="{00000000-0005-0000-0000-0000DF430000}"/>
    <cellStyle name="20% - Accent1 3 2 2 3 3 11" xfId="17560" xr:uid="{00000000-0005-0000-0000-0000E0430000}"/>
    <cellStyle name="20% - Accent1 3 2 2 3 3 2" xfId="17561" xr:uid="{00000000-0005-0000-0000-0000E1430000}"/>
    <cellStyle name="20% - Accent1 3 2 2 3 3 2 2" xfId="17562" xr:uid="{00000000-0005-0000-0000-0000E2430000}"/>
    <cellStyle name="20% - Accent1 3 2 2 3 3 2 2 2" xfId="17563" xr:uid="{00000000-0005-0000-0000-0000E3430000}"/>
    <cellStyle name="20% - Accent1 3 2 2 3 3 2 2 2 2" xfId="17564" xr:uid="{00000000-0005-0000-0000-0000E4430000}"/>
    <cellStyle name="20% - Accent1 3 2 2 3 3 2 2 2 2 2" xfId="17565" xr:uid="{00000000-0005-0000-0000-0000E5430000}"/>
    <cellStyle name="20% - Accent1 3 2 2 3 3 2 2 2 3" xfId="17566" xr:uid="{00000000-0005-0000-0000-0000E6430000}"/>
    <cellStyle name="20% - Accent1 3 2 2 3 3 2 2 3" xfId="17567" xr:uid="{00000000-0005-0000-0000-0000E7430000}"/>
    <cellStyle name="20% - Accent1 3 2 2 3 3 2 2 3 2" xfId="17568" xr:uid="{00000000-0005-0000-0000-0000E8430000}"/>
    <cellStyle name="20% - Accent1 3 2 2 3 3 2 2 4" xfId="17569" xr:uid="{00000000-0005-0000-0000-0000E9430000}"/>
    <cellStyle name="20% - Accent1 3 2 2 3 3 2 3" xfId="17570" xr:uid="{00000000-0005-0000-0000-0000EA430000}"/>
    <cellStyle name="20% - Accent1 3 2 2 3 3 2 3 2" xfId="17571" xr:uid="{00000000-0005-0000-0000-0000EB430000}"/>
    <cellStyle name="20% - Accent1 3 2 2 3 3 2 3 2 2" xfId="17572" xr:uid="{00000000-0005-0000-0000-0000EC430000}"/>
    <cellStyle name="20% - Accent1 3 2 2 3 3 2 3 2 2 2" xfId="17573" xr:uid="{00000000-0005-0000-0000-0000ED430000}"/>
    <cellStyle name="20% - Accent1 3 2 2 3 3 2 3 2 3" xfId="17574" xr:uid="{00000000-0005-0000-0000-0000EE430000}"/>
    <cellStyle name="20% - Accent1 3 2 2 3 3 2 3 3" xfId="17575" xr:uid="{00000000-0005-0000-0000-0000EF430000}"/>
    <cellStyle name="20% - Accent1 3 2 2 3 3 2 3 3 2" xfId="17576" xr:uid="{00000000-0005-0000-0000-0000F0430000}"/>
    <cellStyle name="20% - Accent1 3 2 2 3 3 2 3 4" xfId="17577" xr:uid="{00000000-0005-0000-0000-0000F1430000}"/>
    <cellStyle name="20% - Accent1 3 2 2 3 3 2 4" xfId="17578" xr:uid="{00000000-0005-0000-0000-0000F2430000}"/>
    <cellStyle name="20% - Accent1 3 2 2 3 3 2 4 2" xfId="17579" xr:uid="{00000000-0005-0000-0000-0000F3430000}"/>
    <cellStyle name="20% - Accent1 3 2 2 3 3 2 4 2 2" xfId="17580" xr:uid="{00000000-0005-0000-0000-0000F4430000}"/>
    <cellStyle name="20% - Accent1 3 2 2 3 3 2 4 2 2 2" xfId="17581" xr:uid="{00000000-0005-0000-0000-0000F5430000}"/>
    <cellStyle name="20% - Accent1 3 2 2 3 3 2 4 2 3" xfId="17582" xr:uid="{00000000-0005-0000-0000-0000F6430000}"/>
    <cellStyle name="20% - Accent1 3 2 2 3 3 2 4 3" xfId="17583" xr:uid="{00000000-0005-0000-0000-0000F7430000}"/>
    <cellStyle name="20% - Accent1 3 2 2 3 3 2 4 3 2" xfId="17584" xr:uid="{00000000-0005-0000-0000-0000F8430000}"/>
    <cellStyle name="20% - Accent1 3 2 2 3 3 2 4 4" xfId="17585" xr:uid="{00000000-0005-0000-0000-0000F9430000}"/>
    <cellStyle name="20% - Accent1 3 2 2 3 3 2 5" xfId="17586" xr:uid="{00000000-0005-0000-0000-0000FA430000}"/>
    <cellStyle name="20% - Accent1 3 2 2 3 3 2 5 2" xfId="17587" xr:uid="{00000000-0005-0000-0000-0000FB430000}"/>
    <cellStyle name="20% - Accent1 3 2 2 3 3 2 5 2 2" xfId="17588" xr:uid="{00000000-0005-0000-0000-0000FC430000}"/>
    <cellStyle name="20% - Accent1 3 2 2 3 3 2 5 3" xfId="17589" xr:uid="{00000000-0005-0000-0000-0000FD430000}"/>
    <cellStyle name="20% - Accent1 3 2 2 3 3 2 6" xfId="17590" xr:uid="{00000000-0005-0000-0000-0000FE430000}"/>
    <cellStyle name="20% - Accent1 3 2 2 3 3 2 6 2" xfId="17591" xr:uid="{00000000-0005-0000-0000-0000FF430000}"/>
    <cellStyle name="20% - Accent1 3 2 2 3 3 2 6 2 2" xfId="17592" xr:uid="{00000000-0005-0000-0000-000000440000}"/>
    <cellStyle name="20% - Accent1 3 2 2 3 3 2 6 3" xfId="17593" xr:uid="{00000000-0005-0000-0000-000001440000}"/>
    <cellStyle name="20% - Accent1 3 2 2 3 3 2 7" xfId="17594" xr:uid="{00000000-0005-0000-0000-000002440000}"/>
    <cellStyle name="20% - Accent1 3 2 2 3 3 2 7 2" xfId="17595" xr:uid="{00000000-0005-0000-0000-000003440000}"/>
    <cellStyle name="20% - Accent1 3 2 2 3 3 2 8" xfId="17596" xr:uid="{00000000-0005-0000-0000-000004440000}"/>
    <cellStyle name="20% - Accent1 3 2 2 3 3 2 8 2" xfId="17597" xr:uid="{00000000-0005-0000-0000-000005440000}"/>
    <cellStyle name="20% - Accent1 3 2 2 3 3 2 9" xfId="17598" xr:uid="{00000000-0005-0000-0000-000006440000}"/>
    <cellStyle name="20% - Accent1 3 2 2 3 3 3" xfId="17599" xr:uid="{00000000-0005-0000-0000-000007440000}"/>
    <cellStyle name="20% - Accent1 3 2 2 3 3 3 2" xfId="17600" xr:uid="{00000000-0005-0000-0000-000008440000}"/>
    <cellStyle name="20% - Accent1 3 2 2 3 3 3 2 2" xfId="17601" xr:uid="{00000000-0005-0000-0000-000009440000}"/>
    <cellStyle name="20% - Accent1 3 2 2 3 3 3 2 2 2" xfId="17602" xr:uid="{00000000-0005-0000-0000-00000A440000}"/>
    <cellStyle name="20% - Accent1 3 2 2 3 3 3 2 2 2 2" xfId="17603" xr:uid="{00000000-0005-0000-0000-00000B440000}"/>
    <cellStyle name="20% - Accent1 3 2 2 3 3 3 2 2 3" xfId="17604" xr:uid="{00000000-0005-0000-0000-00000C440000}"/>
    <cellStyle name="20% - Accent1 3 2 2 3 3 3 2 3" xfId="17605" xr:uid="{00000000-0005-0000-0000-00000D440000}"/>
    <cellStyle name="20% - Accent1 3 2 2 3 3 3 2 3 2" xfId="17606" xr:uid="{00000000-0005-0000-0000-00000E440000}"/>
    <cellStyle name="20% - Accent1 3 2 2 3 3 3 2 4" xfId="17607" xr:uid="{00000000-0005-0000-0000-00000F440000}"/>
    <cellStyle name="20% - Accent1 3 2 2 3 3 3 3" xfId="17608" xr:uid="{00000000-0005-0000-0000-000010440000}"/>
    <cellStyle name="20% - Accent1 3 2 2 3 3 3 3 2" xfId="17609" xr:uid="{00000000-0005-0000-0000-000011440000}"/>
    <cellStyle name="20% - Accent1 3 2 2 3 3 3 3 2 2" xfId="17610" xr:uid="{00000000-0005-0000-0000-000012440000}"/>
    <cellStyle name="20% - Accent1 3 2 2 3 3 3 3 2 2 2" xfId="17611" xr:uid="{00000000-0005-0000-0000-000013440000}"/>
    <cellStyle name="20% - Accent1 3 2 2 3 3 3 3 2 3" xfId="17612" xr:uid="{00000000-0005-0000-0000-000014440000}"/>
    <cellStyle name="20% - Accent1 3 2 2 3 3 3 3 3" xfId="17613" xr:uid="{00000000-0005-0000-0000-000015440000}"/>
    <cellStyle name="20% - Accent1 3 2 2 3 3 3 3 3 2" xfId="17614" xr:uid="{00000000-0005-0000-0000-000016440000}"/>
    <cellStyle name="20% - Accent1 3 2 2 3 3 3 3 4" xfId="17615" xr:uid="{00000000-0005-0000-0000-000017440000}"/>
    <cellStyle name="20% - Accent1 3 2 2 3 3 3 4" xfId="17616" xr:uid="{00000000-0005-0000-0000-000018440000}"/>
    <cellStyle name="20% - Accent1 3 2 2 3 3 3 4 2" xfId="17617" xr:uid="{00000000-0005-0000-0000-000019440000}"/>
    <cellStyle name="20% - Accent1 3 2 2 3 3 3 4 2 2" xfId="17618" xr:uid="{00000000-0005-0000-0000-00001A440000}"/>
    <cellStyle name="20% - Accent1 3 2 2 3 3 3 4 2 2 2" xfId="17619" xr:uid="{00000000-0005-0000-0000-00001B440000}"/>
    <cellStyle name="20% - Accent1 3 2 2 3 3 3 4 2 3" xfId="17620" xr:uid="{00000000-0005-0000-0000-00001C440000}"/>
    <cellStyle name="20% - Accent1 3 2 2 3 3 3 4 3" xfId="17621" xr:uid="{00000000-0005-0000-0000-00001D440000}"/>
    <cellStyle name="20% - Accent1 3 2 2 3 3 3 4 3 2" xfId="17622" xr:uid="{00000000-0005-0000-0000-00001E440000}"/>
    <cellStyle name="20% - Accent1 3 2 2 3 3 3 4 4" xfId="17623" xr:uid="{00000000-0005-0000-0000-00001F440000}"/>
    <cellStyle name="20% - Accent1 3 2 2 3 3 3 5" xfId="17624" xr:uid="{00000000-0005-0000-0000-000020440000}"/>
    <cellStyle name="20% - Accent1 3 2 2 3 3 3 5 2" xfId="17625" xr:uid="{00000000-0005-0000-0000-000021440000}"/>
    <cellStyle name="20% - Accent1 3 2 2 3 3 3 5 2 2" xfId="17626" xr:uid="{00000000-0005-0000-0000-000022440000}"/>
    <cellStyle name="20% - Accent1 3 2 2 3 3 3 5 3" xfId="17627" xr:uid="{00000000-0005-0000-0000-000023440000}"/>
    <cellStyle name="20% - Accent1 3 2 2 3 3 3 6" xfId="17628" xr:uid="{00000000-0005-0000-0000-000024440000}"/>
    <cellStyle name="20% - Accent1 3 2 2 3 3 3 6 2" xfId="17629" xr:uid="{00000000-0005-0000-0000-000025440000}"/>
    <cellStyle name="20% - Accent1 3 2 2 3 3 3 6 2 2" xfId="17630" xr:uid="{00000000-0005-0000-0000-000026440000}"/>
    <cellStyle name="20% - Accent1 3 2 2 3 3 3 6 3" xfId="17631" xr:uid="{00000000-0005-0000-0000-000027440000}"/>
    <cellStyle name="20% - Accent1 3 2 2 3 3 3 7" xfId="17632" xr:uid="{00000000-0005-0000-0000-000028440000}"/>
    <cellStyle name="20% - Accent1 3 2 2 3 3 3 7 2" xfId="17633" xr:uid="{00000000-0005-0000-0000-000029440000}"/>
    <cellStyle name="20% - Accent1 3 2 2 3 3 3 8" xfId="17634" xr:uid="{00000000-0005-0000-0000-00002A440000}"/>
    <cellStyle name="20% - Accent1 3 2 2 3 3 3 8 2" xfId="17635" xr:uid="{00000000-0005-0000-0000-00002B440000}"/>
    <cellStyle name="20% - Accent1 3 2 2 3 3 3 9" xfId="17636" xr:uid="{00000000-0005-0000-0000-00002C440000}"/>
    <cellStyle name="20% - Accent1 3 2 2 3 3 4" xfId="17637" xr:uid="{00000000-0005-0000-0000-00002D440000}"/>
    <cellStyle name="20% - Accent1 3 2 2 3 3 4 2" xfId="17638" xr:uid="{00000000-0005-0000-0000-00002E440000}"/>
    <cellStyle name="20% - Accent1 3 2 2 3 3 4 2 2" xfId="17639" xr:uid="{00000000-0005-0000-0000-00002F440000}"/>
    <cellStyle name="20% - Accent1 3 2 2 3 3 4 2 2 2" xfId="17640" xr:uid="{00000000-0005-0000-0000-000030440000}"/>
    <cellStyle name="20% - Accent1 3 2 2 3 3 4 2 3" xfId="17641" xr:uid="{00000000-0005-0000-0000-000031440000}"/>
    <cellStyle name="20% - Accent1 3 2 2 3 3 4 3" xfId="17642" xr:uid="{00000000-0005-0000-0000-000032440000}"/>
    <cellStyle name="20% - Accent1 3 2 2 3 3 4 3 2" xfId="17643" xr:uid="{00000000-0005-0000-0000-000033440000}"/>
    <cellStyle name="20% - Accent1 3 2 2 3 3 4 4" xfId="17644" xr:uid="{00000000-0005-0000-0000-000034440000}"/>
    <cellStyle name="20% - Accent1 3 2 2 3 3 5" xfId="17645" xr:uid="{00000000-0005-0000-0000-000035440000}"/>
    <cellStyle name="20% - Accent1 3 2 2 3 3 5 2" xfId="17646" xr:uid="{00000000-0005-0000-0000-000036440000}"/>
    <cellStyle name="20% - Accent1 3 2 2 3 3 5 2 2" xfId="17647" xr:uid="{00000000-0005-0000-0000-000037440000}"/>
    <cellStyle name="20% - Accent1 3 2 2 3 3 5 2 2 2" xfId="17648" xr:uid="{00000000-0005-0000-0000-000038440000}"/>
    <cellStyle name="20% - Accent1 3 2 2 3 3 5 2 3" xfId="17649" xr:uid="{00000000-0005-0000-0000-000039440000}"/>
    <cellStyle name="20% - Accent1 3 2 2 3 3 5 3" xfId="17650" xr:uid="{00000000-0005-0000-0000-00003A440000}"/>
    <cellStyle name="20% - Accent1 3 2 2 3 3 5 3 2" xfId="17651" xr:uid="{00000000-0005-0000-0000-00003B440000}"/>
    <cellStyle name="20% - Accent1 3 2 2 3 3 5 4" xfId="17652" xr:uid="{00000000-0005-0000-0000-00003C440000}"/>
    <cellStyle name="20% - Accent1 3 2 2 3 3 6" xfId="17653" xr:uid="{00000000-0005-0000-0000-00003D440000}"/>
    <cellStyle name="20% - Accent1 3 2 2 3 3 6 2" xfId="17654" xr:uid="{00000000-0005-0000-0000-00003E440000}"/>
    <cellStyle name="20% - Accent1 3 2 2 3 3 6 2 2" xfId="17655" xr:uid="{00000000-0005-0000-0000-00003F440000}"/>
    <cellStyle name="20% - Accent1 3 2 2 3 3 6 2 2 2" xfId="17656" xr:uid="{00000000-0005-0000-0000-000040440000}"/>
    <cellStyle name="20% - Accent1 3 2 2 3 3 6 2 3" xfId="17657" xr:uid="{00000000-0005-0000-0000-000041440000}"/>
    <cellStyle name="20% - Accent1 3 2 2 3 3 6 3" xfId="17658" xr:uid="{00000000-0005-0000-0000-000042440000}"/>
    <cellStyle name="20% - Accent1 3 2 2 3 3 6 3 2" xfId="17659" xr:uid="{00000000-0005-0000-0000-000043440000}"/>
    <cellStyle name="20% - Accent1 3 2 2 3 3 6 4" xfId="17660" xr:uid="{00000000-0005-0000-0000-000044440000}"/>
    <cellStyle name="20% - Accent1 3 2 2 3 3 7" xfId="17661" xr:uid="{00000000-0005-0000-0000-000045440000}"/>
    <cellStyle name="20% - Accent1 3 2 2 3 3 7 2" xfId="17662" xr:uid="{00000000-0005-0000-0000-000046440000}"/>
    <cellStyle name="20% - Accent1 3 2 2 3 3 7 2 2" xfId="17663" xr:uid="{00000000-0005-0000-0000-000047440000}"/>
    <cellStyle name="20% - Accent1 3 2 2 3 3 7 3" xfId="17664" xr:uid="{00000000-0005-0000-0000-000048440000}"/>
    <cellStyle name="20% - Accent1 3 2 2 3 3 8" xfId="17665" xr:uid="{00000000-0005-0000-0000-000049440000}"/>
    <cellStyle name="20% - Accent1 3 2 2 3 3 8 2" xfId="17666" xr:uid="{00000000-0005-0000-0000-00004A440000}"/>
    <cellStyle name="20% - Accent1 3 2 2 3 3 8 2 2" xfId="17667" xr:uid="{00000000-0005-0000-0000-00004B440000}"/>
    <cellStyle name="20% - Accent1 3 2 2 3 3 8 3" xfId="17668" xr:uid="{00000000-0005-0000-0000-00004C440000}"/>
    <cellStyle name="20% - Accent1 3 2 2 3 3 9" xfId="17669" xr:uid="{00000000-0005-0000-0000-00004D440000}"/>
    <cellStyle name="20% - Accent1 3 2 2 3 3 9 2" xfId="17670" xr:uid="{00000000-0005-0000-0000-00004E440000}"/>
    <cellStyle name="20% - Accent1 3 2 2 3 4" xfId="17671" xr:uid="{00000000-0005-0000-0000-00004F440000}"/>
    <cellStyle name="20% - Accent1 3 2 2 3 4 10" xfId="17672" xr:uid="{00000000-0005-0000-0000-000050440000}"/>
    <cellStyle name="20% - Accent1 3 2 2 3 4 10 2" xfId="17673" xr:uid="{00000000-0005-0000-0000-000051440000}"/>
    <cellStyle name="20% - Accent1 3 2 2 3 4 11" xfId="17674" xr:uid="{00000000-0005-0000-0000-000052440000}"/>
    <cellStyle name="20% - Accent1 3 2 2 3 4 2" xfId="17675" xr:uid="{00000000-0005-0000-0000-000053440000}"/>
    <cellStyle name="20% - Accent1 3 2 2 3 4 2 2" xfId="17676" xr:uid="{00000000-0005-0000-0000-000054440000}"/>
    <cellStyle name="20% - Accent1 3 2 2 3 4 2 2 2" xfId="17677" xr:uid="{00000000-0005-0000-0000-000055440000}"/>
    <cellStyle name="20% - Accent1 3 2 2 3 4 2 2 2 2" xfId="17678" xr:uid="{00000000-0005-0000-0000-000056440000}"/>
    <cellStyle name="20% - Accent1 3 2 2 3 4 2 2 2 2 2" xfId="17679" xr:uid="{00000000-0005-0000-0000-000057440000}"/>
    <cellStyle name="20% - Accent1 3 2 2 3 4 2 2 2 3" xfId="17680" xr:uid="{00000000-0005-0000-0000-000058440000}"/>
    <cellStyle name="20% - Accent1 3 2 2 3 4 2 2 3" xfId="17681" xr:uid="{00000000-0005-0000-0000-000059440000}"/>
    <cellStyle name="20% - Accent1 3 2 2 3 4 2 2 3 2" xfId="17682" xr:uid="{00000000-0005-0000-0000-00005A440000}"/>
    <cellStyle name="20% - Accent1 3 2 2 3 4 2 2 4" xfId="17683" xr:uid="{00000000-0005-0000-0000-00005B440000}"/>
    <cellStyle name="20% - Accent1 3 2 2 3 4 2 3" xfId="17684" xr:uid="{00000000-0005-0000-0000-00005C440000}"/>
    <cellStyle name="20% - Accent1 3 2 2 3 4 2 3 2" xfId="17685" xr:uid="{00000000-0005-0000-0000-00005D440000}"/>
    <cellStyle name="20% - Accent1 3 2 2 3 4 2 3 2 2" xfId="17686" xr:uid="{00000000-0005-0000-0000-00005E440000}"/>
    <cellStyle name="20% - Accent1 3 2 2 3 4 2 3 2 2 2" xfId="17687" xr:uid="{00000000-0005-0000-0000-00005F440000}"/>
    <cellStyle name="20% - Accent1 3 2 2 3 4 2 3 2 3" xfId="17688" xr:uid="{00000000-0005-0000-0000-000060440000}"/>
    <cellStyle name="20% - Accent1 3 2 2 3 4 2 3 3" xfId="17689" xr:uid="{00000000-0005-0000-0000-000061440000}"/>
    <cellStyle name="20% - Accent1 3 2 2 3 4 2 3 3 2" xfId="17690" xr:uid="{00000000-0005-0000-0000-000062440000}"/>
    <cellStyle name="20% - Accent1 3 2 2 3 4 2 3 4" xfId="17691" xr:uid="{00000000-0005-0000-0000-000063440000}"/>
    <cellStyle name="20% - Accent1 3 2 2 3 4 2 4" xfId="17692" xr:uid="{00000000-0005-0000-0000-000064440000}"/>
    <cellStyle name="20% - Accent1 3 2 2 3 4 2 4 2" xfId="17693" xr:uid="{00000000-0005-0000-0000-000065440000}"/>
    <cellStyle name="20% - Accent1 3 2 2 3 4 2 4 2 2" xfId="17694" xr:uid="{00000000-0005-0000-0000-000066440000}"/>
    <cellStyle name="20% - Accent1 3 2 2 3 4 2 4 2 2 2" xfId="17695" xr:uid="{00000000-0005-0000-0000-000067440000}"/>
    <cellStyle name="20% - Accent1 3 2 2 3 4 2 4 2 3" xfId="17696" xr:uid="{00000000-0005-0000-0000-000068440000}"/>
    <cellStyle name="20% - Accent1 3 2 2 3 4 2 4 3" xfId="17697" xr:uid="{00000000-0005-0000-0000-000069440000}"/>
    <cellStyle name="20% - Accent1 3 2 2 3 4 2 4 3 2" xfId="17698" xr:uid="{00000000-0005-0000-0000-00006A440000}"/>
    <cellStyle name="20% - Accent1 3 2 2 3 4 2 4 4" xfId="17699" xr:uid="{00000000-0005-0000-0000-00006B440000}"/>
    <cellStyle name="20% - Accent1 3 2 2 3 4 2 5" xfId="17700" xr:uid="{00000000-0005-0000-0000-00006C440000}"/>
    <cellStyle name="20% - Accent1 3 2 2 3 4 2 5 2" xfId="17701" xr:uid="{00000000-0005-0000-0000-00006D440000}"/>
    <cellStyle name="20% - Accent1 3 2 2 3 4 2 5 2 2" xfId="17702" xr:uid="{00000000-0005-0000-0000-00006E440000}"/>
    <cellStyle name="20% - Accent1 3 2 2 3 4 2 5 3" xfId="17703" xr:uid="{00000000-0005-0000-0000-00006F440000}"/>
    <cellStyle name="20% - Accent1 3 2 2 3 4 2 6" xfId="17704" xr:uid="{00000000-0005-0000-0000-000070440000}"/>
    <cellStyle name="20% - Accent1 3 2 2 3 4 2 6 2" xfId="17705" xr:uid="{00000000-0005-0000-0000-000071440000}"/>
    <cellStyle name="20% - Accent1 3 2 2 3 4 2 6 2 2" xfId="17706" xr:uid="{00000000-0005-0000-0000-000072440000}"/>
    <cellStyle name="20% - Accent1 3 2 2 3 4 2 6 3" xfId="17707" xr:uid="{00000000-0005-0000-0000-000073440000}"/>
    <cellStyle name="20% - Accent1 3 2 2 3 4 2 7" xfId="17708" xr:uid="{00000000-0005-0000-0000-000074440000}"/>
    <cellStyle name="20% - Accent1 3 2 2 3 4 2 7 2" xfId="17709" xr:uid="{00000000-0005-0000-0000-000075440000}"/>
    <cellStyle name="20% - Accent1 3 2 2 3 4 2 8" xfId="17710" xr:uid="{00000000-0005-0000-0000-000076440000}"/>
    <cellStyle name="20% - Accent1 3 2 2 3 4 2 8 2" xfId="17711" xr:uid="{00000000-0005-0000-0000-000077440000}"/>
    <cellStyle name="20% - Accent1 3 2 2 3 4 2 9" xfId="17712" xr:uid="{00000000-0005-0000-0000-000078440000}"/>
    <cellStyle name="20% - Accent1 3 2 2 3 4 3" xfId="17713" xr:uid="{00000000-0005-0000-0000-000079440000}"/>
    <cellStyle name="20% - Accent1 3 2 2 3 4 3 2" xfId="17714" xr:uid="{00000000-0005-0000-0000-00007A440000}"/>
    <cellStyle name="20% - Accent1 3 2 2 3 4 3 2 2" xfId="17715" xr:uid="{00000000-0005-0000-0000-00007B440000}"/>
    <cellStyle name="20% - Accent1 3 2 2 3 4 3 2 2 2" xfId="17716" xr:uid="{00000000-0005-0000-0000-00007C440000}"/>
    <cellStyle name="20% - Accent1 3 2 2 3 4 3 2 2 2 2" xfId="17717" xr:uid="{00000000-0005-0000-0000-00007D440000}"/>
    <cellStyle name="20% - Accent1 3 2 2 3 4 3 2 2 3" xfId="17718" xr:uid="{00000000-0005-0000-0000-00007E440000}"/>
    <cellStyle name="20% - Accent1 3 2 2 3 4 3 2 3" xfId="17719" xr:uid="{00000000-0005-0000-0000-00007F440000}"/>
    <cellStyle name="20% - Accent1 3 2 2 3 4 3 2 3 2" xfId="17720" xr:uid="{00000000-0005-0000-0000-000080440000}"/>
    <cellStyle name="20% - Accent1 3 2 2 3 4 3 2 4" xfId="17721" xr:uid="{00000000-0005-0000-0000-000081440000}"/>
    <cellStyle name="20% - Accent1 3 2 2 3 4 3 3" xfId="17722" xr:uid="{00000000-0005-0000-0000-000082440000}"/>
    <cellStyle name="20% - Accent1 3 2 2 3 4 3 3 2" xfId="17723" xr:uid="{00000000-0005-0000-0000-000083440000}"/>
    <cellStyle name="20% - Accent1 3 2 2 3 4 3 3 2 2" xfId="17724" xr:uid="{00000000-0005-0000-0000-000084440000}"/>
    <cellStyle name="20% - Accent1 3 2 2 3 4 3 3 2 2 2" xfId="17725" xr:uid="{00000000-0005-0000-0000-000085440000}"/>
    <cellStyle name="20% - Accent1 3 2 2 3 4 3 3 2 3" xfId="17726" xr:uid="{00000000-0005-0000-0000-000086440000}"/>
    <cellStyle name="20% - Accent1 3 2 2 3 4 3 3 3" xfId="17727" xr:uid="{00000000-0005-0000-0000-000087440000}"/>
    <cellStyle name="20% - Accent1 3 2 2 3 4 3 3 3 2" xfId="17728" xr:uid="{00000000-0005-0000-0000-000088440000}"/>
    <cellStyle name="20% - Accent1 3 2 2 3 4 3 3 4" xfId="17729" xr:uid="{00000000-0005-0000-0000-000089440000}"/>
    <cellStyle name="20% - Accent1 3 2 2 3 4 3 4" xfId="17730" xr:uid="{00000000-0005-0000-0000-00008A440000}"/>
    <cellStyle name="20% - Accent1 3 2 2 3 4 3 4 2" xfId="17731" xr:uid="{00000000-0005-0000-0000-00008B440000}"/>
    <cellStyle name="20% - Accent1 3 2 2 3 4 3 4 2 2" xfId="17732" xr:uid="{00000000-0005-0000-0000-00008C440000}"/>
    <cellStyle name="20% - Accent1 3 2 2 3 4 3 4 2 2 2" xfId="17733" xr:uid="{00000000-0005-0000-0000-00008D440000}"/>
    <cellStyle name="20% - Accent1 3 2 2 3 4 3 4 2 3" xfId="17734" xr:uid="{00000000-0005-0000-0000-00008E440000}"/>
    <cellStyle name="20% - Accent1 3 2 2 3 4 3 4 3" xfId="17735" xr:uid="{00000000-0005-0000-0000-00008F440000}"/>
    <cellStyle name="20% - Accent1 3 2 2 3 4 3 4 3 2" xfId="17736" xr:uid="{00000000-0005-0000-0000-000090440000}"/>
    <cellStyle name="20% - Accent1 3 2 2 3 4 3 4 4" xfId="17737" xr:uid="{00000000-0005-0000-0000-000091440000}"/>
    <cellStyle name="20% - Accent1 3 2 2 3 4 3 5" xfId="17738" xr:uid="{00000000-0005-0000-0000-000092440000}"/>
    <cellStyle name="20% - Accent1 3 2 2 3 4 3 5 2" xfId="17739" xr:uid="{00000000-0005-0000-0000-000093440000}"/>
    <cellStyle name="20% - Accent1 3 2 2 3 4 3 5 2 2" xfId="17740" xr:uid="{00000000-0005-0000-0000-000094440000}"/>
    <cellStyle name="20% - Accent1 3 2 2 3 4 3 5 3" xfId="17741" xr:uid="{00000000-0005-0000-0000-000095440000}"/>
    <cellStyle name="20% - Accent1 3 2 2 3 4 3 6" xfId="17742" xr:uid="{00000000-0005-0000-0000-000096440000}"/>
    <cellStyle name="20% - Accent1 3 2 2 3 4 3 6 2" xfId="17743" xr:uid="{00000000-0005-0000-0000-000097440000}"/>
    <cellStyle name="20% - Accent1 3 2 2 3 4 3 6 2 2" xfId="17744" xr:uid="{00000000-0005-0000-0000-000098440000}"/>
    <cellStyle name="20% - Accent1 3 2 2 3 4 3 6 3" xfId="17745" xr:uid="{00000000-0005-0000-0000-000099440000}"/>
    <cellStyle name="20% - Accent1 3 2 2 3 4 3 7" xfId="17746" xr:uid="{00000000-0005-0000-0000-00009A440000}"/>
    <cellStyle name="20% - Accent1 3 2 2 3 4 3 7 2" xfId="17747" xr:uid="{00000000-0005-0000-0000-00009B440000}"/>
    <cellStyle name="20% - Accent1 3 2 2 3 4 3 8" xfId="17748" xr:uid="{00000000-0005-0000-0000-00009C440000}"/>
    <cellStyle name="20% - Accent1 3 2 2 3 4 3 8 2" xfId="17749" xr:uid="{00000000-0005-0000-0000-00009D440000}"/>
    <cellStyle name="20% - Accent1 3 2 2 3 4 3 9" xfId="17750" xr:uid="{00000000-0005-0000-0000-00009E440000}"/>
    <cellStyle name="20% - Accent1 3 2 2 3 4 4" xfId="17751" xr:uid="{00000000-0005-0000-0000-00009F440000}"/>
    <cellStyle name="20% - Accent1 3 2 2 3 4 4 2" xfId="17752" xr:uid="{00000000-0005-0000-0000-0000A0440000}"/>
    <cellStyle name="20% - Accent1 3 2 2 3 4 4 2 2" xfId="17753" xr:uid="{00000000-0005-0000-0000-0000A1440000}"/>
    <cellStyle name="20% - Accent1 3 2 2 3 4 4 2 2 2" xfId="17754" xr:uid="{00000000-0005-0000-0000-0000A2440000}"/>
    <cellStyle name="20% - Accent1 3 2 2 3 4 4 2 3" xfId="17755" xr:uid="{00000000-0005-0000-0000-0000A3440000}"/>
    <cellStyle name="20% - Accent1 3 2 2 3 4 4 3" xfId="17756" xr:uid="{00000000-0005-0000-0000-0000A4440000}"/>
    <cellStyle name="20% - Accent1 3 2 2 3 4 4 3 2" xfId="17757" xr:uid="{00000000-0005-0000-0000-0000A5440000}"/>
    <cellStyle name="20% - Accent1 3 2 2 3 4 4 4" xfId="17758" xr:uid="{00000000-0005-0000-0000-0000A6440000}"/>
    <cellStyle name="20% - Accent1 3 2 2 3 4 5" xfId="17759" xr:uid="{00000000-0005-0000-0000-0000A7440000}"/>
    <cellStyle name="20% - Accent1 3 2 2 3 4 5 2" xfId="17760" xr:uid="{00000000-0005-0000-0000-0000A8440000}"/>
    <cellStyle name="20% - Accent1 3 2 2 3 4 5 2 2" xfId="17761" xr:uid="{00000000-0005-0000-0000-0000A9440000}"/>
    <cellStyle name="20% - Accent1 3 2 2 3 4 5 2 2 2" xfId="17762" xr:uid="{00000000-0005-0000-0000-0000AA440000}"/>
    <cellStyle name="20% - Accent1 3 2 2 3 4 5 2 3" xfId="17763" xr:uid="{00000000-0005-0000-0000-0000AB440000}"/>
    <cellStyle name="20% - Accent1 3 2 2 3 4 5 3" xfId="17764" xr:uid="{00000000-0005-0000-0000-0000AC440000}"/>
    <cellStyle name="20% - Accent1 3 2 2 3 4 5 3 2" xfId="17765" xr:uid="{00000000-0005-0000-0000-0000AD440000}"/>
    <cellStyle name="20% - Accent1 3 2 2 3 4 5 4" xfId="17766" xr:uid="{00000000-0005-0000-0000-0000AE440000}"/>
    <cellStyle name="20% - Accent1 3 2 2 3 4 6" xfId="17767" xr:uid="{00000000-0005-0000-0000-0000AF440000}"/>
    <cellStyle name="20% - Accent1 3 2 2 3 4 6 2" xfId="17768" xr:uid="{00000000-0005-0000-0000-0000B0440000}"/>
    <cellStyle name="20% - Accent1 3 2 2 3 4 6 2 2" xfId="17769" xr:uid="{00000000-0005-0000-0000-0000B1440000}"/>
    <cellStyle name="20% - Accent1 3 2 2 3 4 6 2 2 2" xfId="17770" xr:uid="{00000000-0005-0000-0000-0000B2440000}"/>
    <cellStyle name="20% - Accent1 3 2 2 3 4 6 2 3" xfId="17771" xr:uid="{00000000-0005-0000-0000-0000B3440000}"/>
    <cellStyle name="20% - Accent1 3 2 2 3 4 6 3" xfId="17772" xr:uid="{00000000-0005-0000-0000-0000B4440000}"/>
    <cellStyle name="20% - Accent1 3 2 2 3 4 6 3 2" xfId="17773" xr:uid="{00000000-0005-0000-0000-0000B5440000}"/>
    <cellStyle name="20% - Accent1 3 2 2 3 4 6 4" xfId="17774" xr:uid="{00000000-0005-0000-0000-0000B6440000}"/>
    <cellStyle name="20% - Accent1 3 2 2 3 4 7" xfId="17775" xr:uid="{00000000-0005-0000-0000-0000B7440000}"/>
    <cellStyle name="20% - Accent1 3 2 2 3 4 7 2" xfId="17776" xr:uid="{00000000-0005-0000-0000-0000B8440000}"/>
    <cellStyle name="20% - Accent1 3 2 2 3 4 7 2 2" xfId="17777" xr:uid="{00000000-0005-0000-0000-0000B9440000}"/>
    <cellStyle name="20% - Accent1 3 2 2 3 4 7 3" xfId="17778" xr:uid="{00000000-0005-0000-0000-0000BA440000}"/>
    <cellStyle name="20% - Accent1 3 2 2 3 4 8" xfId="17779" xr:uid="{00000000-0005-0000-0000-0000BB440000}"/>
    <cellStyle name="20% - Accent1 3 2 2 3 4 8 2" xfId="17780" xr:uid="{00000000-0005-0000-0000-0000BC440000}"/>
    <cellStyle name="20% - Accent1 3 2 2 3 4 8 2 2" xfId="17781" xr:uid="{00000000-0005-0000-0000-0000BD440000}"/>
    <cellStyle name="20% - Accent1 3 2 2 3 4 8 3" xfId="17782" xr:uid="{00000000-0005-0000-0000-0000BE440000}"/>
    <cellStyle name="20% - Accent1 3 2 2 3 4 9" xfId="17783" xr:uid="{00000000-0005-0000-0000-0000BF440000}"/>
    <cellStyle name="20% - Accent1 3 2 2 3 4 9 2" xfId="17784" xr:uid="{00000000-0005-0000-0000-0000C0440000}"/>
    <cellStyle name="20% - Accent1 3 2 2 3 5" xfId="17785" xr:uid="{00000000-0005-0000-0000-0000C1440000}"/>
    <cellStyle name="20% - Accent1 3 2 2 3 5 2" xfId="17786" xr:uid="{00000000-0005-0000-0000-0000C2440000}"/>
    <cellStyle name="20% - Accent1 3 2 2 3 5 2 2" xfId="17787" xr:uid="{00000000-0005-0000-0000-0000C3440000}"/>
    <cellStyle name="20% - Accent1 3 2 2 3 5 2 2 2" xfId="17788" xr:uid="{00000000-0005-0000-0000-0000C4440000}"/>
    <cellStyle name="20% - Accent1 3 2 2 3 5 2 2 2 2" xfId="17789" xr:uid="{00000000-0005-0000-0000-0000C5440000}"/>
    <cellStyle name="20% - Accent1 3 2 2 3 5 2 2 3" xfId="17790" xr:uid="{00000000-0005-0000-0000-0000C6440000}"/>
    <cellStyle name="20% - Accent1 3 2 2 3 5 2 3" xfId="17791" xr:uid="{00000000-0005-0000-0000-0000C7440000}"/>
    <cellStyle name="20% - Accent1 3 2 2 3 5 2 3 2" xfId="17792" xr:uid="{00000000-0005-0000-0000-0000C8440000}"/>
    <cellStyle name="20% - Accent1 3 2 2 3 5 2 4" xfId="17793" xr:uid="{00000000-0005-0000-0000-0000C9440000}"/>
    <cellStyle name="20% - Accent1 3 2 2 3 5 3" xfId="17794" xr:uid="{00000000-0005-0000-0000-0000CA440000}"/>
    <cellStyle name="20% - Accent1 3 2 2 3 5 3 2" xfId="17795" xr:uid="{00000000-0005-0000-0000-0000CB440000}"/>
    <cellStyle name="20% - Accent1 3 2 2 3 5 3 2 2" xfId="17796" xr:uid="{00000000-0005-0000-0000-0000CC440000}"/>
    <cellStyle name="20% - Accent1 3 2 2 3 5 3 2 2 2" xfId="17797" xr:uid="{00000000-0005-0000-0000-0000CD440000}"/>
    <cellStyle name="20% - Accent1 3 2 2 3 5 3 2 3" xfId="17798" xr:uid="{00000000-0005-0000-0000-0000CE440000}"/>
    <cellStyle name="20% - Accent1 3 2 2 3 5 3 3" xfId="17799" xr:uid="{00000000-0005-0000-0000-0000CF440000}"/>
    <cellStyle name="20% - Accent1 3 2 2 3 5 3 3 2" xfId="17800" xr:uid="{00000000-0005-0000-0000-0000D0440000}"/>
    <cellStyle name="20% - Accent1 3 2 2 3 5 3 4" xfId="17801" xr:uid="{00000000-0005-0000-0000-0000D1440000}"/>
    <cellStyle name="20% - Accent1 3 2 2 3 5 4" xfId="17802" xr:uid="{00000000-0005-0000-0000-0000D2440000}"/>
    <cellStyle name="20% - Accent1 3 2 2 3 5 4 2" xfId="17803" xr:uid="{00000000-0005-0000-0000-0000D3440000}"/>
    <cellStyle name="20% - Accent1 3 2 2 3 5 4 2 2" xfId="17804" xr:uid="{00000000-0005-0000-0000-0000D4440000}"/>
    <cellStyle name="20% - Accent1 3 2 2 3 5 4 2 2 2" xfId="17805" xr:uid="{00000000-0005-0000-0000-0000D5440000}"/>
    <cellStyle name="20% - Accent1 3 2 2 3 5 4 2 3" xfId="17806" xr:uid="{00000000-0005-0000-0000-0000D6440000}"/>
    <cellStyle name="20% - Accent1 3 2 2 3 5 4 3" xfId="17807" xr:uid="{00000000-0005-0000-0000-0000D7440000}"/>
    <cellStyle name="20% - Accent1 3 2 2 3 5 4 3 2" xfId="17808" xr:uid="{00000000-0005-0000-0000-0000D8440000}"/>
    <cellStyle name="20% - Accent1 3 2 2 3 5 4 4" xfId="17809" xr:uid="{00000000-0005-0000-0000-0000D9440000}"/>
    <cellStyle name="20% - Accent1 3 2 2 3 5 5" xfId="17810" xr:uid="{00000000-0005-0000-0000-0000DA440000}"/>
    <cellStyle name="20% - Accent1 3 2 2 3 5 5 2" xfId="17811" xr:uid="{00000000-0005-0000-0000-0000DB440000}"/>
    <cellStyle name="20% - Accent1 3 2 2 3 5 5 2 2" xfId="17812" xr:uid="{00000000-0005-0000-0000-0000DC440000}"/>
    <cellStyle name="20% - Accent1 3 2 2 3 5 5 3" xfId="17813" xr:uid="{00000000-0005-0000-0000-0000DD440000}"/>
    <cellStyle name="20% - Accent1 3 2 2 3 5 6" xfId="17814" xr:uid="{00000000-0005-0000-0000-0000DE440000}"/>
    <cellStyle name="20% - Accent1 3 2 2 3 5 6 2" xfId="17815" xr:uid="{00000000-0005-0000-0000-0000DF440000}"/>
    <cellStyle name="20% - Accent1 3 2 2 3 5 6 2 2" xfId="17816" xr:uid="{00000000-0005-0000-0000-0000E0440000}"/>
    <cellStyle name="20% - Accent1 3 2 2 3 5 6 3" xfId="17817" xr:uid="{00000000-0005-0000-0000-0000E1440000}"/>
    <cellStyle name="20% - Accent1 3 2 2 3 5 7" xfId="17818" xr:uid="{00000000-0005-0000-0000-0000E2440000}"/>
    <cellStyle name="20% - Accent1 3 2 2 3 5 7 2" xfId="17819" xr:uid="{00000000-0005-0000-0000-0000E3440000}"/>
    <cellStyle name="20% - Accent1 3 2 2 3 5 8" xfId="17820" xr:uid="{00000000-0005-0000-0000-0000E4440000}"/>
    <cellStyle name="20% - Accent1 3 2 2 3 5 8 2" xfId="17821" xr:uid="{00000000-0005-0000-0000-0000E5440000}"/>
    <cellStyle name="20% - Accent1 3 2 2 3 5 9" xfId="17822" xr:uid="{00000000-0005-0000-0000-0000E6440000}"/>
    <cellStyle name="20% - Accent1 3 2 2 3 6" xfId="17823" xr:uid="{00000000-0005-0000-0000-0000E7440000}"/>
    <cellStyle name="20% - Accent1 3 2 2 3 6 2" xfId="17824" xr:uid="{00000000-0005-0000-0000-0000E8440000}"/>
    <cellStyle name="20% - Accent1 3 2 2 3 6 2 2" xfId="17825" xr:uid="{00000000-0005-0000-0000-0000E9440000}"/>
    <cellStyle name="20% - Accent1 3 2 2 3 6 2 2 2" xfId="17826" xr:uid="{00000000-0005-0000-0000-0000EA440000}"/>
    <cellStyle name="20% - Accent1 3 2 2 3 6 2 2 2 2" xfId="17827" xr:uid="{00000000-0005-0000-0000-0000EB440000}"/>
    <cellStyle name="20% - Accent1 3 2 2 3 6 2 2 3" xfId="17828" xr:uid="{00000000-0005-0000-0000-0000EC440000}"/>
    <cellStyle name="20% - Accent1 3 2 2 3 6 2 3" xfId="17829" xr:uid="{00000000-0005-0000-0000-0000ED440000}"/>
    <cellStyle name="20% - Accent1 3 2 2 3 6 2 3 2" xfId="17830" xr:uid="{00000000-0005-0000-0000-0000EE440000}"/>
    <cellStyle name="20% - Accent1 3 2 2 3 6 2 4" xfId="17831" xr:uid="{00000000-0005-0000-0000-0000EF440000}"/>
    <cellStyle name="20% - Accent1 3 2 2 3 6 3" xfId="17832" xr:uid="{00000000-0005-0000-0000-0000F0440000}"/>
    <cellStyle name="20% - Accent1 3 2 2 3 6 3 2" xfId="17833" xr:uid="{00000000-0005-0000-0000-0000F1440000}"/>
    <cellStyle name="20% - Accent1 3 2 2 3 6 3 2 2" xfId="17834" xr:uid="{00000000-0005-0000-0000-0000F2440000}"/>
    <cellStyle name="20% - Accent1 3 2 2 3 6 3 2 2 2" xfId="17835" xr:uid="{00000000-0005-0000-0000-0000F3440000}"/>
    <cellStyle name="20% - Accent1 3 2 2 3 6 3 2 3" xfId="17836" xr:uid="{00000000-0005-0000-0000-0000F4440000}"/>
    <cellStyle name="20% - Accent1 3 2 2 3 6 3 3" xfId="17837" xr:uid="{00000000-0005-0000-0000-0000F5440000}"/>
    <cellStyle name="20% - Accent1 3 2 2 3 6 3 3 2" xfId="17838" xr:uid="{00000000-0005-0000-0000-0000F6440000}"/>
    <cellStyle name="20% - Accent1 3 2 2 3 6 3 4" xfId="17839" xr:uid="{00000000-0005-0000-0000-0000F7440000}"/>
    <cellStyle name="20% - Accent1 3 2 2 3 6 4" xfId="17840" xr:uid="{00000000-0005-0000-0000-0000F8440000}"/>
    <cellStyle name="20% - Accent1 3 2 2 3 6 4 2" xfId="17841" xr:uid="{00000000-0005-0000-0000-0000F9440000}"/>
    <cellStyle name="20% - Accent1 3 2 2 3 6 4 2 2" xfId="17842" xr:uid="{00000000-0005-0000-0000-0000FA440000}"/>
    <cellStyle name="20% - Accent1 3 2 2 3 6 4 2 2 2" xfId="17843" xr:uid="{00000000-0005-0000-0000-0000FB440000}"/>
    <cellStyle name="20% - Accent1 3 2 2 3 6 4 2 3" xfId="17844" xr:uid="{00000000-0005-0000-0000-0000FC440000}"/>
    <cellStyle name="20% - Accent1 3 2 2 3 6 4 3" xfId="17845" xr:uid="{00000000-0005-0000-0000-0000FD440000}"/>
    <cellStyle name="20% - Accent1 3 2 2 3 6 4 3 2" xfId="17846" xr:uid="{00000000-0005-0000-0000-0000FE440000}"/>
    <cellStyle name="20% - Accent1 3 2 2 3 6 4 4" xfId="17847" xr:uid="{00000000-0005-0000-0000-0000FF440000}"/>
    <cellStyle name="20% - Accent1 3 2 2 3 6 5" xfId="17848" xr:uid="{00000000-0005-0000-0000-000000450000}"/>
    <cellStyle name="20% - Accent1 3 2 2 3 6 5 2" xfId="17849" xr:uid="{00000000-0005-0000-0000-000001450000}"/>
    <cellStyle name="20% - Accent1 3 2 2 3 6 5 2 2" xfId="17850" xr:uid="{00000000-0005-0000-0000-000002450000}"/>
    <cellStyle name="20% - Accent1 3 2 2 3 6 5 3" xfId="17851" xr:uid="{00000000-0005-0000-0000-000003450000}"/>
    <cellStyle name="20% - Accent1 3 2 2 3 6 6" xfId="17852" xr:uid="{00000000-0005-0000-0000-000004450000}"/>
    <cellStyle name="20% - Accent1 3 2 2 3 6 6 2" xfId="17853" xr:uid="{00000000-0005-0000-0000-000005450000}"/>
    <cellStyle name="20% - Accent1 3 2 2 3 6 6 2 2" xfId="17854" xr:uid="{00000000-0005-0000-0000-000006450000}"/>
    <cellStyle name="20% - Accent1 3 2 2 3 6 6 3" xfId="17855" xr:uid="{00000000-0005-0000-0000-000007450000}"/>
    <cellStyle name="20% - Accent1 3 2 2 3 6 7" xfId="17856" xr:uid="{00000000-0005-0000-0000-000008450000}"/>
    <cellStyle name="20% - Accent1 3 2 2 3 6 7 2" xfId="17857" xr:uid="{00000000-0005-0000-0000-000009450000}"/>
    <cellStyle name="20% - Accent1 3 2 2 3 6 8" xfId="17858" xr:uid="{00000000-0005-0000-0000-00000A450000}"/>
    <cellStyle name="20% - Accent1 3 2 2 3 6 8 2" xfId="17859" xr:uid="{00000000-0005-0000-0000-00000B450000}"/>
    <cellStyle name="20% - Accent1 3 2 2 3 6 9" xfId="17860" xr:uid="{00000000-0005-0000-0000-00000C450000}"/>
    <cellStyle name="20% - Accent1 3 2 2 3 7" xfId="17861" xr:uid="{00000000-0005-0000-0000-00000D450000}"/>
    <cellStyle name="20% - Accent1 3 2 2 3 7 2" xfId="17862" xr:uid="{00000000-0005-0000-0000-00000E450000}"/>
    <cellStyle name="20% - Accent1 3 2 2 3 7 2 2" xfId="17863" xr:uid="{00000000-0005-0000-0000-00000F450000}"/>
    <cellStyle name="20% - Accent1 3 2 2 3 7 2 2 2" xfId="17864" xr:uid="{00000000-0005-0000-0000-000010450000}"/>
    <cellStyle name="20% - Accent1 3 2 2 3 7 2 3" xfId="17865" xr:uid="{00000000-0005-0000-0000-000011450000}"/>
    <cellStyle name="20% - Accent1 3 2 2 3 7 3" xfId="17866" xr:uid="{00000000-0005-0000-0000-000012450000}"/>
    <cellStyle name="20% - Accent1 3 2 2 3 7 3 2" xfId="17867" xr:uid="{00000000-0005-0000-0000-000013450000}"/>
    <cellStyle name="20% - Accent1 3 2 2 3 7 4" xfId="17868" xr:uid="{00000000-0005-0000-0000-000014450000}"/>
    <cellStyle name="20% - Accent1 3 2 2 3 8" xfId="17869" xr:uid="{00000000-0005-0000-0000-000015450000}"/>
    <cellStyle name="20% - Accent1 3 2 2 3 8 2" xfId="17870" xr:uid="{00000000-0005-0000-0000-000016450000}"/>
    <cellStyle name="20% - Accent1 3 2 2 3 8 2 2" xfId="17871" xr:uid="{00000000-0005-0000-0000-000017450000}"/>
    <cellStyle name="20% - Accent1 3 2 2 3 8 2 2 2" xfId="17872" xr:uid="{00000000-0005-0000-0000-000018450000}"/>
    <cellStyle name="20% - Accent1 3 2 2 3 8 2 3" xfId="17873" xr:uid="{00000000-0005-0000-0000-000019450000}"/>
    <cellStyle name="20% - Accent1 3 2 2 3 8 3" xfId="17874" xr:uid="{00000000-0005-0000-0000-00001A450000}"/>
    <cellStyle name="20% - Accent1 3 2 2 3 8 3 2" xfId="17875" xr:uid="{00000000-0005-0000-0000-00001B450000}"/>
    <cellStyle name="20% - Accent1 3 2 2 3 8 4" xfId="17876" xr:uid="{00000000-0005-0000-0000-00001C450000}"/>
    <cellStyle name="20% - Accent1 3 2 2 3 9" xfId="17877" xr:uid="{00000000-0005-0000-0000-00001D450000}"/>
    <cellStyle name="20% - Accent1 3 2 2 3 9 2" xfId="17878" xr:uid="{00000000-0005-0000-0000-00001E450000}"/>
    <cellStyle name="20% - Accent1 3 2 2 3 9 2 2" xfId="17879" xr:uid="{00000000-0005-0000-0000-00001F450000}"/>
    <cellStyle name="20% - Accent1 3 2 2 3 9 2 2 2" xfId="17880" xr:uid="{00000000-0005-0000-0000-000020450000}"/>
    <cellStyle name="20% - Accent1 3 2 2 3 9 2 3" xfId="17881" xr:uid="{00000000-0005-0000-0000-000021450000}"/>
    <cellStyle name="20% - Accent1 3 2 2 3 9 3" xfId="17882" xr:uid="{00000000-0005-0000-0000-000022450000}"/>
    <cellStyle name="20% - Accent1 3 2 2 3 9 3 2" xfId="17883" xr:uid="{00000000-0005-0000-0000-000023450000}"/>
    <cellStyle name="20% - Accent1 3 2 2 3 9 4" xfId="17884" xr:uid="{00000000-0005-0000-0000-000024450000}"/>
    <cellStyle name="20% - Accent1 3 2 2 4" xfId="17885" xr:uid="{00000000-0005-0000-0000-000025450000}"/>
    <cellStyle name="20% - Accent1 3 2 2 4 10" xfId="17886" xr:uid="{00000000-0005-0000-0000-000026450000}"/>
    <cellStyle name="20% - Accent1 3 2 2 4 10 2" xfId="17887" xr:uid="{00000000-0005-0000-0000-000027450000}"/>
    <cellStyle name="20% - Accent1 3 2 2 4 11" xfId="17888" xr:uid="{00000000-0005-0000-0000-000028450000}"/>
    <cellStyle name="20% - Accent1 3 2 2 4 2" xfId="17889" xr:uid="{00000000-0005-0000-0000-000029450000}"/>
    <cellStyle name="20% - Accent1 3 2 2 4 2 2" xfId="17890" xr:uid="{00000000-0005-0000-0000-00002A450000}"/>
    <cellStyle name="20% - Accent1 3 2 2 4 2 2 2" xfId="17891" xr:uid="{00000000-0005-0000-0000-00002B450000}"/>
    <cellStyle name="20% - Accent1 3 2 2 4 2 2 2 2" xfId="17892" xr:uid="{00000000-0005-0000-0000-00002C450000}"/>
    <cellStyle name="20% - Accent1 3 2 2 4 2 2 2 2 2" xfId="17893" xr:uid="{00000000-0005-0000-0000-00002D450000}"/>
    <cellStyle name="20% - Accent1 3 2 2 4 2 2 2 3" xfId="17894" xr:uid="{00000000-0005-0000-0000-00002E450000}"/>
    <cellStyle name="20% - Accent1 3 2 2 4 2 2 3" xfId="17895" xr:uid="{00000000-0005-0000-0000-00002F450000}"/>
    <cellStyle name="20% - Accent1 3 2 2 4 2 2 3 2" xfId="17896" xr:uid="{00000000-0005-0000-0000-000030450000}"/>
    <cellStyle name="20% - Accent1 3 2 2 4 2 2 4" xfId="17897" xr:uid="{00000000-0005-0000-0000-000031450000}"/>
    <cellStyle name="20% - Accent1 3 2 2 4 2 3" xfId="17898" xr:uid="{00000000-0005-0000-0000-000032450000}"/>
    <cellStyle name="20% - Accent1 3 2 2 4 2 3 2" xfId="17899" xr:uid="{00000000-0005-0000-0000-000033450000}"/>
    <cellStyle name="20% - Accent1 3 2 2 4 2 3 2 2" xfId="17900" xr:uid="{00000000-0005-0000-0000-000034450000}"/>
    <cellStyle name="20% - Accent1 3 2 2 4 2 3 2 2 2" xfId="17901" xr:uid="{00000000-0005-0000-0000-000035450000}"/>
    <cellStyle name="20% - Accent1 3 2 2 4 2 3 2 3" xfId="17902" xr:uid="{00000000-0005-0000-0000-000036450000}"/>
    <cellStyle name="20% - Accent1 3 2 2 4 2 3 3" xfId="17903" xr:uid="{00000000-0005-0000-0000-000037450000}"/>
    <cellStyle name="20% - Accent1 3 2 2 4 2 3 3 2" xfId="17904" xr:uid="{00000000-0005-0000-0000-000038450000}"/>
    <cellStyle name="20% - Accent1 3 2 2 4 2 3 4" xfId="17905" xr:uid="{00000000-0005-0000-0000-000039450000}"/>
    <cellStyle name="20% - Accent1 3 2 2 4 2 4" xfId="17906" xr:uid="{00000000-0005-0000-0000-00003A450000}"/>
    <cellStyle name="20% - Accent1 3 2 2 4 2 4 2" xfId="17907" xr:uid="{00000000-0005-0000-0000-00003B450000}"/>
    <cellStyle name="20% - Accent1 3 2 2 4 2 4 2 2" xfId="17908" xr:uid="{00000000-0005-0000-0000-00003C450000}"/>
    <cellStyle name="20% - Accent1 3 2 2 4 2 4 2 2 2" xfId="17909" xr:uid="{00000000-0005-0000-0000-00003D450000}"/>
    <cellStyle name="20% - Accent1 3 2 2 4 2 4 2 3" xfId="17910" xr:uid="{00000000-0005-0000-0000-00003E450000}"/>
    <cellStyle name="20% - Accent1 3 2 2 4 2 4 3" xfId="17911" xr:uid="{00000000-0005-0000-0000-00003F450000}"/>
    <cellStyle name="20% - Accent1 3 2 2 4 2 4 3 2" xfId="17912" xr:uid="{00000000-0005-0000-0000-000040450000}"/>
    <cellStyle name="20% - Accent1 3 2 2 4 2 4 4" xfId="17913" xr:uid="{00000000-0005-0000-0000-000041450000}"/>
    <cellStyle name="20% - Accent1 3 2 2 4 2 5" xfId="17914" xr:uid="{00000000-0005-0000-0000-000042450000}"/>
    <cellStyle name="20% - Accent1 3 2 2 4 2 5 2" xfId="17915" xr:uid="{00000000-0005-0000-0000-000043450000}"/>
    <cellStyle name="20% - Accent1 3 2 2 4 2 5 2 2" xfId="17916" xr:uid="{00000000-0005-0000-0000-000044450000}"/>
    <cellStyle name="20% - Accent1 3 2 2 4 2 5 3" xfId="17917" xr:uid="{00000000-0005-0000-0000-000045450000}"/>
    <cellStyle name="20% - Accent1 3 2 2 4 2 6" xfId="17918" xr:uid="{00000000-0005-0000-0000-000046450000}"/>
    <cellStyle name="20% - Accent1 3 2 2 4 2 6 2" xfId="17919" xr:uid="{00000000-0005-0000-0000-000047450000}"/>
    <cellStyle name="20% - Accent1 3 2 2 4 2 6 2 2" xfId="17920" xr:uid="{00000000-0005-0000-0000-000048450000}"/>
    <cellStyle name="20% - Accent1 3 2 2 4 2 6 3" xfId="17921" xr:uid="{00000000-0005-0000-0000-000049450000}"/>
    <cellStyle name="20% - Accent1 3 2 2 4 2 7" xfId="17922" xr:uid="{00000000-0005-0000-0000-00004A450000}"/>
    <cellStyle name="20% - Accent1 3 2 2 4 2 7 2" xfId="17923" xr:uid="{00000000-0005-0000-0000-00004B450000}"/>
    <cellStyle name="20% - Accent1 3 2 2 4 2 8" xfId="17924" xr:uid="{00000000-0005-0000-0000-00004C450000}"/>
    <cellStyle name="20% - Accent1 3 2 2 4 2 8 2" xfId="17925" xr:uid="{00000000-0005-0000-0000-00004D450000}"/>
    <cellStyle name="20% - Accent1 3 2 2 4 2 9" xfId="17926" xr:uid="{00000000-0005-0000-0000-00004E450000}"/>
    <cellStyle name="20% - Accent1 3 2 2 4 3" xfId="17927" xr:uid="{00000000-0005-0000-0000-00004F450000}"/>
    <cellStyle name="20% - Accent1 3 2 2 4 3 2" xfId="17928" xr:uid="{00000000-0005-0000-0000-000050450000}"/>
    <cellStyle name="20% - Accent1 3 2 2 4 3 2 2" xfId="17929" xr:uid="{00000000-0005-0000-0000-000051450000}"/>
    <cellStyle name="20% - Accent1 3 2 2 4 3 2 2 2" xfId="17930" xr:uid="{00000000-0005-0000-0000-000052450000}"/>
    <cellStyle name="20% - Accent1 3 2 2 4 3 2 2 2 2" xfId="17931" xr:uid="{00000000-0005-0000-0000-000053450000}"/>
    <cellStyle name="20% - Accent1 3 2 2 4 3 2 2 3" xfId="17932" xr:uid="{00000000-0005-0000-0000-000054450000}"/>
    <cellStyle name="20% - Accent1 3 2 2 4 3 2 3" xfId="17933" xr:uid="{00000000-0005-0000-0000-000055450000}"/>
    <cellStyle name="20% - Accent1 3 2 2 4 3 2 3 2" xfId="17934" xr:uid="{00000000-0005-0000-0000-000056450000}"/>
    <cellStyle name="20% - Accent1 3 2 2 4 3 2 4" xfId="17935" xr:uid="{00000000-0005-0000-0000-000057450000}"/>
    <cellStyle name="20% - Accent1 3 2 2 4 3 3" xfId="17936" xr:uid="{00000000-0005-0000-0000-000058450000}"/>
    <cellStyle name="20% - Accent1 3 2 2 4 3 3 2" xfId="17937" xr:uid="{00000000-0005-0000-0000-000059450000}"/>
    <cellStyle name="20% - Accent1 3 2 2 4 3 3 2 2" xfId="17938" xr:uid="{00000000-0005-0000-0000-00005A450000}"/>
    <cellStyle name="20% - Accent1 3 2 2 4 3 3 2 2 2" xfId="17939" xr:uid="{00000000-0005-0000-0000-00005B450000}"/>
    <cellStyle name="20% - Accent1 3 2 2 4 3 3 2 3" xfId="17940" xr:uid="{00000000-0005-0000-0000-00005C450000}"/>
    <cellStyle name="20% - Accent1 3 2 2 4 3 3 3" xfId="17941" xr:uid="{00000000-0005-0000-0000-00005D450000}"/>
    <cellStyle name="20% - Accent1 3 2 2 4 3 3 3 2" xfId="17942" xr:uid="{00000000-0005-0000-0000-00005E450000}"/>
    <cellStyle name="20% - Accent1 3 2 2 4 3 3 4" xfId="17943" xr:uid="{00000000-0005-0000-0000-00005F450000}"/>
    <cellStyle name="20% - Accent1 3 2 2 4 3 4" xfId="17944" xr:uid="{00000000-0005-0000-0000-000060450000}"/>
    <cellStyle name="20% - Accent1 3 2 2 4 3 4 2" xfId="17945" xr:uid="{00000000-0005-0000-0000-000061450000}"/>
    <cellStyle name="20% - Accent1 3 2 2 4 3 4 2 2" xfId="17946" xr:uid="{00000000-0005-0000-0000-000062450000}"/>
    <cellStyle name="20% - Accent1 3 2 2 4 3 4 2 2 2" xfId="17947" xr:uid="{00000000-0005-0000-0000-000063450000}"/>
    <cellStyle name="20% - Accent1 3 2 2 4 3 4 2 3" xfId="17948" xr:uid="{00000000-0005-0000-0000-000064450000}"/>
    <cellStyle name="20% - Accent1 3 2 2 4 3 4 3" xfId="17949" xr:uid="{00000000-0005-0000-0000-000065450000}"/>
    <cellStyle name="20% - Accent1 3 2 2 4 3 4 3 2" xfId="17950" xr:uid="{00000000-0005-0000-0000-000066450000}"/>
    <cellStyle name="20% - Accent1 3 2 2 4 3 4 4" xfId="17951" xr:uid="{00000000-0005-0000-0000-000067450000}"/>
    <cellStyle name="20% - Accent1 3 2 2 4 3 5" xfId="17952" xr:uid="{00000000-0005-0000-0000-000068450000}"/>
    <cellStyle name="20% - Accent1 3 2 2 4 3 5 2" xfId="17953" xr:uid="{00000000-0005-0000-0000-000069450000}"/>
    <cellStyle name="20% - Accent1 3 2 2 4 3 5 2 2" xfId="17954" xr:uid="{00000000-0005-0000-0000-00006A450000}"/>
    <cellStyle name="20% - Accent1 3 2 2 4 3 5 3" xfId="17955" xr:uid="{00000000-0005-0000-0000-00006B450000}"/>
    <cellStyle name="20% - Accent1 3 2 2 4 3 6" xfId="17956" xr:uid="{00000000-0005-0000-0000-00006C450000}"/>
    <cellStyle name="20% - Accent1 3 2 2 4 3 6 2" xfId="17957" xr:uid="{00000000-0005-0000-0000-00006D450000}"/>
    <cellStyle name="20% - Accent1 3 2 2 4 3 6 2 2" xfId="17958" xr:uid="{00000000-0005-0000-0000-00006E450000}"/>
    <cellStyle name="20% - Accent1 3 2 2 4 3 6 3" xfId="17959" xr:uid="{00000000-0005-0000-0000-00006F450000}"/>
    <cellStyle name="20% - Accent1 3 2 2 4 3 7" xfId="17960" xr:uid="{00000000-0005-0000-0000-000070450000}"/>
    <cellStyle name="20% - Accent1 3 2 2 4 3 7 2" xfId="17961" xr:uid="{00000000-0005-0000-0000-000071450000}"/>
    <cellStyle name="20% - Accent1 3 2 2 4 3 8" xfId="17962" xr:uid="{00000000-0005-0000-0000-000072450000}"/>
    <cellStyle name="20% - Accent1 3 2 2 4 3 8 2" xfId="17963" xr:uid="{00000000-0005-0000-0000-000073450000}"/>
    <cellStyle name="20% - Accent1 3 2 2 4 3 9" xfId="17964" xr:uid="{00000000-0005-0000-0000-000074450000}"/>
    <cellStyle name="20% - Accent1 3 2 2 4 4" xfId="17965" xr:uid="{00000000-0005-0000-0000-000075450000}"/>
    <cellStyle name="20% - Accent1 3 2 2 4 4 2" xfId="17966" xr:uid="{00000000-0005-0000-0000-000076450000}"/>
    <cellStyle name="20% - Accent1 3 2 2 4 4 2 2" xfId="17967" xr:uid="{00000000-0005-0000-0000-000077450000}"/>
    <cellStyle name="20% - Accent1 3 2 2 4 4 2 2 2" xfId="17968" xr:uid="{00000000-0005-0000-0000-000078450000}"/>
    <cellStyle name="20% - Accent1 3 2 2 4 4 2 3" xfId="17969" xr:uid="{00000000-0005-0000-0000-000079450000}"/>
    <cellStyle name="20% - Accent1 3 2 2 4 4 3" xfId="17970" xr:uid="{00000000-0005-0000-0000-00007A450000}"/>
    <cellStyle name="20% - Accent1 3 2 2 4 4 3 2" xfId="17971" xr:uid="{00000000-0005-0000-0000-00007B450000}"/>
    <cellStyle name="20% - Accent1 3 2 2 4 4 4" xfId="17972" xr:uid="{00000000-0005-0000-0000-00007C450000}"/>
    <cellStyle name="20% - Accent1 3 2 2 4 5" xfId="17973" xr:uid="{00000000-0005-0000-0000-00007D450000}"/>
    <cellStyle name="20% - Accent1 3 2 2 4 5 2" xfId="17974" xr:uid="{00000000-0005-0000-0000-00007E450000}"/>
    <cellStyle name="20% - Accent1 3 2 2 4 5 2 2" xfId="17975" xr:uid="{00000000-0005-0000-0000-00007F450000}"/>
    <cellStyle name="20% - Accent1 3 2 2 4 5 2 2 2" xfId="17976" xr:uid="{00000000-0005-0000-0000-000080450000}"/>
    <cellStyle name="20% - Accent1 3 2 2 4 5 2 3" xfId="17977" xr:uid="{00000000-0005-0000-0000-000081450000}"/>
    <cellStyle name="20% - Accent1 3 2 2 4 5 3" xfId="17978" xr:uid="{00000000-0005-0000-0000-000082450000}"/>
    <cellStyle name="20% - Accent1 3 2 2 4 5 3 2" xfId="17979" xr:uid="{00000000-0005-0000-0000-000083450000}"/>
    <cellStyle name="20% - Accent1 3 2 2 4 5 4" xfId="17980" xr:uid="{00000000-0005-0000-0000-000084450000}"/>
    <cellStyle name="20% - Accent1 3 2 2 4 6" xfId="17981" xr:uid="{00000000-0005-0000-0000-000085450000}"/>
    <cellStyle name="20% - Accent1 3 2 2 4 6 2" xfId="17982" xr:uid="{00000000-0005-0000-0000-000086450000}"/>
    <cellStyle name="20% - Accent1 3 2 2 4 6 2 2" xfId="17983" xr:uid="{00000000-0005-0000-0000-000087450000}"/>
    <cellStyle name="20% - Accent1 3 2 2 4 6 2 2 2" xfId="17984" xr:uid="{00000000-0005-0000-0000-000088450000}"/>
    <cellStyle name="20% - Accent1 3 2 2 4 6 2 3" xfId="17985" xr:uid="{00000000-0005-0000-0000-000089450000}"/>
    <cellStyle name="20% - Accent1 3 2 2 4 6 3" xfId="17986" xr:uid="{00000000-0005-0000-0000-00008A450000}"/>
    <cellStyle name="20% - Accent1 3 2 2 4 6 3 2" xfId="17987" xr:uid="{00000000-0005-0000-0000-00008B450000}"/>
    <cellStyle name="20% - Accent1 3 2 2 4 6 4" xfId="17988" xr:uid="{00000000-0005-0000-0000-00008C450000}"/>
    <cellStyle name="20% - Accent1 3 2 2 4 7" xfId="17989" xr:uid="{00000000-0005-0000-0000-00008D450000}"/>
    <cellStyle name="20% - Accent1 3 2 2 4 7 2" xfId="17990" xr:uid="{00000000-0005-0000-0000-00008E450000}"/>
    <cellStyle name="20% - Accent1 3 2 2 4 7 2 2" xfId="17991" xr:uid="{00000000-0005-0000-0000-00008F450000}"/>
    <cellStyle name="20% - Accent1 3 2 2 4 7 3" xfId="17992" xr:uid="{00000000-0005-0000-0000-000090450000}"/>
    <cellStyle name="20% - Accent1 3 2 2 4 8" xfId="17993" xr:uid="{00000000-0005-0000-0000-000091450000}"/>
    <cellStyle name="20% - Accent1 3 2 2 4 8 2" xfId="17994" xr:uid="{00000000-0005-0000-0000-000092450000}"/>
    <cellStyle name="20% - Accent1 3 2 2 4 8 2 2" xfId="17995" xr:uid="{00000000-0005-0000-0000-000093450000}"/>
    <cellStyle name="20% - Accent1 3 2 2 4 8 3" xfId="17996" xr:uid="{00000000-0005-0000-0000-000094450000}"/>
    <cellStyle name="20% - Accent1 3 2 2 4 9" xfId="17997" xr:uid="{00000000-0005-0000-0000-000095450000}"/>
    <cellStyle name="20% - Accent1 3 2 2 4 9 2" xfId="17998" xr:uid="{00000000-0005-0000-0000-000096450000}"/>
    <cellStyle name="20% - Accent1 3 2 2 5" xfId="17999" xr:uid="{00000000-0005-0000-0000-000097450000}"/>
    <cellStyle name="20% - Accent1 3 2 2 5 10" xfId="18000" xr:uid="{00000000-0005-0000-0000-000098450000}"/>
    <cellStyle name="20% - Accent1 3 2 2 5 10 2" xfId="18001" xr:uid="{00000000-0005-0000-0000-000099450000}"/>
    <cellStyle name="20% - Accent1 3 2 2 5 11" xfId="18002" xr:uid="{00000000-0005-0000-0000-00009A450000}"/>
    <cellStyle name="20% - Accent1 3 2 2 5 2" xfId="18003" xr:uid="{00000000-0005-0000-0000-00009B450000}"/>
    <cellStyle name="20% - Accent1 3 2 2 5 2 2" xfId="18004" xr:uid="{00000000-0005-0000-0000-00009C450000}"/>
    <cellStyle name="20% - Accent1 3 2 2 5 2 2 2" xfId="18005" xr:uid="{00000000-0005-0000-0000-00009D450000}"/>
    <cellStyle name="20% - Accent1 3 2 2 5 2 2 2 2" xfId="18006" xr:uid="{00000000-0005-0000-0000-00009E450000}"/>
    <cellStyle name="20% - Accent1 3 2 2 5 2 2 2 2 2" xfId="18007" xr:uid="{00000000-0005-0000-0000-00009F450000}"/>
    <cellStyle name="20% - Accent1 3 2 2 5 2 2 2 3" xfId="18008" xr:uid="{00000000-0005-0000-0000-0000A0450000}"/>
    <cellStyle name="20% - Accent1 3 2 2 5 2 2 3" xfId="18009" xr:uid="{00000000-0005-0000-0000-0000A1450000}"/>
    <cellStyle name="20% - Accent1 3 2 2 5 2 2 3 2" xfId="18010" xr:uid="{00000000-0005-0000-0000-0000A2450000}"/>
    <cellStyle name="20% - Accent1 3 2 2 5 2 2 4" xfId="18011" xr:uid="{00000000-0005-0000-0000-0000A3450000}"/>
    <cellStyle name="20% - Accent1 3 2 2 5 2 3" xfId="18012" xr:uid="{00000000-0005-0000-0000-0000A4450000}"/>
    <cellStyle name="20% - Accent1 3 2 2 5 2 3 2" xfId="18013" xr:uid="{00000000-0005-0000-0000-0000A5450000}"/>
    <cellStyle name="20% - Accent1 3 2 2 5 2 3 2 2" xfId="18014" xr:uid="{00000000-0005-0000-0000-0000A6450000}"/>
    <cellStyle name="20% - Accent1 3 2 2 5 2 3 2 2 2" xfId="18015" xr:uid="{00000000-0005-0000-0000-0000A7450000}"/>
    <cellStyle name="20% - Accent1 3 2 2 5 2 3 2 3" xfId="18016" xr:uid="{00000000-0005-0000-0000-0000A8450000}"/>
    <cellStyle name="20% - Accent1 3 2 2 5 2 3 3" xfId="18017" xr:uid="{00000000-0005-0000-0000-0000A9450000}"/>
    <cellStyle name="20% - Accent1 3 2 2 5 2 3 3 2" xfId="18018" xr:uid="{00000000-0005-0000-0000-0000AA450000}"/>
    <cellStyle name="20% - Accent1 3 2 2 5 2 3 4" xfId="18019" xr:uid="{00000000-0005-0000-0000-0000AB450000}"/>
    <cellStyle name="20% - Accent1 3 2 2 5 2 4" xfId="18020" xr:uid="{00000000-0005-0000-0000-0000AC450000}"/>
    <cellStyle name="20% - Accent1 3 2 2 5 2 4 2" xfId="18021" xr:uid="{00000000-0005-0000-0000-0000AD450000}"/>
    <cellStyle name="20% - Accent1 3 2 2 5 2 4 2 2" xfId="18022" xr:uid="{00000000-0005-0000-0000-0000AE450000}"/>
    <cellStyle name="20% - Accent1 3 2 2 5 2 4 2 2 2" xfId="18023" xr:uid="{00000000-0005-0000-0000-0000AF450000}"/>
    <cellStyle name="20% - Accent1 3 2 2 5 2 4 2 3" xfId="18024" xr:uid="{00000000-0005-0000-0000-0000B0450000}"/>
    <cellStyle name="20% - Accent1 3 2 2 5 2 4 3" xfId="18025" xr:uid="{00000000-0005-0000-0000-0000B1450000}"/>
    <cellStyle name="20% - Accent1 3 2 2 5 2 4 3 2" xfId="18026" xr:uid="{00000000-0005-0000-0000-0000B2450000}"/>
    <cellStyle name="20% - Accent1 3 2 2 5 2 4 4" xfId="18027" xr:uid="{00000000-0005-0000-0000-0000B3450000}"/>
    <cellStyle name="20% - Accent1 3 2 2 5 2 5" xfId="18028" xr:uid="{00000000-0005-0000-0000-0000B4450000}"/>
    <cellStyle name="20% - Accent1 3 2 2 5 2 5 2" xfId="18029" xr:uid="{00000000-0005-0000-0000-0000B5450000}"/>
    <cellStyle name="20% - Accent1 3 2 2 5 2 5 2 2" xfId="18030" xr:uid="{00000000-0005-0000-0000-0000B6450000}"/>
    <cellStyle name="20% - Accent1 3 2 2 5 2 5 3" xfId="18031" xr:uid="{00000000-0005-0000-0000-0000B7450000}"/>
    <cellStyle name="20% - Accent1 3 2 2 5 2 6" xfId="18032" xr:uid="{00000000-0005-0000-0000-0000B8450000}"/>
    <cellStyle name="20% - Accent1 3 2 2 5 2 6 2" xfId="18033" xr:uid="{00000000-0005-0000-0000-0000B9450000}"/>
    <cellStyle name="20% - Accent1 3 2 2 5 2 6 2 2" xfId="18034" xr:uid="{00000000-0005-0000-0000-0000BA450000}"/>
    <cellStyle name="20% - Accent1 3 2 2 5 2 6 3" xfId="18035" xr:uid="{00000000-0005-0000-0000-0000BB450000}"/>
    <cellStyle name="20% - Accent1 3 2 2 5 2 7" xfId="18036" xr:uid="{00000000-0005-0000-0000-0000BC450000}"/>
    <cellStyle name="20% - Accent1 3 2 2 5 2 7 2" xfId="18037" xr:uid="{00000000-0005-0000-0000-0000BD450000}"/>
    <cellStyle name="20% - Accent1 3 2 2 5 2 8" xfId="18038" xr:uid="{00000000-0005-0000-0000-0000BE450000}"/>
    <cellStyle name="20% - Accent1 3 2 2 5 2 8 2" xfId="18039" xr:uid="{00000000-0005-0000-0000-0000BF450000}"/>
    <cellStyle name="20% - Accent1 3 2 2 5 2 9" xfId="18040" xr:uid="{00000000-0005-0000-0000-0000C0450000}"/>
    <cellStyle name="20% - Accent1 3 2 2 5 3" xfId="18041" xr:uid="{00000000-0005-0000-0000-0000C1450000}"/>
    <cellStyle name="20% - Accent1 3 2 2 5 3 2" xfId="18042" xr:uid="{00000000-0005-0000-0000-0000C2450000}"/>
    <cellStyle name="20% - Accent1 3 2 2 5 3 2 2" xfId="18043" xr:uid="{00000000-0005-0000-0000-0000C3450000}"/>
    <cellStyle name="20% - Accent1 3 2 2 5 3 2 2 2" xfId="18044" xr:uid="{00000000-0005-0000-0000-0000C4450000}"/>
    <cellStyle name="20% - Accent1 3 2 2 5 3 2 2 2 2" xfId="18045" xr:uid="{00000000-0005-0000-0000-0000C5450000}"/>
    <cellStyle name="20% - Accent1 3 2 2 5 3 2 2 3" xfId="18046" xr:uid="{00000000-0005-0000-0000-0000C6450000}"/>
    <cellStyle name="20% - Accent1 3 2 2 5 3 2 3" xfId="18047" xr:uid="{00000000-0005-0000-0000-0000C7450000}"/>
    <cellStyle name="20% - Accent1 3 2 2 5 3 2 3 2" xfId="18048" xr:uid="{00000000-0005-0000-0000-0000C8450000}"/>
    <cellStyle name="20% - Accent1 3 2 2 5 3 2 4" xfId="18049" xr:uid="{00000000-0005-0000-0000-0000C9450000}"/>
    <cellStyle name="20% - Accent1 3 2 2 5 3 3" xfId="18050" xr:uid="{00000000-0005-0000-0000-0000CA450000}"/>
    <cellStyle name="20% - Accent1 3 2 2 5 3 3 2" xfId="18051" xr:uid="{00000000-0005-0000-0000-0000CB450000}"/>
    <cellStyle name="20% - Accent1 3 2 2 5 3 3 2 2" xfId="18052" xr:uid="{00000000-0005-0000-0000-0000CC450000}"/>
    <cellStyle name="20% - Accent1 3 2 2 5 3 3 2 2 2" xfId="18053" xr:uid="{00000000-0005-0000-0000-0000CD450000}"/>
    <cellStyle name="20% - Accent1 3 2 2 5 3 3 2 3" xfId="18054" xr:uid="{00000000-0005-0000-0000-0000CE450000}"/>
    <cellStyle name="20% - Accent1 3 2 2 5 3 3 3" xfId="18055" xr:uid="{00000000-0005-0000-0000-0000CF450000}"/>
    <cellStyle name="20% - Accent1 3 2 2 5 3 3 3 2" xfId="18056" xr:uid="{00000000-0005-0000-0000-0000D0450000}"/>
    <cellStyle name="20% - Accent1 3 2 2 5 3 3 4" xfId="18057" xr:uid="{00000000-0005-0000-0000-0000D1450000}"/>
    <cellStyle name="20% - Accent1 3 2 2 5 3 4" xfId="18058" xr:uid="{00000000-0005-0000-0000-0000D2450000}"/>
    <cellStyle name="20% - Accent1 3 2 2 5 3 4 2" xfId="18059" xr:uid="{00000000-0005-0000-0000-0000D3450000}"/>
    <cellStyle name="20% - Accent1 3 2 2 5 3 4 2 2" xfId="18060" xr:uid="{00000000-0005-0000-0000-0000D4450000}"/>
    <cellStyle name="20% - Accent1 3 2 2 5 3 4 2 2 2" xfId="18061" xr:uid="{00000000-0005-0000-0000-0000D5450000}"/>
    <cellStyle name="20% - Accent1 3 2 2 5 3 4 2 3" xfId="18062" xr:uid="{00000000-0005-0000-0000-0000D6450000}"/>
    <cellStyle name="20% - Accent1 3 2 2 5 3 4 3" xfId="18063" xr:uid="{00000000-0005-0000-0000-0000D7450000}"/>
    <cellStyle name="20% - Accent1 3 2 2 5 3 4 3 2" xfId="18064" xr:uid="{00000000-0005-0000-0000-0000D8450000}"/>
    <cellStyle name="20% - Accent1 3 2 2 5 3 4 4" xfId="18065" xr:uid="{00000000-0005-0000-0000-0000D9450000}"/>
    <cellStyle name="20% - Accent1 3 2 2 5 3 5" xfId="18066" xr:uid="{00000000-0005-0000-0000-0000DA450000}"/>
    <cellStyle name="20% - Accent1 3 2 2 5 3 5 2" xfId="18067" xr:uid="{00000000-0005-0000-0000-0000DB450000}"/>
    <cellStyle name="20% - Accent1 3 2 2 5 3 5 2 2" xfId="18068" xr:uid="{00000000-0005-0000-0000-0000DC450000}"/>
    <cellStyle name="20% - Accent1 3 2 2 5 3 5 3" xfId="18069" xr:uid="{00000000-0005-0000-0000-0000DD450000}"/>
    <cellStyle name="20% - Accent1 3 2 2 5 3 6" xfId="18070" xr:uid="{00000000-0005-0000-0000-0000DE450000}"/>
    <cellStyle name="20% - Accent1 3 2 2 5 3 6 2" xfId="18071" xr:uid="{00000000-0005-0000-0000-0000DF450000}"/>
    <cellStyle name="20% - Accent1 3 2 2 5 3 6 2 2" xfId="18072" xr:uid="{00000000-0005-0000-0000-0000E0450000}"/>
    <cellStyle name="20% - Accent1 3 2 2 5 3 6 3" xfId="18073" xr:uid="{00000000-0005-0000-0000-0000E1450000}"/>
    <cellStyle name="20% - Accent1 3 2 2 5 3 7" xfId="18074" xr:uid="{00000000-0005-0000-0000-0000E2450000}"/>
    <cellStyle name="20% - Accent1 3 2 2 5 3 7 2" xfId="18075" xr:uid="{00000000-0005-0000-0000-0000E3450000}"/>
    <cellStyle name="20% - Accent1 3 2 2 5 3 8" xfId="18076" xr:uid="{00000000-0005-0000-0000-0000E4450000}"/>
    <cellStyle name="20% - Accent1 3 2 2 5 3 8 2" xfId="18077" xr:uid="{00000000-0005-0000-0000-0000E5450000}"/>
    <cellStyle name="20% - Accent1 3 2 2 5 3 9" xfId="18078" xr:uid="{00000000-0005-0000-0000-0000E6450000}"/>
    <cellStyle name="20% - Accent1 3 2 2 5 4" xfId="18079" xr:uid="{00000000-0005-0000-0000-0000E7450000}"/>
    <cellStyle name="20% - Accent1 3 2 2 5 4 2" xfId="18080" xr:uid="{00000000-0005-0000-0000-0000E8450000}"/>
    <cellStyle name="20% - Accent1 3 2 2 5 4 2 2" xfId="18081" xr:uid="{00000000-0005-0000-0000-0000E9450000}"/>
    <cellStyle name="20% - Accent1 3 2 2 5 4 2 2 2" xfId="18082" xr:uid="{00000000-0005-0000-0000-0000EA450000}"/>
    <cellStyle name="20% - Accent1 3 2 2 5 4 2 3" xfId="18083" xr:uid="{00000000-0005-0000-0000-0000EB450000}"/>
    <cellStyle name="20% - Accent1 3 2 2 5 4 3" xfId="18084" xr:uid="{00000000-0005-0000-0000-0000EC450000}"/>
    <cellStyle name="20% - Accent1 3 2 2 5 4 3 2" xfId="18085" xr:uid="{00000000-0005-0000-0000-0000ED450000}"/>
    <cellStyle name="20% - Accent1 3 2 2 5 4 4" xfId="18086" xr:uid="{00000000-0005-0000-0000-0000EE450000}"/>
    <cellStyle name="20% - Accent1 3 2 2 5 5" xfId="18087" xr:uid="{00000000-0005-0000-0000-0000EF450000}"/>
    <cellStyle name="20% - Accent1 3 2 2 5 5 2" xfId="18088" xr:uid="{00000000-0005-0000-0000-0000F0450000}"/>
    <cellStyle name="20% - Accent1 3 2 2 5 5 2 2" xfId="18089" xr:uid="{00000000-0005-0000-0000-0000F1450000}"/>
    <cellStyle name="20% - Accent1 3 2 2 5 5 2 2 2" xfId="18090" xr:uid="{00000000-0005-0000-0000-0000F2450000}"/>
    <cellStyle name="20% - Accent1 3 2 2 5 5 2 3" xfId="18091" xr:uid="{00000000-0005-0000-0000-0000F3450000}"/>
    <cellStyle name="20% - Accent1 3 2 2 5 5 3" xfId="18092" xr:uid="{00000000-0005-0000-0000-0000F4450000}"/>
    <cellStyle name="20% - Accent1 3 2 2 5 5 3 2" xfId="18093" xr:uid="{00000000-0005-0000-0000-0000F5450000}"/>
    <cellStyle name="20% - Accent1 3 2 2 5 5 4" xfId="18094" xr:uid="{00000000-0005-0000-0000-0000F6450000}"/>
    <cellStyle name="20% - Accent1 3 2 2 5 6" xfId="18095" xr:uid="{00000000-0005-0000-0000-0000F7450000}"/>
    <cellStyle name="20% - Accent1 3 2 2 5 6 2" xfId="18096" xr:uid="{00000000-0005-0000-0000-0000F8450000}"/>
    <cellStyle name="20% - Accent1 3 2 2 5 6 2 2" xfId="18097" xr:uid="{00000000-0005-0000-0000-0000F9450000}"/>
    <cellStyle name="20% - Accent1 3 2 2 5 6 2 2 2" xfId="18098" xr:uid="{00000000-0005-0000-0000-0000FA450000}"/>
    <cellStyle name="20% - Accent1 3 2 2 5 6 2 3" xfId="18099" xr:uid="{00000000-0005-0000-0000-0000FB450000}"/>
    <cellStyle name="20% - Accent1 3 2 2 5 6 3" xfId="18100" xr:uid="{00000000-0005-0000-0000-0000FC450000}"/>
    <cellStyle name="20% - Accent1 3 2 2 5 6 3 2" xfId="18101" xr:uid="{00000000-0005-0000-0000-0000FD450000}"/>
    <cellStyle name="20% - Accent1 3 2 2 5 6 4" xfId="18102" xr:uid="{00000000-0005-0000-0000-0000FE450000}"/>
    <cellStyle name="20% - Accent1 3 2 2 5 7" xfId="18103" xr:uid="{00000000-0005-0000-0000-0000FF450000}"/>
    <cellStyle name="20% - Accent1 3 2 2 5 7 2" xfId="18104" xr:uid="{00000000-0005-0000-0000-000000460000}"/>
    <cellStyle name="20% - Accent1 3 2 2 5 7 2 2" xfId="18105" xr:uid="{00000000-0005-0000-0000-000001460000}"/>
    <cellStyle name="20% - Accent1 3 2 2 5 7 3" xfId="18106" xr:uid="{00000000-0005-0000-0000-000002460000}"/>
    <cellStyle name="20% - Accent1 3 2 2 5 8" xfId="18107" xr:uid="{00000000-0005-0000-0000-000003460000}"/>
    <cellStyle name="20% - Accent1 3 2 2 5 8 2" xfId="18108" xr:uid="{00000000-0005-0000-0000-000004460000}"/>
    <cellStyle name="20% - Accent1 3 2 2 5 8 2 2" xfId="18109" xr:uid="{00000000-0005-0000-0000-000005460000}"/>
    <cellStyle name="20% - Accent1 3 2 2 5 8 3" xfId="18110" xr:uid="{00000000-0005-0000-0000-000006460000}"/>
    <cellStyle name="20% - Accent1 3 2 2 5 9" xfId="18111" xr:uid="{00000000-0005-0000-0000-000007460000}"/>
    <cellStyle name="20% - Accent1 3 2 2 5 9 2" xfId="18112" xr:uid="{00000000-0005-0000-0000-000008460000}"/>
    <cellStyle name="20% - Accent1 3 2 2 6" xfId="18113" xr:uid="{00000000-0005-0000-0000-000009460000}"/>
    <cellStyle name="20% - Accent1 3 2 2 6 10" xfId="18114" xr:uid="{00000000-0005-0000-0000-00000A460000}"/>
    <cellStyle name="20% - Accent1 3 2 2 6 10 2" xfId="18115" xr:uid="{00000000-0005-0000-0000-00000B460000}"/>
    <cellStyle name="20% - Accent1 3 2 2 6 11" xfId="18116" xr:uid="{00000000-0005-0000-0000-00000C460000}"/>
    <cellStyle name="20% - Accent1 3 2 2 6 2" xfId="18117" xr:uid="{00000000-0005-0000-0000-00000D460000}"/>
    <cellStyle name="20% - Accent1 3 2 2 6 2 2" xfId="18118" xr:uid="{00000000-0005-0000-0000-00000E460000}"/>
    <cellStyle name="20% - Accent1 3 2 2 6 2 2 2" xfId="18119" xr:uid="{00000000-0005-0000-0000-00000F460000}"/>
    <cellStyle name="20% - Accent1 3 2 2 6 2 2 2 2" xfId="18120" xr:uid="{00000000-0005-0000-0000-000010460000}"/>
    <cellStyle name="20% - Accent1 3 2 2 6 2 2 2 2 2" xfId="18121" xr:uid="{00000000-0005-0000-0000-000011460000}"/>
    <cellStyle name="20% - Accent1 3 2 2 6 2 2 2 3" xfId="18122" xr:uid="{00000000-0005-0000-0000-000012460000}"/>
    <cellStyle name="20% - Accent1 3 2 2 6 2 2 3" xfId="18123" xr:uid="{00000000-0005-0000-0000-000013460000}"/>
    <cellStyle name="20% - Accent1 3 2 2 6 2 2 3 2" xfId="18124" xr:uid="{00000000-0005-0000-0000-000014460000}"/>
    <cellStyle name="20% - Accent1 3 2 2 6 2 2 4" xfId="18125" xr:uid="{00000000-0005-0000-0000-000015460000}"/>
    <cellStyle name="20% - Accent1 3 2 2 6 2 3" xfId="18126" xr:uid="{00000000-0005-0000-0000-000016460000}"/>
    <cellStyle name="20% - Accent1 3 2 2 6 2 3 2" xfId="18127" xr:uid="{00000000-0005-0000-0000-000017460000}"/>
    <cellStyle name="20% - Accent1 3 2 2 6 2 3 2 2" xfId="18128" xr:uid="{00000000-0005-0000-0000-000018460000}"/>
    <cellStyle name="20% - Accent1 3 2 2 6 2 3 2 2 2" xfId="18129" xr:uid="{00000000-0005-0000-0000-000019460000}"/>
    <cellStyle name="20% - Accent1 3 2 2 6 2 3 2 3" xfId="18130" xr:uid="{00000000-0005-0000-0000-00001A460000}"/>
    <cellStyle name="20% - Accent1 3 2 2 6 2 3 3" xfId="18131" xr:uid="{00000000-0005-0000-0000-00001B460000}"/>
    <cellStyle name="20% - Accent1 3 2 2 6 2 3 3 2" xfId="18132" xr:uid="{00000000-0005-0000-0000-00001C460000}"/>
    <cellStyle name="20% - Accent1 3 2 2 6 2 3 4" xfId="18133" xr:uid="{00000000-0005-0000-0000-00001D460000}"/>
    <cellStyle name="20% - Accent1 3 2 2 6 2 4" xfId="18134" xr:uid="{00000000-0005-0000-0000-00001E460000}"/>
    <cellStyle name="20% - Accent1 3 2 2 6 2 4 2" xfId="18135" xr:uid="{00000000-0005-0000-0000-00001F460000}"/>
    <cellStyle name="20% - Accent1 3 2 2 6 2 4 2 2" xfId="18136" xr:uid="{00000000-0005-0000-0000-000020460000}"/>
    <cellStyle name="20% - Accent1 3 2 2 6 2 4 2 2 2" xfId="18137" xr:uid="{00000000-0005-0000-0000-000021460000}"/>
    <cellStyle name="20% - Accent1 3 2 2 6 2 4 2 3" xfId="18138" xr:uid="{00000000-0005-0000-0000-000022460000}"/>
    <cellStyle name="20% - Accent1 3 2 2 6 2 4 3" xfId="18139" xr:uid="{00000000-0005-0000-0000-000023460000}"/>
    <cellStyle name="20% - Accent1 3 2 2 6 2 4 3 2" xfId="18140" xr:uid="{00000000-0005-0000-0000-000024460000}"/>
    <cellStyle name="20% - Accent1 3 2 2 6 2 4 4" xfId="18141" xr:uid="{00000000-0005-0000-0000-000025460000}"/>
    <cellStyle name="20% - Accent1 3 2 2 6 2 5" xfId="18142" xr:uid="{00000000-0005-0000-0000-000026460000}"/>
    <cellStyle name="20% - Accent1 3 2 2 6 2 5 2" xfId="18143" xr:uid="{00000000-0005-0000-0000-000027460000}"/>
    <cellStyle name="20% - Accent1 3 2 2 6 2 5 2 2" xfId="18144" xr:uid="{00000000-0005-0000-0000-000028460000}"/>
    <cellStyle name="20% - Accent1 3 2 2 6 2 5 3" xfId="18145" xr:uid="{00000000-0005-0000-0000-000029460000}"/>
    <cellStyle name="20% - Accent1 3 2 2 6 2 6" xfId="18146" xr:uid="{00000000-0005-0000-0000-00002A460000}"/>
    <cellStyle name="20% - Accent1 3 2 2 6 2 6 2" xfId="18147" xr:uid="{00000000-0005-0000-0000-00002B460000}"/>
    <cellStyle name="20% - Accent1 3 2 2 6 2 6 2 2" xfId="18148" xr:uid="{00000000-0005-0000-0000-00002C460000}"/>
    <cellStyle name="20% - Accent1 3 2 2 6 2 6 3" xfId="18149" xr:uid="{00000000-0005-0000-0000-00002D460000}"/>
    <cellStyle name="20% - Accent1 3 2 2 6 2 7" xfId="18150" xr:uid="{00000000-0005-0000-0000-00002E460000}"/>
    <cellStyle name="20% - Accent1 3 2 2 6 2 7 2" xfId="18151" xr:uid="{00000000-0005-0000-0000-00002F460000}"/>
    <cellStyle name="20% - Accent1 3 2 2 6 2 8" xfId="18152" xr:uid="{00000000-0005-0000-0000-000030460000}"/>
    <cellStyle name="20% - Accent1 3 2 2 6 2 8 2" xfId="18153" xr:uid="{00000000-0005-0000-0000-000031460000}"/>
    <cellStyle name="20% - Accent1 3 2 2 6 2 9" xfId="18154" xr:uid="{00000000-0005-0000-0000-000032460000}"/>
    <cellStyle name="20% - Accent1 3 2 2 6 3" xfId="18155" xr:uid="{00000000-0005-0000-0000-000033460000}"/>
    <cellStyle name="20% - Accent1 3 2 2 6 3 2" xfId="18156" xr:uid="{00000000-0005-0000-0000-000034460000}"/>
    <cellStyle name="20% - Accent1 3 2 2 6 3 2 2" xfId="18157" xr:uid="{00000000-0005-0000-0000-000035460000}"/>
    <cellStyle name="20% - Accent1 3 2 2 6 3 2 2 2" xfId="18158" xr:uid="{00000000-0005-0000-0000-000036460000}"/>
    <cellStyle name="20% - Accent1 3 2 2 6 3 2 2 2 2" xfId="18159" xr:uid="{00000000-0005-0000-0000-000037460000}"/>
    <cellStyle name="20% - Accent1 3 2 2 6 3 2 2 3" xfId="18160" xr:uid="{00000000-0005-0000-0000-000038460000}"/>
    <cellStyle name="20% - Accent1 3 2 2 6 3 2 3" xfId="18161" xr:uid="{00000000-0005-0000-0000-000039460000}"/>
    <cellStyle name="20% - Accent1 3 2 2 6 3 2 3 2" xfId="18162" xr:uid="{00000000-0005-0000-0000-00003A460000}"/>
    <cellStyle name="20% - Accent1 3 2 2 6 3 2 4" xfId="18163" xr:uid="{00000000-0005-0000-0000-00003B460000}"/>
    <cellStyle name="20% - Accent1 3 2 2 6 3 3" xfId="18164" xr:uid="{00000000-0005-0000-0000-00003C460000}"/>
    <cellStyle name="20% - Accent1 3 2 2 6 3 3 2" xfId="18165" xr:uid="{00000000-0005-0000-0000-00003D460000}"/>
    <cellStyle name="20% - Accent1 3 2 2 6 3 3 2 2" xfId="18166" xr:uid="{00000000-0005-0000-0000-00003E460000}"/>
    <cellStyle name="20% - Accent1 3 2 2 6 3 3 2 2 2" xfId="18167" xr:uid="{00000000-0005-0000-0000-00003F460000}"/>
    <cellStyle name="20% - Accent1 3 2 2 6 3 3 2 3" xfId="18168" xr:uid="{00000000-0005-0000-0000-000040460000}"/>
    <cellStyle name="20% - Accent1 3 2 2 6 3 3 3" xfId="18169" xr:uid="{00000000-0005-0000-0000-000041460000}"/>
    <cellStyle name="20% - Accent1 3 2 2 6 3 3 3 2" xfId="18170" xr:uid="{00000000-0005-0000-0000-000042460000}"/>
    <cellStyle name="20% - Accent1 3 2 2 6 3 3 4" xfId="18171" xr:uid="{00000000-0005-0000-0000-000043460000}"/>
    <cellStyle name="20% - Accent1 3 2 2 6 3 4" xfId="18172" xr:uid="{00000000-0005-0000-0000-000044460000}"/>
    <cellStyle name="20% - Accent1 3 2 2 6 3 4 2" xfId="18173" xr:uid="{00000000-0005-0000-0000-000045460000}"/>
    <cellStyle name="20% - Accent1 3 2 2 6 3 4 2 2" xfId="18174" xr:uid="{00000000-0005-0000-0000-000046460000}"/>
    <cellStyle name="20% - Accent1 3 2 2 6 3 4 2 2 2" xfId="18175" xr:uid="{00000000-0005-0000-0000-000047460000}"/>
    <cellStyle name="20% - Accent1 3 2 2 6 3 4 2 3" xfId="18176" xr:uid="{00000000-0005-0000-0000-000048460000}"/>
    <cellStyle name="20% - Accent1 3 2 2 6 3 4 3" xfId="18177" xr:uid="{00000000-0005-0000-0000-000049460000}"/>
    <cellStyle name="20% - Accent1 3 2 2 6 3 4 3 2" xfId="18178" xr:uid="{00000000-0005-0000-0000-00004A460000}"/>
    <cellStyle name="20% - Accent1 3 2 2 6 3 4 4" xfId="18179" xr:uid="{00000000-0005-0000-0000-00004B460000}"/>
    <cellStyle name="20% - Accent1 3 2 2 6 3 5" xfId="18180" xr:uid="{00000000-0005-0000-0000-00004C460000}"/>
    <cellStyle name="20% - Accent1 3 2 2 6 3 5 2" xfId="18181" xr:uid="{00000000-0005-0000-0000-00004D460000}"/>
    <cellStyle name="20% - Accent1 3 2 2 6 3 5 2 2" xfId="18182" xr:uid="{00000000-0005-0000-0000-00004E460000}"/>
    <cellStyle name="20% - Accent1 3 2 2 6 3 5 3" xfId="18183" xr:uid="{00000000-0005-0000-0000-00004F460000}"/>
    <cellStyle name="20% - Accent1 3 2 2 6 3 6" xfId="18184" xr:uid="{00000000-0005-0000-0000-000050460000}"/>
    <cellStyle name="20% - Accent1 3 2 2 6 3 6 2" xfId="18185" xr:uid="{00000000-0005-0000-0000-000051460000}"/>
    <cellStyle name="20% - Accent1 3 2 2 6 3 6 2 2" xfId="18186" xr:uid="{00000000-0005-0000-0000-000052460000}"/>
    <cellStyle name="20% - Accent1 3 2 2 6 3 6 3" xfId="18187" xr:uid="{00000000-0005-0000-0000-000053460000}"/>
    <cellStyle name="20% - Accent1 3 2 2 6 3 7" xfId="18188" xr:uid="{00000000-0005-0000-0000-000054460000}"/>
    <cellStyle name="20% - Accent1 3 2 2 6 3 7 2" xfId="18189" xr:uid="{00000000-0005-0000-0000-000055460000}"/>
    <cellStyle name="20% - Accent1 3 2 2 6 3 8" xfId="18190" xr:uid="{00000000-0005-0000-0000-000056460000}"/>
    <cellStyle name="20% - Accent1 3 2 2 6 3 8 2" xfId="18191" xr:uid="{00000000-0005-0000-0000-000057460000}"/>
    <cellStyle name="20% - Accent1 3 2 2 6 3 9" xfId="18192" xr:uid="{00000000-0005-0000-0000-000058460000}"/>
    <cellStyle name="20% - Accent1 3 2 2 6 4" xfId="18193" xr:uid="{00000000-0005-0000-0000-000059460000}"/>
    <cellStyle name="20% - Accent1 3 2 2 6 4 2" xfId="18194" xr:uid="{00000000-0005-0000-0000-00005A460000}"/>
    <cellStyle name="20% - Accent1 3 2 2 6 4 2 2" xfId="18195" xr:uid="{00000000-0005-0000-0000-00005B460000}"/>
    <cellStyle name="20% - Accent1 3 2 2 6 4 2 2 2" xfId="18196" xr:uid="{00000000-0005-0000-0000-00005C460000}"/>
    <cellStyle name="20% - Accent1 3 2 2 6 4 2 3" xfId="18197" xr:uid="{00000000-0005-0000-0000-00005D460000}"/>
    <cellStyle name="20% - Accent1 3 2 2 6 4 3" xfId="18198" xr:uid="{00000000-0005-0000-0000-00005E460000}"/>
    <cellStyle name="20% - Accent1 3 2 2 6 4 3 2" xfId="18199" xr:uid="{00000000-0005-0000-0000-00005F460000}"/>
    <cellStyle name="20% - Accent1 3 2 2 6 4 4" xfId="18200" xr:uid="{00000000-0005-0000-0000-000060460000}"/>
    <cellStyle name="20% - Accent1 3 2 2 6 5" xfId="18201" xr:uid="{00000000-0005-0000-0000-000061460000}"/>
    <cellStyle name="20% - Accent1 3 2 2 6 5 2" xfId="18202" xr:uid="{00000000-0005-0000-0000-000062460000}"/>
    <cellStyle name="20% - Accent1 3 2 2 6 5 2 2" xfId="18203" xr:uid="{00000000-0005-0000-0000-000063460000}"/>
    <cellStyle name="20% - Accent1 3 2 2 6 5 2 2 2" xfId="18204" xr:uid="{00000000-0005-0000-0000-000064460000}"/>
    <cellStyle name="20% - Accent1 3 2 2 6 5 2 3" xfId="18205" xr:uid="{00000000-0005-0000-0000-000065460000}"/>
    <cellStyle name="20% - Accent1 3 2 2 6 5 3" xfId="18206" xr:uid="{00000000-0005-0000-0000-000066460000}"/>
    <cellStyle name="20% - Accent1 3 2 2 6 5 3 2" xfId="18207" xr:uid="{00000000-0005-0000-0000-000067460000}"/>
    <cellStyle name="20% - Accent1 3 2 2 6 5 4" xfId="18208" xr:uid="{00000000-0005-0000-0000-000068460000}"/>
    <cellStyle name="20% - Accent1 3 2 2 6 6" xfId="18209" xr:uid="{00000000-0005-0000-0000-000069460000}"/>
    <cellStyle name="20% - Accent1 3 2 2 6 6 2" xfId="18210" xr:uid="{00000000-0005-0000-0000-00006A460000}"/>
    <cellStyle name="20% - Accent1 3 2 2 6 6 2 2" xfId="18211" xr:uid="{00000000-0005-0000-0000-00006B460000}"/>
    <cellStyle name="20% - Accent1 3 2 2 6 6 2 2 2" xfId="18212" xr:uid="{00000000-0005-0000-0000-00006C460000}"/>
    <cellStyle name="20% - Accent1 3 2 2 6 6 2 3" xfId="18213" xr:uid="{00000000-0005-0000-0000-00006D460000}"/>
    <cellStyle name="20% - Accent1 3 2 2 6 6 3" xfId="18214" xr:uid="{00000000-0005-0000-0000-00006E460000}"/>
    <cellStyle name="20% - Accent1 3 2 2 6 6 3 2" xfId="18215" xr:uid="{00000000-0005-0000-0000-00006F460000}"/>
    <cellStyle name="20% - Accent1 3 2 2 6 6 4" xfId="18216" xr:uid="{00000000-0005-0000-0000-000070460000}"/>
    <cellStyle name="20% - Accent1 3 2 2 6 7" xfId="18217" xr:uid="{00000000-0005-0000-0000-000071460000}"/>
    <cellStyle name="20% - Accent1 3 2 2 6 7 2" xfId="18218" xr:uid="{00000000-0005-0000-0000-000072460000}"/>
    <cellStyle name="20% - Accent1 3 2 2 6 7 2 2" xfId="18219" xr:uid="{00000000-0005-0000-0000-000073460000}"/>
    <cellStyle name="20% - Accent1 3 2 2 6 7 3" xfId="18220" xr:uid="{00000000-0005-0000-0000-000074460000}"/>
    <cellStyle name="20% - Accent1 3 2 2 6 8" xfId="18221" xr:uid="{00000000-0005-0000-0000-000075460000}"/>
    <cellStyle name="20% - Accent1 3 2 2 6 8 2" xfId="18222" xr:uid="{00000000-0005-0000-0000-000076460000}"/>
    <cellStyle name="20% - Accent1 3 2 2 6 8 2 2" xfId="18223" xr:uid="{00000000-0005-0000-0000-000077460000}"/>
    <cellStyle name="20% - Accent1 3 2 2 6 8 3" xfId="18224" xr:uid="{00000000-0005-0000-0000-000078460000}"/>
    <cellStyle name="20% - Accent1 3 2 2 6 9" xfId="18225" xr:uid="{00000000-0005-0000-0000-000079460000}"/>
    <cellStyle name="20% - Accent1 3 2 2 6 9 2" xfId="18226" xr:uid="{00000000-0005-0000-0000-00007A460000}"/>
    <cellStyle name="20% - Accent1 3 2 2 7" xfId="18227" xr:uid="{00000000-0005-0000-0000-00007B460000}"/>
    <cellStyle name="20% - Accent1 3 2 2 7 2" xfId="18228" xr:uid="{00000000-0005-0000-0000-00007C460000}"/>
    <cellStyle name="20% - Accent1 3 2 2 7 2 2" xfId="18229" xr:uid="{00000000-0005-0000-0000-00007D460000}"/>
    <cellStyle name="20% - Accent1 3 2 2 7 2 2 2" xfId="18230" xr:uid="{00000000-0005-0000-0000-00007E460000}"/>
    <cellStyle name="20% - Accent1 3 2 2 7 2 2 2 2" xfId="18231" xr:uid="{00000000-0005-0000-0000-00007F460000}"/>
    <cellStyle name="20% - Accent1 3 2 2 7 2 2 3" xfId="18232" xr:uid="{00000000-0005-0000-0000-000080460000}"/>
    <cellStyle name="20% - Accent1 3 2 2 7 2 3" xfId="18233" xr:uid="{00000000-0005-0000-0000-000081460000}"/>
    <cellStyle name="20% - Accent1 3 2 2 7 2 3 2" xfId="18234" xr:uid="{00000000-0005-0000-0000-000082460000}"/>
    <cellStyle name="20% - Accent1 3 2 2 7 2 4" xfId="18235" xr:uid="{00000000-0005-0000-0000-000083460000}"/>
    <cellStyle name="20% - Accent1 3 2 2 7 3" xfId="18236" xr:uid="{00000000-0005-0000-0000-000084460000}"/>
    <cellStyle name="20% - Accent1 3 2 2 7 3 2" xfId="18237" xr:uid="{00000000-0005-0000-0000-000085460000}"/>
    <cellStyle name="20% - Accent1 3 2 2 7 3 2 2" xfId="18238" xr:uid="{00000000-0005-0000-0000-000086460000}"/>
    <cellStyle name="20% - Accent1 3 2 2 7 3 2 2 2" xfId="18239" xr:uid="{00000000-0005-0000-0000-000087460000}"/>
    <cellStyle name="20% - Accent1 3 2 2 7 3 2 3" xfId="18240" xr:uid="{00000000-0005-0000-0000-000088460000}"/>
    <cellStyle name="20% - Accent1 3 2 2 7 3 3" xfId="18241" xr:uid="{00000000-0005-0000-0000-000089460000}"/>
    <cellStyle name="20% - Accent1 3 2 2 7 3 3 2" xfId="18242" xr:uid="{00000000-0005-0000-0000-00008A460000}"/>
    <cellStyle name="20% - Accent1 3 2 2 7 3 4" xfId="18243" xr:uid="{00000000-0005-0000-0000-00008B460000}"/>
    <cellStyle name="20% - Accent1 3 2 2 7 4" xfId="18244" xr:uid="{00000000-0005-0000-0000-00008C460000}"/>
    <cellStyle name="20% - Accent1 3 2 2 7 4 2" xfId="18245" xr:uid="{00000000-0005-0000-0000-00008D460000}"/>
    <cellStyle name="20% - Accent1 3 2 2 7 4 2 2" xfId="18246" xr:uid="{00000000-0005-0000-0000-00008E460000}"/>
    <cellStyle name="20% - Accent1 3 2 2 7 4 2 2 2" xfId="18247" xr:uid="{00000000-0005-0000-0000-00008F460000}"/>
    <cellStyle name="20% - Accent1 3 2 2 7 4 2 3" xfId="18248" xr:uid="{00000000-0005-0000-0000-000090460000}"/>
    <cellStyle name="20% - Accent1 3 2 2 7 4 3" xfId="18249" xr:uid="{00000000-0005-0000-0000-000091460000}"/>
    <cellStyle name="20% - Accent1 3 2 2 7 4 3 2" xfId="18250" xr:uid="{00000000-0005-0000-0000-000092460000}"/>
    <cellStyle name="20% - Accent1 3 2 2 7 4 4" xfId="18251" xr:uid="{00000000-0005-0000-0000-000093460000}"/>
    <cellStyle name="20% - Accent1 3 2 2 7 5" xfId="18252" xr:uid="{00000000-0005-0000-0000-000094460000}"/>
    <cellStyle name="20% - Accent1 3 2 2 7 5 2" xfId="18253" xr:uid="{00000000-0005-0000-0000-000095460000}"/>
    <cellStyle name="20% - Accent1 3 2 2 7 5 2 2" xfId="18254" xr:uid="{00000000-0005-0000-0000-000096460000}"/>
    <cellStyle name="20% - Accent1 3 2 2 7 5 3" xfId="18255" xr:uid="{00000000-0005-0000-0000-000097460000}"/>
    <cellStyle name="20% - Accent1 3 2 2 7 6" xfId="18256" xr:uid="{00000000-0005-0000-0000-000098460000}"/>
    <cellStyle name="20% - Accent1 3 2 2 7 6 2" xfId="18257" xr:uid="{00000000-0005-0000-0000-000099460000}"/>
    <cellStyle name="20% - Accent1 3 2 2 7 6 2 2" xfId="18258" xr:uid="{00000000-0005-0000-0000-00009A460000}"/>
    <cellStyle name="20% - Accent1 3 2 2 7 6 3" xfId="18259" xr:uid="{00000000-0005-0000-0000-00009B460000}"/>
    <cellStyle name="20% - Accent1 3 2 2 7 7" xfId="18260" xr:uid="{00000000-0005-0000-0000-00009C460000}"/>
    <cellStyle name="20% - Accent1 3 2 2 7 7 2" xfId="18261" xr:uid="{00000000-0005-0000-0000-00009D460000}"/>
    <cellStyle name="20% - Accent1 3 2 2 7 8" xfId="18262" xr:uid="{00000000-0005-0000-0000-00009E460000}"/>
    <cellStyle name="20% - Accent1 3 2 2 7 8 2" xfId="18263" xr:uid="{00000000-0005-0000-0000-00009F460000}"/>
    <cellStyle name="20% - Accent1 3 2 2 7 9" xfId="18264" xr:uid="{00000000-0005-0000-0000-0000A0460000}"/>
    <cellStyle name="20% - Accent1 3 2 2 8" xfId="18265" xr:uid="{00000000-0005-0000-0000-0000A1460000}"/>
    <cellStyle name="20% - Accent1 3 2 2 8 2" xfId="18266" xr:uid="{00000000-0005-0000-0000-0000A2460000}"/>
    <cellStyle name="20% - Accent1 3 2 2 8 2 2" xfId="18267" xr:uid="{00000000-0005-0000-0000-0000A3460000}"/>
    <cellStyle name="20% - Accent1 3 2 2 8 2 2 2" xfId="18268" xr:uid="{00000000-0005-0000-0000-0000A4460000}"/>
    <cellStyle name="20% - Accent1 3 2 2 8 2 2 2 2" xfId="18269" xr:uid="{00000000-0005-0000-0000-0000A5460000}"/>
    <cellStyle name="20% - Accent1 3 2 2 8 2 2 3" xfId="18270" xr:uid="{00000000-0005-0000-0000-0000A6460000}"/>
    <cellStyle name="20% - Accent1 3 2 2 8 2 3" xfId="18271" xr:uid="{00000000-0005-0000-0000-0000A7460000}"/>
    <cellStyle name="20% - Accent1 3 2 2 8 2 3 2" xfId="18272" xr:uid="{00000000-0005-0000-0000-0000A8460000}"/>
    <cellStyle name="20% - Accent1 3 2 2 8 2 4" xfId="18273" xr:uid="{00000000-0005-0000-0000-0000A9460000}"/>
    <cellStyle name="20% - Accent1 3 2 2 8 3" xfId="18274" xr:uid="{00000000-0005-0000-0000-0000AA460000}"/>
    <cellStyle name="20% - Accent1 3 2 2 8 3 2" xfId="18275" xr:uid="{00000000-0005-0000-0000-0000AB460000}"/>
    <cellStyle name="20% - Accent1 3 2 2 8 3 2 2" xfId="18276" xr:uid="{00000000-0005-0000-0000-0000AC460000}"/>
    <cellStyle name="20% - Accent1 3 2 2 8 3 2 2 2" xfId="18277" xr:uid="{00000000-0005-0000-0000-0000AD460000}"/>
    <cellStyle name="20% - Accent1 3 2 2 8 3 2 3" xfId="18278" xr:uid="{00000000-0005-0000-0000-0000AE460000}"/>
    <cellStyle name="20% - Accent1 3 2 2 8 3 3" xfId="18279" xr:uid="{00000000-0005-0000-0000-0000AF460000}"/>
    <cellStyle name="20% - Accent1 3 2 2 8 3 3 2" xfId="18280" xr:uid="{00000000-0005-0000-0000-0000B0460000}"/>
    <cellStyle name="20% - Accent1 3 2 2 8 3 4" xfId="18281" xr:uid="{00000000-0005-0000-0000-0000B1460000}"/>
    <cellStyle name="20% - Accent1 3 2 2 8 4" xfId="18282" xr:uid="{00000000-0005-0000-0000-0000B2460000}"/>
    <cellStyle name="20% - Accent1 3 2 2 8 4 2" xfId="18283" xr:uid="{00000000-0005-0000-0000-0000B3460000}"/>
    <cellStyle name="20% - Accent1 3 2 2 8 4 2 2" xfId="18284" xr:uid="{00000000-0005-0000-0000-0000B4460000}"/>
    <cellStyle name="20% - Accent1 3 2 2 8 4 2 2 2" xfId="18285" xr:uid="{00000000-0005-0000-0000-0000B5460000}"/>
    <cellStyle name="20% - Accent1 3 2 2 8 4 2 3" xfId="18286" xr:uid="{00000000-0005-0000-0000-0000B6460000}"/>
    <cellStyle name="20% - Accent1 3 2 2 8 4 3" xfId="18287" xr:uid="{00000000-0005-0000-0000-0000B7460000}"/>
    <cellStyle name="20% - Accent1 3 2 2 8 4 3 2" xfId="18288" xr:uid="{00000000-0005-0000-0000-0000B8460000}"/>
    <cellStyle name="20% - Accent1 3 2 2 8 4 4" xfId="18289" xr:uid="{00000000-0005-0000-0000-0000B9460000}"/>
    <cellStyle name="20% - Accent1 3 2 2 8 5" xfId="18290" xr:uid="{00000000-0005-0000-0000-0000BA460000}"/>
    <cellStyle name="20% - Accent1 3 2 2 8 5 2" xfId="18291" xr:uid="{00000000-0005-0000-0000-0000BB460000}"/>
    <cellStyle name="20% - Accent1 3 2 2 8 5 2 2" xfId="18292" xr:uid="{00000000-0005-0000-0000-0000BC460000}"/>
    <cellStyle name="20% - Accent1 3 2 2 8 5 3" xfId="18293" xr:uid="{00000000-0005-0000-0000-0000BD460000}"/>
    <cellStyle name="20% - Accent1 3 2 2 8 6" xfId="18294" xr:uid="{00000000-0005-0000-0000-0000BE460000}"/>
    <cellStyle name="20% - Accent1 3 2 2 8 6 2" xfId="18295" xr:uid="{00000000-0005-0000-0000-0000BF460000}"/>
    <cellStyle name="20% - Accent1 3 2 2 8 6 2 2" xfId="18296" xr:uid="{00000000-0005-0000-0000-0000C0460000}"/>
    <cellStyle name="20% - Accent1 3 2 2 8 6 3" xfId="18297" xr:uid="{00000000-0005-0000-0000-0000C1460000}"/>
    <cellStyle name="20% - Accent1 3 2 2 8 7" xfId="18298" xr:uid="{00000000-0005-0000-0000-0000C2460000}"/>
    <cellStyle name="20% - Accent1 3 2 2 8 7 2" xfId="18299" xr:uid="{00000000-0005-0000-0000-0000C3460000}"/>
    <cellStyle name="20% - Accent1 3 2 2 8 8" xfId="18300" xr:uid="{00000000-0005-0000-0000-0000C4460000}"/>
    <cellStyle name="20% - Accent1 3 2 2 8 8 2" xfId="18301" xr:uid="{00000000-0005-0000-0000-0000C5460000}"/>
    <cellStyle name="20% - Accent1 3 2 2 8 9" xfId="18302" xr:uid="{00000000-0005-0000-0000-0000C6460000}"/>
    <cellStyle name="20% - Accent1 3 2 2 9" xfId="18303" xr:uid="{00000000-0005-0000-0000-0000C7460000}"/>
    <cellStyle name="20% - Accent1 3 2 2 9 2" xfId="18304" xr:uid="{00000000-0005-0000-0000-0000C8460000}"/>
    <cellStyle name="20% - Accent1 3 2 2 9 2 2" xfId="18305" xr:uid="{00000000-0005-0000-0000-0000C9460000}"/>
    <cellStyle name="20% - Accent1 3 2 2 9 2 2 2" xfId="18306" xr:uid="{00000000-0005-0000-0000-0000CA460000}"/>
    <cellStyle name="20% - Accent1 3 2 2 9 2 3" xfId="18307" xr:uid="{00000000-0005-0000-0000-0000CB460000}"/>
    <cellStyle name="20% - Accent1 3 2 2 9 3" xfId="18308" xr:uid="{00000000-0005-0000-0000-0000CC460000}"/>
    <cellStyle name="20% - Accent1 3 2 2 9 3 2" xfId="18309" xr:uid="{00000000-0005-0000-0000-0000CD460000}"/>
    <cellStyle name="20% - Accent1 3 2 2 9 4" xfId="18310" xr:uid="{00000000-0005-0000-0000-0000CE460000}"/>
    <cellStyle name="20% - Accent1 3 2 20" xfId="18311" xr:uid="{00000000-0005-0000-0000-0000CF460000}"/>
    <cellStyle name="20% - Accent1 3 2 3" xfId="18312" xr:uid="{00000000-0005-0000-0000-0000D0460000}"/>
    <cellStyle name="20% - Accent1 3 2 3 10" xfId="18313" xr:uid="{00000000-0005-0000-0000-0000D1460000}"/>
    <cellStyle name="20% - Accent1 3 2 3 10 2" xfId="18314" xr:uid="{00000000-0005-0000-0000-0000D2460000}"/>
    <cellStyle name="20% - Accent1 3 2 3 10 2 2" xfId="18315" xr:uid="{00000000-0005-0000-0000-0000D3460000}"/>
    <cellStyle name="20% - Accent1 3 2 3 10 2 2 2" xfId="18316" xr:uid="{00000000-0005-0000-0000-0000D4460000}"/>
    <cellStyle name="20% - Accent1 3 2 3 10 2 3" xfId="18317" xr:uid="{00000000-0005-0000-0000-0000D5460000}"/>
    <cellStyle name="20% - Accent1 3 2 3 10 3" xfId="18318" xr:uid="{00000000-0005-0000-0000-0000D6460000}"/>
    <cellStyle name="20% - Accent1 3 2 3 10 3 2" xfId="18319" xr:uid="{00000000-0005-0000-0000-0000D7460000}"/>
    <cellStyle name="20% - Accent1 3 2 3 10 4" xfId="18320" xr:uid="{00000000-0005-0000-0000-0000D8460000}"/>
    <cellStyle name="20% - Accent1 3 2 3 11" xfId="18321" xr:uid="{00000000-0005-0000-0000-0000D9460000}"/>
    <cellStyle name="20% - Accent1 3 2 3 11 2" xfId="18322" xr:uid="{00000000-0005-0000-0000-0000DA460000}"/>
    <cellStyle name="20% - Accent1 3 2 3 11 2 2" xfId="18323" xr:uid="{00000000-0005-0000-0000-0000DB460000}"/>
    <cellStyle name="20% - Accent1 3 2 3 11 2 2 2" xfId="18324" xr:uid="{00000000-0005-0000-0000-0000DC460000}"/>
    <cellStyle name="20% - Accent1 3 2 3 11 2 3" xfId="18325" xr:uid="{00000000-0005-0000-0000-0000DD460000}"/>
    <cellStyle name="20% - Accent1 3 2 3 11 3" xfId="18326" xr:uid="{00000000-0005-0000-0000-0000DE460000}"/>
    <cellStyle name="20% - Accent1 3 2 3 11 3 2" xfId="18327" xr:uid="{00000000-0005-0000-0000-0000DF460000}"/>
    <cellStyle name="20% - Accent1 3 2 3 11 4" xfId="18328" xr:uid="{00000000-0005-0000-0000-0000E0460000}"/>
    <cellStyle name="20% - Accent1 3 2 3 12" xfId="18329" xr:uid="{00000000-0005-0000-0000-0000E1460000}"/>
    <cellStyle name="20% - Accent1 3 2 3 12 2" xfId="18330" xr:uid="{00000000-0005-0000-0000-0000E2460000}"/>
    <cellStyle name="20% - Accent1 3 2 3 12 2 2" xfId="18331" xr:uid="{00000000-0005-0000-0000-0000E3460000}"/>
    <cellStyle name="20% - Accent1 3 2 3 12 3" xfId="18332" xr:uid="{00000000-0005-0000-0000-0000E4460000}"/>
    <cellStyle name="20% - Accent1 3 2 3 13" xfId="18333" xr:uid="{00000000-0005-0000-0000-0000E5460000}"/>
    <cellStyle name="20% - Accent1 3 2 3 13 2" xfId="18334" xr:uid="{00000000-0005-0000-0000-0000E6460000}"/>
    <cellStyle name="20% - Accent1 3 2 3 13 2 2" xfId="18335" xr:uid="{00000000-0005-0000-0000-0000E7460000}"/>
    <cellStyle name="20% - Accent1 3 2 3 13 3" xfId="18336" xr:uid="{00000000-0005-0000-0000-0000E8460000}"/>
    <cellStyle name="20% - Accent1 3 2 3 14" xfId="18337" xr:uid="{00000000-0005-0000-0000-0000E9460000}"/>
    <cellStyle name="20% - Accent1 3 2 3 14 2" xfId="18338" xr:uid="{00000000-0005-0000-0000-0000EA460000}"/>
    <cellStyle name="20% - Accent1 3 2 3 15" xfId="18339" xr:uid="{00000000-0005-0000-0000-0000EB460000}"/>
    <cellStyle name="20% - Accent1 3 2 3 15 2" xfId="18340" xr:uid="{00000000-0005-0000-0000-0000EC460000}"/>
    <cellStyle name="20% - Accent1 3 2 3 16" xfId="18341" xr:uid="{00000000-0005-0000-0000-0000ED460000}"/>
    <cellStyle name="20% - Accent1 3 2 3 2" xfId="18342" xr:uid="{00000000-0005-0000-0000-0000EE460000}"/>
    <cellStyle name="20% - Accent1 3 2 3 2 10" xfId="18343" xr:uid="{00000000-0005-0000-0000-0000EF460000}"/>
    <cellStyle name="20% - Accent1 3 2 3 2 10 2" xfId="18344" xr:uid="{00000000-0005-0000-0000-0000F0460000}"/>
    <cellStyle name="20% - Accent1 3 2 3 2 10 2 2" xfId="18345" xr:uid="{00000000-0005-0000-0000-0000F1460000}"/>
    <cellStyle name="20% - Accent1 3 2 3 2 10 2 2 2" xfId="18346" xr:uid="{00000000-0005-0000-0000-0000F2460000}"/>
    <cellStyle name="20% - Accent1 3 2 3 2 10 2 3" xfId="18347" xr:uid="{00000000-0005-0000-0000-0000F3460000}"/>
    <cellStyle name="20% - Accent1 3 2 3 2 10 3" xfId="18348" xr:uid="{00000000-0005-0000-0000-0000F4460000}"/>
    <cellStyle name="20% - Accent1 3 2 3 2 10 3 2" xfId="18349" xr:uid="{00000000-0005-0000-0000-0000F5460000}"/>
    <cellStyle name="20% - Accent1 3 2 3 2 10 4" xfId="18350" xr:uid="{00000000-0005-0000-0000-0000F6460000}"/>
    <cellStyle name="20% - Accent1 3 2 3 2 11" xfId="18351" xr:uid="{00000000-0005-0000-0000-0000F7460000}"/>
    <cellStyle name="20% - Accent1 3 2 3 2 11 2" xfId="18352" xr:uid="{00000000-0005-0000-0000-0000F8460000}"/>
    <cellStyle name="20% - Accent1 3 2 3 2 11 2 2" xfId="18353" xr:uid="{00000000-0005-0000-0000-0000F9460000}"/>
    <cellStyle name="20% - Accent1 3 2 3 2 11 3" xfId="18354" xr:uid="{00000000-0005-0000-0000-0000FA460000}"/>
    <cellStyle name="20% - Accent1 3 2 3 2 12" xfId="18355" xr:uid="{00000000-0005-0000-0000-0000FB460000}"/>
    <cellStyle name="20% - Accent1 3 2 3 2 12 2" xfId="18356" xr:uid="{00000000-0005-0000-0000-0000FC460000}"/>
    <cellStyle name="20% - Accent1 3 2 3 2 12 2 2" xfId="18357" xr:uid="{00000000-0005-0000-0000-0000FD460000}"/>
    <cellStyle name="20% - Accent1 3 2 3 2 12 3" xfId="18358" xr:uid="{00000000-0005-0000-0000-0000FE460000}"/>
    <cellStyle name="20% - Accent1 3 2 3 2 13" xfId="18359" xr:uid="{00000000-0005-0000-0000-0000FF460000}"/>
    <cellStyle name="20% - Accent1 3 2 3 2 13 2" xfId="18360" xr:uid="{00000000-0005-0000-0000-000000470000}"/>
    <cellStyle name="20% - Accent1 3 2 3 2 14" xfId="18361" xr:uid="{00000000-0005-0000-0000-000001470000}"/>
    <cellStyle name="20% - Accent1 3 2 3 2 14 2" xfId="18362" xr:uid="{00000000-0005-0000-0000-000002470000}"/>
    <cellStyle name="20% - Accent1 3 2 3 2 15" xfId="18363" xr:uid="{00000000-0005-0000-0000-000003470000}"/>
    <cellStyle name="20% - Accent1 3 2 3 2 2" xfId="18364" xr:uid="{00000000-0005-0000-0000-000004470000}"/>
    <cellStyle name="20% - Accent1 3 2 3 2 2 10" xfId="18365" xr:uid="{00000000-0005-0000-0000-000005470000}"/>
    <cellStyle name="20% - Accent1 3 2 3 2 2 10 2" xfId="18366" xr:uid="{00000000-0005-0000-0000-000006470000}"/>
    <cellStyle name="20% - Accent1 3 2 3 2 2 10 2 2" xfId="18367" xr:uid="{00000000-0005-0000-0000-000007470000}"/>
    <cellStyle name="20% - Accent1 3 2 3 2 2 10 3" xfId="18368" xr:uid="{00000000-0005-0000-0000-000008470000}"/>
    <cellStyle name="20% - Accent1 3 2 3 2 2 11" xfId="18369" xr:uid="{00000000-0005-0000-0000-000009470000}"/>
    <cellStyle name="20% - Accent1 3 2 3 2 2 11 2" xfId="18370" xr:uid="{00000000-0005-0000-0000-00000A470000}"/>
    <cellStyle name="20% - Accent1 3 2 3 2 2 11 2 2" xfId="18371" xr:uid="{00000000-0005-0000-0000-00000B470000}"/>
    <cellStyle name="20% - Accent1 3 2 3 2 2 11 3" xfId="18372" xr:uid="{00000000-0005-0000-0000-00000C470000}"/>
    <cellStyle name="20% - Accent1 3 2 3 2 2 12" xfId="18373" xr:uid="{00000000-0005-0000-0000-00000D470000}"/>
    <cellStyle name="20% - Accent1 3 2 3 2 2 12 2" xfId="18374" xr:uid="{00000000-0005-0000-0000-00000E470000}"/>
    <cellStyle name="20% - Accent1 3 2 3 2 2 13" xfId="18375" xr:uid="{00000000-0005-0000-0000-00000F470000}"/>
    <cellStyle name="20% - Accent1 3 2 3 2 2 13 2" xfId="18376" xr:uid="{00000000-0005-0000-0000-000010470000}"/>
    <cellStyle name="20% - Accent1 3 2 3 2 2 14" xfId="18377" xr:uid="{00000000-0005-0000-0000-000011470000}"/>
    <cellStyle name="20% - Accent1 3 2 3 2 2 2" xfId="18378" xr:uid="{00000000-0005-0000-0000-000012470000}"/>
    <cellStyle name="20% - Accent1 3 2 3 2 2 2 10" xfId="18379" xr:uid="{00000000-0005-0000-0000-000013470000}"/>
    <cellStyle name="20% - Accent1 3 2 3 2 2 2 10 2" xfId="18380" xr:uid="{00000000-0005-0000-0000-000014470000}"/>
    <cellStyle name="20% - Accent1 3 2 3 2 2 2 11" xfId="18381" xr:uid="{00000000-0005-0000-0000-000015470000}"/>
    <cellStyle name="20% - Accent1 3 2 3 2 2 2 2" xfId="18382" xr:uid="{00000000-0005-0000-0000-000016470000}"/>
    <cellStyle name="20% - Accent1 3 2 3 2 2 2 2 2" xfId="18383" xr:uid="{00000000-0005-0000-0000-000017470000}"/>
    <cellStyle name="20% - Accent1 3 2 3 2 2 2 2 2 2" xfId="18384" xr:uid="{00000000-0005-0000-0000-000018470000}"/>
    <cellStyle name="20% - Accent1 3 2 3 2 2 2 2 2 2 2" xfId="18385" xr:uid="{00000000-0005-0000-0000-000019470000}"/>
    <cellStyle name="20% - Accent1 3 2 3 2 2 2 2 2 2 2 2" xfId="18386" xr:uid="{00000000-0005-0000-0000-00001A470000}"/>
    <cellStyle name="20% - Accent1 3 2 3 2 2 2 2 2 2 3" xfId="18387" xr:uid="{00000000-0005-0000-0000-00001B470000}"/>
    <cellStyle name="20% - Accent1 3 2 3 2 2 2 2 2 3" xfId="18388" xr:uid="{00000000-0005-0000-0000-00001C470000}"/>
    <cellStyle name="20% - Accent1 3 2 3 2 2 2 2 2 3 2" xfId="18389" xr:uid="{00000000-0005-0000-0000-00001D470000}"/>
    <cellStyle name="20% - Accent1 3 2 3 2 2 2 2 2 4" xfId="18390" xr:uid="{00000000-0005-0000-0000-00001E470000}"/>
    <cellStyle name="20% - Accent1 3 2 3 2 2 2 2 3" xfId="18391" xr:uid="{00000000-0005-0000-0000-00001F470000}"/>
    <cellStyle name="20% - Accent1 3 2 3 2 2 2 2 3 2" xfId="18392" xr:uid="{00000000-0005-0000-0000-000020470000}"/>
    <cellStyle name="20% - Accent1 3 2 3 2 2 2 2 3 2 2" xfId="18393" xr:uid="{00000000-0005-0000-0000-000021470000}"/>
    <cellStyle name="20% - Accent1 3 2 3 2 2 2 2 3 2 2 2" xfId="18394" xr:uid="{00000000-0005-0000-0000-000022470000}"/>
    <cellStyle name="20% - Accent1 3 2 3 2 2 2 2 3 2 3" xfId="18395" xr:uid="{00000000-0005-0000-0000-000023470000}"/>
    <cellStyle name="20% - Accent1 3 2 3 2 2 2 2 3 3" xfId="18396" xr:uid="{00000000-0005-0000-0000-000024470000}"/>
    <cellStyle name="20% - Accent1 3 2 3 2 2 2 2 3 3 2" xfId="18397" xr:uid="{00000000-0005-0000-0000-000025470000}"/>
    <cellStyle name="20% - Accent1 3 2 3 2 2 2 2 3 4" xfId="18398" xr:uid="{00000000-0005-0000-0000-000026470000}"/>
    <cellStyle name="20% - Accent1 3 2 3 2 2 2 2 4" xfId="18399" xr:uid="{00000000-0005-0000-0000-000027470000}"/>
    <cellStyle name="20% - Accent1 3 2 3 2 2 2 2 4 2" xfId="18400" xr:uid="{00000000-0005-0000-0000-000028470000}"/>
    <cellStyle name="20% - Accent1 3 2 3 2 2 2 2 4 2 2" xfId="18401" xr:uid="{00000000-0005-0000-0000-000029470000}"/>
    <cellStyle name="20% - Accent1 3 2 3 2 2 2 2 4 2 2 2" xfId="18402" xr:uid="{00000000-0005-0000-0000-00002A470000}"/>
    <cellStyle name="20% - Accent1 3 2 3 2 2 2 2 4 2 3" xfId="18403" xr:uid="{00000000-0005-0000-0000-00002B470000}"/>
    <cellStyle name="20% - Accent1 3 2 3 2 2 2 2 4 3" xfId="18404" xr:uid="{00000000-0005-0000-0000-00002C470000}"/>
    <cellStyle name="20% - Accent1 3 2 3 2 2 2 2 4 3 2" xfId="18405" xr:uid="{00000000-0005-0000-0000-00002D470000}"/>
    <cellStyle name="20% - Accent1 3 2 3 2 2 2 2 4 4" xfId="18406" xr:uid="{00000000-0005-0000-0000-00002E470000}"/>
    <cellStyle name="20% - Accent1 3 2 3 2 2 2 2 5" xfId="18407" xr:uid="{00000000-0005-0000-0000-00002F470000}"/>
    <cellStyle name="20% - Accent1 3 2 3 2 2 2 2 5 2" xfId="18408" xr:uid="{00000000-0005-0000-0000-000030470000}"/>
    <cellStyle name="20% - Accent1 3 2 3 2 2 2 2 5 2 2" xfId="18409" xr:uid="{00000000-0005-0000-0000-000031470000}"/>
    <cellStyle name="20% - Accent1 3 2 3 2 2 2 2 5 3" xfId="18410" xr:uid="{00000000-0005-0000-0000-000032470000}"/>
    <cellStyle name="20% - Accent1 3 2 3 2 2 2 2 6" xfId="18411" xr:uid="{00000000-0005-0000-0000-000033470000}"/>
    <cellStyle name="20% - Accent1 3 2 3 2 2 2 2 6 2" xfId="18412" xr:uid="{00000000-0005-0000-0000-000034470000}"/>
    <cellStyle name="20% - Accent1 3 2 3 2 2 2 2 6 2 2" xfId="18413" xr:uid="{00000000-0005-0000-0000-000035470000}"/>
    <cellStyle name="20% - Accent1 3 2 3 2 2 2 2 6 3" xfId="18414" xr:uid="{00000000-0005-0000-0000-000036470000}"/>
    <cellStyle name="20% - Accent1 3 2 3 2 2 2 2 7" xfId="18415" xr:uid="{00000000-0005-0000-0000-000037470000}"/>
    <cellStyle name="20% - Accent1 3 2 3 2 2 2 2 7 2" xfId="18416" xr:uid="{00000000-0005-0000-0000-000038470000}"/>
    <cellStyle name="20% - Accent1 3 2 3 2 2 2 2 8" xfId="18417" xr:uid="{00000000-0005-0000-0000-000039470000}"/>
    <cellStyle name="20% - Accent1 3 2 3 2 2 2 2 8 2" xfId="18418" xr:uid="{00000000-0005-0000-0000-00003A470000}"/>
    <cellStyle name="20% - Accent1 3 2 3 2 2 2 2 9" xfId="18419" xr:uid="{00000000-0005-0000-0000-00003B470000}"/>
    <cellStyle name="20% - Accent1 3 2 3 2 2 2 3" xfId="18420" xr:uid="{00000000-0005-0000-0000-00003C470000}"/>
    <cellStyle name="20% - Accent1 3 2 3 2 2 2 3 2" xfId="18421" xr:uid="{00000000-0005-0000-0000-00003D470000}"/>
    <cellStyle name="20% - Accent1 3 2 3 2 2 2 3 2 2" xfId="18422" xr:uid="{00000000-0005-0000-0000-00003E470000}"/>
    <cellStyle name="20% - Accent1 3 2 3 2 2 2 3 2 2 2" xfId="18423" xr:uid="{00000000-0005-0000-0000-00003F470000}"/>
    <cellStyle name="20% - Accent1 3 2 3 2 2 2 3 2 2 2 2" xfId="18424" xr:uid="{00000000-0005-0000-0000-000040470000}"/>
    <cellStyle name="20% - Accent1 3 2 3 2 2 2 3 2 2 3" xfId="18425" xr:uid="{00000000-0005-0000-0000-000041470000}"/>
    <cellStyle name="20% - Accent1 3 2 3 2 2 2 3 2 3" xfId="18426" xr:uid="{00000000-0005-0000-0000-000042470000}"/>
    <cellStyle name="20% - Accent1 3 2 3 2 2 2 3 2 3 2" xfId="18427" xr:uid="{00000000-0005-0000-0000-000043470000}"/>
    <cellStyle name="20% - Accent1 3 2 3 2 2 2 3 2 4" xfId="18428" xr:uid="{00000000-0005-0000-0000-000044470000}"/>
    <cellStyle name="20% - Accent1 3 2 3 2 2 2 3 3" xfId="18429" xr:uid="{00000000-0005-0000-0000-000045470000}"/>
    <cellStyle name="20% - Accent1 3 2 3 2 2 2 3 3 2" xfId="18430" xr:uid="{00000000-0005-0000-0000-000046470000}"/>
    <cellStyle name="20% - Accent1 3 2 3 2 2 2 3 3 2 2" xfId="18431" xr:uid="{00000000-0005-0000-0000-000047470000}"/>
    <cellStyle name="20% - Accent1 3 2 3 2 2 2 3 3 2 2 2" xfId="18432" xr:uid="{00000000-0005-0000-0000-000048470000}"/>
    <cellStyle name="20% - Accent1 3 2 3 2 2 2 3 3 2 3" xfId="18433" xr:uid="{00000000-0005-0000-0000-000049470000}"/>
    <cellStyle name="20% - Accent1 3 2 3 2 2 2 3 3 3" xfId="18434" xr:uid="{00000000-0005-0000-0000-00004A470000}"/>
    <cellStyle name="20% - Accent1 3 2 3 2 2 2 3 3 3 2" xfId="18435" xr:uid="{00000000-0005-0000-0000-00004B470000}"/>
    <cellStyle name="20% - Accent1 3 2 3 2 2 2 3 3 4" xfId="18436" xr:uid="{00000000-0005-0000-0000-00004C470000}"/>
    <cellStyle name="20% - Accent1 3 2 3 2 2 2 3 4" xfId="18437" xr:uid="{00000000-0005-0000-0000-00004D470000}"/>
    <cellStyle name="20% - Accent1 3 2 3 2 2 2 3 4 2" xfId="18438" xr:uid="{00000000-0005-0000-0000-00004E470000}"/>
    <cellStyle name="20% - Accent1 3 2 3 2 2 2 3 4 2 2" xfId="18439" xr:uid="{00000000-0005-0000-0000-00004F470000}"/>
    <cellStyle name="20% - Accent1 3 2 3 2 2 2 3 4 2 2 2" xfId="18440" xr:uid="{00000000-0005-0000-0000-000050470000}"/>
    <cellStyle name="20% - Accent1 3 2 3 2 2 2 3 4 2 3" xfId="18441" xr:uid="{00000000-0005-0000-0000-000051470000}"/>
    <cellStyle name="20% - Accent1 3 2 3 2 2 2 3 4 3" xfId="18442" xr:uid="{00000000-0005-0000-0000-000052470000}"/>
    <cellStyle name="20% - Accent1 3 2 3 2 2 2 3 4 3 2" xfId="18443" xr:uid="{00000000-0005-0000-0000-000053470000}"/>
    <cellStyle name="20% - Accent1 3 2 3 2 2 2 3 4 4" xfId="18444" xr:uid="{00000000-0005-0000-0000-000054470000}"/>
    <cellStyle name="20% - Accent1 3 2 3 2 2 2 3 5" xfId="18445" xr:uid="{00000000-0005-0000-0000-000055470000}"/>
    <cellStyle name="20% - Accent1 3 2 3 2 2 2 3 5 2" xfId="18446" xr:uid="{00000000-0005-0000-0000-000056470000}"/>
    <cellStyle name="20% - Accent1 3 2 3 2 2 2 3 5 2 2" xfId="18447" xr:uid="{00000000-0005-0000-0000-000057470000}"/>
    <cellStyle name="20% - Accent1 3 2 3 2 2 2 3 5 3" xfId="18448" xr:uid="{00000000-0005-0000-0000-000058470000}"/>
    <cellStyle name="20% - Accent1 3 2 3 2 2 2 3 6" xfId="18449" xr:uid="{00000000-0005-0000-0000-000059470000}"/>
    <cellStyle name="20% - Accent1 3 2 3 2 2 2 3 6 2" xfId="18450" xr:uid="{00000000-0005-0000-0000-00005A470000}"/>
    <cellStyle name="20% - Accent1 3 2 3 2 2 2 3 6 2 2" xfId="18451" xr:uid="{00000000-0005-0000-0000-00005B470000}"/>
    <cellStyle name="20% - Accent1 3 2 3 2 2 2 3 6 3" xfId="18452" xr:uid="{00000000-0005-0000-0000-00005C470000}"/>
    <cellStyle name="20% - Accent1 3 2 3 2 2 2 3 7" xfId="18453" xr:uid="{00000000-0005-0000-0000-00005D470000}"/>
    <cellStyle name="20% - Accent1 3 2 3 2 2 2 3 7 2" xfId="18454" xr:uid="{00000000-0005-0000-0000-00005E470000}"/>
    <cellStyle name="20% - Accent1 3 2 3 2 2 2 3 8" xfId="18455" xr:uid="{00000000-0005-0000-0000-00005F470000}"/>
    <cellStyle name="20% - Accent1 3 2 3 2 2 2 3 8 2" xfId="18456" xr:uid="{00000000-0005-0000-0000-000060470000}"/>
    <cellStyle name="20% - Accent1 3 2 3 2 2 2 3 9" xfId="18457" xr:uid="{00000000-0005-0000-0000-000061470000}"/>
    <cellStyle name="20% - Accent1 3 2 3 2 2 2 4" xfId="18458" xr:uid="{00000000-0005-0000-0000-000062470000}"/>
    <cellStyle name="20% - Accent1 3 2 3 2 2 2 4 2" xfId="18459" xr:uid="{00000000-0005-0000-0000-000063470000}"/>
    <cellStyle name="20% - Accent1 3 2 3 2 2 2 4 2 2" xfId="18460" xr:uid="{00000000-0005-0000-0000-000064470000}"/>
    <cellStyle name="20% - Accent1 3 2 3 2 2 2 4 2 2 2" xfId="18461" xr:uid="{00000000-0005-0000-0000-000065470000}"/>
    <cellStyle name="20% - Accent1 3 2 3 2 2 2 4 2 3" xfId="18462" xr:uid="{00000000-0005-0000-0000-000066470000}"/>
    <cellStyle name="20% - Accent1 3 2 3 2 2 2 4 3" xfId="18463" xr:uid="{00000000-0005-0000-0000-000067470000}"/>
    <cellStyle name="20% - Accent1 3 2 3 2 2 2 4 3 2" xfId="18464" xr:uid="{00000000-0005-0000-0000-000068470000}"/>
    <cellStyle name="20% - Accent1 3 2 3 2 2 2 4 4" xfId="18465" xr:uid="{00000000-0005-0000-0000-000069470000}"/>
    <cellStyle name="20% - Accent1 3 2 3 2 2 2 5" xfId="18466" xr:uid="{00000000-0005-0000-0000-00006A470000}"/>
    <cellStyle name="20% - Accent1 3 2 3 2 2 2 5 2" xfId="18467" xr:uid="{00000000-0005-0000-0000-00006B470000}"/>
    <cellStyle name="20% - Accent1 3 2 3 2 2 2 5 2 2" xfId="18468" xr:uid="{00000000-0005-0000-0000-00006C470000}"/>
    <cellStyle name="20% - Accent1 3 2 3 2 2 2 5 2 2 2" xfId="18469" xr:uid="{00000000-0005-0000-0000-00006D470000}"/>
    <cellStyle name="20% - Accent1 3 2 3 2 2 2 5 2 3" xfId="18470" xr:uid="{00000000-0005-0000-0000-00006E470000}"/>
    <cellStyle name="20% - Accent1 3 2 3 2 2 2 5 3" xfId="18471" xr:uid="{00000000-0005-0000-0000-00006F470000}"/>
    <cellStyle name="20% - Accent1 3 2 3 2 2 2 5 3 2" xfId="18472" xr:uid="{00000000-0005-0000-0000-000070470000}"/>
    <cellStyle name="20% - Accent1 3 2 3 2 2 2 5 4" xfId="18473" xr:uid="{00000000-0005-0000-0000-000071470000}"/>
    <cellStyle name="20% - Accent1 3 2 3 2 2 2 6" xfId="18474" xr:uid="{00000000-0005-0000-0000-000072470000}"/>
    <cellStyle name="20% - Accent1 3 2 3 2 2 2 6 2" xfId="18475" xr:uid="{00000000-0005-0000-0000-000073470000}"/>
    <cellStyle name="20% - Accent1 3 2 3 2 2 2 6 2 2" xfId="18476" xr:uid="{00000000-0005-0000-0000-000074470000}"/>
    <cellStyle name="20% - Accent1 3 2 3 2 2 2 6 2 2 2" xfId="18477" xr:uid="{00000000-0005-0000-0000-000075470000}"/>
    <cellStyle name="20% - Accent1 3 2 3 2 2 2 6 2 3" xfId="18478" xr:uid="{00000000-0005-0000-0000-000076470000}"/>
    <cellStyle name="20% - Accent1 3 2 3 2 2 2 6 3" xfId="18479" xr:uid="{00000000-0005-0000-0000-000077470000}"/>
    <cellStyle name="20% - Accent1 3 2 3 2 2 2 6 3 2" xfId="18480" xr:uid="{00000000-0005-0000-0000-000078470000}"/>
    <cellStyle name="20% - Accent1 3 2 3 2 2 2 6 4" xfId="18481" xr:uid="{00000000-0005-0000-0000-000079470000}"/>
    <cellStyle name="20% - Accent1 3 2 3 2 2 2 7" xfId="18482" xr:uid="{00000000-0005-0000-0000-00007A470000}"/>
    <cellStyle name="20% - Accent1 3 2 3 2 2 2 7 2" xfId="18483" xr:uid="{00000000-0005-0000-0000-00007B470000}"/>
    <cellStyle name="20% - Accent1 3 2 3 2 2 2 7 2 2" xfId="18484" xr:uid="{00000000-0005-0000-0000-00007C470000}"/>
    <cellStyle name="20% - Accent1 3 2 3 2 2 2 7 3" xfId="18485" xr:uid="{00000000-0005-0000-0000-00007D470000}"/>
    <cellStyle name="20% - Accent1 3 2 3 2 2 2 8" xfId="18486" xr:uid="{00000000-0005-0000-0000-00007E470000}"/>
    <cellStyle name="20% - Accent1 3 2 3 2 2 2 8 2" xfId="18487" xr:uid="{00000000-0005-0000-0000-00007F470000}"/>
    <cellStyle name="20% - Accent1 3 2 3 2 2 2 8 2 2" xfId="18488" xr:uid="{00000000-0005-0000-0000-000080470000}"/>
    <cellStyle name="20% - Accent1 3 2 3 2 2 2 8 3" xfId="18489" xr:uid="{00000000-0005-0000-0000-000081470000}"/>
    <cellStyle name="20% - Accent1 3 2 3 2 2 2 9" xfId="18490" xr:uid="{00000000-0005-0000-0000-000082470000}"/>
    <cellStyle name="20% - Accent1 3 2 3 2 2 2 9 2" xfId="18491" xr:uid="{00000000-0005-0000-0000-000083470000}"/>
    <cellStyle name="20% - Accent1 3 2 3 2 2 3" xfId="18492" xr:uid="{00000000-0005-0000-0000-000084470000}"/>
    <cellStyle name="20% - Accent1 3 2 3 2 2 3 10" xfId="18493" xr:uid="{00000000-0005-0000-0000-000085470000}"/>
    <cellStyle name="20% - Accent1 3 2 3 2 2 3 10 2" xfId="18494" xr:uid="{00000000-0005-0000-0000-000086470000}"/>
    <cellStyle name="20% - Accent1 3 2 3 2 2 3 11" xfId="18495" xr:uid="{00000000-0005-0000-0000-000087470000}"/>
    <cellStyle name="20% - Accent1 3 2 3 2 2 3 2" xfId="18496" xr:uid="{00000000-0005-0000-0000-000088470000}"/>
    <cellStyle name="20% - Accent1 3 2 3 2 2 3 2 2" xfId="18497" xr:uid="{00000000-0005-0000-0000-000089470000}"/>
    <cellStyle name="20% - Accent1 3 2 3 2 2 3 2 2 2" xfId="18498" xr:uid="{00000000-0005-0000-0000-00008A470000}"/>
    <cellStyle name="20% - Accent1 3 2 3 2 2 3 2 2 2 2" xfId="18499" xr:uid="{00000000-0005-0000-0000-00008B470000}"/>
    <cellStyle name="20% - Accent1 3 2 3 2 2 3 2 2 2 2 2" xfId="18500" xr:uid="{00000000-0005-0000-0000-00008C470000}"/>
    <cellStyle name="20% - Accent1 3 2 3 2 2 3 2 2 2 3" xfId="18501" xr:uid="{00000000-0005-0000-0000-00008D470000}"/>
    <cellStyle name="20% - Accent1 3 2 3 2 2 3 2 2 3" xfId="18502" xr:uid="{00000000-0005-0000-0000-00008E470000}"/>
    <cellStyle name="20% - Accent1 3 2 3 2 2 3 2 2 3 2" xfId="18503" xr:uid="{00000000-0005-0000-0000-00008F470000}"/>
    <cellStyle name="20% - Accent1 3 2 3 2 2 3 2 2 4" xfId="18504" xr:uid="{00000000-0005-0000-0000-000090470000}"/>
    <cellStyle name="20% - Accent1 3 2 3 2 2 3 2 3" xfId="18505" xr:uid="{00000000-0005-0000-0000-000091470000}"/>
    <cellStyle name="20% - Accent1 3 2 3 2 2 3 2 3 2" xfId="18506" xr:uid="{00000000-0005-0000-0000-000092470000}"/>
    <cellStyle name="20% - Accent1 3 2 3 2 2 3 2 3 2 2" xfId="18507" xr:uid="{00000000-0005-0000-0000-000093470000}"/>
    <cellStyle name="20% - Accent1 3 2 3 2 2 3 2 3 2 2 2" xfId="18508" xr:uid="{00000000-0005-0000-0000-000094470000}"/>
    <cellStyle name="20% - Accent1 3 2 3 2 2 3 2 3 2 3" xfId="18509" xr:uid="{00000000-0005-0000-0000-000095470000}"/>
    <cellStyle name="20% - Accent1 3 2 3 2 2 3 2 3 3" xfId="18510" xr:uid="{00000000-0005-0000-0000-000096470000}"/>
    <cellStyle name="20% - Accent1 3 2 3 2 2 3 2 3 3 2" xfId="18511" xr:uid="{00000000-0005-0000-0000-000097470000}"/>
    <cellStyle name="20% - Accent1 3 2 3 2 2 3 2 3 4" xfId="18512" xr:uid="{00000000-0005-0000-0000-000098470000}"/>
    <cellStyle name="20% - Accent1 3 2 3 2 2 3 2 4" xfId="18513" xr:uid="{00000000-0005-0000-0000-000099470000}"/>
    <cellStyle name="20% - Accent1 3 2 3 2 2 3 2 4 2" xfId="18514" xr:uid="{00000000-0005-0000-0000-00009A470000}"/>
    <cellStyle name="20% - Accent1 3 2 3 2 2 3 2 4 2 2" xfId="18515" xr:uid="{00000000-0005-0000-0000-00009B470000}"/>
    <cellStyle name="20% - Accent1 3 2 3 2 2 3 2 4 2 2 2" xfId="18516" xr:uid="{00000000-0005-0000-0000-00009C470000}"/>
    <cellStyle name="20% - Accent1 3 2 3 2 2 3 2 4 2 3" xfId="18517" xr:uid="{00000000-0005-0000-0000-00009D470000}"/>
    <cellStyle name="20% - Accent1 3 2 3 2 2 3 2 4 3" xfId="18518" xr:uid="{00000000-0005-0000-0000-00009E470000}"/>
    <cellStyle name="20% - Accent1 3 2 3 2 2 3 2 4 3 2" xfId="18519" xr:uid="{00000000-0005-0000-0000-00009F470000}"/>
    <cellStyle name="20% - Accent1 3 2 3 2 2 3 2 4 4" xfId="18520" xr:uid="{00000000-0005-0000-0000-0000A0470000}"/>
    <cellStyle name="20% - Accent1 3 2 3 2 2 3 2 5" xfId="18521" xr:uid="{00000000-0005-0000-0000-0000A1470000}"/>
    <cellStyle name="20% - Accent1 3 2 3 2 2 3 2 5 2" xfId="18522" xr:uid="{00000000-0005-0000-0000-0000A2470000}"/>
    <cellStyle name="20% - Accent1 3 2 3 2 2 3 2 5 2 2" xfId="18523" xr:uid="{00000000-0005-0000-0000-0000A3470000}"/>
    <cellStyle name="20% - Accent1 3 2 3 2 2 3 2 5 3" xfId="18524" xr:uid="{00000000-0005-0000-0000-0000A4470000}"/>
    <cellStyle name="20% - Accent1 3 2 3 2 2 3 2 6" xfId="18525" xr:uid="{00000000-0005-0000-0000-0000A5470000}"/>
    <cellStyle name="20% - Accent1 3 2 3 2 2 3 2 6 2" xfId="18526" xr:uid="{00000000-0005-0000-0000-0000A6470000}"/>
    <cellStyle name="20% - Accent1 3 2 3 2 2 3 2 6 2 2" xfId="18527" xr:uid="{00000000-0005-0000-0000-0000A7470000}"/>
    <cellStyle name="20% - Accent1 3 2 3 2 2 3 2 6 3" xfId="18528" xr:uid="{00000000-0005-0000-0000-0000A8470000}"/>
    <cellStyle name="20% - Accent1 3 2 3 2 2 3 2 7" xfId="18529" xr:uid="{00000000-0005-0000-0000-0000A9470000}"/>
    <cellStyle name="20% - Accent1 3 2 3 2 2 3 2 7 2" xfId="18530" xr:uid="{00000000-0005-0000-0000-0000AA470000}"/>
    <cellStyle name="20% - Accent1 3 2 3 2 2 3 2 8" xfId="18531" xr:uid="{00000000-0005-0000-0000-0000AB470000}"/>
    <cellStyle name="20% - Accent1 3 2 3 2 2 3 2 8 2" xfId="18532" xr:uid="{00000000-0005-0000-0000-0000AC470000}"/>
    <cellStyle name="20% - Accent1 3 2 3 2 2 3 2 9" xfId="18533" xr:uid="{00000000-0005-0000-0000-0000AD470000}"/>
    <cellStyle name="20% - Accent1 3 2 3 2 2 3 3" xfId="18534" xr:uid="{00000000-0005-0000-0000-0000AE470000}"/>
    <cellStyle name="20% - Accent1 3 2 3 2 2 3 3 2" xfId="18535" xr:uid="{00000000-0005-0000-0000-0000AF470000}"/>
    <cellStyle name="20% - Accent1 3 2 3 2 2 3 3 2 2" xfId="18536" xr:uid="{00000000-0005-0000-0000-0000B0470000}"/>
    <cellStyle name="20% - Accent1 3 2 3 2 2 3 3 2 2 2" xfId="18537" xr:uid="{00000000-0005-0000-0000-0000B1470000}"/>
    <cellStyle name="20% - Accent1 3 2 3 2 2 3 3 2 2 2 2" xfId="18538" xr:uid="{00000000-0005-0000-0000-0000B2470000}"/>
    <cellStyle name="20% - Accent1 3 2 3 2 2 3 3 2 2 3" xfId="18539" xr:uid="{00000000-0005-0000-0000-0000B3470000}"/>
    <cellStyle name="20% - Accent1 3 2 3 2 2 3 3 2 3" xfId="18540" xr:uid="{00000000-0005-0000-0000-0000B4470000}"/>
    <cellStyle name="20% - Accent1 3 2 3 2 2 3 3 2 3 2" xfId="18541" xr:uid="{00000000-0005-0000-0000-0000B5470000}"/>
    <cellStyle name="20% - Accent1 3 2 3 2 2 3 3 2 4" xfId="18542" xr:uid="{00000000-0005-0000-0000-0000B6470000}"/>
    <cellStyle name="20% - Accent1 3 2 3 2 2 3 3 3" xfId="18543" xr:uid="{00000000-0005-0000-0000-0000B7470000}"/>
    <cellStyle name="20% - Accent1 3 2 3 2 2 3 3 3 2" xfId="18544" xr:uid="{00000000-0005-0000-0000-0000B8470000}"/>
    <cellStyle name="20% - Accent1 3 2 3 2 2 3 3 3 2 2" xfId="18545" xr:uid="{00000000-0005-0000-0000-0000B9470000}"/>
    <cellStyle name="20% - Accent1 3 2 3 2 2 3 3 3 2 2 2" xfId="18546" xr:uid="{00000000-0005-0000-0000-0000BA470000}"/>
    <cellStyle name="20% - Accent1 3 2 3 2 2 3 3 3 2 3" xfId="18547" xr:uid="{00000000-0005-0000-0000-0000BB470000}"/>
    <cellStyle name="20% - Accent1 3 2 3 2 2 3 3 3 3" xfId="18548" xr:uid="{00000000-0005-0000-0000-0000BC470000}"/>
    <cellStyle name="20% - Accent1 3 2 3 2 2 3 3 3 3 2" xfId="18549" xr:uid="{00000000-0005-0000-0000-0000BD470000}"/>
    <cellStyle name="20% - Accent1 3 2 3 2 2 3 3 3 4" xfId="18550" xr:uid="{00000000-0005-0000-0000-0000BE470000}"/>
    <cellStyle name="20% - Accent1 3 2 3 2 2 3 3 4" xfId="18551" xr:uid="{00000000-0005-0000-0000-0000BF470000}"/>
    <cellStyle name="20% - Accent1 3 2 3 2 2 3 3 4 2" xfId="18552" xr:uid="{00000000-0005-0000-0000-0000C0470000}"/>
    <cellStyle name="20% - Accent1 3 2 3 2 2 3 3 4 2 2" xfId="18553" xr:uid="{00000000-0005-0000-0000-0000C1470000}"/>
    <cellStyle name="20% - Accent1 3 2 3 2 2 3 3 4 2 2 2" xfId="18554" xr:uid="{00000000-0005-0000-0000-0000C2470000}"/>
    <cellStyle name="20% - Accent1 3 2 3 2 2 3 3 4 2 3" xfId="18555" xr:uid="{00000000-0005-0000-0000-0000C3470000}"/>
    <cellStyle name="20% - Accent1 3 2 3 2 2 3 3 4 3" xfId="18556" xr:uid="{00000000-0005-0000-0000-0000C4470000}"/>
    <cellStyle name="20% - Accent1 3 2 3 2 2 3 3 4 3 2" xfId="18557" xr:uid="{00000000-0005-0000-0000-0000C5470000}"/>
    <cellStyle name="20% - Accent1 3 2 3 2 2 3 3 4 4" xfId="18558" xr:uid="{00000000-0005-0000-0000-0000C6470000}"/>
    <cellStyle name="20% - Accent1 3 2 3 2 2 3 3 5" xfId="18559" xr:uid="{00000000-0005-0000-0000-0000C7470000}"/>
    <cellStyle name="20% - Accent1 3 2 3 2 2 3 3 5 2" xfId="18560" xr:uid="{00000000-0005-0000-0000-0000C8470000}"/>
    <cellStyle name="20% - Accent1 3 2 3 2 2 3 3 5 2 2" xfId="18561" xr:uid="{00000000-0005-0000-0000-0000C9470000}"/>
    <cellStyle name="20% - Accent1 3 2 3 2 2 3 3 5 3" xfId="18562" xr:uid="{00000000-0005-0000-0000-0000CA470000}"/>
    <cellStyle name="20% - Accent1 3 2 3 2 2 3 3 6" xfId="18563" xr:uid="{00000000-0005-0000-0000-0000CB470000}"/>
    <cellStyle name="20% - Accent1 3 2 3 2 2 3 3 6 2" xfId="18564" xr:uid="{00000000-0005-0000-0000-0000CC470000}"/>
    <cellStyle name="20% - Accent1 3 2 3 2 2 3 3 6 2 2" xfId="18565" xr:uid="{00000000-0005-0000-0000-0000CD470000}"/>
    <cellStyle name="20% - Accent1 3 2 3 2 2 3 3 6 3" xfId="18566" xr:uid="{00000000-0005-0000-0000-0000CE470000}"/>
    <cellStyle name="20% - Accent1 3 2 3 2 2 3 3 7" xfId="18567" xr:uid="{00000000-0005-0000-0000-0000CF470000}"/>
    <cellStyle name="20% - Accent1 3 2 3 2 2 3 3 7 2" xfId="18568" xr:uid="{00000000-0005-0000-0000-0000D0470000}"/>
    <cellStyle name="20% - Accent1 3 2 3 2 2 3 3 8" xfId="18569" xr:uid="{00000000-0005-0000-0000-0000D1470000}"/>
    <cellStyle name="20% - Accent1 3 2 3 2 2 3 3 8 2" xfId="18570" xr:uid="{00000000-0005-0000-0000-0000D2470000}"/>
    <cellStyle name="20% - Accent1 3 2 3 2 2 3 3 9" xfId="18571" xr:uid="{00000000-0005-0000-0000-0000D3470000}"/>
    <cellStyle name="20% - Accent1 3 2 3 2 2 3 4" xfId="18572" xr:uid="{00000000-0005-0000-0000-0000D4470000}"/>
    <cellStyle name="20% - Accent1 3 2 3 2 2 3 4 2" xfId="18573" xr:uid="{00000000-0005-0000-0000-0000D5470000}"/>
    <cellStyle name="20% - Accent1 3 2 3 2 2 3 4 2 2" xfId="18574" xr:uid="{00000000-0005-0000-0000-0000D6470000}"/>
    <cellStyle name="20% - Accent1 3 2 3 2 2 3 4 2 2 2" xfId="18575" xr:uid="{00000000-0005-0000-0000-0000D7470000}"/>
    <cellStyle name="20% - Accent1 3 2 3 2 2 3 4 2 3" xfId="18576" xr:uid="{00000000-0005-0000-0000-0000D8470000}"/>
    <cellStyle name="20% - Accent1 3 2 3 2 2 3 4 3" xfId="18577" xr:uid="{00000000-0005-0000-0000-0000D9470000}"/>
    <cellStyle name="20% - Accent1 3 2 3 2 2 3 4 3 2" xfId="18578" xr:uid="{00000000-0005-0000-0000-0000DA470000}"/>
    <cellStyle name="20% - Accent1 3 2 3 2 2 3 4 4" xfId="18579" xr:uid="{00000000-0005-0000-0000-0000DB470000}"/>
    <cellStyle name="20% - Accent1 3 2 3 2 2 3 5" xfId="18580" xr:uid="{00000000-0005-0000-0000-0000DC470000}"/>
    <cellStyle name="20% - Accent1 3 2 3 2 2 3 5 2" xfId="18581" xr:uid="{00000000-0005-0000-0000-0000DD470000}"/>
    <cellStyle name="20% - Accent1 3 2 3 2 2 3 5 2 2" xfId="18582" xr:uid="{00000000-0005-0000-0000-0000DE470000}"/>
    <cellStyle name="20% - Accent1 3 2 3 2 2 3 5 2 2 2" xfId="18583" xr:uid="{00000000-0005-0000-0000-0000DF470000}"/>
    <cellStyle name="20% - Accent1 3 2 3 2 2 3 5 2 3" xfId="18584" xr:uid="{00000000-0005-0000-0000-0000E0470000}"/>
    <cellStyle name="20% - Accent1 3 2 3 2 2 3 5 3" xfId="18585" xr:uid="{00000000-0005-0000-0000-0000E1470000}"/>
    <cellStyle name="20% - Accent1 3 2 3 2 2 3 5 3 2" xfId="18586" xr:uid="{00000000-0005-0000-0000-0000E2470000}"/>
    <cellStyle name="20% - Accent1 3 2 3 2 2 3 5 4" xfId="18587" xr:uid="{00000000-0005-0000-0000-0000E3470000}"/>
    <cellStyle name="20% - Accent1 3 2 3 2 2 3 6" xfId="18588" xr:uid="{00000000-0005-0000-0000-0000E4470000}"/>
    <cellStyle name="20% - Accent1 3 2 3 2 2 3 6 2" xfId="18589" xr:uid="{00000000-0005-0000-0000-0000E5470000}"/>
    <cellStyle name="20% - Accent1 3 2 3 2 2 3 6 2 2" xfId="18590" xr:uid="{00000000-0005-0000-0000-0000E6470000}"/>
    <cellStyle name="20% - Accent1 3 2 3 2 2 3 6 2 2 2" xfId="18591" xr:uid="{00000000-0005-0000-0000-0000E7470000}"/>
    <cellStyle name="20% - Accent1 3 2 3 2 2 3 6 2 3" xfId="18592" xr:uid="{00000000-0005-0000-0000-0000E8470000}"/>
    <cellStyle name="20% - Accent1 3 2 3 2 2 3 6 3" xfId="18593" xr:uid="{00000000-0005-0000-0000-0000E9470000}"/>
    <cellStyle name="20% - Accent1 3 2 3 2 2 3 6 3 2" xfId="18594" xr:uid="{00000000-0005-0000-0000-0000EA470000}"/>
    <cellStyle name="20% - Accent1 3 2 3 2 2 3 6 4" xfId="18595" xr:uid="{00000000-0005-0000-0000-0000EB470000}"/>
    <cellStyle name="20% - Accent1 3 2 3 2 2 3 7" xfId="18596" xr:uid="{00000000-0005-0000-0000-0000EC470000}"/>
    <cellStyle name="20% - Accent1 3 2 3 2 2 3 7 2" xfId="18597" xr:uid="{00000000-0005-0000-0000-0000ED470000}"/>
    <cellStyle name="20% - Accent1 3 2 3 2 2 3 7 2 2" xfId="18598" xr:uid="{00000000-0005-0000-0000-0000EE470000}"/>
    <cellStyle name="20% - Accent1 3 2 3 2 2 3 7 3" xfId="18599" xr:uid="{00000000-0005-0000-0000-0000EF470000}"/>
    <cellStyle name="20% - Accent1 3 2 3 2 2 3 8" xfId="18600" xr:uid="{00000000-0005-0000-0000-0000F0470000}"/>
    <cellStyle name="20% - Accent1 3 2 3 2 2 3 8 2" xfId="18601" xr:uid="{00000000-0005-0000-0000-0000F1470000}"/>
    <cellStyle name="20% - Accent1 3 2 3 2 2 3 8 2 2" xfId="18602" xr:uid="{00000000-0005-0000-0000-0000F2470000}"/>
    <cellStyle name="20% - Accent1 3 2 3 2 2 3 8 3" xfId="18603" xr:uid="{00000000-0005-0000-0000-0000F3470000}"/>
    <cellStyle name="20% - Accent1 3 2 3 2 2 3 9" xfId="18604" xr:uid="{00000000-0005-0000-0000-0000F4470000}"/>
    <cellStyle name="20% - Accent1 3 2 3 2 2 3 9 2" xfId="18605" xr:uid="{00000000-0005-0000-0000-0000F5470000}"/>
    <cellStyle name="20% - Accent1 3 2 3 2 2 4" xfId="18606" xr:uid="{00000000-0005-0000-0000-0000F6470000}"/>
    <cellStyle name="20% - Accent1 3 2 3 2 2 4 10" xfId="18607" xr:uid="{00000000-0005-0000-0000-0000F7470000}"/>
    <cellStyle name="20% - Accent1 3 2 3 2 2 4 10 2" xfId="18608" xr:uid="{00000000-0005-0000-0000-0000F8470000}"/>
    <cellStyle name="20% - Accent1 3 2 3 2 2 4 11" xfId="18609" xr:uid="{00000000-0005-0000-0000-0000F9470000}"/>
    <cellStyle name="20% - Accent1 3 2 3 2 2 4 2" xfId="18610" xr:uid="{00000000-0005-0000-0000-0000FA470000}"/>
    <cellStyle name="20% - Accent1 3 2 3 2 2 4 2 2" xfId="18611" xr:uid="{00000000-0005-0000-0000-0000FB470000}"/>
    <cellStyle name="20% - Accent1 3 2 3 2 2 4 2 2 2" xfId="18612" xr:uid="{00000000-0005-0000-0000-0000FC470000}"/>
    <cellStyle name="20% - Accent1 3 2 3 2 2 4 2 2 2 2" xfId="18613" xr:uid="{00000000-0005-0000-0000-0000FD470000}"/>
    <cellStyle name="20% - Accent1 3 2 3 2 2 4 2 2 2 2 2" xfId="18614" xr:uid="{00000000-0005-0000-0000-0000FE470000}"/>
    <cellStyle name="20% - Accent1 3 2 3 2 2 4 2 2 2 3" xfId="18615" xr:uid="{00000000-0005-0000-0000-0000FF470000}"/>
    <cellStyle name="20% - Accent1 3 2 3 2 2 4 2 2 3" xfId="18616" xr:uid="{00000000-0005-0000-0000-000000480000}"/>
    <cellStyle name="20% - Accent1 3 2 3 2 2 4 2 2 3 2" xfId="18617" xr:uid="{00000000-0005-0000-0000-000001480000}"/>
    <cellStyle name="20% - Accent1 3 2 3 2 2 4 2 2 4" xfId="18618" xr:uid="{00000000-0005-0000-0000-000002480000}"/>
    <cellStyle name="20% - Accent1 3 2 3 2 2 4 2 3" xfId="18619" xr:uid="{00000000-0005-0000-0000-000003480000}"/>
    <cellStyle name="20% - Accent1 3 2 3 2 2 4 2 3 2" xfId="18620" xr:uid="{00000000-0005-0000-0000-000004480000}"/>
    <cellStyle name="20% - Accent1 3 2 3 2 2 4 2 3 2 2" xfId="18621" xr:uid="{00000000-0005-0000-0000-000005480000}"/>
    <cellStyle name="20% - Accent1 3 2 3 2 2 4 2 3 2 2 2" xfId="18622" xr:uid="{00000000-0005-0000-0000-000006480000}"/>
    <cellStyle name="20% - Accent1 3 2 3 2 2 4 2 3 2 3" xfId="18623" xr:uid="{00000000-0005-0000-0000-000007480000}"/>
    <cellStyle name="20% - Accent1 3 2 3 2 2 4 2 3 3" xfId="18624" xr:uid="{00000000-0005-0000-0000-000008480000}"/>
    <cellStyle name="20% - Accent1 3 2 3 2 2 4 2 3 3 2" xfId="18625" xr:uid="{00000000-0005-0000-0000-000009480000}"/>
    <cellStyle name="20% - Accent1 3 2 3 2 2 4 2 3 4" xfId="18626" xr:uid="{00000000-0005-0000-0000-00000A480000}"/>
    <cellStyle name="20% - Accent1 3 2 3 2 2 4 2 4" xfId="18627" xr:uid="{00000000-0005-0000-0000-00000B480000}"/>
    <cellStyle name="20% - Accent1 3 2 3 2 2 4 2 4 2" xfId="18628" xr:uid="{00000000-0005-0000-0000-00000C480000}"/>
    <cellStyle name="20% - Accent1 3 2 3 2 2 4 2 4 2 2" xfId="18629" xr:uid="{00000000-0005-0000-0000-00000D480000}"/>
    <cellStyle name="20% - Accent1 3 2 3 2 2 4 2 4 2 2 2" xfId="18630" xr:uid="{00000000-0005-0000-0000-00000E480000}"/>
    <cellStyle name="20% - Accent1 3 2 3 2 2 4 2 4 2 3" xfId="18631" xr:uid="{00000000-0005-0000-0000-00000F480000}"/>
    <cellStyle name="20% - Accent1 3 2 3 2 2 4 2 4 3" xfId="18632" xr:uid="{00000000-0005-0000-0000-000010480000}"/>
    <cellStyle name="20% - Accent1 3 2 3 2 2 4 2 4 3 2" xfId="18633" xr:uid="{00000000-0005-0000-0000-000011480000}"/>
    <cellStyle name="20% - Accent1 3 2 3 2 2 4 2 4 4" xfId="18634" xr:uid="{00000000-0005-0000-0000-000012480000}"/>
    <cellStyle name="20% - Accent1 3 2 3 2 2 4 2 5" xfId="18635" xr:uid="{00000000-0005-0000-0000-000013480000}"/>
    <cellStyle name="20% - Accent1 3 2 3 2 2 4 2 5 2" xfId="18636" xr:uid="{00000000-0005-0000-0000-000014480000}"/>
    <cellStyle name="20% - Accent1 3 2 3 2 2 4 2 5 2 2" xfId="18637" xr:uid="{00000000-0005-0000-0000-000015480000}"/>
    <cellStyle name="20% - Accent1 3 2 3 2 2 4 2 5 3" xfId="18638" xr:uid="{00000000-0005-0000-0000-000016480000}"/>
    <cellStyle name="20% - Accent1 3 2 3 2 2 4 2 6" xfId="18639" xr:uid="{00000000-0005-0000-0000-000017480000}"/>
    <cellStyle name="20% - Accent1 3 2 3 2 2 4 2 6 2" xfId="18640" xr:uid="{00000000-0005-0000-0000-000018480000}"/>
    <cellStyle name="20% - Accent1 3 2 3 2 2 4 2 6 2 2" xfId="18641" xr:uid="{00000000-0005-0000-0000-000019480000}"/>
    <cellStyle name="20% - Accent1 3 2 3 2 2 4 2 6 3" xfId="18642" xr:uid="{00000000-0005-0000-0000-00001A480000}"/>
    <cellStyle name="20% - Accent1 3 2 3 2 2 4 2 7" xfId="18643" xr:uid="{00000000-0005-0000-0000-00001B480000}"/>
    <cellStyle name="20% - Accent1 3 2 3 2 2 4 2 7 2" xfId="18644" xr:uid="{00000000-0005-0000-0000-00001C480000}"/>
    <cellStyle name="20% - Accent1 3 2 3 2 2 4 2 8" xfId="18645" xr:uid="{00000000-0005-0000-0000-00001D480000}"/>
    <cellStyle name="20% - Accent1 3 2 3 2 2 4 2 8 2" xfId="18646" xr:uid="{00000000-0005-0000-0000-00001E480000}"/>
    <cellStyle name="20% - Accent1 3 2 3 2 2 4 2 9" xfId="18647" xr:uid="{00000000-0005-0000-0000-00001F480000}"/>
    <cellStyle name="20% - Accent1 3 2 3 2 2 4 3" xfId="18648" xr:uid="{00000000-0005-0000-0000-000020480000}"/>
    <cellStyle name="20% - Accent1 3 2 3 2 2 4 3 2" xfId="18649" xr:uid="{00000000-0005-0000-0000-000021480000}"/>
    <cellStyle name="20% - Accent1 3 2 3 2 2 4 3 2 2" xfId="18650" xr:uid="{00000000-0005-0000-0000-000022480000}"/>
    <cellStyle name="20% - Accent1 3 2 3 2 2 4 3 2 2 2" xfId="18651" xr:uid="{00000000-0005-0000-0000-000023480000}"/>
    <cellStyle name="20% - Accent1 3 2 3 2 2 4 3 2 2 2 2" xfId="18652" xr:uid="{00000000-0005-0000-0000-000024480000}"/>
    <cellStyle name="20% - Accent1 3 2 3 2 2 4 3 2 2 3" xfId="18653" xr:uid="{00000000-0005-0000-0000-000025480000}"/>
    <cellStyle name="20% - Accent1 3 2 3 2 2 4 3 2 3" xfId="18654" xr:uid="{00000000-0005-0000-0000-000026480000}"/>
    <cellStyle name="20% - Accent1 3 2 3 2 2 4 3 2 3 2" xfId="18655" xr:uid="{00000000-0005-0000-0000-000027480000}"/>
    <cellStyle name="20% - Accent1 3 2 3 2 2 4 3 2 4" xfId="18656" xr:uid="{00000000-0005-0000-0000-000028480000}"/>
    <cellStyle name="20% - Accent1 3 2 3 2 2 4 3 3" xfId="18657" xr:uid="{00000000-0005-0000-0000-000029480000}"/>
    <cellStyle name="20% - Accent1 3 2 3 2 2 4 3 3 2" xfId="18658" xr:uid="{00000000-0005-0000-0000-00002A480000}"/>
    <cellStyle name="20% - Accent1 3 2 3 2 2 4 3 3 2 2" xfId="18659" xr:uid="{00000000-0005-0000-0000-00002B480000}"/>
    <cellStyle name="20% - Accent1 3 2 3 2 2 4 3 3 2 2 2" xfId="18660" xr:uid="{00000000-0005-0000-0000-00002C480000}"/>
    <cellStyle name="20% - Accent1 3 2 3 2 2 4 3 3 2 3" xfId="18661" xr:uid="{00000000-0005-0000-0000-00002D480000}"/>
    <cellStyle name="20% - Accent1 3 2 3 2 2 4 3 3 3" xfId="18662" xr:uid="{00000000-0005-0000-0000-00002E480000}"/>
    <cellStyle name="20% - Accent1 3 2 3 2 2 4 3 3 3 2" xfId="18663" xr:uid="{00000000-0005-0000-0000-00002F480000}"/>
    <cellStyle name="20% - Accent1 3 2 3 2 2 4 3 3 4" xfId="18664" xr:uid="{00000000-0005-0000-0000-000030480000}"/>
    <cellStyle name="20% - Accent1 3 2 3 2 2 4 3 4" xfId="18665" xr:uid="{00000000-0005-0000-0000-000031480000}"/>
    <cellStyle name="20% - Accent1 3 2 3 2 2 4 3 4 2" xfId="18666" xr:uid="{00000000-0005-0000-0000-000032480000}"/>
    <cellStyle name="20% - Accent1 3 2 3 2 2 4 3 4 2 2" xfId="18667" xr:uid="{00000000-0005-0000-0000-000033480000}"/>
    <cellStyle name="20% - Accent1 3 2 3 2 2 4 3 4 2 2 2" xfId="18668" xr:uid="{00000000-0005-0000-0000-000034480000}"/>
    <cellStyle name="20% - Accent1 3 2 3 2 2 4 3 4 2 3" xfId="18669" xr:uid="{00000000-0005-0000-0000-000035480000}"/>
    <cellStyle name="20% - Accent1 3 2 3 2 2 4 3 4 3" xfId="18670" xr:uid="{00000000-0005-0000-0000-000036480000}"/>
    <cellStyle name="20% - Accent1 3 2 3 2 2 4 3 4 3 2" xfId="18671" xr:uid="{00000000-0005-0000-0000-000037480000}"/>
    <cellStyle name="20% - Accent1 3 2 3 2 2 4 3 4 4" xfId="18672" xr:uid="{00000000-0005-0000-0000-000038480000}"/>
    <cellStyle name="20% - Accent1 3 2 3 2 2 4 3 5" xfId="18673" xr:uid="{00000000-0005-0000-0000-000039480000}"/>
    <cellStyle name="20% - Accent1 3 2 3 2 2 4 3 5 2" xfId="18674" xr:uid="{00000000-0005-0000-0000-00003A480000}"/>
    <cellStyle name="20% - Accent1 3 2 3 2 2 4 3 5 2 2" xfId="18675" xr:uid="{00000000-0005-0000-0000-00003B480000}"/>
    <cellStyle name="20% - Accent1 3 2 3 2 2 4 3 5 3" xfId="18676" xr:uid="{00000000-0005-0000-0000-00003C480000}"/>
    <cellStyle name="20% - Accent1 3 2 3 2 2 4 3 6" xfId="18677" xr:uid="{00000000-0005-0000-0000-00003D480000}"/>
    <cellStyle name="20% - Accent1 3 2 3 2 2 4 3 6 2" xfId="18678" xr:uid="{00000000-0005-0000-0000-00003E480000}"/>
    <cellStyle name="20% - Accent1 3 2 3 2 2 4 3 6 2 2" xfId="18679" xr:uid="{00000000-0005-0000-0000-00003F480000}"/>
    <cellStyle name="20% - Accent1 3 2 3 2 2 4 3 6 3" xfId="18680" xr:uid="{00000000-0005-0000-0000-000040480000}"/>
    <cellStyle name="20% - Accent1 3 2 3 2 2 4 3 7" xfId="18681" xr:uid="{00000000-0005-0000-0000-000041480000}"/>
    <cellStyle name="20% - Accent1 3 2 3 2 2 4 3 7 2" xfId="18682" xr:uid="{00000000-0005-0000-0000-000042480000}"/>
    <cellStyle name="20% - Accent1 3 2 3 2 2 4 3 8" xfId="18683" xr:uid="{00000000-0005-0000-0000-000043480000}"/>
    <cellStyle name="20% - Accent1 3 2 3 2 2 4 3 8 2" xfId="18684" xr:uid="{00000000-0005-0000-0000-000044480000}"/>
    <cellStyle name="20% - Accent1 3 2 3 2 2 4 3 9" xfId="18685" xr:uid="{00000000-0005-0000-0000-000045480000}"/>
    <cellStyle name="20% - Accent1 3 2 3 2 2 4 4" xfId="18686" xr:uid="{00000000-0005-0000-0000-000046480000}"/>
    <cellStyle name="20% - Accent1 3 2 3 2 2 4 4 2" xfId="18687" xr:uid="{00000000-0005-0000-0000-000047480000}"/>
    <cellStyle name="20% - Accent1 3 2 3 2 2 4 4 2 2" xfId="18688" xr:uid="{00000000-0005-0000-0000-000048480000}"/>
    <cellStyle name="20% - Accent1 3 2 3 2 2 4 4 2 2 2" xfId="18689" xr:uid="{00000000-0005-0000-0000-000049480000}"/>
    <cellStyle name="20% - Accent1 3 2 3 2 2 4 4 2 3" xfId="18690" xr:uid="{00000000-0005-0000-0000-00004A480000}"/>
    <cellStyle name="20% - Accent1 3 2 3 2 2 4 4 3" xfId="18691" xr:uid="{00000000-0005-0000-0000-00004B480000}"/>
    <cellStyle name="20% - Accent1 3 2 3 2 2 4 4 3 2" xfId="18692" xr:uid="{00000000-0005-0000-0000-00004C480000}"/>
    <cellStyle name="20% - Accent1 3 2 3 2 2 4 4 4" xfId="18693" xr:uid="{00000000-0005-0000-0000-00004D480000}"/>
    <cellStyle name="20% - Accent1 3 2 3 2 2 4 5" xfId="18694" xr:uid="{00000000-0005-0000-0000-00004E480000}"/>
    <cellStyle name="20% - Accent1 3 2 3 2 2 4 5 2" xfId="18695" xr:uid="{00000000-0005-0000-0000-00004F480000}"/>
    <cellStyle name="20% - Accent1 3 2 3 2 2 4 5 2 2" xfId="18696" xr:uid="{00000000-0005-0000-0000-000050480000}"/>
    <cellStyle name="20% - Accent1 3 2 3 2 2 4 5 2 2 2" xfId="18697" xr:uid="{00000000-0005-0000-0000-000051480000}"/>
    <cellStyle name="20% - Accent1 3 2 3 2 2 4 5 2 3" xfId="18698" xr:uid="{00000000-0005-0000-0000-000052480000}"/>
    <cellStyle name="20% - Accent1 3 2 3 2 2 4 5 3" xfId="18699" xr:uid="{00000000-0005-0000-0000-000053480000}"/>
    <cellStyle name="20% - Accent1 3 2 3 2 2 4 5 3 2" xfId="18700" xr:uid="{00000000-0005-0000-0000-000054480000}"/>
    <cellStyle name="20% - Accent1 3 2 3 2 2 4 5 4" xfId="18701" xr:uid="{00000000-0005-0000-0000-000055480000}"/>
    <cellStyle name="20% - Accent1 3 2 3 2 2 4 6" xfId="18702" xr:uid="{00000000-0005-0000-0000-000056480000}"/>
    <cellStyle name="20% - Accent1 3 2 3 2 2 4 6 2" xfId="18703" xr:uid="{00000000-0005-0000-0000-000057480000}"/>
    <cellStyle name="20% - Accent1 3 2 3 2 2 4 6 2 2" xfId="18704" xr:uid="{00000000-0005-0000-0000-000058480000}"/>
    <cellStyle name="20% - Accent1 3 2 3 2 2 4 6 2 2 2" xfId="18705" xr:uid="{00000000-0005-0000-0000-000059480000}"/>
    <cellStyle name="20% - Accent1 3 2 3 2 2 4 6 2 3" xfId="18706" xr:uid="{00000000-0005-0000-0000-00005A480000}"/>
    <cellStyle name="20% - Accent1 3 2 3 2 2 4 6 3" xfId="18707" xr:uid="{00000000-0005-0000-0000-00005B480000}"/>
    <cellStyle name="20% - Accent1 3 2 3 2 2 4 6 3 2" xfId="18708" xr:uid="{00000000-0005-0000-0000-00005C480000}"/>
    <cellStyle name="20% - Accent1 3 2 3 2 2 4 6 4" xfId="18709" xr:uid="{00000000-0005-0000-0000-00005D480000}"/>
    <cellStyle name="20% - Accent1 3 2 3 2 2 4 7" xfId="18710" xr:uid="{00000000-0005-0000-0000-00005E480000}"/>
    <cellStyle name="20% - Accent1 3 2 3 2 2 4 7 2" xfId="18711" xr:uid="{00000000-0005-0000-0000-00005F480000}"/>
    <cellStyle name="20% - Accent1 3 2 3 2 2 4 7 2 2" xfId="18712" xr:uid="{00000000-0005-0000-0000-000060480000}"/>
    <cellStyle name="20% - Accent1 3 2 3 2 2 4 7 3" xfId="18713" xr:uid="{00000000-0005-0000-0000-000061480000}"/>
    <cellStyle name="20% - Accent1 3 2 3 2 2 4 8" xfId="18714" xr:uid="{00000000-0005-0000-0000-000062480000}"/>
    <cellStyle name="20% - Accent1 3 2 3 2 2 4 8 2" xfId="18715" xr:uid="{00000000-0005-0000-0000-000063480000}"/>
    <cellStyle name="20% - Accent1 3 2 3 2 2 4 8 2 2" xfId="18716" xr:uid="{00000000-0005-0000-0000-000064480000}"/>
    <cellStyle name="20% - Accent1 3 2 3 2 2 4 8 3" xfId="18717" xr:uid="{00000000-0005-0000-0000-000065480000}"/>
    <cellStyle name="20% - Accent1 3 2 3 2 2 4 9" xfId="18718" xr:uid="{00000000-0005-0000-0000-000066480000}"/>
    <cellStyle name="20% - Accent1 3 2 3 2 2 4 9 2" xfId="18719" xr:uid="{00000000-0005-0000-0000-000067480000}"/>
    <cellStyle name="20% - Accent1 3 2 3 2 2 5" xfId="18720" xr:uid="{00000000-0005-0000-0000-000068480000}"/>
    <cellStyle name="20% - Accent1 3 2 3 2 2 5 2" xfId="18721" xr:uid="{00000000-0005-0000-0000-000069480000}"/>
    <cellStyle name="20% - Accent1 3 2 3 2 2 5 2 2" xfId="18722" xr:uid="{00000000-0005-0000-0000-00006A480000}"/>
    <cellStyle name="20% - Accent1 3 2 3 2 2 5 2 2 2" xfId="18723" xr:uid="{00000000-0005-0000-0000-00006B480000}"/>
    <cellStyle name="20% - Accent1 3 2 3 2 2 5 2 2 2 2" xfId="18724" xr:uid="{00000000-0005-0000-0000-00006C480000}"/>
    <cellStyle name="20% - Accent1 3 2 3 2 2 5 2 2 3" xfId="18725" xr:uid="{00000000-0005-0000-0000-00006D480000}"/>
    <cellStyle name="20% - Accent1 3 2 3 2 2 5 2 3" xfId="18726" xr:uid="{00000000-0005-0000-0000-00006E480000}"/>
    <cellStyle name="20% - Accent1 3 2 3 2 2 5 2 3 2" xfId="18727" xr:uid="{00000000-0005-0000-0000-00006F480000}"/>
    <cellStyle name="20% - Accent1 3 2 3 2 2 5 2 4" xfId="18728" xr:uid="{00000000-0005-0000-0000-000070480000}"/>
    <cellStyle name="20% - Accent1 3 2 3 2 2 5 3" xfId="18729" xr:uid="{00000000-0005-0000-0000-000071480000}"/>
    <cellStyle name="20% - Accent1 3 2 3 2 2 5 3 2" xfId="18730" xr:uid="{00000000-0005-0000-0000-000072480000}"/>
    <cellStyle name="20% - Accent1 3 2 3 2 2 5 3 2 2" xfId="18731" xr:uid="{00000000-0005-0000-0000-000073480000}"/>
    <cellStyle name="20% - Accent1 3 2 3 2 2 5 3 2 2 2" xfId="18732" xr:uid="{00000000-0005-0000-0000-000074480000}"/>
    <cellStyle name="20% - Accent1 3 2 3 2 2 5 3 2 3" xfId="18733" xr:uid="{00000000-0005-0000-0000-000075480000}"/>
    <cellStyle name="20% - Accent1 3 2 3 2 2 5 3 3" xfId="18734" xr:uid="{00000000-0005-0000-0000-000076480000}"/>
    <cellStyle name="20% - Accent1 3 2 3 2 2 5 3 3 2" xfId="18735" xr:uid="{00000000-0005-0000-0000-000077480000}"/>
    <cellStyle name="20% - Accent1 3 2 3 2 2 5 3 4" xfId="18736" xr:uid="{00000000-0005-0000-0000-000078480000}"/>
    <cellStyle name="20% - Accent1 3 2 3 2 2 5 4" xfId="18737" xr:uid="{00000000-0005-0000-0000-000079480000}"/>
    <cellStyle name="20% - Accent1 3 2 3 2 2 5 4 2" xfId="18738" xr:uid="{00000000-0005-0000-0000-00007A480000}"/>
    <cellStyle name="20% - Accent1 3 2 3 2 2 5 4 2 2" xfId="18739" xr:uid="{00000000-0005-0000-0000-00007B480000}"/>
    <cellStyle name="20% - Accent1 3 2 3 2 2 5 4 2 2 2" xfId="18740" xr:uid="{00000000-0005-0000-0000-00007C480000}"/>
    <cellStyle name="20% - Accent1 3 2 3 2 2 5 4 2 3" xfId="18741" xr:uid="{00000000-0005-0000-0000-00007D480000}"/>
    <cellStyle name="20% - Accent1 3 2 3 2 2 5 4 3" xfId="18742" xr:uid="{00000000-0005-0000-0000-00007E480000}"/>
    <cellStyle name="20% - Accent1 3 2 3 2 2 5 4 3 2" xfId="18743" xr:uid="{00000000-0005-0000-0000-00007F480000}"/>
    <cellStyle name="20% - Accent1 3 2 3 2 2 5 4 4" xfId="18744" xr:uid="{00000000-0005-0000-0000-000080480000}"/>
    <cellStyle name="20% - Accent1 3 2 3 2 2 5 5" xfId="18745" xr:uid="{00000000-0005-0000-0000-000081480000}"/>
    <cellStyle name="20% - Accent1 3 2 3 2 2 5 5 2" xfId="18746" xr:uid="{00000000-0005-0000-0000-000082480000}"/>
    <cellStyle name="20% - Accent1 3 2 3 2 2 5 5 2 2" xfId="18747" xr:uid="{00000000-0005-0000-0000-000083480000}"/>
    <cellStyle name="20% - Accent1 3 2 3 2 2 5 5 3" xfId="18748" xr:uid="{00000000-0005-0000-0000-000084480000}"/>
    <cellStyle name="20% - Accent1 3 2 3 2 2 5 6" xfId="18749" xr:uid="{00000000-0005-0000-0000-000085480000}"/>
    <cellStyle name="20% - Accent1 3 2 3 2 2 5 6 2" xfId="18750" xr:uid="{00000000-0005-0000-0000-000086480000}"/>
    <cellStyle name="20% - Accent1 3 2 3 2 2 5 6 2 2" xfId="18751" xr:uid="{00000000-0005-0000-0000-000087480000}"/>
    <cellStyle name="20% - Accent1 3 2 3 2 2 5 6 3" xfId="18752" xr:uid="{00000000-0005-0000-0000-000088480000}"/>
    <cellStyle name="20% - Accent1 3 2 3 2 2 5 7" xfId="18753" xr:uid="{00000000-0005-0000-0000-000089480000}"/>
    <cellStyle name="20% - Accent1 3 2 3 2 2 5 7 2" xfId="18754" xr:uid="{00000000-0005-0000-0000-00008A480000}"/>
    <cellStyle name="20% - Accent1 3 2 3 2 2 5 8" xfId="18755" xr:uid="{00000000-0005-0000-0000-00008B480000}"/>
    <cellStyle name="20% - Accent1 3 2 3 2 2 5 8 2" xfId="18756" xr:uid="{00000000-0005-0000-0000-00008C480000}"/>
    <cellStyle name="20% - Accent1 3 2 3 2 2 5 9" xfId="18757" xr:uid="{00000000-0005-0000-0000-00008D480000}"/>
    <cellStyle name="20% - Accent1 3 2 3 2 2 6" xfId="18758" xr:uid="{00000000-0005-0000-0000-00008E480000}"/>
    <cellStyle name="20% - Accent1 3 2 3 2 2 6 2" xfId="18759" xr:uid="{00000000-0005-0000-0000-00008F480000}"/>
    <cellStyle name="20% - Accent1 3 2 3 2 2 6 2 2" xfId="18760" xr:uid="{00000000-0005-0000-0000-000090480000}"/>
    <cellStyle name="20% - Accent1 3 2 3 2 2 6 2 2 2" xfId="18761" xr:uid="{00000000-0005-0000-0000-000091480000}"/>
    <cellStyle name="20% - Accent1 3 2 3 2 2 6 2 2 2 2" xfId="18762" xr:uid="{00000000-0005-0000-0000-000092480000}"/>
    <cellStyle name="20% - Accent1 3 2 3 2 2 6 2 2 3" xfId="18763" xr:uid="{00000000-0005-0000-0000-000093480000}"/>
    <cellStyle name="20% - Accent1 3 2 3 2 2 6 2 3" xfId="18764" xr:uid="{00000000-0005-0000-0000-000094480000}"/>
    <cellStyle name="20% - Accent1 3 2 3 2 2 6 2 3 2" xfId="18765" xr:uid="{00000000-0005-0000-0000-000095480000}"/>
    <cellStyle name="20% - Accent1 3 2 3 2 2 6 2 4" xfId="18766" xr:uid="{00000000-0005-0000-0000-000096480000}"/>
    <cellStyle name="20% - Accent1 3 2 3 2 2 6 3" xfId="18767" xr:uid="{00000000-0005-0000-0000-000097480000}"/>
    <cellStyle name="20% - Accent1 3 2 3 2 2 6 3 2" xfId="18768" xr:uid="{00000000-0005-0000-0000-000098480000}"/>
    <cellStyle name="20% - Accent1 3 2 3 2 2 6 3 2 2" xfId="18769" xr:uid="{00000000-0005-0000-0000-000099480000}"/>
    <cellStyle name="20% - Accent1 3 2 3 2 2 6 3 2 2 2" xfId="18770" xr:uid="{00000000-0005-0000-0000-00009A480000}"/>
    <cellStyle name="20% - Accent1 3 2 3 2 2 6 3 2 3" xfId="18771" xr:uid="{00000000-0005-0000-0000-00009B480000}"/>
    <cellStyle name="20% - Accent1 3 2 3 2 2 6 3 3" xfId="18772" xr:uid="{00000000-0005-0000-0000-00009C480000}"/>
    <cellStyle name="20% - Accent1 3 2 3 2 2 6 3 3 2" xfId="18773" xr:uid="{00000000-0005-0000-0000-00009D480000}"/>
    <cellStyle name="20% - Accent1 3 2 3 2 2 6 3 4" xfId="18774" xr:uid="{00000000-0005-0000-0000-00009E480000}"/>
    <cellStyle name="20% - Accent1 3 2 3 2 2 6 4" xfId="18775" xr:uid="{00000000-0005-0000-0000-00009F480000}"/>
    <cellStyle name="20% - Accent1 3 2 3 2 2 6 4 2" xfId="18776" xr:uid="{00000000-0005-0000-0000-0000A0480000}"/>
    <cellStyle name="20% - Accent1 3 2 3 2 2 6 4 2 2" xfId="18777" xr:uid="{00000000-0005-0000-0000-0000A1480000}"/>
    <cellStyle name="20% - Accent1 3 2 3 2 2 6 4 2 2 2" xfId="18778" xr:uid="{00000000-0005-0000-0000-0000A2480000}"/>
    <cellStyle name="20% - Accent1 3 2 3 2 2 6 4 2 3" xfId="18779" xr:uid="{00000000-0005-0000-0000-0000A3480000}"/>
    <cellStyle name="20% - Accent1 3 2 3 2 2 6 4 3" xfId="18780" xr:uid="{00000000-0005-0000-0000-0000A4480000}"/>
    <cellStyle name="20% - Accent1 3 2 3 2 2 6 4 3 2" xfId="18781" xr:uid="{00000000-0005-0000-0000-0000A5480000}"/>
    <cellStyle name="20% - Accent1 3 2 3 2 2 6 4 4" xfId="18782" xr:uid="{00000000-0005-0000-0000-0000A6480000}"/>
    <cellStyle name="20% - Accent1 3 2 3 2 2 6 5" xfId="18783" xr:uid="{00000000-0005-0000-0000-0000A7480000}"/>
    <cellStyle name="20% - Accent1 3 2 3 2 2 6 5 2" xfId="18784" xr:uid="{00000000-0005-0000-0000-0000A8480000}"/>
    <cellStyle name="20% - Accent1 3 2 3 2 2 6 5 2 2" xfId="18785" xr:uid="{00000000-0005-0000-0000-0000A9480000}"/>
    <cellStyle name="20% - Accent1 3 2 3 2 2 6 5 3" xfId="18786" xr:uid="{00000000-0005-0000-0000-0000AA480000}"/>
    <cellStyle name="20% - Accent1 3 2 3 2 2 6 6" xfId="18787" xr:uid="{00000000-0005-0000-0000-0000AB480000}"/>
    <cellStyle name="20% - Accent1 3 2 3 2 2 6 6 2" xfId="18788" xr:uid="{00000000-0005-0000-0000-0000AC480000}"/>
    <cellStyle name="20% - Accent1 3 2 3 2 2 6 6 2 2" xfId="18789" xr:uid="{00000000-0005-0000-0000-0000AD480000}"/>
    <cellStyle name="20% - Accent1 3 2 3 2 2 6 6 3" xfId="18790" xr:uid="{00000000-0005-0000-0000-0000AE480000}"/>
    <cellStyle name="20% - Accent1 3 2 3 2 2 6 7" xfId="18791" xr:uid="{00000000-0005-0000-0000-0000AF480000}"/>
    <cellStyle name="20% - Accent1 3 2 3 2 2 6 7 2" xfId="18792" xr:uid="{00000000-0005-0000-0000-0000B0480000}"/>
    <cellStyle name="20% - Accent1 3 2 3 2 2 6 8" xfId="18793" xr:uid="{00000000-0005-0000-0000-0000B1480000}"/>
    <cellStyle name="20% - Accent1 3 2 3 2 2 6 8 2" xfId="18794" xr:uid="{00000000-0005-0000-0000-0000B2480000}"/>
    <cellStyle name="20% - Accent1 3 2 3 2 2 6 9" xfId="18795" xr:uid="{00000000-0005-0000-0000-0000B3480000}"/>
    <cellStyle name="20% - Accent1 3 2 3 2 2 7" xfId="18796" xr:uid="{00000000-0005-0000-0000-0000B4480000}"/>
    <cellStyle name="20% - Accent1 3 2 3 2 2 7 2" xfId="18797" xr:uid="{00000000-0005-0000-0000-0000B5480000}"/>
    <cellStyle name="20% - Accent1 3 2 3 2 2 7 2 2" xfId="18798" xr:uid="{00000000-0005-0000-0000-0000B6480000}"/>
    <cellStyle name="20% - Accent1 3 2 3 2 2 7 2 2 2" xfId="18799" xr:uid="{00000000-0005-0000-0000-0000B7480000}"/>
    <cellStyle name="20% - Accent1 3 2 3 2 2 7 2 3" xfId="18800" xr:uid="{00000000-0005-0000-0000-0000B8480000}"/>
    <cellStyle name="20% - Accent1 3 2 3 2 2 7 3" xfId="18801" xr:uid="{00000000-0005-0000-0000-0000B9480000}"/>
    <cellStyle name="20% - Accent1 3 2 3 2 2 7 3 2" xfId="18802" xr:uid="{00000000-0005-0000-0000-0000BA480000}"/>
    <cellStyle name="20% - Accent1 3 2 3 2 2 7 4" xfId="18803" xr:uid="{00000000-0005-0000-0000-0000BB480000}"/>
    <cellStyle name="20% - Accent1 3 2 3 2 2 8" xfId="18804" xr:uid="{00000000-0005-0000-0000-0000BC480000}"/>
    <cellStyle name="20% - Accent1 3 2 3 2 2 8 2" xfId="18805" xr:uid="{00000000-0005-0000-0000-0000BD480000}"/>
    <cellStyle name="20% - Accent1 3 2 3 2 2 8 2 2" xfId="18806" xr:uid="{00000000-0005-0000-0000-0000BE480000}"/>
    <cellStyle name="20% - Accent1 3 2 3 2 2 8 2 2 2" xfId="18807" xr:uid="{00000000-0005-0000-0000-0000BF480000}"/>
    <cellStyle name="20% - Accent1 3 2 3 2 2 8 2 3" xfId="18808" xr:uid="{00000000-0005-0000-0000-0000C0480000}"/>
    <cellStyle name="20% - Accent1 3 2 3 2 2 8 3" xfId="18809" xr:uid="{00000000-0005-0000-0000-0000C1480000}"/>
    <cellStyle name="20% - Accent1 3 2 3 2 2 8 3 2" xfId="18810" xr:uid="{00000000-0005-0000-0000-0000C2480000}"/>
    <cellStyle name="20% - Accent1 3 2 3 2 2 8 4" xfId="18811" xr:uid="{00000000-0005-0000-0000-0000C3480000}"/>
    <cellStyle name="20% - Accent1 3 2 3 2 2 9" xfId="18812" xr:uid="{00000000-0005-0000-0000-0000C4480000}"/>
    <cellStyle name="20% - Accent1 3 2 3 2 2 9 2" xfId="18813" xr:uid="{00000000-0005-0000-0000-0000C5480000}"/>
    <cellStyle name="20% - Accent1 3 2 3 2 2 9 2 2" xfId="18814" xr:uid="{00000000-0005-0000-0000-0000C6480000}"/>
    <cellStyle name="20% - Accent1 3 2 3 2 2 9 2 2 2" xfId="18815" xr:uid="{00000000-0005-0000-0000-0000C7480000}"/>
    <cellStyle name="20% - Accent1 3 2 3 2 2 9 2 3" xfId="18816" xr:uid="{00000000-0005-0000-0000-0000C8480000}"/>
    <cellStyle name="20% - Accent1 3 2 3 2 2 9 3" xfId="18817" xr:uid="{00000000-0005-0000-0000-0000C9480000}"/>
    <cellStyle name="20% - Accent1 3 2 3 2 2 9 3 2" xfId="18818" xr:uid="{00000000-0005-0000-0000-0000CA480000}"/>
    <cellStyle name="20% - Accent1 3 2 3 2 2 9 4" xfId="18819" xr:uid="{00000000-0005-0000-0000-0000CB480000}"/>
    <cellStyle name="20% - Accent1 3 2 3 2 3" xfId="18820" xr:uid="{00000000-0005-0000-0000-0000CC480000}"/>
    <cellStyle name="20% - Accent1 3 2 3 2 3 10" xfId="18821" xr:uid="{00000000-0005-0000-0000-0000CD480000}"/>
    <cellStyle name="20% - Accent1 3 2 3 2 3 10 2" xfId="18822" xr:uid="{00000000-0005-0000-0000-0000CE480000}"/>
    <cellStyle name="20% - Accent1 3 2 3 2 3 11" xfId="18823" xr:uid="{00000000-0005-0000-0000-0000CF480000}"/>
    <cellStyle name="20% - Accent1 3 2 3 2 3 2" xfId="18824" xr:uid="{00000000-0005-0000-0000-0000D0480000}"/>
    <cellStyle name="20% - Accent1 3 2 3 2 3 2 2" xfId="18825" xr:uid="{00000000-0005-0000-0000-0000D1480000}"/>
    <cellStyle name="20% - Accent1 3 2 3 2 3 2 2 2" xfId="18826" xr:uid="{00000000-0005-0000-0000-0000D2480000}"/>
    <cellStyle name="20% - Accent1 3 2 3 2 3 2 2 2 2" xfId="18827" xr:uid="{00000000-0005-0000-0000-0000D3480000}"/>
    <cellStyle name="20% - Accent1 3 2 3 2 3 2 2 2 2 2" xfId="18828" xr:uid="{00000000-0005-0000-0000-0000D4480000}"/>
    <cellStyle name="20% - Accent1 3 2 3 2 3 2 2 2 3" xfId="18829" xr:uid="{00000000-0005-0000-0000-0000D5480000}"/>
    <cellStyle name="20% - Accent1 3 2 3 2 3 2 2 3" xfId="18830" xr:uid="{00000000-0005-0000-0000-0000D6480000}"/>
    <cellStyle name="20% - Accent1 3 2 3 2 3 2 2 3 2" xfId="18831" xr:uid="{00000000-0005-0000-0000-0000D7480000}"/>
    <cellStyle name="20% - Accent1 3 2 3 2 3 2 2 4" xfId="18832" xr:uid="{00000000-0005-0000-0000-0000D8480000}"/>
    <cellStyle name="20% - Accent1 3 2 3 2 3 2 3" xfId="18833" xr:uid="{00000000-0005-0000-0000-0000D9480000}"/>
    <cellStyle name="20% - Accent1 3 2 3 2 3 2 3 2" xfId="18834" xr:uid="{00000000-0005-0000-0000-0000DA480000}"/>
    <cellStyle name="20% - Accent1 3 2 3 2 3 2 3 2 2" xfId="18835" xr:uid="{00000000-0005-0000-0000-0000DB480000}"/>
    <cellStyle name="20% - Accent1 3 2 3 2 3 2 3 2 2 2" xfId="18836" xr:uid="{00000000-0005-0000-0000-0000DC480000}"/>
    <cellStyle name="20% - Accent1 3 2 3 2 3 2 3 2 3" xfId="18837" xr:uid="{00000000-0005-0000-0000-0000DD480000}"/>
    <cellStyle name="20% - Accent1 3 2 3 2 3 2 3 3" xfId="18838" xr:uid="{00000000-0005-0000-0000-0000DE480000}"/>
    <cellStyle name="20% - Accent1 3 2 3 2 3 2 3 3 2" xfId="18839" xr:uid="{00000000-0005-0000-0000-0000DF480000}"/>
    <cellStyle name="20% - Accent1 3 2 3 2 3 2 3 4" xfId="18840" xr:uid="{00000000-0005-0000-0000-0000E0480000}"/>
    <cellStyle name="20% - Accent1 3 2 3 2 3 2 4" xfId="18841" xr:uid="{00000000-0005-0000-0000-0000E1480000}"/>
    <cellStyle name="20% - Accent1 3 2 3 2 3 2 4 2" xfId="18842" xr:uid="{00000000-0005-0000-0000-0000E2480000}"/>
    <cellStyle name="20% - Accent1 3 2 3 2 3 2 4 2 2" xfId="18843" xr:uid="{00000000-0005-0000-0000-0000E3480000}"/>
    <cellStyle name="20% - Accent1 3 2 3 2 3 2 4 2 2 2" xfId="18844" xr:uid="{00000000-0005-0000-0000-0000E4480000}"/>
    <cellStyle name="20% - Accent1 3 2 3 2 3 2 4 2 3" xfId="18845" xr:uid="{00000000-0005-0000-0000-0000E5480000}"/>
    <cellStyle name="20% - Accent1 3 2 3 2 3 2 4 3" xfId="18846" xr:uid="{00000000-0005-0000-0000-0000E6480000}"/>
    <cellStyle name="20% - Accent1 3 2 3 2 3 2 4 3 2" xfId="18847" xr:uid="{00000000-0005-0000-0000-0000E7480000}"/>
    <cellStyle name="20% - Accent1 3 2 3 2 3 2 4 4" xfId="18848" xr:uid="{00000000-0005-0000-0000-0000E8480000}"/>
    <cellStyle name="20% - Accent1 3 2 3 2 3 2 5" xfId="18849" xr:uid="{00000000-0005-0000-0000-0000E9480000}"/>
    <cellStyle name="20% - Accent1 3 2 3 2 3 2 5 2" xfId="18850" xr:uid="{00000000-0005-0000-0000-0000EA480000}"/>
    <cellStyle name="20% - Accent1 3 2 3 2 3 2 5 2 2" xfId="18851" xr:uid="{00000000-0005-0000-0000-0000EB480000}"/>
    <cellStyle name="20% - Accent1 3 2 3 2 3 2 5 3" xfId="18852" xr:uid="{00000000-0005-0000-0000-0000EC480000}"/>
    <cellStyle name="20% - Accent1 3 2 3 2 3 2 6" xfId="18853" xr:uid="{00000000-0005-0000-0000-0000ED480000}"/>
    <cellStyle name="20% - Accent1 3 2 3 2 3 2 6 2" xfId="18854" xr:uid="{00000000-0005-0000-0000-0000EE480000}"/>
    <cellStyle name="20% - Accent1 3 2 3 2 3 2 6 2 2" xfId="18855" xr:uid="{00000000-0005-0000-0000-0000EF480000}"/>
    <cellStyle name="20% - Accent1 3 2 3 2 3 2 6 3" xfId="18856" xr:uid="{00000000-0005-0000-0000-0000F0480000}"/>
    <cellStyle name="20% - Accent1 3 2 3 2 3 2 7" xfId="18857" xr:uid="{00000000-0005-0000-0000-0000F1480000}"/>
    <cellStyle name="20% - Accent1 3 2 3 2 3 2 7 2" xfId="18858" xr:uid="{00000000-0005-0000-0000-0000F2480000}"/>
    <cellStyle name="20% - Accent1 3 2 3 2 3 2 8" xfId="18859" xr:uid="{00000000-0005-0000-0000-0000F3480000}"/>
    <cellStyle name="20% - Accent1 3 2 3 2 3 2 8 2" xfId="18860" xr:uid="{00000000-0005-0000-0000-0000F4480000}"/>
    <cellStyle name="20% - Accent1 3 2 3 2 3 2 9" xfId="18861" xr:uid="{00000000-0005-0000-0000-0000F5480000}"/>
    <cellStyle name="20% - Accent1 3 2 3 2 3 3" xfId="18862" xr:uid="{00000000-0005-0000-0000-0000F6480000}"/>
    <cellStyle name="20% - Accent1 3 2 3 2 3 3 2" xfId="18863" xr:uid="{00000000-0005-0000-0000-0000F7480000}"/>
    <cellStyle name="20% - Accent1 3 2 3 2 3 3 2 2" xfId="18864" xr:uid="{00000000-0005-0000-0000-0000F8480000}"/>
    <cellStyle name="20% - Accent1 3 2 3 2 3 3 2 2 2" xfId="18865" xr:uid="{00000000-0005-0000-0000-0000F9480000}"/>
    <cellStyle name="20% - Accent1 3 2 3 2 3 3 2 2 2 2" xfId="18866" xr:uid="{00000000-0005-0000-0000-0000FA480000}"/>
    <cellStyle name="20% - Accent1 3 2 3 2 3 3 2 2 3" xfId="18867" xr:uid="{00000000-0005-0000-0000-0000FB480000}"/>
    <cellStyle name="20% - Accent1 3 2 3 2 3 3 2 3" xfId="18868" xr:uid="{00000000-0005-0000-0000-0000FC480000}"/>
    <cellStyle name="20% - Accent1 3 2 3 2 3 3 2 3 2" xfId="18869" xr:uid="{00000000-0005-0000-0000-0000FD480000}"/>
    <cellStyle name="20% - Accent1 3 2 3 2 3 3 2 4" xfId="18870" xr:uid="{00000000-0005-0000-0000-0000FE480000}"/>
    <cellStyle name="20% - Accent1 3 2 3 2 3 3 3" xfId="18871" xr:uid="{00000000-0005-0000-0000-0000FF480000}"/>
    <cellStyle name="20% - Accent1 3 2 3 2 3 3 3 2" xfId="18872" xr:uid="{00000000-0005-0000-0000-000000490000}"/>
    <cellStyle name="20% - Accent1 3 2 3 2 3 3 3 2 2" xfId="18873" xr:uid="{00000000-0005-0000-0000-000001490000}"/>
    <cellStyle name="20% - Accent1 3 2 3 2 3 3 3 2 2 2" xfId="18874" xr:uid="{00000000-0005-0000-0000-000002490000}"/>
    <cellStyle name="20% - Accent1 3 2 3 2 3 3 3 2 3" xfId="18875" xr:uid="{00000000-0005-0000-0000-000003490000}"/>
    <cellStyle name="20% - Accent1 3 2 3 2 3 3 3 3" xfId="18876" xr:uid="{00000000-0005-0000-0000-000004490000}"/>
    <cellStyle name="20% - Accent1 3 2 3 2 3 3 3 3 2" xfId="18877" xr:uid="{00000000-0005-0000-0000-000005490000}"/>
    <cellStyle name="20% - Accent1 3 2 3 2 3 3 3 4" xfId="18878" xr:uid="{00000000-0005-0000-0000-000006490000}"/>
    <cellStyle name="20% - Accent1 3 2 3 2 3 3 4" xfId="18879" xr:uid="{00000000-0005-0000-0000-000007490000}"/>
    <cellStyle name="20% - Accent1 3 2 3 2 3 3 4 2" xfId="18880" xr:uid="{00000000-0005-0000-0000-000008490000}"/>
    <cellStyle name="20% - Accent1 3 2 3 2 3 3 4 2 2" xfId="18881" xr:uid="{00000000-0005-0000-0000-000009490000}"/>
    <cellStyle name="20% - Accent1 3 2 3 2 3 3 4 2 2 2" xfId="18882" xr:uid="{00000000-0005-0000-0000-00000A490000}"/>
    <cellStyle name="20% - Accent1 3 2 3 2 3 3 4 2 3" xfId="18883" xr:uid="{00000000-0005-0000-0000-00000B490000}"/>
    <cellStyle name="20% - Accent1 3 2 3 2 3 3 4 3" xfId="18884" xr:uid="{00000000-0005-0000-0000-00000C490000}"/>
    <cellStyle name="20% - Accent1 3 2 3 2 3 3 4 3 2" xfId="18885" xr:uid="{00000000-0005-0000-0000-00000D490000}"/>
    <cellStyle name="20% - Accent1 3 2 3 2 3 3 4 4" xfId="18886" xr:uid="{00000000-0005-0000-0000-00000E490000}"/>
    <cellStyle name="20% - Accent1 3 2 3 2 3 3 5" xfId="18887" xr:uid="{00000000-0005-0000-0000-00000F490000}"/>
    <cellStyle name="20% - Accent1 3 2 3 2 3 3 5 2" xfId="18888" xr:uid="{00000000-0005-0000-0000-000010490000}"/>
    <cellStyle name="20% - Accent1 3 2 3 2 3 3 5 2 2" xfId="18889" xr:uid="{00000000-0005-0000-0000-000011490000}"/>
    <cellStyle name="20% - Accent1 3 2 3 2 3 3 5 3" xfId="18890" xr:uid="{00000000-0005-0000-0000-000012490000}"/>
    <cellStyle name="20% - Accent1 3 2 3 2 3 3 6" xfId="18891" xr:uid="{00000000-0005-0000-0000-000013490000}"/>
    <cellStyle name="20% - Accent1 3 2 3 2 3 3 6 2" xfId="18892" xr:uid="{00000000-0005-0000-0000-000014490000}"/>
    <cellStyle name="20% - Accent1 3 2 3 2 3 3 6 2 2" xfId="18893" xr:uid="{00000000-0005-0000-0000-000015490000}"/>
    <cellStyle name="20% - Accent1 3 2 3 2 3 3 6 3" xfId="18894" xr:uid="{00000000-0005-0000-0000-000016490000}"/>
    <cellStyle name="20% - Accent1 3 2 3 2 3 3 7" xfId="18895" xr:uid="{00000000-0005-0000-0000-000017490000}"/>
    <cellStyle name="20% - Accent1 3 2 3 2 3 3 7 2" xfId="18896" xr:uid="{00000000-0005-0000-0000-000018490000}"/>
    <cellStyle name="20% - Accent1 3 2 3 2 3 3 8" xfId="18897" xr:uid="{00000000-0005-0000-0000-000019490000}"/>
    <cellStyle name="20% - Accent1 3 2 3 2 3 3 8 2" xfId="18898" xr:uid="{00000000-0005-0000-0000-00001A490000}"/>
    <cellStyle name="20% - Accent1 3 2 3 2 3 3 9" xfId="18899" xr:uid="{00000000-0005-0000-0000-00001B490000}"/>
    <cellStyle name="20% - Accent1 3 2 3 2 3 4" xfId="18900" xr:uid="{00000000-0005-0000-0000-00001C490000}"/>
    <cellStyle name="20% - Accent1 3 2 3 2 3 4 2" xfId="18901" xr:uid="{00000000-0005-0000-0000-00001D490000}"/>
    <cellStyle name="20% - Accent1 3 2 3 2 3 4 2 2" xfId="18902" xr:uid="{00000000-0005-0000-0000-00001E490000}"/>
    <cellStyle name="20% - Accent1 3 2 3 2 3 4 2 2 2" xfId="18903" xr:uid="{00000000-0005-0000-0000-00001F490000}"/>
    <cellStyle name="20% - Accent1 3 2 3 2 3 4 2 3" xfId="18904" xr:uid="{00000000-0005-0000-0000-000020490000}"/>
    <cellStyle name="20% - Accent1 3 2 3 2 3 4 3" xfId="18905" xr:uid="{00000000-0005-0000-0000-000021490000}"/>
    <cellStyle name="20% - Accent1 3 2 3 2 3 4 3 2" xfId="18906" xr:uid="{00000000-0005-0000-0000-000022490000}"/>
    <cellStyle name="20% - Accent1 3 2 3 2 3 4 4" xfId="18907" xr:uid="{00000000-0005-0000-0000-000023490000}"/>
    <cellStyle name="20% - Accent1 3 2 3 2 3 5" xfId="18908" xr:uid="{00000000-0005-0000-0000-000024490000}"/>
    <cellStyle name="20% - Accent1 3 2 3 2 3 5 2" xfId="18909" xr:uid="{00000000-0005-0000-0000-000025490000}"/>
    <cellStyle name="20% - Accent1 3 2 3 2 3 5 2 2" xfId="18910" xr:uid="{00000000-0005-0000-0000-000026490000}"/>
    <cellStyle name="20% - Accent1 3 2 3 2 3 5 2 2 2" xfId="18911" xr:uid="{00000000-0005-0000-0000-000027490000}"/>
    <cellStyle name="20% - Accent1 3 2 3 2 3 5 2 3" xfId="18912" xr:uid="{00000000-0005-0000-0000-000028490000}"/>
    <cellStyle name="20% - Accent1 3 2 3 2 3 5 3" xfId="18913" xr:uid="{00000000-0005-0000-0000-000029490000}"/>
    <cellStyle name="20% - Accent1 3 2 3 2 3 5 3 2" xfId="18914" xr:uid="{00000000-0005-0000-0000-00002A490000}"/>
    <cellStyle name="20% - Accent1 3 2 3 2 3 5 4" xfId="18915" xr:uid="{00000000-0005-0000-0000-00002B490000}"/>
    <cellStyle name="20% - Accent1 3 2 3 2 3 6" xfId="18916" xr:uid="{00000000-0005-0000-0000-00002C490000}"/>
    <cellStyle name="20% - Accent1 3 2 3 2 3 6 2" xfId="18917" xr:uid="{00000000-0005-0000-0000-00002D490000}"/>
    <cellStyle name="20% - Accent1 3 2 3 2 3 6 2 2" xfId="18918" xr:uid="{00000000-0005-0000-0000-00002E490000}"/>
    <cellStyle name="20% - Accent1 3 2 3 2 3 6 2 2 2" xfId="18919" xr:uid="{00000000-0005-0000-0000-00002F490000}"/>
    <cellStyle name="20% - Accent1 3 2 3 2 3 6 2 3" xfId="18920" xr:uid="{00000000-0005-0000-0000-000030490000}"/>
    <cellStyle name="20% - Accent1 3 2 3 2 3 6 3" xfId="18921" xr:uid="{00000000-0005-0000-0000-000031490000}"/>
    <cellStyle name="20% - Accent1 3 2 3 2 3 6 3 2" xfId="18922" xr:uid="{00000000-0005-0000-0000-000032490000}"/>
    <cellStyle name="20% - Accent1 3 2 3 2 3 6 4" xfId="18923" xr:uid="{00000000-0005-0000-0000-000033490000}"/>
    <cellStyle name="20% - Accent1 3 2 3 2 3 7" xfId="18924" xr:uid="{00000000-0005-0000-0000-000034490000}"/>
    <cellStyle name="20% - Accent1 3 2 3 2 3 7 2" xfId="18925" xr:uid="{00000000-0005-0000-0000-000035490000}"/>
    <cellStyle name="20% - Accent1 3 2 3 2 3 7 2 2" xfId="18926" xr:uid="{00000000-0005-0000-0000-000036490000}"/>
    <cellStyle name="20% - Accent1 3 2 3 2 3 7 3" xfId="18927" xr:uid="{00000000-0005-0000-0000-000037490000}"/>
    <cellStyle name="20% - Accent1 3 2 3 2 3 8" xfId="18928" xr:uid="{00000000-0005-0000-0000-000038490000}"/>
    <cellStyle name="20% - Accent1 3 2 3 2 3 8 2" xfId="18929" xr:uid="{00000000-0005-0000-0000-000039490000}"/>
    <cellStyle name="20% - Accent1 3 2 3 2 3 8 2 2" xfId="18930" xr:uid="{00000000-0005-0000-0000-00003A490000}"/>
    <cellStyle name="20% - Accent1 3 2 3 2 3 8 3" xfId="18931" xr:uid="{00000000-0005-0000-0000-00003B490000}"/>
    <cellStyle name="20% - Accent1 3 2 3 2 3 9" xfId="18932" xr:uid="{00000000-0005-0000-0000-00003C490000}"/>
    <cellStyle name="20% - Accent1 3 2 3 2 3 9 2" xfId="18933" xr:uid="{00000000-0005-0000-0000-00003D490000}"/>
    <cellStyle name="20% - Accent1 3 2 3 2 4" xfId="18934" xr:uid="{00000000-0005-0000-0000-00003E490000}"/>
    <cellStyle name="20% - Accent1 3 2 3 2 4 10" xfId="18935" xr:uid="{00000000-0005-0000-0000-00003F490000}"/>
    <cellStyle name="20% - Accent1 3 2 3 2 4 10 2" xfId="18936" xr:uid="{00000000-0005-0000-0000-000040490000}"/>
    <cellStyle name="20% - Accent1 3 2 3 2 4 11" xfId="18937" xr:uid="{00000000-0005-0000-0000-000041490000}"/>
    <cellStyle name="20% - Accent1 3 2 3 2 4 2" xfId="18938" xr:uid="{00000000-0005-0000-0000-000042490000}"/>
    <cellStyle name="20% - Accent1 3 2 3 2 4 2 2" xfId="18939" xr:uid="{00000000-0005-0000-0000-000043490000}"/>
    <cellStyle name="20% - Accent1 3 2 3 2 4 2 2 2" xfId="18940" xr:uid="{00000000-0005-0000-0000-000044490000}"/>
    <cellStyle name="20% - Accent1 3 2 3 2 4 2 2 2 2" xfId="18941" xr:uid="{00000000-0005-0000-0000-000045490000}"/>
    <cellStyle name="20% - Accent1 3 2 3 2 4 2 2 2 2 2" xfId="18942" xr:uid="{00000000-0005-0000-0000-000046490000}"/>
    <cellStyle name="20% - Accent1 3 2 3 2 4 2 2 2 3" xfId="18943" xr:uid="{00000000-0005-0000-0000-000047490000}"/>
    <cellStyle name="20% - Accent1 3 2 3 2 4 2 2 3" xfId="18944" xr:uid="{00000000-0005-0000-0000-000048490000}"/>
    <cellStyle name="20% - Accent1 3 2 3 2 4 2 2 3 2" xfId="18945" xr:uid="{00000000-0005-0000-0000-000049490000}"/>
    <cellStyle name="20% - Accent1 3 2 3 2 4 2 2 4" xfId="18946" xr:uid="{00000000-0005-0000-0000-00004A490000}"/>
    <cellStyle name="20% - Accent1 3 2 3 2 4 2 3" xfId="18947" xr:uid="{00000000-0005-0000-0000-00004B490000}"/>
    <cellStyle name="20% - Accent1 3 2 3 2 4 2 3 2" xfId="18948" xr:uid="{00000000-0005-0000-0000-00004C490000}"/>
    <cellStyle name="20% - Accent1 3 2 3 2 4 2 3 2 2" xfId="18949" xr:uid="{00000000-0005-0000-0000-00004D490000}"/>
    <cellStyle name="20% - Accent1 3 2 3 2 4 2 3 2 2 2" xfId="18950" xr:uid="{00000000-0005-0000-0000-00004E490000}"/>
    <cellStyle name="20% - Accent1 3 2 3 2 4 2 3 2 3" xfId="18951" xr:uid="{00000000-0005-0000-0000-00004F490000}"/>
    <cellStyle name="20% - Accent1 3 2 3 2 4 2 3 3" xfId="18952" xr:uid="{00000000-0005-0000-0000-000050490000}"/>
    <cellStyle name="20% - Accent1 3 2 3 2 4 2 3 3 2" xfId="18953" xr:uid="{00000000-0005-0000-0000-000051490000}"/>
    <cellStyle name="20% - Accent1 3 2 3 2 4 2 3 4" xfId="18954" xr:uid="{00000000-0005-0000-0000-000052490000}"/>
    <cellStyle name="20% - Accent1 3 2 3 2 4 2 4" xfId="18955" xr:uid="{00000000-0005-0000-0000-000053490000}"/>
    <cellStyle name="20% - Accent1 3 2 3 2 4 2 4 2" xfId="18956" xr:uid="{00000000-0005-0000-0000-000054490000}"/>
    <cellStyle name="20% - Accent1 3 2 3 2 4 2 4 2 2" xfId="18957" xr:uid="{00000000-0005-0000-0000-000055490000}"/>
    <cellStyle name="20% - Accent1 3 2 3 2 4 2 4 2 2 2" xfId="18958" xr:uid="{00000000-0005-0000-0000-000056490000}"/>
    <cellStyle name="20% - Accent1 3 2 3 2 4 2 4 2 3" xfId="18959" xr:uid="{00000000-0005-0000-0000-000057490000}"/>
    <cellStyle name="20% - Accent1 3 2 3 2 4 2 4 3" xfId="18960" xr:uid="{00000000-0005-0000-0000-000058490000}"/>
    <cellStyle name="20% - Accent1 3 2 3 2 4 2 4 3 2" xfId="18961" xr:uid="{00000000-0005-0000-0000-000059490000}"/>
    <cellStyle name="20% - Accent1 3 2 3 2 4 2 4 4" xfId="18962" xr:uid="{00000000-0005-0000-0000-00005A490000}"/>
    <cellStyle name="20% - Accent1 3 2 3 2 4 2 5" xfId="18963" xr:uid="{00000000-0005-0000-0000-00005B490000}"/>
    <cellStyle name="20% - Accent1 3 2 3 2 4 2 5 2" xfId="18964" xr:uid="{00000000-0005-0000-0000-00005C490000}"/>
    <cellStyle name="20% - Accent1 3 2 3 2 4 2 5 2 2" xfId="18965" xr:uid="{00000000-0005-0000-0000-00005D490000}"/>
    <cellStyle name="20% - Accent1 3 2 3 2 4 2 5 3" xfId="18966" xr:uid="{00000000-0005-0000-0000-00005E490000}"/>
    <cellStyle name="20% - Accent1 3 2 3 2 4 2 6" xfId="18967" xr:uid="{00000000-0005-0000-0000-00005F490000}"/>
    <cellStyle name="20% - Accent1 3 2 3 2 4 2 6 2" xfId="18968" xr:uid="{00000000-0005-0000-0000-000060490000}"/>
    <cellStyle name="20% - Accent1 3 2 3 2 4 2 6 2 2" xfId="18969" xr:uid="{00000000-0005-0000-0000-000061490000}"/>
    <cellStyle name="20% - Accent1 3 2 3 2 4 2 6 3" xfId="18970" xr:uid="{00000000-0005-0000-0000-000062490000}"/>
    <cellStyle name="20% - Accent1 3 2 3 2 4 2 7" xfId="18971" xr:uid="{00000000-0005-0000-0000-000063490000}"/>
    <cellStyle name="20% - Accent1 3 2 3 2 4 2 7 2" xfId="18972" xr:uid="{00000000-0005-0000-0000-000064490000}"/>
    <cellStyle name="20% - Accent1 3 2 3 2 4 2 8" xfId="18973" xr:uid="{00000000-0005-0000-0000-000065490000}"/>
    <cellStyle name="20% - Accent1 3 2 3 2 4 2 8 2" xfId="18974" xr:uid="{00000000-0005-0000-0000-000066490000}"/>
    <cellStyle name="20% - Accent1 3 2 3 2 4 2 9" xfId="18975" xr:uid="{00000000-0005-0000-0000-000067490000}"/>
    <cellStyle name="20% - Accent1 3 2 3 2 4 3" xfId="18976" xr:uid="{00000000-0005-0000-0000-000068490000}"/>
    <cellStyle name="20% - Accent1 3 2 3 2 4 3 2" xfId="18977" xr:uid="{00000000-0005-0000-0000-000069490000}"/>
    <cellStyle name="20% - Accent1 3 2 3 2 4 3 2 2" xfId="18978" xr:uid="{00000000-0005-0000-0000-00006A490000}"/>
    <cellStyle name="20% - Accent1 3 2 3 2 4 3 2 2 2" xfId="18979" xr:uid="{00000000-0005-0000-0000-00006B490000}"/>
    <cellStyle name="20% - Accent1 3 2 3 2 4 3 2 2 2 2" xfId="18980" xr:uid="{00000000-0005-0000-0000-00006C490000}"/>
    <cellStyle name="20% - Accent1 3 2 3 2 4 3 2 2 3" xfId="18981" xr:uid="{00000000-0005-0000-0000-00006D490000}"/>
    <cellStyle name="20% - Accent1 3 2 3 2 4 3 2 3" xfId="18982" xr:uid="{00000000-0005-0000-0000-00006E490000}"/>
    <cellStyle name="20% - Accent1 3 2 3 2 4 3 2 3 2" xfId="18983" xr:uid="{00000000-0005-0000-0000-00006F490000}"/>
    <cellStyle name="20% - Accent1 3 2 3 2 4 3 2 4" xfId="18984" xr:uid="{00000000-0005-0000-0000-000070490000}"/>
    <cellStyle name="20% - Accent1 3 2 3 2 4 3 3" xfId="18985" xr:uid="{00000000-0005-0000-0000-000071490000}"/>
    <cellStyle name="20% - Accent1 3 2 3 2 4 3 3 2" xfId="18986" xr:uid="{00000000-0005-0000-0000-000072490000}"/>
    <cellStyle name="20% - Accent1 3 2 3 2 4 3 3 2 2" xfId="18987" xr:uid="{00000000-0005-0000-0000-000073490000}"/>
    <cellStyle name="20% - Accent1 3 2 3 2 4 3 3 2 2 2" xfId="18988" xr:uid="{00000000-0005-0000-0000-000074490000}"/>
    <cellStyle name="20% - Accent1 3 2 3 2 4 3 3 2 3" xfId="18989" xr:uid="{00000000-0005-0000-0000-000075490000}"/>
    <cellStyle name="20% - Accent1 3 2 3 2 4 3 3 3" xfId="18990" xr:uid="{00000000-0005-0000-0000-000076490000}"/>
    <cellStyle name="20% - Accent1 3 2 3 2 4 3 3 3 2" xfId="18991" xr:uid="{00000000-0005-0000-0000-000077490000}"/>
    <cellStyle name="20% - Accent1 3 2 3 2 4 3 3 4" xfId="18992" xr:uid="{00000000-0005-0000-0000-000078490000}"/>
    <cellStyle name="20% - Accent1 3 2 3 2 4 3 4" xfId="18993" xr:uid="{00000000-0005-0000-0000-000079490000}"/>
    <cellStyle name="20% - Accent1 3 2 3 2 4 3 4 2" xfId="18994" xr:uid="{00000000-0005-0000-0000-00007A490000}"/>
    <cellStyle name="20% - Accent1 3 2 3 2 4 3 4 2 2" xfId="18995" xr:uid="{00000000-0005-0000-0000-00007B490000}"/>
    <cellStyle name="20% - Accent1 3 2 3 2 4 3 4 2 2 2" xfId="18996" xr:uid="{00000000-0005-0000-0000-00007C490000}"/>
    <cellStyle name="20% - Accent1 3 2 3 2 4 3 4 2 3" xfId="18997" xr:uid="{00000000-0005-0000-0000-00007D490000}"/>
    <cellStyle name="20% - Accent1 3 2 3 2 4 3 4 3" xfId="18998" xr:uid="{00000000-0005-0000-0000-00007E490000}"/>
    <cellStyle name="20% - Accent1 3 2 3 2 4 3 4 3 2" xfId="18999" xr:uid="{00000000-0005-0000-0000-00007F490000}"/>
    <cellStyle name="20% - Accent1 3 2 3 2 4 3 4 4" xfId="19000" xr:uid="{00000000-0005-0000-0000-000080490000}"/>
    <cellStyle name="20% - Accent1 3 2 3 2 4 3 5" xfId="19001" xr:uid="{00000000-0005-0000-0000-000081490000}"/>
    <cellStyle name="20% - Accent1 3 2 3 2 4 3 5 2" xfId="19002" xr:uid="{00000000-0005-0000-0000-000082490000}"/>
    <cellStyle name="20% - Accent1 3 2 3 2 4 3 5 2 2" xfId="19003" xr:uid="{00000000-0005-0000-0000-000083490000}"/>
    <cellStyle name="20% - Accent1 3 2 3 2 4 3 5 3" xfId="19004" xr:uid="{00000000-0005-0000-0000-000084490000}"/>
    <cellStyle name="20% - Accent1 3 2 3 2 4 3 6" xfId="19005" xr:uid="{00000000-0005-0000-0000-000085490000}"/>
    <cellStyle name="20% - Accent1 3 2 3 2 4 3 6 2" xfId="19006" xr:uid="{00000000-0005-0000-0000-000086490000}"/>
    <cellStyle name="20% - Accent1 3 2 3 2 4 3 6 2 2" xfId="19007" xr:uid="{00000000-0005-0000-0000-000087490000}"/>
    <cellStyle name="20% - Accent1 3 2 3 2 4 3 6 3" xfId="19008" xr:uid="{00000000-0005-0000-0000-000088490000}"/>
    <cellStyle name="20% - Accent1 3 2 3 2 4 3 7" xfId="19009" xr:uid="{00000000-0005-0000-0000-000089490000}"/>
    <cellStyle name="20% - Accent1 3 2 3 2 4 3 7 2" xfId="19010" xr:uid="{00000000-0005-0000-0000-00008A490000}"/>
    <cellStyle name="20% - Accent1 3 2 3 2 4 3 8" xfId="19011" xr:uid="{00000000-0005-0000-0000-00008B490000}"/>
    <cellStyle name="20% - Accent1 3 2 3 2 4 3 8 2" xfId="19012" xr:uid="{00000000-0005-0000-0000-00008C490000}"/>
    <cellStyle name="20% - Accent1 3 2 3 2 4 3 9" xfId="19013" xr:uid="{00000000-0005-0000-0000-00008D490000}"/>
    <cellStyle name="20% - Accent1 3 2 3 2 4 4" xfId="19014" xr:uid="{00000000-0005-0000-0000-00008E490000}"/>
    <cellStyle name="20% - Accent1 3 2 3 2 4 4 2" xfId="19015" xr:uid="{00000000-0005-0000-0000-00008F490000}"/>
    <cellStyle name="20% - Accent1 3 2 3 2 4 4 2 2" xfId="19016" xr:uid="{00000000-0005-0000-0000-000090490000}"/>
    <cellStyle name="20% - Accent1 3 2 3 2 4 4 2 2 2" xfId="19017" xr:uid="{00000000-0005-0000-0000-000091490000}"/>
    <cellStyle name="20% - Accent1 3 2 3 2 4 4 2 3" xfId="19018" xr:uid="{00000000-0005-0000-0000-000092490000}"/>
    <cellStyle name="20% - Accent1 3 2 3 2 4 4 3" xfId="19019" xr:uid="{00000000-0005-0000-0000-000093490000}"/>
    <cellStyle name="20% - Accent1 3 2 3 2 4 4 3 2" xfId="19020" xr:uid="{00000000-0005-0000-0000-000094490000}"/>
    <cellStyle name="20% - Accent1 3 2 3 2 4 4 4" xfId="19021" xr:uid="{00000000-0005-0000-0000-000095490000}"/>
    <cellStyle name="20% - Accent1 3 2 3 2 4 5" xfId="19022" xr:uid="{00000000-0005-0000-0000-000096490000}"/>
    <cellStyle name="20% - Accent1 3 2 3 2 4 5 2" xfId="19023" xr:uid="{00000000-0005-0000-0000-000097490000}"/>
    <cellStyle name="20% - Accent1 3 2 3 2 4 5 2 2" xfId="19024" xr:uid="{00000000-0005-0000-0000-000098490000}"/>
    <cellStyle name="20% - Accent1 3 2 3 2 4 5 2 2 2" xfId="19025" xr:uid="{00000000-0005-0000-0000-000099490000}"/>
    <cellStyle name="20% - Accent1 3 2 3 2 4 5 2 3" xfId="19026" xr:uid="{00000000-0005-0000-0000-00009A490000}"/>
    <cellStyle name="20% - Accent1 3 2 3 2 4 5 3" xfId="19027" xr:uid="{00000000-0005-0000-0000-00009B490000}"/>
    <cellStyle name="20% - Accent1 3 2 3 2 4 5 3 2" xfId="19028" xr:uid="{00000000-0005-0000-0000-00009C490000}"/>
    <cellStyle name="20% - Accent1 3 2 3 2 4 5 4" xfId="19029" xr:uid="{00000000-0005-0000-0000-00009D490000}"/>
    <cellStyle name="20% - Accent1 3 2 3 2 4 6" xfId="19030" xr:uid="{00000000-0005-0000-0000-00009E490000}"/>
    <cellStyle name="20% - Accent1 3 2 3 2 4 6 2" xfId="19031" xr:uid="{00000000-0005-0000-0000-00009F490000}"/>
    <cellStyle name="20% - Accent1 3 2 3 2 4 6 2 2" xfId="19032" xr:uid="{00000000-0005-0000-0000-0000A0490000}"/>
    <cellStyle name="20% - Accent1 3 2 3 2 4 6 2 2 2" xfId="19033" xr:uid="{00000000-0005-0000-0000-0000A1490000}"/>
    <cellStyle name="20% - Accent1 3 2 3 2 4 6 2 3" xfId="19034" xr:uid="{00000000-0005-0000-0000-0000A2490000}"/>
    <cellStyle name="20% - Accent1 3 2 3 2 4 6 3" xfId="19035" xr:uid="{00000000-0005-0000-0000-0000A3490000}"/>
    <cellStyle name="20% - Accent1 3 2 3 2 4 6 3 2" xfId="19036" xr:uid="{00000000-0005-0000-0000-0000A4490000}"/>
    <cellStyle name="20% - Accent1 3 2 3 2 4 6 4" xfId="19037" xr:uid="{00000000-0005-0000-0000-0000A5490000}"/>
    <cellStyle name="20% - Accent1 3 2 3 2 4 7" xfId="19038" xr:uid="{00000000-0005-0000-0000-0000A6490000}"/>
    <cellStyle name="20% - Accent1 3 2 3 2 4 7 2" xfId="19039" xr:uid="{00000000-0005-0000-0000-0000A7490000}"/>
    <cellStyle name="20% - Accent1 3 2 3 2 4 7 2 2" xfId="19040" xr:uid="{00000000-0005-0000-0000-0000A8490000}"/>
    <cellStyle name="20% - Accent1 3 2 3 2 4 7 3" xfId="19041" xr:uid="{00000000-0005-0000-0000-0000A9490000}"/>
    <cellStyle name="20% - Accent1 3 2 3 2 4 8" xfId="19042" xr:uid="{00000000-0005-0000-0000-0000AA490000}"/>
    <cellStyle name="20% - Accent1 3 2 3 2 4 8 2" xfId="19043" xr:uid="{00000000-0005-0000-0000-0000AB490000}"/>
    <cellStyle name="20% - Accent1 3 2 3 2 4 8 2 2" xfId="19044" xr:uid="{00000000-0005-0000-0000-0000AC490000}"/>
    <cellStyle name="20% - Accent1 3 2 3 2 4 8 3" xfId="19045" xr:uid="{00000000-0005-0000-0000-0000AD490000}"/>
    <cellStyle name="20% - Accent1 3 2 3 2 4 9" xfId="19046" xr:uid="{00000000-0005-0000-0000-0000AE490000}"/>
    <cellStyle name="20% - Accent1 3 2 3 2 4 9 2" xfId="19047" xr:uid="{00000000-0005-0000-0000-0000AF490000}"/>
    <cellStyle name="20% - Accent1 3 2 3 2 5" xfId="19048" xr:uid="{00000000-0005-0000-0000-0000B0490000}"/>
    <cellStyle name="20% - Accent1 3 2 3 2 5 10" xfId="19049" xr:uid="{00000000-0005-0000-0000-0000B1490000}"/>
    <cellStyle name="20% - Accent1 3 2 3 2 5 10 2" xfId="19050" xr:uid="{00000000-0005-0000-0000-0000B2490000}"/>
    <cellStyle name="20% - Accent1 3 2 3 2 5 11" xfId="19051" xr:uid="{00000000-0005-0000-0000-0000B3490000}"/>
    <cellStyle name="20% - Accent1 3 2 3 2 5 2" xfId="19052" xr:uid="{00000000-0005-0000-0000-0000B4490000}"/>
    <cellStyle name="20% - Accent1 3 2 3 2 5 2 2" xfId="19053" xr:uid="{00000000-0005-0000-0000-0000B5490000}"/>
    <cellStyle name="20% - Accent1 3 2 3 2 5 2 2 2" xfId="19054" xr:uid="{00000000-0005-0000-0000-0000B6490000}"/>
    <cellStyle name="20% - Accent1 3 2 3 2 5 2 2 2 2" xfId="19055" xr:uid="{00000000-0005-0000-0000-0000B7490000}"/>
    <cellStyle name="20% - Accent1 3 2 3 2 5 2 2 2 2 2" xfId="19056" xr:uid="{00000000-0005-0000-0000-0000B8490000}"/>
    <cellStyle name="20% - Accent1 3 2 3 2 5 2 2 2 3" xfId="19057" xr:uid="{00000000-0005-0000-0000-0000B9490000}"/>
    <cellStyle name="20% - Accent1 3 2 3 2 5 2 2 3" xfId="19058" xr:uid="{00000000-0005-0000-0000-0000BA490000}"/>
    <cellStyle name="20% - Accent1 3 2 3 2 5 2 2 3 2" xfId="19059" xr:uid="{00000000-0005-0000-0000-0000BB490000}"/>
    <cellStyle name="20% - Accent1 3 2 3 2 5 2 2 4" xfId="19060" xr:uid="{00000000-0005-0000-0000-0000BC490000}"/>
    <cellStyle name="20% - Accent1 3 2 3 2 5 2 3" xfId="19061" xr:uid="{00000000-0005-0000-0000-0000BD490000}"/>
    <cellStyle name="20% - Accent1 3 2 3 2 5 2 3 2" xfId="19062" xr:uid="{00000000-0005-0000-0000-0000BE490000}"/>
    <cellStyle name="20% - Accent1 3 2 3 2 5 2 3 2 2" xfId="19063" xr:uid="{00000000-0005-0000-0000-0000BF490000}"/>
    <cellStyle name="20% - Accent1 3 2 3 2 5 2 3 2 2 2" xfId="19064" xr:uid="{00000000-0005-0000-0000-0000C0490000}"/>
    <cellStyle name="20% - Accent1 3 2 3 2 5 2 3 2 3" xfId="19065" xr:uid="{00000000-0005-0000-0000-0000C1490000}"/>
    <cellStyle name="20% - Accent1 3 2 3 2 5 2 3 3" xfId="19066" xr:uid="{00000000-0005-0000-0000-0000C2490000}"/>
    <cellStyle name="20% - Accent1 3 2 3 2 5 2 3 3 2" xfId="19067" xr:uid="{00000000-0005-0000-0000-0000C3490000}"/>
    <cellStyle name="20% - Accent1 3 2 3 2 5 2 3 4" xfId="19068" xr:uid="{00000000-0005-0000-0000-0000C4490000}"/>
    <cellStyle name="20% - Accent1 3 2 3 2 5 2 4" xfId="19069" xr:uid="{00000000-0005-0000-0000-0000C5490000}"/>
    <cellStyle name="20% - Accent1 3 2 3 2 5 2 4 2" xfId="19070" xr:uid="{00000000-0005-0000-0000-0000C6490000}"/>
    <cellStyle name="20% - Accent1 3 2 3 2 5 2 4 2 2" xfId="19071" xr:uid="{00000000-0005-0000-0000-0000C7490000}"/>
    <cellStyle name="20% - Accent1 3 2 3 2 5 2 4 2 2 2" xfId="19072" xr:uid="{00000000-0005-0000-0000-0000C8490000}"/>
    <cellStyle name="20% - Accent1 3 2 3 2 5 2 4 2 3" xfId="19073" xr:uid="{00000000-0005-0000-0000-0000C9490000}"/>
    <cellStyle name="20% - Accent1 3 2 3 2 5 2 4 3" xfId="19074" xr:uid="{00000000-0005-0000-0000-0000CA490000}"/>
    <cellStyle name="20% - Accent1 3 2 3 2 5 2 4 3 2" xfId="19075" xr:uid="{00000000-0005-0000-0000-0000CB490000}"/>
    <cellStyle name="20% - Accent1 3 2 3 2 5 2 4 4" xfId="19076" xr:uid="{00000000-0005-0000-0000-0000CC490000}"/>
    <cellStyle name="20% - Accent1 3 2 3 2 5 2 5" xfId="19077" xr:uid="{00000000-0005-0000-0000-0000CD490000}"/>
    <cellStyle name="20% - Accent1 3 2 3 2 5 2 5 2" xfId="19078" xr:uid="{00000000-0005-0000-0000-0000CE490000}"/>
    <cellStyle name="20% - Accent1 3 2 3 2 5 2 5 2 2" xfId="19079" xr:uid="{00000000-0005-0000-0000-0000CF490000}"/>
    <cellStyle name="20% - Accent1 3 2 3 2 5 2 5 3" xfId="19080" xr:uid="{00000000-0005-0000-0000-0000D0490000}"/>
    <cellStyle name="20% - Accent1 3 2 3 2 5 2 6" xfId="19081" xr:uid="{00000000-0005-0000-0000-0000D1490000}"/>
    <cellStyle name="20% - Accent1 3 2 3 2 5 2 6 2" xfId="19082" xr:uid="{00000000-0005-0000-0000-0000D2490000}"/>
    <cellStyle name="20% - Accent1 3 2 3 2 5 2 6 2 2" xfId="19083" xr:uid="{00000000-0005-0000-0000-0000D3490000}"/>
    <cellStyle name="20% - Accent1 3 2 3 2 5 2 6 3" xfId="19084" xr:uid="{00000000-0005-0000-0000-0000D4490000}"/>
    <cellStyle name="20% - Accent1 3 2 3 2 5 2 7" xfId="19085" xr:uid="{00000000-0005-0000-0000-0000D5490000}"/>
    <cellStyle name="20% - Accent1 3 2 3 2 5 2 7 2" xfId="19086" xr:uid="{00000000-0005-0000-0000-0000D6490000}"/>
    <cellStyle name="20% - Accent1 3 2 3 2 5 2 8" xfId="19087" xr:uid="{00000000-0005-0000-0000-0000D7490000}"/>
    <cellStyle name="20% - Accent1 3 2 3 2 5 2 8 2" xfId="19088" xr:uid="{00000000-0005-0000-0000-0000D8490000}"/>
    <cellStyle name="20% - Accent1 3 2 3 2 5 2 9" xfId="19089" xr:uid="{00000000-0005-0000-0000-0000D9490000}"/>
    <cellStyle name="20% - Accent1 3 2 3 2 5 3" xfId="19090" xr:uid="{00000000-0005-0000-0000-0000DA490000}"/>
    <cellStyle name="20% - Accent1 3 2 3 2 5 3 2" xfId="19091" xr:uid="{00000000-0005-0000-0000-0000DB490000}"/>
    <cellStyle name="20% - Accent1 3 2 3 2 5 3 2 2" xfId="19092" xr:uid="{00000000-0005-0000-0000-0000DC490000}"/>
    <cellStyle name="20% - Accent1 3 2 3 2 5 3 2 2 2" xfId="19093" xr:uid="{00000000-0005-0000-0000-0000DD490000}"/>
    <cellStyle name="20% - Accent1 3 2 3 2 5 3 2 2 2 2" xfId="19094" xr:uid="{00000000-0005-0000-0000-0000DE490000}"/>
    <cellStyle name="20% - Accent1 3 2 3 2 5 3 2 2 3" xfId="19095" xr:uid="{00000000-0005-0000-0000-0000DF490000}"/>
    <cellStyle name="20% - Accent1 3 2 3 2 5 3 2 3" xfId="19096" xr:uid="{00000000-0005-0000-0000-0000E0490000}"/>
    <cellStyle name="20% - Accent1 3 2 3 2 5 3 2 3 2" xfId="19097" xr:uid="{00000000-0005-0000-0000-0000E1490000}"/>
    <cellStyle name="20% - Accent1 3 2 3 2 5 3 2 4" xfId="19098" xr:uid="{00000000-0005-0000-0000-0000E2490000}"/>
    <cellStyle name="20% - Accent1 3 2 3 2 5 3 3" xfId="19099" xr:uid="{00000000-0005-0000-0000-0000E3490000}"/>
    <cellStyle name="20% - Accent1 3 2 3 2 5 3 3 2" xfId="19100" xr:uid="{00000000-0005-0000-0000-0000E4490000}"/>
    <cellStyle name="20% - Accent1 3 2 3 2 5 3 3 2 2" xfId="19101" xr:uid="{00000000-0005-0000-0000-0000E5490000}"/>
    <cellStyle name="20% - Accent1 3 2 3 2 5 3 3 2 2 2" xfId="19102" xr:uid="{00000000-0005-0000-0000-0000E6490000}"/>
    <cellStyle name="20% - Accent1 3 2 3 2 5 3 3 2 3" xfId="19103" xr:uid="{00000000-0005-0000-0000-0000E7490000}"/>
    <cellStyle name="20% - Accent1 3 2 3 2 5 3 3 3" xfId="19104" xr:uid="{00000000-0005-0000-0000-0000E8490000}"/>
    <cellStyle name="20% - Accent1 3 2 3 2 5 3 3 3 2" xfId="19105" xr:uid="{00000000-0005-0000-0000-0000E9490000}"/>
    <cellStyle name="20% - Accent1 3 2 3 2 5 3 3 4" xfId="19106" xr:uid="{00000000-0005-0000-0000-0000EA490000}"/>
    <cellStyle name="20% - Accent1 3 2 3 2 5 3 4" xfId="19107" xr:uid="{00000000-0005-0000-0000-0000EB490000}"/>
    <cellStyle name="20% - Accent1 3 2 3 2 5 3 4 2" xfId="19108" xr:uid="{00000000-0005-0000-0000-0000EC490000}"/>
    <cellStyle name="20% - Accent1 3 2 3 2 5 3 4 2 2" xfId="19109" xr:uid="{00000000-0005-0000-0000-0000ED490000}"/>
    <cellStyle name="20% - Accent1 3 2 3 2 5 3 4 2 2 2" xfId="19110" xr:uid="{00000000-0005-0000-0000-0000EE490000}"/>
    <cellStyle name="20% - Accent1 3 2 3 2 5 3 4 2 3" xfId="19111" xr:uid="{00000000-0005-0000-0000-0000EF490000}"/>
    <cellStyle name="20% - Accent1 3 2 3 2 5 3 4 3" xfId="19112" xr:uid="{00000000-0005-0000-0000-0000F0490000}"/>
    <cellStyle name="20% - Accent1 3 2 3 2 5 3 4 3 2" xfId="19113" xr:uid="{00000000-0005-0000-0000-0000F1490000}"/>
    <cellStyle name="20% - Accent1 3 2 3 2 5 3 4 4" xfId="19114" xr:uid="{00000000-0005-0000-0000-0000F2490000}"/>
    <cellStyle name="20% - Accent1 3 2 3 2 5 3 5" xfId="19115" xr:uid="{00000000-0005-0000-0000-0000F3490000}"/>
    <cellStyle name="20% - Accent1 3 2 3 2 5 3 5 2" xfId="19116" xr:uid="{00000000-0005-0000-0000-0000F4490000}"/>
    <cellStyle name="20% - Accent1 3 2 3 2 5 3 5 2 2" xfId="19117" xr:uid="{00000000-0005-0000-0000-0000F5490000}"/>
    <cellStyle name="20% - Accent1 3 2 3 2 5 3 5 3" xfId="19118" xr:uid="{00000000-0005-0000-0000-0000F6490000}"/>
    <cellStyle name="20% - Accent1 3 2 3 2 5 3 6" xfId="19119" xr:uid="{00000000-0005-0000-0000-0000F7490000}"/>
    <cellStyle name="20% - Accent1 3 2 3 2 5 3 6 2" xfId="19120" xr:uid="{00000000-0005-0000-0000-0000F8490000}"/>
    <cellStyle name="20% - Accent1 3 2 3 2 5 3 6 2 2" xfId="19121" xr:uid="{00000000-0005-0000-0000-0000F9490000}"/>
    <cellStyle name="20% - Accent1 3 2 3 2 5 3 6 3" xfId="19122" xr:uid="{00000000-0005-0000-0000-0000FA490000}"/>
    <cellStyle name="20% - Accent1 3 2 3 2 5 3 7" xfId="19123" xr:uid="{00000000-0005-0000-0000-0000FB490000}"/>
    <cellStyle name="20% - Accent1 3 2 3 2 5 3 7 2" xfId="19124" xr:uid="{00000000-0005-0000-0000-0000FC490000}"/>
    <cellStyle name="20% - Accent1 3 2 3 2 5 3 8" xfId="19125" xr:uid="{00000000-0005-0000-0000-0000FD490000}"/>
    <cellStyle name="20% - Accent1 3 2 3 2 5 3 8 2" xfId="19126" xr:uid="{00000000-0005-0000-0000-0000FE490000}"/>
    <cellStyle name="20% - Accent1 3 2 3 2 5 3 9" xfId="19127" xr:uid="{00000000-0005-0000-0000-0000FF490000}"/>
    <cellStyle name="20% - Accent1 3 2 3 2 5 4" xfId="19128" xr:uid="{00000000-0005-0000-0000-0000004A0000}"/>
    <cellStyle name="20% - Accent1 3 2 3 2 5 4 2" xfId="19129" xr:uid="{00000000-0005-0000-0000-0000014A0000}"/>
    <cellStyle name="20% - Accent1 3 2 3 2 5 4 2 2" xfId="19130" xr:uid="{00000000-0005-0000-0000-0000024A0000}"/>
    <cellStyle name="20% - Accent1 3 2 3 2 5 4 2 2 2" xfId="19131" xr:uid="{00000000-0005-0000-0000-0000034A0000}"/>
    <cellStyle name="20% - Accent1 3 2 3 2 5 4 2 3" xfId="19132" xr:uid="{00000000-0005-0000-0000-0000044A0000}"/>
    <cellStyle name="20% - Accent1 3 2 3 2 5 4 3" xfId="19133" xr:uid="{00000000-0005-0000-0000-0000054A0000}"/>
    <cellStyle name="20% - Accent1 3 2 3 2 5 4 3 2" xfId="19134" xr:uid="{00000000-0005-0000-0000-0000064A0000}"/>
    <cellStyle name="20% - Accent1 3 2 3 2 5 4 4" xfId="19135" xr:uid="{00000000-0005-0000-0000-0000074A0000}"/>
    <cellStyle name="20% - Accent1 3 2 3 2 5 5" xfId="19136" xr:uid="{00000000-0005-0000-0000-0000084A0000}"/>
    <cellStyle name="20% - Accent1 3 2 3 2 5 5 2" xfId="19137" xr:uid="{00000000-0005-0000-0000-0000094A0000}"/>
    <cellStyle name="20% - Accent1 3 2 3 2 5 5 2 2" xfId="19138" xr:uid="{00000000-0005-0000-0000-00000A4A0000}"/>
    <cellStyle name="20% - Accent1 3 2 3 2 5 5 2 2 2" xfId="19139" xr:uid="{00000000-0005-0000-0000-00000B4A0000}"/>
    <cellStyle name="20% - Accent1 3 2 3 2 5 5 2 3" xfId="19140" xr:uid="{00000000-0005-0000-0000-00000C4A0000}"/>
    <cellStyle name="20% - Accent1 3 2 3 2 5 5 3" xfId="19141" xr:uid="{00000000-0005-0000-0000-00000D4A0000}"/>
    <cellStyle name="20% - Accent1 3 2 3 2 5 5 3 2" xfId="19142" xr:uid="{00000000-0005-0000-0000-00000E4A0000}"/>
    <cellStyle name="20% - Accent1 3 2 3 2 5 5 4" xfId="19143" xr:uid="{00000000-0005-0000-0000-00000F4A0000}"/>
    <cellStyle name="20% - Accent1 3 2 3 2 5 6" xfId="19144" xr:uid="{00000000-0005-0000-0000-0000104A0000}"/>
    <cellStyle name="20% - Accent1 3 2 3 2 5 6 2" xfId="19145" xr:uid="{00000000-0005-0000-0000-0000114A0000}"/>
    <cellStyle name="20% - Accent1 3 2 3 2 5 6 2 2" xfId="19146" xr:uid="{00000000-0005-0000-0000-0000124A0000}"/>
    <cellStyle name="20% - Accent1 3 2 3 2 5 6 2 2 2" xfId="19147" xr:uid="{00000000-0005-0000-0000-0000134A0000}"/>
    <cellStyle name="20% - Accent1 3 2 3 2 5 6 2 3" xfId="19148" xr:uid="{00000000-0005-0000-0000-0000144A0000}"/>
    <cellStyle name="20% - Accent1 3 2 3 2 5 6 3" xfId="19149" xr:uid="{00000000-0005-0000-0000-0000154A0000}"/>
    <cellStyle name="20% - Accent1 3 2 3 2 5 6 3 2" xfId="19150" xr:uid="{00000000-0005-0000-0000-0000164A0000}"/>
    <cellStyle name="20% - Accent1 3 2 3 2 5 6 4" xfId="19151" xr:uid="{00000000-0005-0000-0000-0000174A0000}"/>
    <cellStyle name="20% - Accent1 3 2 3 2 5 7" xfId="19152" xr:uid="{00000000-0005-0000-0000-0000184A0000}"/>
    <cellStyle name="20% - Accent1 3 2 3 2 5 7 2" xfId="19153" xr:uid="{00000000-0005-0000-0000-0000194A0000}"/>
    <cellStyle name="20% - Accent1 3 2 3 2 5 7 2 2" xfId="19154" xr:uid="{00000000-0005-0000-0000-00001A4A0000}"/>
    <cellStyle name="20% - Accent1 3 2 3 2 5 7 3" xfId="19155" xr:uid="{00000000-0005-0000-0000-00001B4A0000}"/>
    <cellStyle name="20% - Accent1 3 2 3 2 5 8" xfId="19156" xr:uid="{00000000-0005-0000-0000-00001C4A0000}"/>
    <cellStyle name="20% - Accent1 3 2 3 2 5 8 2" xfId="19157" xr:uid="{00000000-0005-0000-0000-00001D4A0000}"/>
    <cellStyle name="20% - Accent1 3 2 3 2 5 8 2 2" xfId="19158" xr:uid="{00000000-0005-0000-0000-00001E4A0000}"/>
    <cellStyle name="20% - Accent1 3 2 3 2 5 8 3" xfId="19159" xr:uid="{00000000-0005-0000-0000-00001F4A0000}"/>
    <cellStyle name="20% - Accent1 3 2 3 2 5 9" xfId="19160" xr:uid="{00000000-0005-0000-0000-0000204A0000}"/>
    <cellStyle name="20% - Accent1 3 2 3 2 5 9 2" xfId="19161" xr:uid="{00000000-0005-0000-0000-0000214A0000}"/>
    <cellStyle name="20% - Accent1 3 2 3 2 6" xfId="19162" xr:uid="{00000000-0005-0000-0000-0000224A0000}"/>
    <cellStyle name="20% - Accent1 3 2 3 2 6 2" xfId="19163" xr:uid="{00000000-0005-0000-0000-0000234A0000}"/>
    <cellStyle name="20% - Accent1 3 2 3 2 6 2 2" xfId="19164" xr:uid="{00000000-0005-0000-0000-0000244A0000}"/>
    <cellStyle name="20% - Accent1 3 2 3 2 6 2 2 2" xfId="19165" xr:uid="{00000000-0005-0000-0000-0000254A0000}"/>
    <cellStyle name="20% - Accent1 3 2 3 2 6 2 2 2 2" xfId="19166" xr:uid="{00000000-0005-0000-0000-0000264A0000}"/>
    <cellStyle name="20% - Accent1 3 2 3 2 6 2 2 3" xfId="19167" xr:uid="{00000000-0005-0000-0000-0000274A0000}"/>
    <cellStyle name="20% - Accent1 3 2 3 2 6 2 3" xfId="19168" xr:uid="{00000000-0005-0000-0000-0000284A0000}"/>
    <cellStyle name="20% - Accent1 3 2 3 2 6 2 3 2" xfId="19169" xr:uid="{00000000-0005-0000-0000-0000294A0000}"/>
    <cellStyle name="20% - Accent1 3 2 3 2 6 2 4" xfId="19170" xr:uid="{00000000-0005-0000-0000-00002A4A0000}"/>
    <cellStyle name="20% - Accent1 3 2 3 2 6 3" xfId="19171" xr:uid="{00000000-0005-0000-0000-00002B4A0000}"/>
    <cellStyle name="20% - Accent1 3 2 3 2 6 3 2" xfId="19172" xr:uid="{00000000-0005-0000-0000-00002C4A0000}"/>
    <cellStyle name="20% - Accent1 3 2 3 2 6 3 2 2" xfId="19173" xr:uid="{00000000-0005-0000-0000-00002D4A0000}"/>
    <cellStyle name="20% - Accent1 3 2 3 2 6 3 2 2 2" xfId="19174" xr:uid="{00000000-0005-0000-0000-00002E4A0000}"/>
    <cellStyle name="20% - Accent1 3 2 3 2 6 3 2 3" xfId="19175" xr:uid="{00000000-0005-0000-0000-00002F4A0000}"/>
    <cellStyle name="20% - Accent1 3 2 3 2 6 3 3" xfId="19176" xr:uid="{00000000-0005-0000-0000-0000304A0000}"/>
    <cellStyle name="20% - Accent1 3 2 3 2 6 3 3 2" xfId="19177" xr:uid="{00000000-0005-0000-0000-0000314A0000}"/>
    <cellStyle name="20% - Accent1 3 2 3 2 6 3 4" xfId="19178" xr:uid="{00000000-0005-0000-0000-0000324A0000}"/>
    <cellStyle name="20% - Accent1 3 2 3 2 6 4" xfId="19179" xr:uid="{00000000-0005-0000-0000-0000334A0000}"/>
    <cellStyle name="20% - Accent1 3 2 3 2 6 4 2" xfId="19180" xr:uid="{00000000-0005-0000-0000-0000344A0000}"/>
    <cellStyle name="20% - Accent1 3 2 3 2 6 4 2 2" xfId="19181" xr:uid="{00000000-0005-0000-0000-0000354A0000}"/>
    <cellStyle name="20% - Accent1 3 2 3 2 6 4 2 2 2" xfId="19182" xr:uid="{00000000-0005-0000-0000-0000364A0000}"/>
    <cellStyle name="20% - Accent1 3 2 3 2 6 4 2 3" xfId="19183" xr:uid="{00000000-0005-0000-0000-0000374A0000}"/>
    <cellStyle name="20% - Accent1 3 2 3 2 6 4 3" xfId="19184" xr:uid="{00000000-0005-0000-0000-0000384A0000}"/>
    <cellStyle name="20% - Accent1 3 2 3 2 6 4 3 2" xfId="19185" xr:uid="{00000000-0005-0000-0000-0000394A0000}"/>
    <cellStyle name="20% - Accent1 3 2 3 2 6 4 4" xfId="19186" xr:uid="{00000000-0005-0000-0000-00003A4A0000}"/>
    <cellStyle name="20% - Accent1 3 2 3 2 6 5" xfId="19187" xr:uid="{00000000-0005-0000-0000-00003B4A0000}"/>
    <cellStyle name="20% - Accent1 3 2 3 2 6 5 2" xfId="19188" xr:uid="{00000000-0005-0000-0000-00003C4A0000}"/>
    <cellStyle name="20% - Accent1 3 2 3 2 6 5 2 2" xfId="19189" xr:uid="{00000000-0005-0000-0000-00003D4A0000}"/>
    <cellStyle name="20% - Accent1 3 2 3 2 6 5 3" xfId="19190" xr:uid="{00000000-0005-0000-0000-00003E4A0000}"/>
    <cellStyle name="20% - Accent1 3 2 3 2 6 6" xfId="19191" xr:uid="{00000000-0005-0000-0000-00003F4A0000}"/>
    <cellStyle name="20% - Accent1 3 2 3 2 6 6 2" xfId="19192" xr:uid="{00000000-0005-0000-0000-0000404A0000}"/>
    <cellStyle name="20% - Accent1 3 2 3 2 6 6 2 2" xfId="19193" xr:uid="{00000000-0005-0000-0000-0000414A0000}"/>
    <cellStyle name="20% - Accent1 3 2 3 2 6 6 3" xfId="19194" xr:uid="{00000000-0005-0000-0000-0000424A0000}"/>
    <cellStyle name="20% - Accent1 3 2 3 2 6 7" xfId="19195" xr:uid="{00000000-0005-0000-0000-0000434A0000}"/>
    <cellStyle name="20% - Accent1 3 2 3 2 6 7 2" xfId="19196" xr:uid="{00000000-0005-0000-0000-0000444A0000}"/>
    <cellStyle name="20% - Accent1 3 2 3 2 6 8" xfId="19197" xr:uid="{00000000-0005-0000-0000-0000454A0000}"/>
    <cellStyle name="20% - Accent1 3 2 3 2 6 8 2" xfId="19198" xr:uid="{00000000-0005-0000-0000-0000464A0000}"/>
    <cellStyle name="20% - Accent1 3 2 3 2 6 9" xfId="19199" xr:uid="{00000000-0005-0000-0000-0000474A0000}"/>
    <cellStyle name="20% - Accent1 3 2 3 2 7" xfId="19200" xr:uid="{00000000-0005-0000-0000-0000484A0000}"/>
    <cellStyle name="20% - Accent1 3 2 3 2 7 2" xfId="19201" xr:uid="{00000000-0005-0000-0000-0000494A0000}"/>
    <cellStyle name="20% - Accent1 3 2 3 2 7 2 2" xfId="19202" xr:uid="{00000000-0005-0000-0000-00004A4A0000}"/>
    <cellStyle name="20% - Accent1 3 2 3 2 7 2 2 2" xfId="19203" xr:uid="{00000000-0005-0000-0000-00004B4A0000}"/>
    <cellStyle name="20% - Accent1 3 2 3 2 7 2 2 2 2" xfId="19204" xr:uid="{00000000-0005-0000-0000-00004C4A0000}"/>
    <cellStyle name="20% - Accent1 3 2 3 2 7 2 2 3" xfId="19205" xr:uid="{00000000-0005-0000-0000-00004D4A0000}"/>
    <cellStyle name="20% - Accent1 3 2 3 2 7 2 3" xfId="19206" xr:uid="{00000000-0005-0000-0000-00004E4A0000}"/>
    <cellStyle name="20% - Accent1 3 2 3 2 7 2 3 2" xfId="19207" xr:uid="{00000000-0005-0000-0000-00004F4A0000}"/>
    <cellStyle name="20% - Accent1 3 2 3 2 7 2 4" xfId="19208" xr:uid="{00000000-0005-0000-0000-0000504A0000}"/>
    <cellStyle name="20% - Accent1 3 2 3 2 7 3" xfId="19209" xr:uid="{00000000-0005-0000-0000-0000514A0000}"/>
    <cellStyle name="20% - Accent1 3 2 3 2 7 3 2" xfId="19210" xr:uid="{00000000-0005-0000-0000-0000524A0000}"/>
    <cellStyle name="20% - Accent1 3 2 3 2 7 3 2 2" xfId="19211" xr:uid="{00000000-0005-0000-0000-0000534A0000}"/>
    <cellStyle name="20% - Accent1 3 2 3 2 7 3 2 2 2" xfId="19212" xr:uid="{00000000-0005-0000-0000-0000544A0000}"/>
    <cellStyle name="20% - Accent1 3 2 3 2 7 3 2 3" xfId="19213" xr:uid="{00000000-0005-0000-0000-0000554A0000}"/>
    <cellStyle name="20% - Accent1 3 2 3 2 7 3 3" xfId="19214" xr:uid="{00000000-0005-0000-0000-0000564A0000}"/>
    <cellStyle name="20% - Accent1 3 2 3 2 7 3 3 2" xfId="19215" xr:uid="{00000000-0005-0000-0000-0000574A0000}"/>
    <cellStyle name="20% - Accent1 3 2 3 2 7 3 4" xfId="19216" xr:uid="{00000000-0005-0000-0000-0000584A0000}"/>
    <cellStyle name="20% - Accent1 3 2 3 2 7 4" xfId="19217" xr:uid="{00000000-0005-0000-0000-0000594A0000}"/>
    <cellStyle name="20% - Accent1 3 2 3 2 7 4 2" xfId="19218" xr:uid="{00000000-0005-0000-0000-00005A4A0000}"/>
    <cellStyle name="20% - Accent1 3 2 3 2 7 4 2 2" xfId="19219" xr:uid="{00000000-0005-0000-0000-00005B4A0000}"/>
    <cellStyle name="20% - Accent1 3 2 3 2 7 4 2 2 2" xfId="19220" xr:uid="{00000000-0005-0000-0000-00005C4A0000}"/>
    <cellStyle name="20% - Accent1 3 2 3 2 7 4 2 3" xfId="19221" xr:uid="{00000000-0005-0000-0000-00005D4A0000}"/>
    <cellStyle name="20% - Accent1 3 2 3 2 7 4 3" xfId="19222" xr:uid="{00000000-0005-0000-0000-00005E4A0000}"/>
    <cellStyle name="20% - Accent1 3 2 3 2 7 4 3 2" xfId="19223" xr:uid="{00000000-0005-0000-0000-00005F4A0000}"/>
    <cellStyle name="20% - Accent1 3 2 3 2 7 4 4" xfId="19224" xr:uid="{00000000-0005-0000-0000-0000604A0000}"/>
    <cellStyle name="20% - Accent1 3 2 3 2 7 5" xfId="19225" xr:uid="{00000000-0005-0000-0000-0000614A0000}"/>
    <cellStyle name="20% - Accent1 3 2 3 2 7 5 2" xfId="19226" xr:uid="{00000000-0005-0000-0000-0000624A0000}"/>
    <cellStyle name="20% - Accent1 3 2 3 2 7 5 2 2" xfId="19227" xr:uid="{00000000-0005-0000-0000-0000634A0000}"/>
    <cellStyle name="20% - Accent1 3 2 3 2 7 5 3" xfId="19228" xr:uid="{00000000-0005-0000-0000-0000644A0000}"/>
    <cellStyle name="20% - Accent1 3 2 3 2 7 6" xfId="19229" xr:uid="{00000000-0005-0000-0000-0000654A0000}"/>
    <cellStyle name="20% - Accent1 3 2 3 2 7 6 2" xfId="19230" xr:uid="{00000000-0005-0000-0000-0000664A0000}"/>
    <cellStyle name="20% - Accent1 3 2 3 2 7 6 2 2" xfId="19231" xr:uid="{00000000-0005-0000-0000-0000674A0000}"/>
    <cellStyle name="20% - Accent1 3 2 3 2 7 6 3" xfId="19232" xr:uid="{00000000-0005-0000-0000-0000684A0000}"/>
    <cellStyle name="20% - Accent1 3 2 3 2 7 7" xfId="19233" xr:uid="{00000000-0005-0000-0000-0000694A0000}"/>
    <cellStyle name="20% - Accent1 3 2 3 2 7 7 2" xfId="19234" xr:uid="{00000000-0005-0000-0000-00006A4A0000}"/>
    <cellStyle name="20% - Accent1 3 2 3 2 7 8" xfId="19235" xr:uid="{00000000-0005-0000-0000-00006B4A0000}"/>
    <cellStyle name="20% - Accent1 3 2 3 2 7 8 2" xfId="19236" xr:uid="{00000000-0005-0000-0000-00006C4A0000}"/>
    <cellStyle name="20% - Accent1 3 2 3 2 7 9" xfId="19237" xr:uid="{00000000-0005-0000-0000-00006D4A0000}"/>
    <cellStyle name="20% - Accent1 3 2 3 2 8" xfId="19238" xr:uid="{00000000-0005-0000-0000-00006E4A0000}"/>
    <cellStyle name="20% - Accent1 3 2 3 2 8 2" xfId="19239" xr:uid="{00000000-0005-0000-0000-00006F4A0000}"/>
    <cellStyle name="20% - Accent1 3 2 3 2 8 2 2" xfId="19240" xr:uid="{00000000-0005-0000-0000-0000704A0000}"/>
    <cellStyle name="20% - Accent1 3 2 3 2 8 2 2 2" xfId="19241" xr:uid="{00000000-0005-0000-0000-0000714A0000}"/>
    <cellStyle name="20% - Accent1 3 2 3 2 8 2 3" xfId="19242" xr:uid="{00000000-0005-0000-0000-0000724A0000}"/>
    <cellStyle name="20% - Accent1 3 2 3 2 8 3" xfId="19243" xr:uid="{00000000-0005-0000-0000-0000734A0000}"/>
    <cellStyle name="20% - Accent1 3 2 3 2 8 3 2" xfId="19244" xr:uid="{00000000-0005-0000-0000-0000744A0000}"/>
    <cellStyle name="20% - Accent1 3 2 3 2 8 4" xfId="19245" xr:uid="{00000000-0005-0000-0000-0000754A0000}"/>
    <cellStyle name="20% - Accent1 3 2 3 2 9" xfId="19246" xr:uid="{00000000-0005-0000-0000-0000764A0000}"/>
    <cellStyle name="20% - Accent1 3 2 3 2 9 2" xfId="19247" xr:uid="{00000000-0005-0000-0000-0000774A0000}"/>
    <cellStyle name="20% - Accent1 3 2 3 2 9 2 2" xfId="19248" xr:uid="{00000000-0005-0000-0000-0000784A0000}"/>
    <cellStyle name="20% - Accent1 3 2 3 2 9 2 2 2" xfId="19249" xr:uid="{00000000-0005-0000-0000-0000794A0000}"/>
    <cellStyle name="20% - Accent1 3 2 3 2 9 2 3" xfId="19250" xr:uid="{00000000-0005-0000-0000-00007A4A0000}"/>
    <cellStyle name="20% - Accent1 3 2 3 2 9 3" xfId="19251" xr:uid="{00000000-0005-0000-0000-00007B4A0000}"/>
    <cellStyle name="20% - Accent1 3 2 3 2 9 3 2" xfId="19252" xr:uid="{00000000-0005-0000-0000-00007C4A0000}"/>
    <cellStyle name="20% - Accent1 3 2 3 2 9 4" xfId="19253" xr:uid="{00000000-0005-0000-0000-00007D4A0000}"/>
    <cellStyle name="20% - Accent1 3 2 3 3" xfId="19254" xr:uid="{00000000-0005-0000-0000-00007E4A0000}"/>
    <cellStyle name="20% - Accent1 3 2 3 3 10" xfId="19255" xr:uid="{00000000-0005-0000-0000-00007F4A0000}"/>
    <cellStyle name="20% - Accent1 3 2 3 3 10 2" xfId="19256" xr:uid="{00000000-0005-0000-0000-0000804A0000}"/>
    <cellStyle name="20% - Accent1 3 2 3 3 10 2 2" xfId="19257" xr:uid="{00000000-0005-0000-0000-0000814A0000}"/>
    <cellStyle name="20% - Accent1 3 2 3 3 10 3" xfId="19258" xr:uid="{00000000-0005-0000-0000-0000824A0000}"/>
    <cellStyle name="20% - Accent1 3 2 3 3 11" xfId="19259" xr:uid="{00000000-0005-0000-0000-0000834A0000}"/>
    <cellStyle name="20% - Accent1 3 2 3 3 11 2" xfId="19260" xr:uid="{00000000-0005-0000-0000-0000844A0000}"/>
    <cellStyle name="20% - Accent1 3 2 3 3 11 2 2" xfId="19261" xr:uid="{00000000-0005-0000-0000-0000854A0000}"/>
    <cellStyle name="20% - Accent1 3 2 3 3 11 3" xfId="19262" xr:uid="{00000000-0005-0000-0000-0000864A0000}"/>
    <cellStyle name="20% - Accent1 3 2 3 3 12" xfId="19263" xr:uid="{00000000-0005-0000-0000-0000874A0000}"/>
    <cellStyle name="20% - Accent1 3 2 3 3 12 2" xfId="19264" xr:uid="{00000000-0005-0000-0000-0000884A0000}"/>
    <cellStyle name="20% - Accent1 3 2 3 3 13" xfId="19265" xr:uid="{00000000-0005-0000-0000-0000894A0000}"/>
    <cellStyle name="20% - Accent1 3 2 3 3 13 2" xfId="19266" xr:uid="{00000000-0005-0000-0000-00008A4A0000}"/>
    <cellStyle name="20% - Accent1 3 2 3 3 14" xfId="19267" xr:uid="{00000000-0005-0000-0000-00008B4A0000}"/>
    <cellStyle name="20% - Accent1 3 2 3 3 2" xfId="19268" xr:uid="{00000000-0005-0000-0000-00008C4A0000}"/>
    <cellStyle name="20% - Accent1 3 2 3 3 2 10" xfId="19269" xr:uid="{00000000-0005-0000-0000-00008D4A0000}"/>
    <cellStyle name="20% - Accent1 3 2 3 3 2 10 2" xfId="19270" xr:uid="{00000000-0005-0000-0000-00008E4A0000}"/>
    <cellStyle name="20% - Accent1 3 2 3 3 2 11" xfId="19271" xr:uid="{00000000-0005-0000-0000-00008F4A0000}"/>
    <cellStyle name="20% - Accent1 3 2 3 3 2 2" xfId="19272" xr:uid="{00000000-0005-0000-0000-0000904A0000}"/>
    <cellStyle name="20% - Accent1 3 2 3 3 2 2 2" xfId="19273" xr:uid="{00000000-0005-0000-0000-0000914A0000}"/>
    <cellStyle name="20% - Accent1 3 2 3 3 2 2 2 2" xfId="19274" xr:uid="{00000000-0005-0000-0000-0000924A0000}"/>
    <cellStyle name="20% - Accent1 3 2 3 3 2 2 2 2 2" xfId="19275" xr:uid="{00000000-0005-0000-0000-0000934A0000}"/>
    <cellStyle name="20% - Accent1 3 2 3 3 2 2 2 2 2 2" xfId="19276" xr:uid="{00000000-0005-0000-0000-0000944A0000}"/>
    <cellStyle name="20% - Accent1 3 2 3 3 2 2 2 2 3" xfId="19277" xr:uid="{00000000-0005-0000-0000-0000954A0000}"/>
    <cellStyle name="20% - Accent1 3 2 3 3 2 2 2 3" xfId="19278" xr:uid="{00000000-0005-0000-0000-0000964A0000}"/>
    <cellStyle name="20% - Accent1 3 2 3 3 2 2 2 3 2" xfId="19279" xr:uid="{00000000-0005-0000-0000-0000974A0000}"/>
    <cellStyle name="20% - Accent1 3 2 3 3 2 2 2 4" xfId="19280" xr:uid="{00000000-0005-0000-0000-0000984A0000}"/>
    <cellStyle name="20% - Accent1 3 2 3 3 2 2 3" xfId="19281" xr:uid="{00000000-0005-0000-0000-0000994A0000}"/>
    <cellStyle name="20% - Accent1 3 2 3 3 2 2 3 2" xfId="19282" xr:uid="{00000000-0005-0000-0000-00009A4A0000}"/>
    <cellStyle name="20% - Accent1 3 2 3 3 2 2 3 2 2" xfId="19283" xr:uid="{00000000-0005-0000-0000-00009B4A0000}"/>
    <cellStyle name="20% - Accent1 3 2 3 3 2 2 3 2 2 2" xfId="19284" xr:uid="{00000000-0005-0000-0000-00009C4A0000}"/>
    <cellStyle name="20% - Accent1 3 2 3 3 2 2 3 2 3" xfId="19285" xr:uid="{00000000-0005-0000-0000-00009D4A0000}"/>
    <cellStyle name="20% - Accent1 3 2 3 3 2 2 3 3" xfId="19286" xr:uid="{00000000-0005-0000-0000-00009E4A0000}"/>
    <cellStyle name="20% - Accent1 3 2 3 3 2 2 3 3 2" xfId="19287" xr:uid="{00000000-0005-0000-0000-00009F4A0000}"/>
    <cellStyle name="20% - Accent1 3 2 3 3 2 2 3 4" xfId="19288" xr:uid="{00000000-0005-0000-0000-0000A04A0000}"/>
    <cellStyle name="20% - Accent1 3 2 3 3 2 2 4" xfId="19289" xr:uid="{00000000-0005-0000-0000-0000A14A0000}"/>
    <cellStyle name="20% - Accent1 3 2 3 3 2 2 4 2" xfId="19290" xr:uid="{00000000-0005-0000-0000-0000A24A0000}"/>
    <cellStyle name="20% - Accent1 3 2 3 3 2 2 4 2 2" xfId="19291" xr:uid="{00000000-0005-0000-0000-0000A34A0000}"/>
    <cellStyle name="20% - Accent1 3 2 3 3 2 2 4 2 2 2" xfId="19292" xr:uid="{00000000-0005-0000-0000-0000A44A0000}"/>
    <cellStyle name="20% - Accent1 3 2 3 3 2 2 4 2 3" xfId="19293" xr:uid="{00000000-0005-0000-0000-0000A54A0000}"/>
    <cellStyle name="20% - Accent1 3 2 3 3 2 2 4 3" xfId="19294" xr:uid="{00000000-0005-0000-0000-0000A64A0000}"/>
    <cellStyle name="20% - Accent1 3 2 3 3 2 2 4 3 2" xfId="19295" xr:uid="{00000000-0005-0000-0000-0000A74A0000}"/>
    <cellStyle name="20% - Accent1 3 2 3 3 2 2 4 4" xfId="19296" xr:uid="{00000000-0005-0000-0000-0000A84A0000}"/>
    <cellStyle name="20% - Accent1 3 2 3 3 2 2 5" xfId="19297" xr:uid="{00000000-0005-0000-0000-0000A94A0000}"/>
    <cellStyle name="20% - Accent1 3 2 3 3 2 2 5 2" xfId="19298" xr:uid="{00000000-0005-0000-0000-0000AA4A0000}"/>
    <cellStyle name="20% - Accent1 3 2 3 3 2 2 5 2 2" xfId="19299" xr:uid="{00000000-0005-0000-0000-0000AB4A0000}"/>
    <cellStyle name="20% - Accent1 3 2 3 3 2 2 5 3" xfId="19300" xr:uid="{00000000-0005-0000-0000-0000AC4A0000}"/>
    <cellStyle name="20% - Accent1 3 2 3 3 2 2 6" xfId="19301" xr:uid="{00000000-0005-0000-0000-0000AD4A0000}"/>
    <cellStyle name="20% - Accent1 3 2 3 3 2 2 6 2" xfId="19302" xr:uid="{00000000-0005-0000-0000-0000AE4A0000}"/>
    <cellStyle name="20% - Accent1 3 2 3 3 2 2 6 2 2" xfId="19303" xr:uid="{00000000-0005-0000-0000-0000AF4A0000}"/>
    <cellStyle name="20% - Accent1 3 2 3 3 2 2 6 3" xfId="19304" xr:uid="{00000000-0005-0000-0000-0000B04A0000}"/>
    <cellStyle name="20% - Accent1 3 2 3 3 2 2 7" xfId="19305" xr:uid="{00000000-0005-0000-0000-0000B14A0000}"/>
    <cellStyle name="20% - Accent1 3 2 3 3 2 2 7 2" xfId="19306" xr:uid="{00000000-0005-0000-0000-0000B24A0000}"/>
    <cellStyle name="20% - Accent1 3 2 3 3 2 2 8" xfId="19307" xr:uid="{00000000-0005-0000-0000-0000B34A0000}"/>
    <cellStyle name="20% - Accent1 3 2 3 3 2 2 8 2" xfId="19308" xr:uid="{00000000-0005-0000-0000-0000B44A0000}"/>
    <cellStyle name="20% - Accent1 3 2 3 3 2 2 9" xfId="19309" xr:uid="{00000000-0005-0000-0000-0000B54A0000}"/>
    <cellStyle name="20% - Accent1 3 2 3 3 2 3" xfId="19310" xr:uid="{00000000-0005-0000-0000-0000B64A0000}"/>
    <cellStyle name="20% - Accent1 3 2 3 3 2 3 2" xfId="19311" xr:uid="{00000000-0005-0000-0000-0000B74A0000}"/>
    <cellStyle name="20% - Accent1 3 2 3 3 2 3 2 2" xfId="19312" xr:uid="{00000000-0005-0000-0000-0000B84A0000}"/>
    <cellStyle name="20% - Accent1 3 2 3 3 2 3 2 2 2" xfId="19313" xr:uid="{00000000-0005-0000-0000-0000B94A0000}"/>
    <cellStyle name="20% - Accent1 3 2 3 3 2 3 2 2 2 2" xfId="19314" xr:uid="{00000000-0005-0000-0000-0000BA4A0000}"/>
    <cellStyle name="20% - Accent1 3 2 3 3 2 3 2 2 3" xfId="19315" xr:uid="{00000000-0005-0000-0000-0000BB4A0000}"/>
    <cellStyle name="20% - Accent1 3 2 3 3 2 3 2 3" xfId="19316" xr:uid="{00000000-0005-0000-0000-0000BC4A0000}"/>
    <cellStyle name="20% - Accent1 3 2 3 3 2 3 2 3 2" xfId="19317" xr:uid="{00000000-0005-0000-0000-0000BD4A0000}"/>
    <cellStyle name="20% - Accent1 3 2 3 3 2 3 2 4" xfId="19318" xr:uid="{00000000-0005-0000-0000-0000BE4A0000}"/>
    <cellStyle name="20% - Accent1 3 2 3 3 2 3 3" xfId="19319" xr:uid="{00000000-0005-0000-0000-0000BF4A0000}"/>
    <cellStyle name="20% - Accent1 3 2 3 3 2 3 3 2" xfId="19320" xr:uid="{00000000-0005-0000-0000-0000C04A0000}"/>
    <cellStyle name="20% - Accent1 3 2 3 3 2 3 3 2 2" xfId="19321" xr:uid="{00000000-0005-0000-0000-0000C14A0000}"/>
    <cellStyle name="20% - Accent1 3 2 3 3 2 3 3 2 2 2" xfId="19322" xr:uid="{00000000-0005-0000-0000-0000C24A0000}"/>
    <cellStyle name="20% - Accent1 3 2 3 3 2 3 3 2 3" xfId="19323" xr:uid="{00000000-0005-0000-0000-0000C34A0000}"/>
    <cellStyle name="20% - Accent1 3 2 3 3 2 3 3 3" xfId="19324" xr:uid="{00000000-0005-0000-0000-0000C44A0000}"/>
    <cellStyle name="20% - Accent1 3 2 3 3 2 3 3 3 2" xfId="19325" xr:uid="{00000000-0005-0000-0000-0000C54A0000}"/>
    <cellStyle name="20% - Accent1 3 2 3 3 2 3 3 4" xfId="19326" xr:uid="{00000000-0005-0000-0000-0000C64A0000}"/>
    <cellStyle name="20% - Accent1 3 2 3 3 2 3 4" xfId="19327" xr:uid="{00000000-0005-0000-0000-0000C74A0000}"/>
    <cellStyle name="20% - Accent1 3 2 3 3 2 3 4 2" xfId="19328" xr:uid="{00000000-0005-0000-0000-0000C84A0000}"/>
    <cellStyle name="20% - Accent1 3 2 3 3 2 3 4 2 2" xfId="19329" xr:uid="{00000000-0005-0000-0000-0000C94A0000}"/>
    <cellStyle name="20% - Accent1 3 2 3 3 2 3 4 2 2 2" xfId="19330" xr:uid="{00000000-0005-0000-0000-0000CA4A0000}"/>
    <cellStyle name="20% - Accent1 3 2 3 3 2 3 4 2 3" xfId="19331" xr:uid="{00000000-0005-0000-0000-0000CB4A0000}"/>
    <cellStyle name="20% - Accent1 3 2 3 3 2 3 4 3" xfId="19332" xr:uid="{00000000-0005-0000-0000-0000CC4A0000}"/>
    <cellStyle name="20% - Accent1 3 2 3 3 2 3 4 3 2" xfId="19333" xr:uid="{00000000-0005-0000-0000-0000CD4A0000}"/>
    <cellStyle name="20% - Accent1 3 2 3 3 2 3 4 4" xfId="19334" xr:uid="{00000000-0005-0000-0000-0000CE4A0000}"/>
    <cellStyle name="20% - Accent1 3 2 3 3 2 3 5" xfId="19335" xr:uid="{00000000-0005-0000-0000-0000CF4A0000}"/>
    <cellStyle name="20% - Accent1 3 2 3 3 2 3 5 2" xfId="19336" xr:uid="{00000000-0005-0000-0000-0000D04A0000}"/>
    <cellStyle name="20% - Accent1 3 2 3 3 2 3 5 2 2" xfId="19337" xr:uid="{00000000-0005-0000-0000-0000D14A0000}"/>
    <cellStyle name="20% - Accent1 3 2 3 3 2 3 5 3" xfId="19338" xr:uid="{00000000-0005-0000-0000-0000D24A0000}"/>
    <cellStyle name="20% - Accent1 3 2 3 3 2 3 6" xfId="19339" xr:uid="{00000000-0005-0000-0000-0000D34A0000}"/>
    <cellStyle name="20% - Accent1 3 2 3 3 2 3 6 2" xfId="19340" xr:uid="{00000000-0005-0000-0000-0000D44A0000}"/>
    <cellStyle name="20% - Accent1 3 2 3 3 2 3 6 2 2" xfId="19341" xr:uid="{00000000-0005-0000-0000-0000D54A0000}"/>
    <cellStyle name="20% - Accent1 3 2 3 3 2 3 6 3" xfId="19342" xr:uid="{00000000-0005-0000-0000-0000D64A0000}"/>
    <cellStyle name="20% - Accent1 3 2 3 3 2 3 7" xfId="19343" xr:uid="{00000000-0005-0000-0000-0000D74A0000}"/>
    <cellStyle name="20% - Accent1 3 2 3 3 2 3 7 2" xfId="19344" xr:uid="{00000000-0005-0000-0000-0000D84A0000}"/>
    <cellStyle name="20% - Accent1 3 2 3 3 2 3 8" xfId="19345" xr:uid="{00000000-0005-0000-0000-0000D94A0000}"/>
    <cellStyle name="20% - Accent1 3 2 3 3 2 3 8 2" xfId="19346" xr:uid="{00000000-0005-0000-0000-0000DA4A0000}"/>
    <cellStyle name="20% - Accent1 3 2 3 3 2 3 9" xfId="19347" xr:uid="{00000000-0005-0000-0000-0000DB4A0000}"/>
    <cellStyle name="20% - Accent1 3 2 3 3 2 4" xfId="19348" xr:uid="{00000000-0005-0000-0000-0000DC4A0000}"/>
    <cellStyle name="20% - Accent1 3 2 3 3 2 4 2" xfId="19349" xr:uid="{00000000-0005-0000-0000-0000DD4A0000}"/>
    <cellStyle name="20% - Accent1 3 2 3 3 2 4 2 2" xfId="19350" xr:uid="{00000000-0005-0000-0000-0000DE4A0000}"/>
    <cellStyle name="20% - Accent1 3 2 3 3 2 4 2 2 2" xfId="19351" xr:uid="{00000000-0005-0000-0000-0000DF4A0000}"/>
    <cellStyle name="20% - Accent1 3 2 3 3 2 4 2 3" xfId="19352" xr:uid="{00000000-0005-0000-0000-0000E04A0000}"/>
    <cellStyle name="20% - Accent1 3 2 3 3 2 4 3" xfId="19353" xr:uid="{00000000-0005-0000-0000-0000E14A0000}"/>
    <cellStyle name="20% - Accent1 3 2 3 3 2 4 3 2" xfId="19354" xr:uid="{00000000-0005-0000-0000-0000E24A0000}"/>
    <cellStyle name="20% - Accent1 3 2 3 3 2 4 4" xfId="19355" xr:uid="{00000000-0005-0000-0000-0000E34A0000}"/>
    <cellStyle name="20% - Accent1 3 2 3 3 2 5" xfId="19356" xr:uid="{00000000-0005-0000-0000-0000E44A0000}"/>
    <cellStyle name="20% - Accent1 3 2 3 3 2 5 2" xfId="19357" xr:uid="{00000000-0005-0000-0000-0000E54A0000}"/>
    <cellStyle name="20% - Accent1 3 2 3 3 2 5 2 2" xfId="19358" xr:uid="{00000000-0005-0000-0000-0000E64A0000}"/>
    <cellStyle name="20% - Accent1 3 2 3 3 2 5 2 2 2" xfId="19359" xr:uid="{00000000-0005-0000-0000-0000E74A0000}"/>
    <cellStyle name="20% - Accent1 3 2 3 3 2 5 2 3" xfId="19360" xr:uid="{00000000-0005-0000-0000-0000E84A0000}"/>
    <cellStyle name="20% - Accent1 3 2 3 3 2 5 3" xfId="19361" xr:uid="{00000000-0005-0000-0000-0000E94A0000}"/>
    <cellStyle name="20% - Accent1 3 2 3 3 2 5 3 2" xfId="19362" xr:uid="{00000000-0005-0000-0000-0000EA4A0000}"/>
    <cellStyle name="20% - Accent1 3 2 3 3 2 5 4" xfId="19363" xr:uid="{00000000-0005-0000-0000-0000EB4A0000}"/>
    <cellStyle name="20% - Accent1 3 2 3 3 2 6" xfId="19364" xr:uid="{00000000-0005-0000-0000-0000EC4A0000}"/>
    <cellStyle name="20% - Accent1 3 2 3 3 2 6 2" xfId="19365" xr:uid="{00000000-0005-0000-0000-0000ED4A0000}"/>
    <cellStyle name="20% - Accent1 3 2 3 3 2 6 2 2" xfId="19366" xr:uid="{00000000-0005-0000-0000-0000EE4A0000}"/>
    <cellStyle name="20% - Accent1 3 2 3 3 2 6 2 2 2" xfId="19367" xr:uid="{00000000-0005-0000-0000-0000EF4A0000}"/>
    <cellStyle name="20% - Accent1 3 2 3 3 2 6 2 3" xfId="19368" xr:uid="{00000000-0005-0000-0000-0000F04A0000}"/>
    <cellStyle name="20% - Accent1 3 2 3 3 2 6 3" xfId="19369" xr:uid="{00000000-0005-0000-0000-0000F14A0000}"/>
    <cellStyle name="20% - Accent1 3 2 3 3 2 6 3 2" xfId="19370" xr:uid="{00000000-0005-0000-0000-0000F24A0000}"/>
    <cellStyle name="20% - Accent1 3 2 3 3 2 6 4" xfId="19371" xr:uid="{00000000-0005-0000-0000-0000F34A0000}"/>
    <cellStyle name="20% - Accent1 3 2 3 3 2 7" xfId="19372" xr:uid="{00000000-0005-0000-0000-0000F44A0000}"/>
    <cellStyle name="20% - Accent1 3 2 3 3 2 7 2" xfId="19373" xr:uid="{00000000-0005-0000-0000-0000F54A0000}"/>
    <cellStyle name="20% - Accent1 3 2 3 3 2 7 2 2" xfId="19374" xr:uid="{00000000-0005-0000-0000-0000F64A0000}"/>
    <cellStyle name="20% - Accent1 3 2 3 3 2 7 3" xfId="19375" xr:uid="{00000000-0005-0000-0000-0000F74A0000}"/>
    <cellStyle name="20% - Accent1 3 2 3 3 2 8" xfId="19376" xr:uid="{00000000-0005-0000-0000-0000F84A0000}"/>
    <cellStyle name="20% - Accent1 3 2 3 3 2 8 2" xfId="19377" xr:uid="{00000000-0005-0000-0000-0000F94A0000}"/>
    <cellStyle name="20% - Accent1 3 2 3 3 2 8 2 2" xfId="19378" xr:uid="{00000000-0005-0000-0000-0000FA4A0000}"/>
    <cellStyle name="20% - Accent1 3 2 3 3 2 8 3" xfId="19379" xr:uid="{00000000-0005-0000-0000-0000FB4A0000}"/>
    <cellStyle name="20% - Accent1 3 2 3 3 2 9" xfId="19380" xr:uid="{00000000-0005-0000-0000-0000FC4A0000}"/>
    <cellStyle name="20% - Accent1 3 2 3 3 2 9 2" xfId="19381" xr:uid="{00000000-0005-0000-0000-0000FD4A0000}"/>
    <cellStyle name="20% - Accent1 3 2 3 3 3" xfId="19382" xr:uid="{00000000-0005-0000-0000-0000FE4A0000}"/>
    <cellStyle name="20% - Accent1 3 2 3 3 3 10" xfId="19383" xr:uid="{00000000-0005-0000-0000-0000FF4A0000}"/>
    <cellStyle name="20% - Accent1 3 2 3 3 3 10 2" xfId="19384" xr:uid="{00000000-0005-0000-0000-0000004B0000}"/>
    <cellStyle name="20% - Accent1 3 2 3 3 3 11" xfId="19385" xr:uid="{00000000-0005-0000-0000-0000014B0000}"/>
    <cellStyle name="20% - Accent1 3 2 3 3 3 2" xfId="19386" xr:uid="{00000000-0005-0000-0000-0000024B0000}"/>
    <cellStyle name="20% - Accent1 3 2 3 3 3 2 2" xfId="19387" xr:uid="{00000000-0005-0000-0000-0000034B0000}"/>
    <cellStyle name="20% - Accent1 3 2 3 3 3 2 2 2" xfId="19388" xr:uid="{00000000-0005-0000-0000-0000044B0000}"/>
    <cellStyle name="20% - Accent1 3 2 3 3 3 2 2 2 2" xfId="19389" xr:uid="{00000000-0005-0000-0000-0000054B0000}"/>
    <cellStyle name="20% - Accent1 3 2 3 3 3 2 2 2 2 2" xfId="19390" xr:uid="{00000000-0005-0000-0000-0000064B0000}"/>
    <cellStyle name="20% - Accent1 3 2 3 3 3 2 2 2 3" xfId="19391" xr:uid="{00000000-0005-0000-0000-0000074B0000}"/>
    <cellStyle name="20% - Accent1 3 2 3 3 3 2 2 3" xfId="19392" xr:uid="{00000000-0005-0000-0000-0000084B0000}"/>
    <cellStyle name="20% - Accent1 3 2 3 3 3 2 2 3 2" xfId="19393" xr:uid="{00000000-0005-0000-0000-0000094B0000}"/>
    <cellStyle name="20% - Accent1 3 2 3 3 3 2 2 4" xfId="19394" xr:uid="{00000000-0005-0000-0000-00000A4B0000}"/>
    <cellStyle name="20% - Accent1 3 2 3 3 3 2 3" xfId="19395" xr:uid="{00000000-0005-0000-0000-00000B4B0000}"/>
    <cellStyle name="20% - Accent1 3 2 3 3 3 2 3 2" xfId="19396" xr:uid="{00000000-0005-0000-0000-00000C4B0000}"/>
    <cellStyle name="20% - Accent1 3 2 3 3 3 2 3 2 2" xfId="19397" xr:uid="{00000000-0005-0000-0000-00000D4B0000}"/>
    <cellStyle name="20% - Accent1 3 2 3 3 3 2 3 2 2 2" xfId="19398" xr:uid="{00000000-0005-0000-0000-00000E4B0000}"/>
    <cellStyle name="20% - Accent1 3 2 3 3 3 2 3 2 3" xfId="19399" xr:uid="{00000000-0005-0000-0000-00000F4B0000}"/>
    <cellStyle name="20% - Accent1 3 2 3 3 3 2 3 3" xfId="19400" xr:uid="{00000000-0005-0000-0000-0000104B0000}"/>
    <cellStyle name="20% - Accent1 3 2 3 3 3 2 3 3 2" xfId="19401" xr:uid="{00000000-0005-0000-0000-0000114B0000}"/>
    <cellStyle name="20% - Accent1 3 2 3 3 3 2 3 4" xfId="19402" xr:uid="{00000000-0005-0000-0000-0000124B0000}"/>
    <cellStyle name="20% - Accent1 3 2 3 3 3 2 4" xfId="19403" xr:uid="{00000000-0005-0000-0000-0000134B0000}"/>
    <cellStyle name="20% - Accent1 3 2 3 3 3 2 4 2" xfId="19404" xr:uid="{00000000-0005-0000-0000-0000144B0000}"/>
    <cellStyle name="20% - Accent1 3 2 3 3 3 2 4 2 2" xfId="19405" xr:uid="{00000000-0005-0000-0000-0000154B0000}"/>
    <cellStyle name="20% - Accent1 3 2 3 3 3 2 4 2 2 2" xfId="19406" xr:uid="{00000000-0005-0000-0000-0000164B0000}"/>
    <cellStyle name="20% - Accent1 3 2 3 3 3 2 4 2 3" xfId="19407" xr:uid="{00000000-0005-0000-0000-0000174B0000}"/>
    <cellStyle name="20% - Accent1 3 2 3 3 3 2 4 3" xfId="19408" xr:uid="{00000000-0005-0000-0000-0000184B0000}"/>
    <cellStyle name="20% - Accent1 3 2 3 3 3 2 4 3 2" xfId="19409" xr:uid="{00000000-0005-0000-0000-0000194B0000}"/>
    <cellStyle name="20% - Accent1 3 2 3 3 3 2 4 4" xfId="19410" xr:uid="{00000000-0005-0000-0000-00001A4B0000}"/>
    <cellStyle name="20% - Accent1 3 2 3 3 3 2 5" xfId="19411" xr:uid="{00000000-0005-0000-0000-00001B4B0000}"/>
    <cellStyle name="20% - Accent1 3 2 3 3 3 2 5 2" xfId="19412" xr:uid="{00000000-0005-0000-0000-00001C4B0000}"/>
    <cellStyle name="20% - Accent1 3 2 3 3 3 2 5 2 2" xfId="19413" xr:uid="{00000000-0005-0000-0000-00001D4B0000}"/>
    <cellStyle name="20% - Accent1 3 2 3 3 3 2 5 3" xfId="19414" xr:uid="{00000000-0005-0000-0000-00001E4B0000}"/>
    <cellStyle name="20% - Accent1 3 2 3 3 3 2 6" xfId="19415" xr:uid="{00000000-0005-0000-0000-00001F4B0000}"/>
    <cellStyle name="20% - Accent1 3 2 3 3 3 2 6 2" xfId="19416" xr:uid="{00000000-0005-0000-0000-0000204B0000}"/>
    <cellStyle name="20% - Accent1 3 2 3 3 3 2 6 2 2" xfId="19417" xr:uid="{00000000-0005-0000-0000-0000214B0000}"/>
    <cellStyle name="20% - Accent1 3 2 3 3 3 2 6 3" xfId="19418" xr:uid="{00000000-0005-0000-0000-0000224B0000}"/>
    <cellStyle name="20% - Accent1 3 2 3 3 3 2 7" xfId="19419" xr:uid="{00000000-0005-0000-0000-0000234B0000}"/>
    <cellStyle name="20% - Accent1 3 2 3 3 3 2 7 2" xfId="19420" xr:uid="{00000000-0005-0000-0000-0000244B0000}"/>
    <cellStyle name="20% - Accent1 3 2 3 3 3 2 8" xfId="19421" xr:uid="{00000000-0005-0000-0000-0000254B0000}"/>
    <cellStyle name="20% - Accent1 3 2 3 3 3 2 8 2" xfId="19422" xr:uid="{00000000-0005-0000-0000-0000264B0000}"/>
    <cellStyle name="20% - Accent1 3 2 3 3 3 2 9" xfId="19423" xr:uid="{00000000-0005-0000-0000-0000274B0000}"/>
    <cellStyle name="20% - Accent1 3 2 3 3 3 3" xfId="19424" xr:uid="{00000000-0005-0000-0000-0000284B0000}"/>
    <cellStyle name="20% - Accent1 3 2 3 3 3 3 2" xfId="19425" xr:uid="{00000000-0005-0000-0000-0000294B0000}"/>
    <cellStyle name="20% - Accent1 3 2 3 3 3 3 2 2" xfId="19426" xr:uid="{00000000-0005-0000-0000-00002A4B0000}"/>
    <cellStyle name="20% - Accent1 3 2 3 3 3 3 2 2 2" xfId="19427" xr:uid="{00000000-0005-0000-0000-00002B4B0000}"/>
    <cellStyle name="20% - Accent1 3 2 3 3 3 3 2 2 2 2" xfId="19428" xr:uid="{00000000-0005-0000-0000-00002C4B0000}"/>
    <cellStyle name="20% - Accent1 3 2 3 3 3 3 2 2 3" xfId="19429" xr:uid="{00000000-0005-0000-0000-00002D4B0000}"/>
    <cellStyle name="20% - Accent1 3 2 3 3 3 3 2 3" xfId="19430" xr:uid="{00000000-0005-0000-0000-00002E4B0000}"/>
    <cellStyle name="20% - Accent1 3 2 3 3 3 3 2 3 2" xfId="19431" xr:uid="{00000000-0005-0000-0000-00002F4B0000}"/>
    <cellStyle name="20% - Accent1 3 2 3 3 3 3 2 4" xfId="19432" xr:uid="{00000000-0005-0000-0000-0000304B0000}"/>
    <cellStyle name="20% - Accent1 3 2 3 3 3 3 3" xfId="19433" xr:uid="{00000000-0005-0000-0000-0000314B0000}"/>
    <cellStyle name="20% - Accent1 3 2 3 3 3 3 3 2" xfId="19434" xr:uid="{00000000-0005-0000-0000-0000324B0000}"/>
    <cellStyle name="20% - Accent1 3 2 3 3 3 3 3 2 2" xfId="19435" xr:uid="{00000000-0005-0000-0000-0000334B0000}"/>
    <cellStyle name="20% - Accent1 3 2 3 3 3 3 3 2 2 2" xfId="19436" xr:uid="{00000000-0005-0000-0000-0000344B0000}"/>
    <cellStyle name="20% - Accent1 3 2 3 3 3 3 3 2 3" xfId="19437" xr:uid="{00000000-0005-0000-0000-0000354B0000}"/>
    <cellStyle name="20% - Accent1 3 2 3 3 3 3 3 3" xfId="19438" xr:uid="{00000000-0005-0000-0000-0000364B0000}"/>
    <cellStyle name="20% - Accent1 3 2 3 3 3 3 3 3 2" xfId="19439" xr:uid="{00000000-0005-0000-0000-0000374B0000}"/>
    <cellStyle name="20% - Accent1 3 2 3 3 3 3 3 4" xfId="19440" xr:uid="{00000000-0005-0000-0000-0000384B0000}"/>
    <cellStyle name="20% - Accent1 3 2 3 3 3 3 4" xfId="19441" xr:uid="{00000000-0005-0000-0000-0000394B0000}"/>
    <cellStyle name="20% - Accent1 3 2 3 3 3 3 4 2" xfId="19442" xr:uid="{00000000-0005-0000-0000-00003A4B0000}"/>
    <cellStyle name="20% - Accent1 3 2 3 3 3 3 4 2 2" xfId="19443" xr:uid="{00000000-0005-0000-0000-00003B4B0000}"/>
    <cellStyle name="20% - Accent1 3 2 3 3 3 3 4 2 2 2" xfId="19444" xr:uid="{00000000-0005-0000-0000-00003C4B0000}"/>
    <cellStyle name="20% - Accent1 3 2 3 3 3 3 4 2 3" xfId="19445" xr:uid="{00000000-0005-0000-0000-00003D4B0000}"/>
    <cellStyle name="20% - Accent1 3 2 3 3 3 3 4 3" xfId="19446" xr:uid="{00000000-0005-0000-0000-00003E4B0000}"/>
    <cellStyle name="20% - Accent1 3 2 3 3 3 3 4 3 2" xfId="19447" xr:uid="{00000000-0005-0000-0000-00003F4B0000}"/>
    <cellStyle name="20% - Accent1 3 2 3 3 3 3 4 4" xfId="19448" xr:uid="{00000000-0005-0000-0000-0000404B0000}"/>
    <cellStyle name="20% - Accent1 3 2 3 3 3 3 5" xfId="19449" xr:uid="{00000000-0005-0000-0000-0000414B0000}"/>
    <cellStyle name="20% - Accent1 3 2 3 3 3 3 5 2" xfId="19450" xr:uid="{00000000-0005-0000-0000-0000424B0000}"/>
    <cellStyle name="20% - Accent1 3 2 3 3 3 3 5 2 2" xfId="19451" xr:uid="{00000000-0005-0000-0000-0000434B0000}"/>
    <cellStyle name="20% - Accent1 3 2 3 3 3 3 5 3" xfId="19452" xr:uid="{00000000-0005-0000-0000-0000444B0000}"/>
    <cellStyle name="20% - Accent1 3 2 3 3 3 3 6" xfId="19453" xr:uid="{00000000-0005-0000-0000-0000454B0000}"/>
    <cellStyle name="20% - Accent1 3 2 3 3 3 3 6 2" xfId="19454" xr:uid="{00000000-0005-0000-0000-0000464B0000}"/>
    <cellStyle name="20% - Accent1 3 2 3 3 3 3 6 2 2" xfId="19455" xr:uid="{00000000-0005-0000-0000-0000474B0000}"/>
    <cellStyle name="20% - Accent1 3 2 3 3 3 3 6 3" xfId="19456" xr:uid="{00000000-0005-0000-0000-0000484B0000}"/>
    <cellStyle name="20% - Accent1 3 2 3 3 3 3 7" xfId="19457" xr:uid="{00000000-0005-0000-0000-0000494B0000}"/>
    <cellStyle name="20% - Accent1 3 2 3 3 3 3 7 2" xfId="19458" xr:uid="{00000000-0005-0000-0000-00004A4B0000}"/>
    <cellStyle name="20% - Accent1 3 2 3 3 3 3 8" xfId="19459" xr:uid="{00000000-0005-0000-0000-00004B4B0000}"/>
    <cellStyle name="20% - Accent1 3 2 3 3 3 3 8 2" xfId="19460" xr:uid="{00000000-0005-0000-0000-00004C4B0000}"/>
    <cellStyle name="20% - Accent1 3 2 3 3 3 3 9" xfId="19461" xr:uid="{00000000-0005-0000-0000-00004D4B0000}"/>
    <cellStyle name="20% - Accent1 3 2 3 3 3 4" xfId="19462" xr:uid="{00000000-0005-0000-0000-00004E4B0000}"/>
    <cellStyle name="20% - Accent1 3 2 3 3 3 4 2" xfId="19463" xr:uid="{00000000-0005-0000-0000-00004F4B0000}"/>
    <cellStyle name="20% - Accent1 3 2 3 3 3 4 2 2" xfId="19464" xr:uid="{00000000-0005-0000-0000-0000504B0000}"/>
    <cellStyle name="20% - Accent1 3 2 3 3 3 4 2 2 2" xfId="19465" xr:uid="{00000000-0005-0000-0000-0000514B0000}"/>
    <cellStyle name="20% - Accent1 3 2 3 3 3 4 2 3" xfId="19466" xr:uid="{00000000-0005-0000-0000-0000524B0000}"/>
    <cellStyle name="20% - Accent1 3 2 3 3 3 4 3" xfId="19467" xr:uid="{00000000-0005-0000-0000-0000534B0000}"/>
    <cellStyle name="20% - Accent1 3 2 3 3 3 4 3 2" xfId="19468" xr:uid="{00000000-0005-0000-0000-0000544B0000}"/>
    <cellStyle name="20% - Accent1 3 2 3 3 3 4 4" xfId="19469" xr:uid="{00000000-0005-0000-0000-0000554B0000}"/>
    <cellStyle name="20% - Accent1 3 2 3 3 3 5" xfId="19470" xr:uid="{00000000-0005-0000-0000-0000564B0000}"/>
    <cellStyle name="20% - Accent1 3 2 3 3 3 5 2" xfId="19471" xr:uid="{00000000-0005-0000-0000-0000574B0000}"/>
    <cellStyle name="20% - Accent1 3 2 3 3 3 5 2 2" xfId="19472" xr:uid="{00000000-0005-0000-0000-0000584B0000}"/>
    <cellStyle name="20% - Accent1 3 2 3 3 3 5 2 2 2" xfId="19473" xr:uid="{00000000-0005-0000-0000-0000594B0000}"/>
    <cellStyle name="20% - Accent1 3 2 3 3 3 5 2 3" xfId="19474" xr:uid="{00000000-0005-0000-0000-00005A4B0000}"/>
    <cellStyle name="20% - Accent1 3 2 3 3 3 5 3" xfId="19475" xr:uid="{00000000-0005-0000-0000-00005B4B0000}"/>
    <cellStyle name="20% - Accent1 3 2 3 3 3 5 3 2" xfId="19476" xr:uid="{00000000-0005-0000-0000-00005C4B0000}"/>
    <cellStyle name="20% - Accent1 3 2 3 3 3 5 4" xfId="19477" xr:uid="{00000000-0005-0000-0000-00005D4B0000}"/>
    <cellStyle name="20% - Accent1 3 2 3 3 3 6" xfId="19478" xr:uid="{00000000-0005-0000-0000-00005E4B0000}"/>
    <cellStyle name="20% - Accent1 3 2 3 3 3 6 2" xfId="19479" xr:uid="{00000000-0005-0000-0000-00005F4B0000}"/>
    <cellStyle name="20% - Accent1 3 2 3 3 3 6 2 2" xfId="19480" xr:uid="{00000000-0005-0000-0000-0000604B0000}"/>
    <cellStyle name="20% - Accent1 3 2 3 3 3 6 2 2 2" xfId="19481" xr:uid="{00000000-0005-0000-0000-0000614B0000}"/>
    <cellStyle name="20% - Accent1 3 2 3 3 3 6 2 3" xfId="19482" xr:uid="{00000000-0005-0000-0000-0000624B0000}"/>
    <cellStyle name="20% - Accent1 3 2 3 3 3 6 3" xfId="19483" xr:uid="{00000000-0005-0000-0000-0000634B0000}"/>
    <cellStyle name="20% - Accent1 3 2 3 3 3 6 3 2" xfId="19484" xr:uid="{00000000-0005-0000-0000-0000644B0000}"/>
    <cellStyle name="20% - Accent1 3 2 3 3 3 6 4" xfId="19485" xr:uid="{00000000-0005-0000-0000-0000654B0000}"/>
    <cellStyle name="20% - Accent1 3 2 3 3 3 7" xfId="19486" xr:uid="{00000000-0005-0000-0000-0000664B0000}"/>
    <cellStyle name="20% - Accent1 3 2 3 3 3 7 2" xfId="19487" xr:uid="{00000000-0005-0000-0000-0000674B0000}"/>
    <cellStyle name="20% - Accent1 3 2 3 3 3 7 2 2" xfId="19488" xr:uid="{00000000-0005-0000-0000-0000684B0000}"/>
    <cellStyle name="20% - Accent1 3 2 3 3 3 7 3" xfId="19489" xr:uid="{00000000-0005-0000-0000-0000694B0000}"/>
    <cellStyle name="20% - Accent1 3 2 3 3 3 8" xfId="19490" xr:uid="{00000000-0005-0000-0000-00006A4B0000}"/>
    <cellStyle name="20% - Accent1 3 2 3 3 3 8 2" xfId="19491" xr:uid="{00000000-0005-0000-0000-00006B4B0000}"/>
    <cellStyle name="20% - Accent1 3 2 3 3 3 8 2 2" xfId="19492" xr:uid="{00000000-0005-0000-0000-00006C4B0000}"/>
    <cellStyle name="20% - Accent1 3 2 3 3 3 8 3" xfId="19493" xr:uid="{00000000-0005-0000-0000-00006D4B0000}"/>
    <cellStyle name="20% - Accent1 3 2 3 3 3 9" xfId="19494" xr:uid="{00000000-0005-0000-0000-00006E4B0000}"/>
    <cellStyle name="20% - Accent1 3 2 3 3 3 9 2" xfId="19495" xr:uid="{00000000-0005-0000-0000-00006F4B0000}"/>
    <cellStyle name="20% - Accent1 3 2 3 3 4" xfId="19496" xr:uid="{00000000-0005-0000-0000-0000704B0000}"/>
    <cellStyle name="20% - Accent1 3 2 3 3 4 10" xfId="19497" xr:uid="{00000000-0005-0000-0000-0000714B0000}"/>
    <cellStyle name="20% - Accent1 3 2 3 3 4 10 2" xfId="19498" xr:uid="{00000000-0005-0000-0000-0000724B0000}"/>
    <cellStyle name="20% - Accent1 3 2 3 3 4 11" xfId="19499" xr:uid="{00000000-0005-0000-0000-0000734B0000}"/>
    <cellStyle name="20% - Accent1 3 2 3 3 4 2" xfId="19500" xr:uid="{00000000-0005-0000-0000-0000744B0000}"/>
    <cellStyle name="20% - Accent1 3 2 3 3 4 2 2" xfId="19501" xr:uid="{00000000-0005-0000-0000-0000754B0000}"/>
    <cellStyle name="20% - Accent1 3 2 3 3 4 2 2 2" xfId="19502" xr:uid="{00000000-0005-0000-0000-0000764B0000}"/>
    <cellStyle name="20% - Accent1 3 2 3 3 4 2 2 2 2" xfId="19503" xr:uid="{00000000-0005-0000-0000-0000774B0000}"/>
    <cellStyle name="20% - Accent1 3 2 3 3 4 2 2 2 2 2" xfId="19504" xr:uid="{00000000-0005-0000-0000-0000784B0000}"/>
    <cellStyle name="20% - Accent1 3 2 3 3 4 2 2 2 3" xfId="19505" xr:uid="{00000000-0005-0000-0000-0000794B0000}"/>
    <cellStyle name="20% - Accent1 3 2 3 3 4 2 2 3" xfId="19506" xr:uid="{00000000-0005-0000-0000-00007A4B0000}"/>
    <cellStyle name="20% - Accent1 3 2 3 3 4 2 2 3 2" xfId="19507" xr:uid="{00000000-0005-0000-0000-00007B4B0000}"/>
    <cellStyle name="20% - Accent1 3 2 3 3 4 2 2 4" xfId="19508" xr:uid="{00000000-0005-0000-0000-00007C4B0000}"/>
    <cellStyle name="20% - Accent1 3 2 3 3 4 2 3" xfId="19509" xr:uid="{00000000-0005-0000-0000-00007D4B0000}"/>
    <cellStyle name="20% - Accent1 3 2 3 3 4 2 3 2" xfId="19510" xr:uid="{00000000-0005-0000-0000-00007E4B0000}"/>
    <cellStyle name="20% - Accent1 3 2 3 3 4 2 3 2 2" xfId="19511" xr:uid="{00000000-0005-0000-0000-00007F4B0000}"/>
    <cellStyle name="20% - Accent1 3 2 3 3 4 2 3 2 2 2" xfId="19512" xr:uid="{00000000-0005-0000-0000-0000804B0000}"/>
    <cellStyle name="20% - Accent1 3 2 3 3 4 2 3 2 3" xfId="19513" xr:uid="{00000000-0005-0000-0000-0000814B0000}"/>
    <cellStyle name="20% - Accent1 3 2 3 3 4 2 3 3" xfId="19514" xr:uid="{00000000-0005-0000-0000-0000824B0000}"/>
    <cellStyle name="20% - Accent1 3 2 3 3 4 2 3 3 2" xfId="19515" xr:uid="{00000000-0005-0000-0000-0000834B0000}"/>
    <cellStyle name="20% - Accent1 3 2 3 3 4 2 3 4" xfId="19516" xr:uid="{00000000-0005-0000-0000-0000844B0000}"/>
    <cellStyle name="20% - Accent1 3 2 3 3 4 2 4" xfId="19517" xr:uid="{00000000-0005-0000-0000-0000854B0000}"/>
    <cellStyle name="20% - Accent1 3 2 3 3 4 2 4 2" xfId="19518" xr:uid="{00000000-0005-0000-0000-0000864B0000}"/>
    <cellStyle name="20% - Accent1 3 2 3 3 4 2 4 2 2" xfId="19519" xr:uid="{00000000-0005-0000-0000-0000874B0000}"/>
    <cellStyle name="20% - Accent1 3 2 3 3 4 2 4 2 2 2" xfId="19520" xr:uid="{00000000-0005-0000-0000-0000884B0000}"/>
    <cellStyle name="20% - Accent1 3 2 3 3 4 2 4 2 3" xfId="19521" xr:uid="{00000000-0005-0000-0000-0000894B0000}"/>
    <cellStyle name="20% - Accent1 3 2 3 3 4 2 4 3" xfId="19522" xr:uid="{00000000-0005-0000-0000-00008A4B0000}"/>
    <cellStyle name="20% - Accent1 3 2 3 3 4 2 4 3 2" xfId="19523" xr:uid="{00000000-0005-0000-0000-00008B4B0000}"/>
    <cellStyle name="20% - Accent1 3 2 3 3 4 2 4 4" xfId="19524" xr:uid="{00000000-0005-0000-0000-00008C4B0000}"/>
    <cellStyle name="20% - Accent1 3 2 3 3 4 2 5" xfId="19525" xr:uid="{00000000-0005-0000-0000-00008D4B0000}"/>
    <cellStyle name="20% - Accent1 3 2 3 3 4 2 5 2" xfId="19526" xr:uid="{00000000-0005-0000-0000-00008E4B0000}"/>
    <cellStyle name="20% - Accent1 3 2 3 3 4 2 5 2 2" xfId="19527" xr:uid="{00000000-0005-0000-0000-00008F4B0000}"/>
    <cellStyle name="20% - Accent1 3 2 3 3 4 2 5 3" xfId="19528" xr:uid="{00000000-0005-0000-0000-0000904B0000}"/>
    <cellStyle name="20% - Accent1 3 2 3 3 4 2 6" xfId="19529" xr:uid="{00000000-0005-0000-0000-0000914B0000}"/>
    <cellStyle name="20% - Accent1 3 2 3 3 4 2 6 2" xfId="19530" xr:uid="{00000000-0005-0000-0000-0000924B0000}"/>
    <cellStyle name="20% - Accent1 3 2 3 3 4 2 6 2 2" xfId="19531" xr:uid="{00000000-0005-0000-0000-0000934B0000}"/>
    <cellStyle name="20% - Accent1 3 2 3 3 4 2 6 3" xfId="19532" xr:uid="{00000000-0005-0000-0000-0000944B0000}"/>
    <cellStyle name="20% - Accent1 3 2 3 3 4 2 7" xfId="19533" xr:uid="{00000000-0005-0000-0000-0000954B0000}"/>
    <cellStyle name="20% - Accent1 3 2 3 3 4 2 7 2" xfId="19534" xr:uid="{00000000-0005-0000-0000-0000964B0000}"/>
    <cellStyle name="20% - Accent1 3 2 3 3 4 2 8" xfId="19535" xr:uid="{00000000-0005-0000-0000-0000974B0000}"/>
    <cellStyle name="20% - Accent1 3 2 3 3 4 2 8 2" xfId="19536" xr:uid="{00000000-0005-0000-0000-0000984B0000}"/>
    <cellStyle name="20% - Accent1 3 2 3 3 4 2 9" xfId="19537" xr:uid="{00000000-0005-0000-0000-0000994B0000}"/>
    <cellStyle name="20% - Accent1 3 2 3 3 4 3" xfId="19538" xr:uid="{00000000-0005-0000-0000-00009A4B0000}"/>
    <cellStyle name="20% - Accent1 3 2 3 3 4 3 2" xfId="19539" xr:uid="{00000000-0005-0000-0000-00009B4B0000}"/>
    <cellStyle name="20% - Accent1 3 2 3 3 4 3 2 2" xfId="19540" xr:uid="{00000000-0005-0000-0000-00009C4B0000}"/>
    <cellStyle name="20% - Accent1 3 2 3 3 4 3 2 2 2" xfId="19541" xr:uid="{00000000-0005-0000-0000-00009D4B0000}"/>
    <cellStyle name="20% - Accent1 3 2 3 3 4 3 2 2 2 2" xfId="19542" xr:uid="{00000000-0005-0000-0000-00009E4B0000}"/>
    <cellStyle name="20% - Accent1 3 2 3 3 4 3 2 2 3" xfId="19543" xr:uid="{00000000-0005-0000-0000-00009F4B0000}"/>
    <cellStyle name="20% - Accent1 3 2 3 3 4 3 2 3" xfId="19544" xr:uid="{00000000-0005-0000-0000-0000A04B0000}"/>
    <cellStyle name="20% - Accent1 3 2 3 3 4 3 2 3 2" xfId="19545" xr:uid="{00000000-0005-0000-0000-0000A14B0000}"/>
    <cellStyle name="20% - Accent1 3 2 3 3 4 3 2 4" xfId="19546" xr:uid="{00000000-0005-0000-0000-0000A24B0000}"/>
    <cellStyle name="20% - Accent1 3 2 3 3 4 3 3" xfId="19547" xr:uid="{00000000-0005-0000-0000-0000A34B0000}"/>
    <cellStyle name="20% - Accent1 3 2 3 3 4 3 3 2" xfId="19548" xr:uid="{00000000-0005-0000-0000-0000A44B0000}"/>
    <cellStyle name="20% - Accent1 3 2 3 3 4 3 3 2 2" xfId="19549" xr:uid="{00000000-0005-0000-0000-0000A54B0000}"/>
    <cellStyle name="20% - Accent1 3 2 3 3 4 3 3 2 2 2" xfId="19550" xr:uid="{00000000-0005-0000-0000-0000A64B0000}"/>
    <cellStyle name="20% - Accent1 3 2 3 3 4 3 3 2 3" xfId="19551" xr:uid="{00000000-0005-0000-0000-0000A74B0000}"/>
    <cellStyle name="20% - Accent1 3 2 3 3 4 3 3 3" xfId="19552" xr:uid="{00000000-0005-0000-0000-0000A84B0000}"/>
    <cellStyle name="20% - Accent1 3 2 3 3 4 3 3 3 2" xfId="19553" xr:uid="{00000000-0005-0000-0000-0000A94B0000}"/>
    <cellStyle name="20% - Accent1 3 2 3 3 4 3 3 4" xfId="19554" xr:uid="{00000000-0005-0000-0000-0000AA4B0000}"/>
    <cellStyle name="20% - Accent1 3 2 3 3 4 3 4" xfId="19555" xr:uid="{00000000-0005-0000-0000-0000AB4B0000}"/>
    <cellStyle name="20% - Accent1 3 2 3 3 4 3 4 2" xfId="19556" xr:uid="{00000000-0005-0000-0000-0000AC4B0000}"/>
    <cellStyle name="20% - Accent1 3 2 3 3 4 3 4 2 2" xfId="19557" xr:uid="{00000000-0005-0000-0000-0000AD4B0000}"/>
    <cellStyle name="20% - Accent1 3 2 3 3 4 3 4 2 2 2" xfId="19558" xr:uid="{00000000-0005-0000-0000-0000AE4B0000}"/>
    <cellStyle name="20% - Accent1 3 2 3 3 4 3 4 2 3" xfId="19559" xr:uid="{00000000-0005-0000-0000-0000AF4B0000}"/>
    <cellStyle name="20% - Accent1 3 2 3 3 4 3 4 3" xfId="19560" xr:uid="{00000000-0005-0000-0000-0000B04B0000}"/>
    <cellStyle name="20% - Accent1 3 2 3 3 4 3 4 3 2" xfId="19561" xr:uid="{00000000-0005-0000-0000-0000B14B0000}"/>
    <cellStyle name="20% - Accent1 3 2 3 3 4 3 4 4" xfId="19562" xr:uid="{00000000-0005-0000-0000-0000B24B0000}"/>
    <cellStyle name="20% - Accent1 3 2 3 3 4 3 5" xfId="19563" xr:uid="{00000000-0005-0000-0000-0000B34B0000}"/>
    <cellStyle name="20% - Accent1 3 2 3 3 4 3 5 2" xfId="19564" xr:uid="{00000000-0005-0000-0000-0000B44B0000}"/>
    <cellStyle name="20% - Accent1 3 2 3 3 4 3 5 2 2" xfId="19565" xr:uid="{00000000-0005-0000-0000-0000B54B0000}"/>
    <cellStyle name="20% - Accent1 3 2 3 3 4 3 5 3" xfId="19566" xr:uid="{00000000-0005-0000-0000-0000B64B0000}"/>
    <cellStyle name="20% - Accent1 3 2 3 3 4 3 6" xfId="19567" xr:uid="{00000000-0005-0000-0000-0000B74B0000}"/>
    <cellStyle name="20% - Accent1 3 2 3 3 4 3 6 2" xfId="19568" xr:uid="{00000000-0005-0000-0000-0000B84B0000}"/>
    <cellStyle name="20% - Accent1 3 2 3 3 4 3 6 2 2" xfId="19569" xr:uid="{00000000-0005-0000-0000-0000B94B0000}"/>
    <cellStyle name="20% - Accent1 3 2 3 3 4 3 6 3" xfId="19570" xr:uid="{00000000-0005-0000-0000-0000BA4B0000}"/>
    <cellStyle name="20% - Accent1 3 2 3 3 4 3 7" xfId="19571" xr:uid="{00000000-0005-0000-0000-0000BB4B0000}"/>
    <cellStyle name="20% - Accent1 3 2 3 3 4 3 7 2" xfId="19572" xr:uid="{00000000-0005-0000-0000-0000BC4B0000}"/>
    <cellStyle name="20% - Accent1 3 2 3 3 4 3 8" xfId="19573" xr:uid="{00000000-0005-0000-0000-0000BD4B0000}"/>
    <cellStyle name="20% - Accent1 3 2 3 3 4 3 8 2" xfId="19574" xr:uid="{00000000-0005-0000-0000-0000BE4B0000}"/>
    <cellStyle name="20% - Accent1 3 2 3 3 4 3 9" xfId="19575" xr:uid="{00000000-0005-0000-0000-0000BF4B0000}"/>
    <cellStyle name="20% - Accent1 3 2 3 3 4 4" xfId="19576" xr:uid="{00000000-0005-0000-0000-0000C04B0000}"/>
    <cellStyle name="20% - Accent1 3 2 3 3 4 4 2" xfId="19577" xr:uid="{00000000-0005-0000-0000-0000C14B0000}"/>
    <cellStyle name="20% - Accent1 3 2 3 3 4 4 2 2" xfId="19578" xr:uid="{00000000-0005-0000-0000-0000C24B0000}"/>
    <cellStyle name="20% - Accent1 3 2 3 3 4 4 2 2 2" xfId="19579" xr:uid="{00000000-0005-0000-0000-0000C34B0000}"/>
    <cellStyle name="20% - Accent1 3 2 3 3 4 4 2 3" xfId="19580" xr:uid="{00000000-0005-0000-0000-0000C44B0000}"/>
    <cellStyle name="20% - Accent1 3 2 3 3 4 4 3" xfId="19581" xr:uid="{00000000-0005-0000-0000-0000C54B0000}"/>
    <cellStyle name="20% - Accent1 3 2 3 3 4 4 3 2" xfId="19582" xr:uid="{00000000-0005-0000-0000-0000C64B0000}"/>
    <cellStyle name="20% - Accent1 3 2 3 3 4 4 4" xfId="19583" xr:uid="{00000000-0005-0000-0000-0000C74B0000}"/>
    <cellStyle name="20% - Accent1 3 2 3 3 4 5" xfId="19584" xr:uid="{00000000-0005-0000-0000-0000C84B0000}"/>
    <cellStyle name="20% - Accent1 3 2 3 3 4 5 2" xfId="19585" xr:uid="{00000000-0005-0000-0000-0000C94B0000}"/>
    <cellStyle name="20% - Accent1 3 2 3 3 4 5 2 2" xfId="19586" xr:uid="{00000000-0005-0000-0000-0000CA4B0000}"/>
    <cellStyle name="20% - Accent1 3 2 3 3 4 5 2 2 2" xfId="19587" xr:uid="{00000000-0005-0000-0000-0000CB4B0000}"/>
    <cellStyle name="20% - Accent1 3 2 3 3 4 5 2 3" xfId="19588" xr:uid="{00000000-0005-0000-0000-0000CC4B0000}"/>
    <cellStyle name="20% - Accent1 3 2 3 3 4 5 3" xfId="19589" xr:uid="{00000000-0005-0000-0000-0000CD4B0000}"/>
    <cellStyle name="20% - Accent1 3 2 3 3 4 5 3 2" xfId="19590" xr:uid="{00000000-0005-0000-0000-0000CE4B0000}"/>
    <cellStyle name="20% - Accent1 3 2 3 3 4 5 4" xfId="19591" xr:uid="{00000000-0005-0000-0000-0000CF4B0000}"/>
    <cellStyle name="20% - Accent1 3 2 3 3 4 6" xfId="19592" xr:uid="{00000000-0005-0000-0000-0000D04B0000}"/>
    <cellStyle name="20% - Accent1 3 2 3 3 4 6 2" xfId="19593" xr:uid="{00000000-0005-0000-0000-0000D14B0000}"/>
    <cellStyle name="20% - Accent1 3 2 3 3 4 6 2 2" xfId="19594" xr:uid="{00000000-0005-0000-0000-0000D24B0000}"/>
    <cellStyle name="20% - Accent1 3 2 3 3 4 6 2 2 2" xfId="19595" xr:uid="{00000000-0005-0000-0000-0000D34B0000}"/>
    <cellStyle name="20% - Accent1 3 2 3 3 4 6 2 3" xfId="19596" xr:uid="{00000000-0005-0000-0000-0000D44B0000}"/>
    <cellStyle name="20% - Accent1 3 2 3 3 4 6 3" xfId="19597" xr:uid="{00000000-0005-0000-0000-0000D54B0000}"/>
    <cellStyle name="20% - Accent1 3 2 3 3 4 6 3 2" xfId="19598" xr:uid="{00000000-0005-0000-0000-0000D64B0000}"/>
    <cellStyle name="20% - Accent1 3 2 3 3 4 6 4" xfId="19599" xr:uid="{00000000-0005-0000-0000-0000D74B0000}"/>
    <cellStyle name="20% - Accent1 3 2 3 3 4 7" xfId="19600" xr:uid="{00000000-0005-0000-0000-0000D84B0000}"/>
    <cellStyle name="20% - Accent1 3 2 3 3 4 7 2" xfId="19601" xr:uid="{00000000-0005-0000-0000-0000D94B0000}"/>
    <cellStyle name="20% - Accent1 3 2 3 3 4 7 2 2" xfId="19602" xr:uid="{00000000-0005-0000-0000-0000DA4B0000}"/>
    <cellStyle name="20% - Accent1 3 2 3 3 4 7 3" xfId="19603" xr:uid="{00000000-0005-0000-0000-0000DB4B0000}"/>
    <cellStyle name="20% - Accent1 3 2 3 3 4 8" xfId="19604" xr:uid="{00000000-0005-0000-0000-0000DC4B0000}"/>
    <cellStyle name="20% - Accent1 3 2 3 3 4 8 2" xfId="19605" xr:uid="{00000000-0005-0000-0000-0000DD4B0000}"/>
    <cellStyle name="20% - Accent1 3 2 3 3 4 8 2 2" xfId="19606" xr:uid="{00000000-0005-0000-0000-0000DE4B0000}"/>
    <cellStyle name="20% - Accent1 3 2 3 3 4 8 3" xfId="19607" xr:uid="{00000000-0005-0000-0000-0000DF4B0000}"/>
    <cellStyle name="20% - Accent1 3 2 3 3 4 9" xfId="19608" xr:uid="{00000000-0005-0000-0000-0000E04B0000}"/>
    <cellStyle name="20% - Accent1 3 2 3 3 4 9 2" xfId="19609" xr:uid="{00000000-0005-0000-0000-0000E14B0000}"/>
    <cellStyle name="20% - Accent1 3 2 3 3 5" xfId="19610" xr:uid="{00000000-0005-0000-0000-0000E24B0000}"/>
    <cellStyle name="20% - Accent1 3 2 3 3 5 2" xfId="19611" xr:uid="{00000000-0005-0000-0000-0000E34B0000}"/>
    <cellStyle name="20% - Accent1 3 2 3 3 5 2 2" xfId="19612" xr:uid="{00000000-0005-0000-0000-0000E44B0000}"/>
    <cellStyle name="20% - Accent1 3 2 3 3 5 2 2 2" xfId="19613" xr:uid="{00000000-0005-0000-0000-0000E54B0000}"/>
    <cellStyle name="20% - Accent1 3 2 3 3 5 2 2 2 2" xfId="19614" xr:uid="{00000000-0005-0000-0000-0000E64B0000}"/>
    <cellStyle name="20% - Accent1 3 2 3 3 5 2 2 3" xfId="19615" xr:uid="{00000000-0005-0000-0000-0000E74B0000}"/>
    <cellStyle name="20% - Accent1 3 2 3 3 5 2 3" xfId="19616" xr:uid="{00000000-0005-0000-0000-0000E84B0000}"/>
    <cellStyle name="20% - Accent1 3 2 3 3 5 2 3 2" xfId="19617" xr:uid="{00000000-0005-0000-0000-0000E94B0000}"/>
    <cellStyle name="20% - Accent1 3 2 3 3 5 2 4" xfId="19618" xr:uid="{00000000-0005-0000-0000-0000EA4B0000}"/>
    <cellStyle name="20% - Accent1 3 2 3 3 5 3" xfId="19619" xr:uid="{00000000-0005-0000-0000-0000EB4B0000}"/>
    <cellStyle name="20% - Accent1 3 2 3 3 5 3 2" xfId="19620" xr:uid="{00000000-0005-0000-0000-0000EC4B0000}"/>
    <cellStyle name="20% - Accent1 3 2 3 3 5 3 2 2" xfId="19621" xr:uid="{00000000-0005-0000-0000-0000ED4B0000}"/>
    <cellStyle name="20% - Accent1 3 2 3 3 5 3 2 2 2" xfId="19622" xr:uid="{00000000-0005-0000-0000-0000EE4B0000}"/>
    <cellStyle name="20% - Accent1 3 2 3 3 5 3 2 3" xfId="19623" xr:uid="{00000000-0005-0000-0000-0000EF4B0000}"/>
    <cellStyle name="20% - Accent1 3 2 3 3 5 3 3" xfId="19624" xr:uid="{00000000-0005-0000-0000-0000F04B0000}"/>
    <cellStyle name="20% - Accent1 3 2 3 3 5 3 3 2" xfId="19625" xr:uid="{00000000-0005-0000-0000-0000F14B0000}"/>
    <cellStyle name="20% - Accent1 3 2 3 3 5 3 4" xfId="19626" xr:uid="{00000000-0005-0000-0000-0000F24B0000}"/>
    <cellStyle name="20% - Accent1 3 2 3 3 5 4" xfId="19627" xr:uid="{00000000-0005-0000-0000-0000F34B0000}"/>
    <cellStyle name="20% - Accent1 3 2 3 3 5 4 2" xfId="19628" xr:uid="{00000000-0005-0000-0000-0000F44B0000}"/>
    <cellStyle name="20% - Accent1 3 2 3 3 5 4 2 2" xfId="19629" xr:uid="{00000000-0005-0000-0000-0000F54B0000}"/>
    <cellStyle name="20% - Accent1 3 2 3 3 5 4 2 2 2" xfId="19630" xr:uid="{00000000-0005-0000-0000-0000F64B0000}"/>
    <cellStyle name="20% - Accent1 3 2 3 3 5 4 2 3" xfId="19631" xr:uid="{00000000-0005-0000-0000-0000F74B0000}"/>
    <cellStyle name="20% - Accent1 3 2 3 3 5 4 3" xfId="19632" xr:uid="{00000000-0005-0000-0000-0000F84B0000}"/>
    <cellStyle name="20% - Accent1 3 2 3 3 5 4 3 2" xfId="19633" xr:uid="{00000000-0005-0000-0000-0000F94B0000}"/>
    <cellStyle name="20% - Accent1 3 2 3 3 5 4 4" xfId="19634" xr:uid="{00000000-0005-0000-0000-0000FA4B0000}"/>
    <cellStyle name="20% - Accent1 3 2 3 3 5 5" xfId="19635" xr:uid="{00000000-0005-0000-0000-0000FB4B0000}"/>
    <cellStyle name="20% - Accent1 3 2 3 3 5 5 2" xfId="19636" xr:uid="{00000000-0005-0000-0000-0000FC4B0000}"/>
    <cellStyle name="20% - Accent1 3 2 3 3 5 5 2 2" xfId="19637" xr:uid="{00000000-0005-0000-0000-0000FD4B0000}"/>
    <cellStyle name="20% - Accent1 3 2 3 3 5 5 3" xfId="19638" xr:uid="{00000000-0005-0000-0000-0000FE4B0000}"/>
    <cellStyle name="20% - Accent1 3 2 3 3 5 6" xfId="19639" xr:uid="{00000000-0005-0000-0000-0000FF4B0000}"/>
    <cellStyle name="20% - Accent1 3 2 3 3 5 6 2" xfId="19640" xr:uid="{00000000-0005-0000-0000-0000004C0000}"/>
    <cellStyle name="20% - Accent1 3 2 3 3 5 6 2 2" xfId="19641" xr:uid="{00000000-0005-0000-0000-0000014C0000}"/>
    <cellStyle name="20% - Accent1 3 2 3 3 5 6 3" xfId="19642" xr:uid="{00000000-0005-0000-0000-0000024C0000}"/>
    <cellStyle name="20% - Accent1 3 2 3 3 5 7" xfId="19643" xr:uid="{00000000-0005-0000-0000-0000034C0000}"/>
    <cellStyle name="20% - Accent1 3 2 3 3 5 7 2" xfId="19644" xr:uid="{00000000-0005-0000-0000-0000044C0000}"/>
    <cellStyle name="20% - Accent1 3 2 3 3 5 8" xfId="19645" xr:uid="{00000000-0005-0000-0000-0000054C0000}"/>
    <cellStyle name="20% - Accent1 3 2 3 3 5 8 2" xfId="19646" xr:uid="{00000000-0005-0000-0000-0000064C0000}"/>
    <cellStyle name="20% - Accent1 3 2 3 3 5 9" xfId="19647" xr:uid="{00000000-0005-0000-0000-0000074C0000}"/>
    <cellStyle name="20% - Accent1 3 2 3 3 6" xfId="19648" xr:uid="{00000000-0005-0000-0000-0000084C0000}"/>
    <cellStyle name="20% - Accent1 3 2 3 3 6 2" xfId="19649" xr:uid="{00000000-0005-0000-0000-0000094C0000}"/>
    <cellStyle name="20% - Accent1 3 2 3 3 6 2 2" xfId="19650" xr:uid="{00000000-0005-0000-0000-00000A4C0000}"/>
    <cellStyle name="20% - Accent1 3 2 3 3 6 2 2 2" xfId="19651" xr:uid="{00000000-0005-0000-0000-00000B4C0000}"/>
    <cellStyle name="20% - Accent1 3 2 3 3 6 2 2 2 2" xfId="19652" xr:uid="{00000000-0005-0000-0000-00000C4C0000}"/>
    <cellStyle name="20% - Accent1 3 2 3 3 6 2 2 3" xfId="19653" xr:uid="{00000000-0005-0000-0000-00000D4C0000}"/>
    <cellStyle name="20% - Accent1 3 2 3 3 6 2 3" xfId="19654" xr:uid="{00000000-0005-0000-0000-00000E4C0000}"/>
    <cellStyle name="20% - Accent1 3 2 3 3 6 2 3 2" xfId="19655" xr:uid="{00000000-0005-0000-0000-00000F4C0000}"/>
    <cellStyle name="20% - Accent1 3 2 3 3 6 2 4" xfId="19656" xr:uid="{00000000-0005-0000-0000-0000104C0000}"/>
    <cellStyle name="20% - Accent1 3 2 3 3 6 3" xfId="19657" xr:uid="{00000000-0005-0000-0000-0000114C0000}"/>
    <cellStyle name="20% - Accent1 3 2 3 3 6 3 2" xfId="19658" xr:uid="{00000000-0005-0000-0000-0000124C0000}"/>
    <cellStyle name="20% - Accent1 3 2 3 3 6 3 2 2" xfId="19659" xr:uid="{00000000-0005-0000-0000-0000134C0000}"/>
    <cellStyle name="20% - Accent1 3 2 3 3 6 3 2 2 2" xfId="19660" xr:uid="{00000000-0005-0000-0000-0000144C0000}"/>
    <cellStyle name="20% - Accent1 3 2 3 3 6 3 2 3" xfId="19661" xr:uid="{00000000-0005-0000-0000-0000154C0000}"/>
    <cellStyle name="20% - Accent1 3 2 3 3 6 3 3" xfId="19662" xr:uid="{00000000-0005-0000-0000-0000164C0000}"/>
    <cellStyle name="20% - Accent1 3 2 3 3 6 3 3 2" xfId="19663" xr:uid="{00000000-0005-0000-0000-0000174C0000}"/>
    <cellStyle name="20% - Accent1 3 2 3 3 6 3 4" xfId="19664" xr:uid="{00000000-0005-0000-0000-0000184C0000}"/>
    <cellStyle name="20% - Accent1 3 2 3 3 6 4" xfId="19665" xr:uid="{00000000-0005-0000-0000-0000194C0000}"/>
    <cellStyle name="20% - Accent1 3 2 3 3 6 4 2" xfId="19666" xr:uid="{00000000-0005-0000-0000-00001A4C0000}"/>
    <cellStyle name="20% - Accent1 3 2 3 3 6 4 2 2" xfId="19667" xr:uid="{00000000-0005-0000-0000-00001B4C0000}"/>
    <cellStyle name="20% - Accent1 3 2 3 3 6 4 2 2 2" xfId="19668" xr:uid="{00000000-0005-0000-0000-00001C4C0000}"/>
    <cellStyle name="20% - Accent1 3 2 3 3 6 4 2 3" xfId="19669" xr:uid="{00000000-0005-0000-0000-00001D4C0000}"/>
    <cellStyle name="20% - Accent1 3 2 3 3 6 4 3" xfId="19670" xr:uid="{00000000-0005-0000-0000-00001E4C0000}"/>
    <cellStyle name="20% - Accent1 3 2 3 3 6 4 3 2" xfId="19671" xr:uid="{00000000-0005-0000-0000-00001F4C0000}"/>
    <cellStyle name="20% - Accent1 3 2 3 3 6 4 4" xfId="19672" xr:uid="{00000000-0005-0000-0000-0000204C0000}"/>
    <cellStyle name="20% - Accent1 3 2 3 3 6 5" xfId="19673" xr:uid="{00000000-0005-0000-0000-0000214C0000}"/>
    <cellStyle name="20% - Accent1 3 2 3 3 6 5 2" xfId="19674" xr:uid="{00000000-0005-0000-0000-0000224C0000}"/>
    <cellStyle name="20% - Accent1 3 2 3 3 6 5 2 2" xfId="19675" xr:uid="{00000000-0005-0000-0000-0000234C0000}"/>
    <cellStyle name="20% - Accent1 3 2 3 3 6 5 3" xfId="19676" xr:uid="{00000000-0005-0000-0000-0000244C0000}"/>
    <cellStyle name="20% - Accent1 3 2 3 3 6 6" xfId="19677" xr:uid="{00000000-0005-0000-0000-0000254C0000}"/>
    <cellStyle name="20% - Accent1 3 2 3 3 6 6 2" xfId="19678" xr:uid="{00000000-0005-0000-0000-0000264C0000}"/>
    <cellStyle name="20% - Accent1 3 2 3 3 6 6 2 2" xfId="19679" xr:uid="{00000000-0005-0000-0000-0000274C0000}"/>
    <cellStyle name="20% - Accent1 3 2 3 3 6 6 3" xfId="19680" xr:uid="{00000000-0005-0000-0000-0000284C0000}"/>
    <cellStyle name="20% - Accent1 3 2 3 3 6 7" xfId="19681" xr:uid="{00000000-0005-0000-0000-0000294C0000}"/>
    <cellStyle name="20% - Accent1 3 2 3 3 6 7 2" xfId="19682" xr:uid="{00000000-0005-0000-0000-00002A4C0000}"/>
    <cellStyle name="20% - Accent1 3 2 3 3 6 8" xfId="19683" xr:uid="{00000000-0005-0000-0000-00002B4C0000}"/>
    <cellStyle name="20% - Accent1 3 2 3 3 6 8 2" xfId="19684" xr:uid="{00000000-0005-0000-0000-00002C4C0000}"/>
    <cellStyle name="20% - Accent1 3 2 3 3 6 9" xfId="19685" xr:uid="{00000000-0005-0000-0000-00002D4C0000}"/>
    <cellStyle name="20% - Accent1 3 2 3 3 7" xfId="19686" xr:uid="{00000000-0005-0000-0000-00002E4C0000}"/>
    <cellStyle name="20% - Accent1 3 2 3 3 7 2" xfId="19687" xr:uid="{00000000-0005-0000-0000-00002F4C0000}"/>
    <cellStyle name="20% - Accent1 3 2 3 3 7 2 2" xfId="19688" xr:uid="{00000000-0005-0000-0000-0000304C0000}"/>
    <cellStyle name="20% - Accent1 3 2 3 3 7 2 2 2" xfId="19689" xr:uid="{00000000-0005-0000-0000-0000314C0000}"/>
    <cellStyle name="20% - Accent1 3 2 3 3 7 2 3" xfId="19690" xr:uid="{00000000-0005-0000-0000-0000324C0000}"/>
    <cellStyle name="20% - Accent1 3 2 3 3 7 3" xfId="19691" xr:uid="{00000000-0005-0000-0000-0000334C0000}"/>
    <cellStyle name="20% - Accent1 3 2 3 3 7 3 2" xfId="19692" xr:uid="{00000000-0005-0000-0000-0000344C0000}"/>
    <cellStyle name="20% - Accent1 3 2 3 3 7 4" xfId="19693" xr:uid="{00000000-0005-0000-0000-0000354C0000}"/>
    <cellStyle name="20% - Accent1 3 2 3 3 8" xfId="19694" xr:uid="{00000000-0005-0000-0000-0000364C0000}"/>
    <cellStyle name="20% - Accent1 3 2 3 3 8 2" xfId="19695" xr:uid="{00000000-0005-0000-0000-0000374C0000}"/>
    <cellStyle name="20% - Accent1 3 2 3 3 8 2 2" xfId="19696" xr:uid="{00000000-0005-0000-0000-0000384C0000}"/>
    <cellStyle name="20% - Accent1 3 2 3 3 8 2 2 2" xfId="19697" xr:uid="{00000000-0005-0000-0000-0000394C0000}"/>
    <cellStyle name="20% - Accent1 3 2 3 3 8 2 3" xfId="19698" xr:uid="{00000000-0005-0000-0000-00003A4C0000}"/>
    <cellStyle name="20% - Accent1 3 2 3 3 8 3" xfId="19699" xr:uid="{00000000-0005-0000-0000-00003B4C0000}"/>
    <cellStyle name="20% - Accent1 3 2 3 3 8 3 2" xfId="19700" xr:uid="{00000000-0005-0000-0000-00003C4C0000}"/>
    <cellStyle name="20% - Accent1 3 2 3 3 8 4" xfId="19701" xr:uid="{00000000-0005-0000-0000-00003D4C0000}"/>
    <cellStyle name="20% - Accent1 3 2 3 3 9" xfId="19702" xr:uid="{00000000-0005-0000-0000-00003E4C0000}"/>
    <cellStyle name="20% - Accent1 3 2 3 3 9 2" xfId="19703" xr:uid="{00000000-0005-0000-0000-00003F4C0000}"/>
    <cellStyle name="20% - Accent1 3 2 3 3 9 2 2" xfId="19704" xr:uid="{00000000-0005-0000-0000-0000404C0000}"/>
    <cellStyle name="20% - Accent1 3 2 3 3 9 2 2 2" xfId="19705" xr:uid="{00000000-0005-0000-0000-0000414C0000}"/>
    <cellStyle name="20% - Accent1 3 2 3 3 9 2 3" xfId="19706" xr:uid="{00000000-0005-0000-0000-0000424C0000}"/>
    <cellStyle name="20% - Accent1 3 2 3 3 9 3" xfId="19707" xr:uid="{00000000-0005-0000-0000-0000434C0000}"/>
    <cellStyle name="20% - Accent1 3 2 3 3 9 3 2" xfId="19708" xr:uid="{00000000-0005-0000-0000-0000444C0000}"/>
    <cellStyle name="20% - Accent1 3 2 3 3 9 4" xfId="19709" xr:uid="{00000000-0005-0000-0000-0000454C0000}"/>
    <cellStyle name="20% - Accent1 3 2 3 4" xfId="19710" xr:uid="{00000000-0005-0000-0000-0000464C0000}"/>
    <cellStyle name="20% - Accent1 3 2 3 4 10" xfId="19711" xr:uid="{00000000-0005-0000-0000-0000474C0000}"/>
    <cellStyle name="20% - Accent1 3 2 3 4 10 2" xfId="19712" xr:uid="{00000000-0005-0000-0000-0000484C0000}"/>
    <cellStyle name="20% - Accent1 3 2 3 4 11" xfId="19713" xr:uid="{00000000-0005-0000-0000-0000494C0000}"/>
    <cellStyle name="20% - Accent1 3 2 3 4 2" xfId="19714" xr:uid="{00000000-0005-0000-0000-00004A4C0000}"/>
    <cellStyle name="20% - Accent1 3 2 3 4 2 2" xfId="19715" xr:uid="{00000000-0005-0000-0000-00004B4C0000}"/>
    <cellStyle name="20% - Accent1 3 2 3 4 2 2 2" xfId="19716" xr:uid="{00000000-0005-0000-0000-00004C4C0000}"/>
    <cellStyle name="20% - Accent1 3 2 3 4 2 2 2 2" xfId="19717" xr:uid="{00000000-0005-0000-0000-00004D4C0000}"/>
    <cellStyle name="20% - Accent1 3 2 3 4 2 2 2 2 2" xfId="19718" xr:uid="{00000000-0005-0000-0000-00004E4C0000}"/>
    <cellStyle name="20% - Accent1 3 2 3 4 2 2 2 3" xfId="19719" xr:uid="{00000000-0005-0000-0000-00004F4C0000}"/>
    <cellStyle name="20% - Accent1 3 2 3 4 2 2 3" xfId="19720" xr:uid="{00000000-0005-0000-0000-0000504C0000}"/>
    <cellStyle name="20% - Accent1 3 2 3 4 2 2 3 2" xfId="19721" xr:uid="{00000000-0005-0000-0000-0000514C0000}"/>
    <cellStyle name="20% - Accent1 3 2 3 4 2 2 4" xfId="19722" xr:uid="{00000000-0005-0000-0000-0000524C0000}"/>
    <cellStyle name="20% - Accent1 3 2 3 4 2 3" xfId="19723" xr:uid="{00000000-0005-0000-0000-0000534C0000}"/>
    <cellStyle name="20% - Accent1 3 2 3 4 2 3 2" xfId="19724" xr:uid="{00000000-0005-0000-0000-0000544C0000}"/>
    <cellStyle name="20% - Accent1 3 2 3 4 2 3 2 2" xfId="19725" xr:uid="{00000000-0005-0000-0000-0000554C0000}"/>
    <cellStyle name="20% - Accent1 3 2 3 4 2 3 2 2 2" xfId="19726" xr:uid="{00000000-0005-0000-0000-0000564C0000}"/>
    <cellStyle name="20% - Accent1 3 2 3 4 2 3 2 3" xfId="19727" xr:uid="{00000000-0005-0000-0000-0000574C0000}"/>
    <cellStyle name="20% - Accent1 3 2 3 4 2 3 3" xfId="19728" xr:uid="{00000000-0005-0000-0000-0000584C0000}"/>
    <cellStyle name="20% - Accent1 3 2 3 4 2 3 3 2" xfId="19729" xr:uid="{00000000-0005-0000-0000-0000594C0000}"/>
    <cellStyle name="20% - Accent1 3 2 3 4 2 3 4" xfId="19730" xr:uid="{00000000-0005-0000-0000-00005A4C0000}"/>
    <cellStyle name="20% - Accent1 3 2 3 4 2 4" xfId="19731" xr:uid="{00000000-0005-0000-0000-00005B4C0000}"/>
    <cellStyle name="20% - Accent1 3 2 3 4 2 4 2" xfId="19732" xr:uid="{00000000-0005-0000-0000-00005C4C0000}"/>
    <cellStyle name="20% - Accent1 3 2 3 4 2 4 2 2" xfId="19733" xr:uid="{00000000-0005-0000-0000-00005D4C0000}"/>
    <cellStyle name="20% - Accent1 3 2 3 4 2 4 2 2 2" xfId="19734" xr:uid="{00000000-0005-0000-0000-00005E4C0000}"/>
    <cellStyle name="20% - Accent1 3 2 3 4 2 4 2 3" xfId="19735" xr:uid="{00000000-0005-0000-0000-00005F4C0000}"/>
    <cellStyle name="20% - Accent1 3 2 3 4 2 4 3" xfId="19736" xr:uid="{00000000-0005-0000-0000-0000604C0000}"/>
    <cellStyle name="20% - Accent1 3 2 3 4 2 4 3 2" xfId="19737" xr:uid="{00000000-0005-0000-0000-0000614C0000}"/>
    <cellStyle name="20% - Accent1 3 2 3 4 2 4 4" xfId="19738" xr:uid="{00000000-0005-0000-0000-0000624C0000}"/>
    <cellStyle name="20% - Accent1 3 2 3 4 2 5" xfId="19739" xr:uid="{00000000-0005-0000-0000-0000634C0000}"/>
    <cellStyle name="20% - Accent1 3 2 3 4 2 5 2" xfId="19740" xr:uid="{00000000-0005-0000-0000-0000644C0000}"/>
    <cellStyle name="20% - Accent1 3 2 3 4 2 5 2 2" xfId="19741" xr:uid="{00000000-0005-0000-0000-0000654C0000}"/>
    <cellStyle name="20% - Accent1 3 2 3 4 2 5 3" xfId="19742" xr:uid="{00000000-0005-0000-0000-0000664C0000}"/>
    <cellStyle name="20% - Accent1 3 2 3 4 2 6" xfId="19743" xr:uid="{00000000-0005-0000-0000-0000674C0000}"/>
    <cellStyle name="20% - Accent1 3 2 3 4 2 6 2" xfId="19744" xr:uid="{00000000-0005-0000-0000-0000684C0000}"/>
    <cellStyle name="20% - Accent1 3 2 3 4 2 6 2 2" xfId="19745" xr:uid="{00000000-0005-0000-0000-0000694C0000}"/>
    <cellStyle name="20% - Accent1 3 2 3 4 2 6 3" xfId="19746" xr:uid="{00000000-0005-0000-0000-00006A4C0000}"/>
    <cellStyle name="20% - Accent1 3 2 3 4 2 7" xfId="19747" xr:uid="{00000000-0005-0000-0000-00006B4C0000}"/>
    <cellStyle name="20% - Accent1 3 2 3 4 2 7 2" xfId="19748" xr:uid="{00000000-0005-0000-0000-00006C4C0000}"/>
    <cellStyle name="20% - Accent1 3 2 3 4 2 8" xfId="19749" xr:uid="{00000000-0005-0000-0000-00006D4C0000}"/>
    <cellStyle name="20% - Accent1 3 2 3 4 2 8 2" xfId="19750" xr:uid="{00000000-0005-0000-0000-00006E4C0000}"/>
    <cellStyle name="20% - Accent1 3 2 3 4 2 9" xfId="19751" xr:uid="{00000000-0005-0000-0000-00006F4C0000}"/>
    <cellStyle name="20% - Accent1 3 2 3 4 3" xfId="19752" xr:uid="{00000000-0005-0000-0000-0000704C0000}"/>
    <cellStyle name="20% - Accent1 3 2 3 4 3 2" xfId="19753" xr:uid="{00000000-0005-0000-0000-0000714C0000}"/>
    <cellStyle name="20% - Accent1 3 2 3 4 3 2 2" xfId="19754" xr:uid="{00000000-0005-0000-0000-0000724C0000}"/>
    <cellStyle name="20% - Accent1 3 2 3 4 3 2 2 2" xfId="19755" xr:uid="{00000000-0005-0000-0000-0000734C0000}"/>
    <cellStyle name="20% - Accent1 3 2 3 4 3 2 2 2 2" xfId="19756" xr:uid="{00000000-0005-0000-0000-0000744C0000}"/>
    <cellStyle name="20% - Accent1 3 2 3 4 3 2 2 3" xfId="19757" xr:uid="{00000000-0005-0000-0000-0000754C0000}"/>
    <cellStyle name="20% - Accent1 3 2 3 4 3 2 3" xfId="19758" xr:uid="{00000000-0005-0000-0000-0000764C0000}"/>
    <cellStyle name="20% - Accent1 3 2 3 4 3 2 3 2" xfId="19759" xr:uid="{00000000-0005-0000-0000-0000774C0000}"/>
    <cellStyle name="20% - Accent1 3 2 3 4 3 2 4" xfId="19760" xr:uid="{00000000-0005-0000-0000-0000784C0000}"/>
    <cellStyle name="20% - Accent1 3 2 3 4 3 3" xfId="19761" xr:uid="{00000000-0005-0000-0000-0000794C0000}"/>
    <cellStyle name="20% - Accent1 3 2 3 4 3 3 2" xfId="19762" xr:uid="{00000000-0005-0000-0000-00007A4C0000}"/>
    <cellStyle name="20% - Accent1 3 2 3 4 3 3 2 2" xfId="19763" xr:uid="{00000000-0005-0000-0000-00007B4C0000}"/>
    <cellStyle name="20% - Accent1 3 2 3 4 3 3 2 2 2" xfId="19764" xr:uid="{00000000-0005-0000-0000-00007C4C0000}"/>
    <cellStyle name="20% - Accent1 3 2 3 4 3 3 2 3" xfId="19765" xr:uid="{00000000-0005-0000-0000-00007D4C0000}"/>
    <cellStyle name="20% - Accent1 3 2 3 4 3 3 3" xfId="19766" xr:uid="{00000000-0005-0000-0000-00007E4C0000}"/>
    <cellStyle name="20% - Accent1 3 2 3 4 3 3 3 2" xfId="19767" xr:uid="{00000000-0005-0000-0000-00007F4C0000}"/>
    <cellStyle name="20% - Accent1 3 2 3 4 3 3 4" xfId="19768" xr:uid="{00000000-0005-0000-0000-0000804C0000}"/>
    <cellStyle name="20% - Accent1 3 2 3 4 3 4" xfId="19769" xr:uid="{00000000-0005-0000-0000-0000814C0000}"/>
    <cellStyle name="20% - Accent1 3 2 3 4 3 4 2" xfId="19770" xr:uid="{00000000-0005-0000-0000-0000824C0000}"/>
    <cellStyle name="20% - Accent1 3 2 3 4 3 4 2 2" xfId="19771" xr:uid="{00000000-0005-0000-0000-0000834C0000}"/>
    <cellStyle name="20% - Accent1 3 2 3 4 3 4 2 2 2" xfId="19772" xr:uid="{00000000-0005-0000-0000-0000844C0000}"/>
    <cellStyle name="20% - Accent1 3 2 3 4 3 4 2 3" xfId="19773" xr:uid="{00000000-0005-0000-0000-0000854C0000}"/>
    <cellStyle name="20% - Accent1 3 2 3 4 3 4 3" xfId="19774" xr:uid="{00000000-0005-0000-0000-0000864C0000}"/>
    <cellStyle name="20% - Accent1 3 2 3 4 3 4 3 2" xfId="19775" xr:uid="{00000000-0005-0000-0000-0000874C0000}"/>
    <cellStyle name="20% - Accent1 3 2 3 4 3 4 4" xfId="19776" xr:uid="{00000000-0005-0000-0000-0000884C0000}"/>
    <cellStyle name="20% - Accent1 3 2 3 4 3 5" xfId="19777" xr:uid="{00000000-0005-0000-0000-0000894C0000}"/>
    <cellStyle name="20% - Accent1 3 2 3 4 3 5 2" xfId="19778" xr:uid="{00000000-0005-0000-0000-00008A4C0000}"/>
    <cellStyle name="20% - Accent1 3 2 3 4 3 5 2 2" xfId="19779" xr:uid="{00000000-0005-0000-0000-00008B4C0000}"/>
    <cellStyle name="20% - Accent1 3 2 3 4 3 5 3" xfId="19780" xr:uid="{00000000-0005-0000-0000-00008C4C0000}"/>
    <cellStyle name="20% - Accent1 3 2 3 4 3 6" xfId="19781" xr:uid="{00000000-0005-0000-0000-00008D4C0000}"/>
    <cellStyle name="20% - Accent1 3 2 3 4 3 6 2" xfId="19782" xr:uid="{00000000-0005-0000-0000-00008E4C0000}"/>
    <cellStyle name="20% - Accent1 3 2 3 4 3 6 2 2" xfId="19783" xr:uid="{00000000-0005-0000-0000-00008F4C0000}"/>
    <cellStyle name="20% - Accent1 3 2 3 4 3 6 3" xfId="19784" xr:uid="{00000000-0005-0000-0000-0000904C0000}"/>
    <cellStyle name="20% - Accent1 3 2 3 4 3 7" xfId="19785" xr:uid="{00000000-0005-0000-0000-0000914C0000}"/>
    <cellStyle name="20% - Accent1 3 2 3 4 3 7 2" xfId="19786" xr:uid="{00000000-0005-0000-0000-0000924C0000}"/>
    <cellStyle name="20% - Accent1 3 2 3 4 3 8" xfId="19787" xr:uid="{00000000-0005-0000-0000-0000934C0000}"/>
    <cellStyle name="20% - Accent1 3 2 3 4 3 8 2" xfId="19788" xr:uid="{00000000-0005-0000-0000-0000944C0000}"/>
    <cellStyle name="20% - Accent1 3 2 3 4 3 9" xfId="19789" xr:uid="{00000000-0005-0000-0000-0000954C0000}"/>
    <cellStyle name="20% - Accent1 3 2 3 4 4" xfId="19790" xr:uid="{00000000-0005-0000-0000-0000964C0000}"/>
    <cellStyle name="20% - Accent1 3 2 3 4 4 2" xfId="19791" xr:uid="{00000000-0005-0000-0000-0000974C0000}"/>
    <cellStyle name="20% - Accent1 3 2 3 4 4 2 2" xfId="19792" xr:uid="{00000000-0005-0000-0000-0000984C0000}"/>
    <cellStyle name="20% - Accent1 3 2 3 4 4 2 2 2" xfId="19793" xr:uid="{00000000-0005-0000-0000-0000994C0000}"/>
    <cellStyle name="20% - Accent1 3 2 3 4 4 2 3" xfId="19794" xr:uid="{00000000-0005-0000-0000-00009A4C0000}"/>
    <cellStyle name="20% - Accent1 3 2 3 4 4 3" xfId="19795" xr:uid="{00000000-0005-0000-0000-00009B4C0000}"/>
    <cellStyle name="20% - Accent1 3 2 3 4 4 3 2" xfId="19796" xr:uid="{00000000-0005-0000-0000-00009C4C0000}"/>
    <cellStyle name="20% - Accent1 3 2 3 4 4 4" xfId="19797" xr:uid="{00000000-0005-0000-0000-00009D4C0000}"/>
    <cellStyle name="20% - Accent1 3 2 3 4 5" xfId="19798" xr:uid="{00000000-0005-0000-0000-00009E4C0000}"/>
    <cellStyle name="20% - Accent1 3 2 3 4 5 2" xfId="19799" xr:uid="{00000000-0005-0000-0000-00009F4C0000}"/>
    <cellStyle name="20% - Accent1 3 2 3 4 5 2 2" xfId="19800" xr:uid="{00000000-0005-0000-0000-0000A04C0000}"/>
    <cellStyle name="20% - Accent1 3 2 3 4 5 2 2 2" xfId="19801" xr:uid="{00000000-0005-0000-0000-0000A14C0000}"/>
    <cellStyle name="20% - Accent1 3 2 3 4 5 2 3" xfId="19802" xr:uid="{00000000-0005-0000-0000-0000A24C0000}"/>
    <cellStyle name="20% - Accent1 3 2 3 4 5 3" xfId="19803" xr:uid="{00000000-0005-0000-0000-0000A34C0000}"/>
    <cellStyle name="20% - Accent1 3 2 3 4 5 3 2" xfId="19804" xr:uid="{00000000-0005-0000-0000-0000A44C0000}"/>
    <cellStyle name="20% - Accent1 3 2 3 4 5 4" xfId="19805" xr:uid="{00000000-0005-0000-0000-0000A54C0000}"/>
    <cellStyle name="20% - Accent1 3 2 3 4 6" xfId="19806" xr:uid="{00000000-0005-0000-0000-0000A64C0000}"/>
    <cellStyle name="20% - Accent1 3 2 3 4 6 2" xfId="19807" xr:uid="{00000000-0005-0000-0000-0000A74C0000}"/>
    <cellStyle name="20% - Accent1 3 2 3 4 6 2 2" xfId="19808" xr:uid="{00000000-0005-0000-0000-0000A84C0000}"/>
    <cellStyle name="20% - Accent1 3 2 3 4 6 2 2 2" xfId="19809" xr:uid="{00000000-0005-0000-0000-0000A94C0000}"/>
    <cellStyle name="20% - Accent1 3 2 3 4 6 2 3" xfId="19810" xr:uid="{00000000-0005-0000-0000-0000AA4C0000}"/>
    <cellStyle name="20% - Accent1 3 2 3 4 6 3" xfId="19811" xr:uid="{00000000-0005-0000-0000-0000AB4C0000}"/>
    <cellStyle name="20% - Accent1 3 2 3 4 6 3 2" xfId="19812" xr:uid="{00000000-0005-0000-0000-0000AC4C0000}"/>
    <cellStyle name="20% - Accent1 3 2 3 4 6 4" xfId="19813" xr:uid="{00000000-0005-0000-0000-0000AD4C0000}"/>
    <cellStyle name="20% - Accent1 3 2 3 4 7" xfId="19814" xr:uid="{00000000-0005-0000-0000-0000AE4C0000}"/>
    <cellStyle name="20% - Accent1 3 2 3 4 7 2" xfId="19815" xr:uid="{00000000-0005-0000-0000-0000AF4C0000}"/>
    <cellStyle name="20% - Accent1 3 2 3 4 7 2 2" xfId="19816" xr:uid="{00000000-0005-0000-0000-0000B04C0000}"/>
    <cellStyle name="20% - Accent1 3 2 3 4 7 3" xfId="19817" xr:uid="{00000000-0005-0000-0000-0000B14C0000}"/>
    <cellStyle name="20% - Accent1 3 2 3 4 8" xfId="19818" xr:uid="{00000000-0005-0000-0000-0000B24C0000}"/>
    <cellStyle name="20% - Accent1 3 2 3 4 8 2" xfId="19819" xr:uid="{00000000-0005-0000-0000-0000B34C0000}"/>
    <cellStyle name="20% - Accent1 3 2 3 4 8 2 2" xfId="19820" xr:uid="{00000000-0005-0000-0000-0000B44C0000}"/>
    <cellStyle name="20% - Accent1 3 2 3 4 8 3" xfId="19821" xr:uid="{00000000-0005-0000-0000-0000B54C0000}"/>
    <cellStyle name="20% - Accent1 3 2 3 4 9" xfId="19822" xr:uid="{00000000-0005-0000-0000-0000B64C0000}"/>
    <cellStyle name="20% - Accent1 3 2 3 4 9 2" xfId="19823" xr:uid="{00000000-0005-0000-0000-0000B74C0000}"/>
    <cellStyle name="20% - Accent1 3 2 3 5" xfId="19824" xr:uid="{00000000-0005-0000-0000-0000B84C0000}"/>
    <cellStyle name="20% - Accent1 3 2 3 5 10" xfId="19825" xr:uid="{00000000-0005-0000-0000-0000B94C0000}"/>
    <cellStyle name="20% - Accent1 3 2 3 5 10 2" xfId="19826" xr:uid="{00000000-0005-0000-0000-0000BA4C0000}"/>
    <cellStyle name="20% - Accent1 3 2 3 5 11" xfId="19827" xr:uid="{00000000-0005-0000-0000-0000BB4C0000}"/>
    <cellStyle name="20% - Accent1 3 2 3 5 2" xfId="19828" xr:uid="{00000000-0005-0000-0000-0000BC4C0000}"/>
    <cellStyle name="20% - Accent1 3 2 3 5 2 2" xfId="19829" xr:uid="{00000000-0005-0000-0000-0000BD4C0000}"/>
    <cellStyle name="20% - Accent1 3 2 3 5 2 2 2" xfId="19830" xr:uid="{00000000-0005-0000-0000-0000BE4C0000}"/>
    <cellStyle name="20% - Accent1 3 2 3 5 2 2 2 2" xfId="19831" xr:uid="{00000000-0005-0000-0000-0000BF4C0000}"/>
    <cellStyle name="20% - Accent1 3 2 3 5 2 2 2 2 2" xfId="19832" xr:uid="{00000000-0005-0000-0000-0000C04C0000}"/>
    <cellStyle name="20% - Accent1 3 2 3 5 2 2 2 3" xfId="19833" xr:uid="{00000000-0005-0000-0000-0000C14C0000}"/>
    <cellStyle name="20% - Accent1 3 2 3 5 2 2 3" xfId="19834" xr:uid="{00000000-0005-0000-0000-0000C24C0000}"/>
    <cellStyle name="20% - Accent1 3 2 3 5 2 2 3 2" xfId="19835" xr:uid="{00000000-0005-0000-0000-0000C34C0000}"/>
    <cellStyle name="20% - Accent1 3 2 3 5 2 2 4" xfId="19836" xr:uid="{00000000-0005-0000-0000-0000C44C0000}"/>
    <cellStyle name="20% - Accent1 3 2 3 5 2 3" xfId="19837" xr:uid="{00000000-0005-0000-0000-0000C54C0000}"/>
    <cellStyle name="20% - Accent1 3 2 3 5 2 3 2" xfId="19838" xr:uid="{00000000-0005-0000-0000-0000C64C0000}"/>
    <cellStyle name="20% - Accent1 3 2 3 5 2 3 2 2" xfId="19839" xr:uid="{00000000-0005-0000-0000-0000C74C0000}"/>
    <cellStyle name="20% - Accent1 3 2 3 5 2 3 2 2 2" xfId="19840" xr:uid="{00000000-0005-0000-0000-0000C84C0000}"/>
    <cellStyle name="20% - Accent1 3 2 3 5 2 3 2 3" xfId="19841" xr:uid="{00000000-0005-0000-0000-0000C94C0000}"/>
    <cellStyle name="20% - Accent1 3 2 3 5 2 3 3" xfId="19842" xr:uid="{00000000-0005-0000-0000-0000CA4C0000}"/>
    <cellStyle name="20% - Accent1 3 2 3 5 2 3 3 2" xfId="19843" xr:uid="{00000000-0005-0000-0000-0000CB4C0000}"/>
    <cellStyle name="20% - Accent1 3 2 3 5 2 3 4" xfId="19844" xr:uid="{00000000-0005-0000-0000-0000CC4C0000}"/>
    <cellStyle name="20% - Accent1 3 2 3 5 2 4" xfId="19845" xr:uid="{00000000-0005-0000-0000-0000CD4C0000}"/>
    <cellStyle name="20% - Accent1 3 2 3 5 2 4 2" xfId="19846" xr:uid="{00000000-0005-0000-0000-0000CE4C0000}"/>
    <cellStyle name="20% - Accent1 3 2 3 5 2 4 2 2" xfId="19847" xr:uid="{00000000-0005-0000-0000-0000CF4C0000}"/>
    <cellStyle name="20% - Accent1 3 2 3 5 2 4 2 2 2" xfId="19848" xr:uid="{00000000-0005-0000-0000-0000D04C0000}"/>
    <cellStyle name="20% - Accent1 3 2 3 5 2 4 2 3" xfId="19849" xr:uid="{00000000-0005-0000-0000-0000D14C0000}"/>
    <cellStyle name="20% - Accent1 3 2 3 5 2 4 3" xfId="19850" xr:uid="{00000000-0005-0000-0000-0000D24C0000}"/>
    <cellStyle name="20% - Accent1 3 2 3 5 2 4 3 2" xfId="19851" xr:uid="{00000000-0005-0000-0000-0000D34C0000}"/>
    <cellStyle name="20% - Accent1 3 2 3 5 2 4 4" xfId="19852" xr:uid="{00000000-0005-0000-0000-0000D44C0000}"/>
    <cellStyle name="20% - Accent1 3 2 3 5 2 5" xfId="19853" xr:uid="{00000000-0005-0000-0000-0000D54C0000}"/>
    <cellStyle name="20% - Accent1 3 2 3 5 2 5 2" xfId="19854" xr:uid="{00000000-0005-0000-0000-0000D64C0000}"/>
    <cellStyle name="20% - Accent1 3 2 3 5 2 5 2 2" xfId="19855" xr:uid="{00000000-0005-0000-0000-0000D74C0000}"/>
    <cellStyle name="20% - Accent1 3 2 3 5 2 5 3" xfId="19856" xr:uid="{00000000-0005-0000-0000-0000D84C0000}"/>
    <cellStyle name="20% - Accent1 3 2 3 5 2 6" xfId="19857" xr:uid="{00000000-0005-0000-0000-0000D94C0000}"/>
    <cellStyle name="20% - Accent1 3 2 3 5 2 6 2" xfId="19858" xr:uid="{00000000-0005-0000-0000-0000DA4C0000}"/>
    <cellStyle name="20% - Accent1 3 2 3 5 2 6 2 2" xfId="19859" xr:uid="{00000000-0005-0000-0000-0000DB4C0000}"/>
    <cellStyle name="20% - Accent1 3 2 3 5 2 6 3" xfId="19860" xr:uid="{00000000-0005-0000-0000-0000DC4C0000}"/>
    <cellStyle name="20% - Accent1 3 2 3 5 2 7" xfId="19861" xr:uid="{00000000-0005-0000-0000-0000DD4C0000}"/>
    <cellStyle name="20% - Accent1 3 2 3 5 2 7 2" xfId="19862" xr:uid="{00000000-0005-0000-0000-0000DE4C0000}"/>
    <cellStyle name="20% - Accent1 3 2 3 5 2 8" xfId="19863" xr:uid="{00000000-0005-0000-0000-0000DF4C0000}"/>
    <cellStyle name="20% - Accent1 3 2 3 5 2 8 2" xfId="19864" xr:uid="{00000000-0005-0000-0000-0000E04C0000}"/>
    <cellStyle name="20% - Accent1 3 2 3 5 2 9" xfId="19865" xr:uid="{00000000-0005-0000-0000-0000E14C0000}"/>
    <cellStyle name="20% - Accent1 3 2 3 5 3" xfId="19866" xr:uid="{00000000-0005-0000-0000-0000E24C0000}"/>
    <cellStyle name="20% - Accent1 3 2 3 5 3 2" xfId="19867" xr:uid="{00000000-0005-0000-0000-0000E34C0000}"/>
    <cellStyle name="20% - Accent1 3 2 3 5 3 2 2" xfId="19868" xr:uid="{00000000-0005-0000-0000-0000E44C0000}"/>
    <cellStyle name="20% - Accent1 3 2 3 5 3 2 2 2" xfId="19869" xr:uid="{00000000-0005-0000-0000-0000E54C0000}"/>
    <cellStyle name="20% - Accent1 3 2 3 5 3 2 2 2 2" xfId="19870" xr:uid="{00000000-0005-0000-0000-0000E64C0000}"/>
    <cellStyle name="20% - Accent1 3 2 3 5 3 2 2 3" xfId="19871" xr:uid="{00000000-0005-0000-0000-0000E74C0000}"/>
    <cellStyle name="20% - Accent1 3 2 3 5 3 2 3" xfId="19872" xr:uid="{00000000-0005-0000-0000-0000E84C0000}"/>
    <cellStyle name="20% - Accent1 3 2 3 5 3 2 3 2" xfId="19873" xr:uid="{00000000-0005-0000-0000-0000E94C0000}"/>
    <cellStyle name="20% - Accent1 3 2 3 5 3 2 4" xfId="19874" xr:uid="{00000000-0005-0000-0000-0000EA4C0000}"/>
    <cellStyle name="20% - Accent1 3 2 3 5 3 3" xfId="19875" xr:uid="{00000000-0005-0000-0000-0000EB4C0000}"/>
    <cellStyle name="20% - Accent1 3 2 3 5 3 3 2" xfId="19876" xr:uid="{00000000-0005-0000-0000-0000EC4C0000}"/>
    <cellStyle name="20% - Accent1 3 2 3 5 3 3 2 2" xfId="19877" xr:uid="{00000000-0005-0000-0000-0000ED4C0000}"/>
    <cellStyle name="20% - Accent1 3 2 3 5 3 3 2 2 2" xfId="19878" xr:uid="{00000000-0005-0000-0000-0000EE4C0000}"/>
    <cellStyle name="20% - Accent1 3 2 3 5 3 3 2 3" xfId="19879" xr:uid="{00000000-0005-0000-0000-0000EF4C0000}"/>
    <cellStyle name="20% - Accent1 3 2 3 5 3 3 3" xfId="19880" xr:uid="{00000000-0005-0000-0000-0000F04C0000}"/>
    <cellStyle name="20% - Accent1 3 2 3 5 3 3 3 2" xfId="19881" xr:uid="{00000000-0005-0000-0000-0000F14C0000}"/>
    <cellStyle name="20% - Accent1 3 2 3 5 3 3 4" xfId="19882" xr:uid="{00000000-0005-0000-0000-0000F24C0000}"/>
    <cellStyle name="20% - Accent1 3 2 3 5 3 4" xfId="19883" xr:uid="{00000000-0005-0000-0000-0000F34C0000}"/>
    <cellStyle name="20% - Accent1 3 2 3 5 3 4 2" xfId="19884" xr:uid="{00000000-0005-0000-0000-0000F44C0000}"/>
    <cellStyle name="20% - Accent1 3 2 3 5 3 4 2 2" xfId="19885" xr:uid="{00000000-0005-0000-0000-0000F54C0000}"/>
    <cellStyle name="20% - Accent1 3 2 3 5 3 4 2 2 2" xfId="19886" xr:uid="{00000000-0005-0000-0000-0000F64C0000}"/>
    <cellStyle name="20% - Accent1 3 2 3 5 3 4 2 3" xfId="19887" xr:uid="{00000000-0005-0000-0000-0000F74C0000}"/>
    <cellStyle name="20% - Accent1 3 2 3 5 3 4 3" xfId="19888" xr:uid="{00000000-0005-0000-0000-0000F84C0000}"/>
    <cellStyle name="20% - Accent1 3 2 3 5 3 4 3 2" xfId="19889" xr:uid="{00000000-0005-0000-0000-0000F94C0000}"/>
    <cellStyle name="20% - Accent1 3 2 3 5 3 4 4" xfId="19890" xr:uid="{00000000-0005-0000-0000-0000FA4C0000}"/>
    <cellStyle name="20% - Accent1 3 2 3 5 3 5" xfId="19891" xr:uid="{00000000-0005-0000-0000-0000FB4C0000}"/>
    <cellStyle name="20% - Accent1 3 2 3 5 3 5 2" xfId="19892" xr:uid="{00000000-0005-0000-0000-0000FC4C0000}"/>
    <cellStyle name="20% - Accent1 3 2 3 5 3 5 2 2" xfId="19893" xr:uid="{00000000-0005-0000-0000-0000FD4C0000}"/>
    <cellStyle name="20% - Accent1 3 2 3 5 3 5 3" xfId="19894" xr:uid="{00000000-0005-0000-0000-0000FE4C0000}"/>
    <cellStyle name="20% - Accent1 3 2 3 5 3 6" xfId="19895" xr:uid="{00000000-0005-0000-0000-0000FF4C0000}"/>
    <cellStyle name="20% - Accent1 3 2 3 5 3 6 2" xfId="19896" xr:uid="{00000000-0005-0000-0000-0000004D0000}"/>
    <cellStyle name="20% - Accent1 3 2 3 5 3 6 2 2" xfId="19897" xr:uid="{00000000-0005-0000-0000-0000014D0000}"/>
    <cellStyle name="20% - Accent1 3 2 3 5 3 6 3" xfId="19898" xr:uid="{00000000-0005-0000-0000-0000024D0000}"/>
    <cellStyle name="20% - Accent1 3 2 3 5 3 7" xfId="19899" xr:uid="{00000000-0005-0000-0000-0000034D0000}"/>
    <cellStyle name="20% - Accent1 3 2 3 5 3 7 2" xfId="19900" xr:uid="{00000000-0005-0000-0000-0000044D0000}"/>
    <cellStyle name="20% - Accent1 3 2 3 5 3 8" xfId="19901" xr:uid="{00000000-0005-0000-0000-0000054D0000}"/>
    <cellStyle name="20% - Accent1 3 2 3 5 3 8 2" xfId="19902" xr:uid="{00000000-0005-0000-0000-0000064D0000}"/>
    <cellStyle name="20% - Accent1 3 2 3 5 3 9" xfId="19903" xr:uid="{00000000-0005-0000-0000-0000074D0000}"/>
    <cellStyle name="20% - Accent1 3 2 3 5 4" xfId="19904" xr:uid="{00000000-0005-0000-0000-0000084D0000}"/>
    <cellStyle name="20% - Accent1 3 2 3 5 4 2" xfId="19905" xr:uid="{00000000-0005-0000-0000-0000094D0000}"/>
    <cellStyle name="20% - Accent1 3 2 3 5 4 2 2" xfId="19906" xr:uid="{00000000-0005-0000-0000-00000A4D0000}"/>
    <cellStyle name="20% - Accent1 3 2 3 5 4 2 2 2" xfId="19907" xr:uid="{00000000-0005-0000-0000-00000B4D0000}"/>
    <cellStyle name="20% - Accent1 3 2 3 5 4 2 3" xfId="19908" xr:uid="{00000000-0005-0000-0000-00000C4D0000}"/>
    <cellStyle name="20% - Accent1 3 2 3 5 4 3" xfId="19909" xr:uid="{00000000-0005-0000-0000-00000D4D0000}"/>
    <cellStyle name="20% - Accent1 3 2 3 5 4 3 2" xfId="19910" xr:uid="{00000000-0005-0000-0000-00000E4D0000}"/>
    <cellStyle name="20% - Accent1 3 2 3 5 4 4" xfId="19911" xr:uid="{00000000-0005-0000-0000-00000F4D0000}"/>
    <cellStyle name="20% - Accent1 3 2 3 5 5" xfId="19912" xr:uid="{00000000-0005-0000-0000-0000104D0000}"/>
    <cellStyle name="20% - Accent1 3 2 3 5 5 2" xfId="19913" xr:uid="{00000000-0005-0000-0000-0000114D0000}"/>
    <cellStyle name="20% - Accent1 3 2 3 5 5 2 2" xfId="19914" xr:uid="{00000000-0005-0000-0000-0000124D0000}"/>
    <cellStyle name="20% - Accent1 3 2 3 5 5 2 2 2" xfId="19915" xr:uid="{00000000-0005-0000-0000-0000134D0000}"/>
    <cellStyle name="20% - Accent1 3 2 3 5 5 2 3" xfId="19916" xr:uid="{00000000-0005-0000-0000-0000144D0000}"/>
    <cellStyle name="20% - Accent1 3 2 3 5 5 3" xfId="19917" xr:uid="{00000000-0005-0000-0000-0000154D0000}"/>
    <cellStyle name="20% - Accent1 3 2 3 5 5 3 2" xfId="19918" xr:uid="{00000000-0005-0000-0000-0000164D0000}"/>
    <cellStyle name="20% - Accent1 3 2 3 5 5 4" xfId="19919" xr:uid="{00000000-0005-0000-0000-0000174D0000}"/>
    <cellStyle name="20% - Accent1 3 2 3 5 6" xfId="19920" xr:uid="{00000000-0005-0000-0000-0000184D0000}"/>
    <cellStyle name="20% - Accent1 3 2 3 5 6 2" xfId="19921" xr:uid="{00000000-0005-0000-0000-0000194D0000}"/>
    <cellStyle name="20% - Accent1 3 2 3 5 6 2 2" xfId="19922" xr:uid="{00000000-0005-0000-0000-00001A4D0000}"/>
    <cellStyle name="20% - Accent1 3 2 3 5 6 2 2 2" xfId="19923" xr:uid="{00000000-0005-0000-0000-00001B4D0000}"/>
    <cellStyle name="20% - Accent1 3 2 3 5 6 2 3" xfId="19924" xr:uid="{00000000-0005-0000-0000-00001C4D0000}"/>
    <cellStyle name="20% - Accent1 3 2 3 5 6 3" xfId="19925" xr:uid="{00000000-0005-0000-0000-00001D4D0000}"/>
    <cellStyle name="20% - Accent1 3 2 3 5 6 3 2" xfId="19926" xr:uid="{00000000-0005-0000-0000-00001E4D0000}"/>
    <cellStyle name="20% - Accent1 3 2 3 5 6 4" xfId="19927" xr:uid="{00000000-0005-0000-0000-00001F4D0000}"/>
    <cellStyle name="20% - Accent1 3 2 3 5 7" xfId="19928" xr:uid="{00000000-0005-0000-0000-0000204D0000}"/>
    <cellStyle name="20% - Accent1 3 2 3 5 7 2" xfId="19929" xr:uid="{00000000-0005-0000-0000-0000214D0000}"/>
    <cellStyle name="20% - Accent1 3 2 3 5 7 2 2" xfId="19930" xr:uid="{00000000-0005-0000-0000-0000224D0000}"/>
    <cellStyle name="20% - Accent1 3 2 3 5 7 3" xfId="19931" xr:uid="{00000000-0005-0000-0000-0000234D0000}"/>
    <cellStyle name="20% - Accent1 3 2 3 5 8" xfId="19932" xr:uid="{00000000-0005-0000-0000-0000244D0000}"/>
    <cellStyle name="20% - Accent1 3 2 3 5 8 2" xfId="19933" xr:uid="{00000000-0005-0000-0000-0000254D0000}"/>
    <cellStyle name="20% - Accent1 3 2 3 5 8 2 2" xfId="19934" xr:uid="{00000000-0005-0000-0000-0000264D0000}"/>
    <cellStyle name="20% - Accent1 3 2 3 5 8 3" xfId="19935" xr:uid="{00000000-0005-0000-0000-0000274D0000}"/>
    <cellStyle name="20% - Accent1 3 2 3 5 9" xfId="19936" xr:uid="{00000000-0005-0000-0000-0000284D0000}"/>
    <cellStyle name="20% - Accent1 3 2 3 5 9 2" xfId="19937" xr:uid="{00000000-0005-0000-0000-0000294D0000}"/>
    <cellStyle name="20% - Accent1 3 2 3 6" xfId="19938" xr:uid="{00000000-0005-0000-0000-00002A4D0000}"/>
    <cellStyle name="20% - Accent1 3 2 3 6 10" xfId="19939" xr:uid="{00000000-0005-0000-0000-00002B4D0000}"/>
    <cellStyle name="20% - Accent1 3 2 3 6 10 2" xfId="19940" xr:uid="{00000000-0005-0000-0000-00002C4D0000}"/>
    <cellStyle name="20% - Accent1 3 2 3 6 11" xfId="19941" xr:uid="{00000000-0005-0000-0000-00002D4D0000}"/>
    <cellStyle name="20% - Accent1 3 2 3 6 2" xfId="19942" xr:uid="{00000000-0005-0000-0000-00002E4D0000}"/>
    <cellStyle name="20% - Accent1 3 2 3 6 2 2" xfId="19943" xr:uid="{00000000-0005-0000-0000-00002F4D0000}"/>
    <cellStyle name="20% - Accent1 3 2 3 6 2 2 2" xfId="19944" xr:uid="{00000000-0005-0000-0000-0000304D0000}"/>
    <cellStyle name="20% - Accent1 3 2 3 6 2 2 2 2" xfId="19945" xr:uid="{00000000-0005-0000-0000-0000314D0000}"/>
    <cellStyle name="20% - Accent1 3 2 3 6 2 2 2 2 2" xfId="19946" xr:uid="{00000000-0005-0000-0000-0000324D0000}"/>
    <cellStyle name="20% - Accent1 3 2 3 6 2 2 2 3" xfId="19947" xr:uid="{00000000-0005-0000-0000-0000334D0000}"/>
    <cellStyle name="20% - Accent1 3 2 3 6 2 2 3" xfId="19948" xr:uid="{00000000-0005-0000-0000-0000344D0000}"/>
    <cellStyle name="20% - Accent1 3 2 3 6 2 2 3 2" xfId="19949" xr:uid="{00000000-0005-0000-0000-0000354D0000}"/>
    <cellStyle name="20% - Accent1 3 2 3 6 2 2 4" xfId="19950" xr:uid="{00000000-0005-0000-0000-0000364D0000}"/>
    <cellStyle name="20% - Accent1 3 2 3 6 2 3" xfId="19951" xr:uid="{00000000-0005-0000-0000-0000374D0000}"/>
    <cellStyle name="20% - Accent1 3 2 3 6 2 3 2" xfId="19952" xr:uid="{00000000-0005-0000-0000-0000384D0000}"/>
    <cellStyle name="20% - Accent1 3 2 3 6 2 3 2 2" xfId="19953" xr:uid="{00000000-0005-0000-0000-0000394D0000}"/>
    <cellStyle name="20% - Accent1 3 2 3 6 2 3 2 2 2" xfId="19954" xr:uid="{00000000-0005-0000-0000-00003A4D0000}"/>
    <cellStyle name="20% - Accent1 3 2 3 6 2 3 2 3" xfId="19955" xr:uid="{00000000-0005-0000-0000-00003B4D0000}"/>
    <cellStyle name="20% - Accent1 3 2 3 6 2 3 3" xfId="19956" xr:uid="{00000000-0005-0000-0000-00003C4D0000}"/>
    <cellStyle name="20% - Accent1 3 2 3 6 2 3 3 2" xfId="19957" xr:uid="{00000000-0005-0000-0000-00003D4D0000}"/>
    <cellStyle name="20% - Accent1 3 2 3 6 2 3 4" xfId="19958" xr:uid="{00000000-0005-0000-0000-00003E4D0000}"/>
    <cellStyle name="20% - Accent1 3 2 3 6 2 4" xfId="19959" xr:uid="{00000000-0005-0000-0000-00003F4D0000}"/>
    <cellStyle name="20% - Accent1 3 2 3 6 2 4 2" xfId="19960" xr:uid="{00000000-0005-0000-0000-0000404D0000}"/>
    <cellStyle name="20% - Accent1 3 2 3 6 2 4 2 2" xfId="19961" xr:uid="{00000000-0005-0000-0000-0000414D0000}"/>
    <cellStyle name="20% - Accent1 3 2 3 6 2 4 2 2 2" xfId="19962" xr:uid="{00000000-0005-0000-0000-0000424D0000}"/>
    <cellStyle name="20% - Accent1 3 2 3 6 2 4 2 3" xfId="19963" xr:uid="{00000000-0005-0000-0000-0000434D0000}"/>
    <cellStyle name="20% - Accent1 3 2 3 6 2 4 3" xfId="19964" xr:uid="{00000000-0005-0000-0000-0000444D0000}"/>
    <cellStyle name="20% - Accent1 3 2 3 6 2 4 3 2" xfId="19965" xr:uid="{00000000-0005-0000-0000-0000454D0000}"/>
    <cellStyle name="20% - Accent1 3 2 3 6 2 4 4" xfId="19966" xr:uid="{00000000-0005-0000-0000-0000464D0000}"/>
    <cellStyle name="20% - Accent1 3 2 3 6 2 5" xfId="19967" xr:uid="{00000000-0005-0000-0000-0000474D0000}"/>
    <cellStyle name="20% - Accent1 3 2 3 6 2 5 2" xfId="19968" xr:uid="{00000000-0005-0000-0000-0000484D0000}"/>
    <cellStyle name="20% - Accent1 3 2 3 6 2 5 2 2" xfId="19969" xr:uid="{00000000-0005-0000-0000-0000494D0000}"/>
    <cellStyle name="20% - Accent1 3 2 3 6 2 5 3" xfId="19970" xr:uid="{00000000-0005-0000-0000-00004A4D0000}"/>
    <cellStyle name="20% - Accent1 3 2 3 6 2 6" xfId="19971" xr:uid="{00000000-0005-0000-0000-00004B4D0000}"/>
    <cellStyle name="20% - Accent1 3 2 3 6 2 6 2" xfId="19972" xr:uid="{00000000-0005-0000-0000-00004C4D0000}"/>
    <cellStyle name="20% - Accent1 3 2 3 6 2 6 2 2" xfId="19973" xr:uid="{00000000-0005-0000-0000-00004D4D0000}"/>
    <cellStyle name="20% - Accent1 3 2 3 6 2 6 3" xfId="19974" xr:uid="{00000000-0005-0000-0000-00004E4D0000}"/>
    <cellStyle name="20% - Accent1 3 2 3 6 2 7" xfId="19975" xr:uid="{00000000-0005-0000-0000-00004F4D0000}"/>
    <cellStyle name="20% - Accent1 3 2 3 6 2 7 2" xfId="19976" xr:uid="{00000000-0005-0000-0000-0000504D0000}"/>
    <cellStyle name="20% - Accent1 3 2 3 6 2 8" xfId="19977" xr:uid="{00000000-0005-0000-0000-0000514D0000}"/>
    <cellStyle name="20% - Accent1 3 2 3 6 2 8 2" xfId="19978" xr:uid="{00000000-0005-0000-0000-0000524D0000}"/>
    <cellStyle name="20% - Accent1 3 2 3 6 2 9" xfId="19979" xr:uid="{00000000-0005-0000-0000-0000534D0000}"/>
    <cellStyle name="20% - Accent1 3 2 3 6 3" xfId="19980" xr:uid="{00000000-0005-0000-0000-0000544D0000}"/>
    <cellStyle name="20% - Accent1 3 2 3 6 3 2" xfId="19981" xr:uid="{00000000-0005-0000-0000-0000554D0000}"/>
    <cellStyle name="20% - Accent1 3 2 3 6 3 2 2" xfId="19982" xr:uid="{00000000-0005-0000-0000-0000564D0000}"/>
    <cellStyle name="20% - Accent1 3 2 3 6 3 2 2 2" xfId="19983" xr:uid="{00000000-0005-0000-0000-0000574D0000}"/>
    <cellStyle name="20% - Accent1 3 2 3 6 3 2 2 2 2" xfId="19984" xr:uid="{00000000-0005-0000-0000-0000584D0000}"/>
    <cellStyle name="20% - Accent1 3 2 3 6 3 2 2 3" xfId="19985" xr:uid="{00000000-0005-0000-0000-0000594D0000}"/>
    <cellStyle name="20% - Accent1 3 2 3 6 3 2 3" xfId="19986" xr:uid="{00000000-0005-0000-0000-00005A4D0000}"/>
    <cellStyle name="20% - Accent1 3 2 3 6 3 2 3 2" xfId="19987" xr:uid="{00000000-0005-0000-0000-00005B4D0000}"/>
    <cellStyle name="20% - Accent1 3 2 3 6 3 2 4" xfId="19988" xr:uid="{00000000-0005-0000-0000-00005C4D0000}"/>
    <cellStyle name="20% - Accent1 3 2 3 6 3 3" xfId="19989" xr:uid="{00000000-0005-0000-0000-00005D4D0000}"/>
    <cellStyle name="20% - Accent1 3 2 3 6 3 3 2" xfId="19990" xr:uid="{00000000-0005-0000-0000-00005E4D0000}"/>
    <cellStyle name="20% - Accent1 3 2 3 6 3 3 2 2" xfId="19991" xr:uid="{00000000-0005-0000-0000-00005F4D0000}"/>
    <cellStyle name="20% - Accent1 3 2 3 6 3 3 2 2 2" xfId="19992" xr:uid="{00000000-0005-0000-0000-0000604D0000}"/>
    <cellStyle name="20% - Accent1 3 2 3 6 3 3 2 3" xfId="19993" xr:uid="{00000000-0005-0000-0000-0000614D0000}"/>
    <cellStyle name="20% - Accent1 3 2 3 6 3 3 3" xfId="19994" xr:uid="{00000000-0005-0000-0000-0000624D0000}"/>
    <cellStyle name="20% - Accent1 3 2 3 6 3 3 3 2" xfId="19995" xr:uid="{00000000-0005-0000-0000-0000634D0000}"/>
    <cellStyle name="20% - Accent1 3 2 3 6 3 3 4" xfId="19996" xr:uid="{00000000-0005-0000-0000-0000644D0000}"/>
    <cellStyle name="20% - Accent1 3 2 3 6 3 4" xfId="19997" xr:uid="{00000000-0005-0000-0000-0000654D0000}"/>
    <cellStyle name="20% - Accent1 3 2 3 6 3 4 2" xfId="19998" xr:uid="{00000000-0005-0000-0000-0000664D0000}"/>
    <cellStyle name="20% - Accent1 3 2 3 6 3 4 2 2" xfId="19999" xr:uid="{00000000-0005-0000-0000-0000674D0000}"/>
    <cellStyle name="20% - Accent1 3 2 3 6 3 4 2 2 2" xfId="20000" xr:uid="{00000000-0005-0000-0000-0000684D0000}"/>
    <cellStyle name="20% - Accent1 3 2 3 6 3 4 2 3" xfId="20001" xr:uid="{00000000-0005-0000-0000-0000694D0000}"/>
    <cellStyle name="20% - Accent1 3 2 3 6 3 4 3" xfId="20002" xr:uid="{00000000-0005-0000-0000-00006A4D0000}"/>
    <cellStyle name="20% - Accent1 3 2 3 6 3 4 3 2" xfId="20003" xr:uid="{00000000-0005-0000-0000-00006B4D0000}"/>
    <cellStyle name="20% - Accent1 3 2 3 6 3 4 4" xfId="20004" xr:uid="{00000000-0005-0000-0000-00006C4D0000}"/>
    <cellStyle name="20% - Accent1 3 2 3 6 3 5" xfId="20005" xr:uid="{00000000-0005-0000-0000-00006D4D0000}"/>
    <cellStyle name="20% - Accent1 3 2 3 6 3 5 2" xfId="20006" xr:uid="{00000000-0005-0000-0000-00006E4D0000}"/>
    <cellStyle name="20% - Accent1 3 2 3 6 3 5 2 2" xfId="20007" xr:uid="{00000000-0005-0000-0000-00006F4D0000}"/>
    <cellStyle name="20% - Accent1 3 2 3 6 3 5 3" xfId="20008" xr:uid="{00000000-0005-0000-0000-0000704D0000}"/>
    <cellStyle name="20% - Accent1 3 2 3 6 3 6" xfId="20009" xr:uid="{00000000-0005-0000-0000-0000714D0000}"/>
    <cellStyle name="20% - Accent1 3 2 3 6 3 6 2" xfId="20010" xr:uid="{00000000-0005-0000-0000-0000724D0000}"/>
    <cellStyle name="20% - Accent1 3 2 3 6 3 6 2 2" xfId="20011" xr:uid="{00000000-0005-0000-0000-0000734D0000}"/>
    <cellStyle name="20% - Accent1 3 2 3 6 3 6 3" xfId="20012" xr:uid="{00000000-0005-0000-0000-0000744D0000}"/>
    <cellStyle name="20% - Accent1 3 2 3 6 3 7" xfId="20013" xr:uid="{00000000-0005-0000-0000-0000754D0000}"/>
    <cellStyle name="20% - Accent1 3 2 3 6 3 7 2" xfId="20014" xr:uid="{00000000-0005-0000-0000-0000764D0000}"/>
    <cellStyle name="20% - Accent1 3 2 3 6 3 8" xfId="20015" xr:uid="{00000000-0005-0000-0000-0000774D0000}"/>
    <cellStyle name="20% - Accent1 3 2 3 6 3 8 2" xfId="20016" xr:uid="{00000000-0005-0000-0000-0000784D0000}"/>
    <cellStyle name="20% - Accent1 3 2 3 6 3 9" xfId="20017" xr:uid="{00000000-0005-0000-0000-0000794D0000}"/>
    <cellStyle name="20% - Accent1 3 2 3 6 4" xfId="20018" xr:uid="{00000000-0005-0000-0000-00007A4D0000}"/>
    <cellStyle name="20% - Accent1 3 2 3 6 4 2" xfId="20019" xr:uid="{00000000-0005-0000-0000-00007B4D0000}"/>
    <cellStyle name="20% - Accent1 3 2 3 6 4 2 2" xfId="20020" xr:uid="{00000000-0005-0000-0000-00007C4D0000}"/>
    <cellStyle name="20% - Accent1 3 2 3 6 4 2 2 2" xfId="20021" xr:uid="{00000000-0005-0000-0000-00007D4D0000}"/>
    <cellStyle name="20% - Accent1 3 2 3 6 4 2 3" xfId="20022" xr:uid="{00000000-0005-0000-0000-00007E4D0000}"/>
    <cellStyle name="20% - Accent1 3 2 3 6 4 3" xfId="20023" xr:uid="{00000000-0005-0000-0000-00007F4D0000}"/>
    <cellStyle name="20% - Accent1 3 2 3 6 4 3 2" xfId="20024" xr:uid="{00000000-0005-0000-0000-0000804D0000}"/>
    <cellStyle name="20% - Accent1 3 2 3 6 4 4" xfId="20025" xr:uid="{00000000-0005-0000-0000-0000814D0000}"/>
    <cellStyle name="20% - Accent1 3 2 3 6 5" xfId="20026" xr:uid="{00000000-0005-0000-0000-0000824D0000}"/>
    <cellStyle name="20% - Accent1 3 2 3 6 5 2" xfId="20027" xr:uid="{00000000-0005-0000-0000-0000834D0000}"/>
    <cellStyle name="20% - Accent1 3 2 3 6 5 2 2" xfId="20028" xr:uid="{00000000-0005-0000-0000-0000844D0000}"/>
    <cellStyle name="20% - Accent1 3 2 3 6 5 2 2 2" xfId="20029" xr:uid="{00000000-0005-0000-0000-0000854D0000}"/>
    <cellStyle name="20% - Accent1 3 2 3 6 5 2 3" xfId="20030" xr:uid="{00000000-0005-0000-0000-0000864D0000}"/>
    <cellStyle name="20% - Accent1 3 2 3 6 5 3" xfId="20031" xr:uid="{00000000-0005-0000-0000-0000874D0000}"/>
    <cellStyle name="20% - Accent1 3 2 3 6 5 3 2" xfId="20032" xr:uid="{00000000-0005-0000-0000-0000884D0000}"/>
    <cellStyle name="20% - Accent1 3 2 3 6 5 4" xfId="20033" xr:uid="{00000000-0005-0000-0000-0000894D0000}"/>
    <cellStyle name="20% - Accent1 3 2 3 6 6" xfId="20034" xr:uid="{00000000-0005-0000-0000-00008A4D0000}"/>
    <cellStyle name="20% - Accent1 3 2 3 6 6 2" xfId="20035" xr:uid="{00000000-0005-0000-0000-00008B4D0000}"/>
    <cellStyle name="20% - Accent1 3 2 3 6 6 2 2" xfId="20036" xr:uid="{00000000-0005-0000-0000-00008C4D0000}"/>
    <cellStyle name="20% - Accent1 3 2 3 6 6 2 2 2" xfId="20037" xr:uid="{00000000-0005-0000-0000-00008D4D0000}"/>
    <cellStyle name="20% - Accent1 3 2 3 6 6 2 3" xfId="20038" xr:uid="{00000000-0005-0000-0000-00008E4D0000}"/>
    <cellStyle name="20% - Accent1 3 2 3 6 6 3" xfId="20039" xr:uid="{00000000-0005-0000-0000-00008F4D0000}"/>
    <cellStyle name="20% - Accent1 3 2 3 6 6 3 2" xfId="20040" xr:uid="{00000000-0005-0000-0000-0000904D0000}"/>
    <cellStyle name="20% - Accent1 3 2 3 6 6 4" xfId="20041" xr:uid="{00000000-0005-0000-0000-0000914D0000}"/>
    <cellStyle name="20% - Accent1 3 2 3 6 7" xfId="20042" xr:uid="{00000000-0005-0000-0000-0000924D0000}"/>
    <cellStyle name="20% - Accent1 3 2 3 6 7 2" xfId="20043" xr:uid="{00000000-0005-0000-0000-0000934D0000}"/>
    <cellStyle name="20% - Accent1 3 2 3 6 7 2 2" xfId="20044" xr:uid="{00000000-0005-0000-0000-0000944D0000}"/>
    <cellStyle name="20% - Accent1 3 2 3 6 7 3" xfId="20045" xr:uid="{00000000-0005-0000-0000-0000954D0000}"/>
    <cellStyle name="20% - Accent1 3 2 3 6 8" xfId="20046" xr:uid="{00000000-0005-0000-0000-0000964D0000}"/>
    <cellStyle name="20% - Accent1 3 2 3 6 8 2" xfId="20047" xr:uid="{00000000-0005-0000-0000-0000974D0000}"/>
    <cellStyle name="20% - Accent1 3 2 3 6 8 2 2" xfId="20048" xr:uid="{00000000-0005-0000-0000-0000984D0000}"/>
    <cellStyle name="20% - Accent1 3 2 3 6 8 3" xfId="20049" xr:uid="{00000000-0005-0000-0000-0000994D0000}"/>
    <cellStyle name="20% - Accent1 3 2 3 6 9" xfId="20050" xr:uid="{00000000-0005-0000-0000-00009A4D0000}"/>
    <cellStyle name="20% - Accent1 3 2 3 6 9 2" xfId="20051" xr:uid="{00000000-0005-0000-0000-00009B4D0000}"/>
    <cellStyle name="20% - Accent1 3 2 3 7" xfId="20052" xr:uid="{00000000-0005-0000-0000-00009C4D0000}"/>
    <cellStyle name="20% - Accent1 3 2 3 7 2" xfId="20053" xr:uid="{00000000-0005-0000-0000-00009D4D0000}"/>
    <cellStyle name="20% - Accent1 3 2 3 7 2 2" xfId="20054" xr:uid="{00000000-0005-0000-0000-00009E4D0000}"/>
    <cellStyle name="20% - Accent1 3 2 3 7 2 2 2" xfId="20055" xr:uid="{00000000-0005-0000-0000-00009F4D0000}"/>
    <cellStyle name="20% - Accent1 3 2 3 7 2 2 2 2" xfId="20056" xr:uid="{00000000-0005-0000-0000-0000A04D0000}"/>
    <cellStyle name="20% - Accent1 3 2 3 7 2 2 3" xfId="20057" xr:uid="{00000000-0005-0000-0000-0000A14D0000}"/>
    <cellStyle name="20% - Accent1 3 2 3 7 2 3" xfId="20058" xr:uid="{00000000-0005-0000-0000-0000A24D0000}"/>
    <cellStyle name="20% - Accent1 3 2 3 7 2 3 2" xfId="20059" xr:uid="{00000000-0005-0000-0000-0000A34D0000}"/>
    <cellStyle name="20% - Accent1 3 2 3 7 2 4" xfId="20060" xr:uid="{00000000-0005-0000-0000-0000A44D0000}"/>
    <cellStyle name="20% - Accent1 3 2 3 7 3" xfId="20061" xr:uid="{00000000-0005-0000-0000-0000A54D0000}"/>
    <cellStyle name="20% - Accent1 3 2 3 7 3 2" xfId="20062" xr:uid="{00000000-0005-0000-0000-0000A64D0000}"/>
    <cellStyle name="20% - Accent1 3 2 3 7 3 2 2" xfId="20063" xr:uid="{00000000-0005-0000-0000-0000A74D0000}"/>
    <cellStyle name="20% - Accent1 3 2 3 7 3 2 2 2" xfId="20064" xr:uid="{00000000-0005-0000-0000-0000A84D0000}"/>
    <cellStyle name="20% - Accent1 3 2 3 7 3 2 3" xfId="20065" xr:uid="{00000000-0005-0000-0000-0000A94D0000}"/>
    <cellStyle name="20% - Accent1 3 2 3 7 3 3" xfId="20066" xr:uid="{00000000-0005-0000-0000-0000AA4D0000}"/>
    <cellStyle name="20% - Accent1 3 2 3 7 3 3 2" xfId="20067" xr:uid="{00000000-0005-0000-0000-0000AB4D0000}"/>
    <cellStyle name="20% - Accent1 3 2 3 7 3 4" xfId="20068" xr:uid="{00000000-0005-0000-0000-0000AC4D0000}"/>
    <cellStyle name="20% - Accent1 3 2 3 7 4" xfId="20069" xr:uid="{00000000-0005-0000-0000-0000AD4D0000}"/>
    <cellStyle name="20% - Accent1 3 2 3 7 4 2" xfId="20070" xr:uid="{00000000-0005-0000-0000-0000AE4D0000}"/>
    <cellStyle name="20% - Accent1 3 2 3 7 4 2 2" xfId="20071" xr:uid="{00000000-0005-0000-0000-0000AF4D0000}"/>
    <cellStyle name="20% - Accent1 3 2 3 7 4 2 2 2" xfId="20072" xr:uid="{00000000-0005-0000-0000-0000B04D0000}"/>
    <cellStyle name="20% - Accent1 3 2 3 7 4 2 3" xfId="20073" xr:uid="{00000000-0005-0000-0000-0000B14D0000}"/>
    <cellStyle name="20% - Accent1 3 2 3 7 4 3" xfId="20074" xr:uid="{00000000-0005-0000-0000-0000B24D0000}"/>
    <cellStyle name="20% - Accent1 3 2 3 7 4 3 2" xfId="20075" xr:uid="{00000000-0005-0000-0000-0000B34D0000}"/>
    <cellStyle name="20% - Accent1 3 2 3 7 4 4" xfId="20076" xr:uid="{00000000-0005-0000-0000-0000B44D0000}"/>
    <cellStyle name="20% - Accent1 3 2 3 7 5" xfId="20077" xr:uid="{00000000-0005-0000-0000-0000B54D0000}"/>
    <cellStyle name="20% - Accent1 3 2 3 7 5 2" xfId="20078" xr:uid="{00000000-0005-0000-0000-0000B64D0000}"/>
    <cellStyle name="20% - Accent1 3 2 3 7 5 2 2" xfId="20079" xr:uid="{00000000-0005-0000-0000-0000B74D0000}"/>
    <cellStyle name="20% - Accent1 3 2 3 7 5 3" xfId="20080" xr:uid="{00000000-0005-0000-0000-0000B84D0000}"/>
    <cellStyle name="20% - Accent1 3 2 3 7 6" xfId="20081" xr:uid="{00000000-0005-0000-0000-0000B94D0000}"/>
    <cellStyle name="20% - Accent1 3 2 3 7 6 2" xfId="20082" xr:uid="{00000000-0005-0000-0000-0000BA4D0000}"/>
    <cellStyle name="20% - Accent1 3 2 3 7 6 2 2" xfId="20083" xr:uid="{00000000-0005-0000-0000-0000BB4D0000}"/>
    <cellStyle name="20% - Accent1 3 2 3 7 6 3" xfId="20084" xr:uid="{00000000-0005-0000-0000-0000BC4D0000}"/>
    <cellStyle name="20% - Accent1 3 2 3 7 7" xfId="20085" xr:uid="{00000000-0005-0000-0000-0000BD4D0000}"/>
    <cellStyle name="20% - Accent1 3 2 3 7 7 2" xfId="20086" xr:uid="{00000000-0005-0000-0000-0000BE4D0000}"/>
    <cellStyle name="20% - Accent1 3 2 3 7 8" xfId="20087" xr:uid="{00000000-0005-0000-0000-0000BF4D0000}"/>
    <cellStyle name="20% - Accent1 3 2 3 7 8 2" xfId="20088" xr:uid="{00000000-0005-0000-0000-0000C04D0000}"/>
    <cellStyle name="20% - Accent1 3 2 3 7 9" xfId="20089" xr:uid="{00000000-0005-0000-0000-0000C14D0000}"/>
    <cellStyle name="20% - Accent1 3 2 3 8" xfId="20090" xr:uid="{00000000-0005-0000-0000-0000C24D0000}"/>
    <cellStyle name="20% - Accent1 3 2 3 8 2" xfId="20091" xr:uid="{00000000-0005-0000-0000-0000C34D0000}"/>
    <cellStyle name="20% - Accent1 3 2 3 8 2 2" xfId="20092" xr:uid="{00000000-0005-0000-0000-0000C44D0000}"/>
    <cellStyle name="20% - Accent1 3 2 3 8 2 2 2" xfId="20093" xr:uid="{00000000-0005-0000-0000-0000C54D0000}"/>
    <cellStyle name="20% - Accent1 3 2 3 8 2 2 2 2" xfId="20094" xr:uid="{00000000-0005-0000-0000-0000C64D0000}"/>
    <cellStyle name="20% - Accent1 3 2 3 8 2 2 3" xfId="20095" xr:uid="{00000000-0005-0000-0000-0000C74D0000}"/>
    <cellStyle name="20% - Accent1 3 2 3 8 2 3" xfId="20096" xr:uid="{00000000-0005-0000-0000-0000C84D0000}"/>
    <cellStyle name="20% - Accent1 3 2 3 8 2 3 2" xfId="20097" xr:uid="{00000000-0005-0000-0000-0000C94D0000}"/>
    <cellStyle name="20% - Accent1 3 2 3 8 2 4" xfId="20098" xr:uid="{00000000-0005-0000-0000-0000CA4D0000}"/>
    <cellStyle name="20% - Accent1 3 2 3 8 3" xfId="20099" xr:uid="{00000000-0005-0000-0000-0000CB4D0000}"/>
    <cellStyle name="20% - Accent1 3 2 3 8 3 2" xfId="20100" xr:uid="{00000000-0005-0000-0000-0000CC4D0000}"/>
    <cellStyle name="20% - Accent1 3 2 3 8 3 2 2" xfId="20101" xr:uid="{00000000-0005-0000-0000-0000CD4D0000}"/>
    <cellStyle name="20% - Accent1 3 2 3 8 3 2 2 2" xfId="20102" xr:uid="{00000000-0005-0000-0000-0000CE4D0000}"/>
    <cellStyle name="20% - Accent1 3 2 3 8 3 2 3" xfId="20103" xr:uid="{00000000-0005-0000-0000-0000CF4D0000}"/>
    <cellStyle name="20% - Accent1 3 2 3 8 3 3" xfId="20104" xr:uid="{00000000-0005-0000-0000-0000D04D0000}"/>
    <cellStyle name="20% - Accent1 3 2 3 8 3 3 2" xfId="20105" xr:uid="{00000000-0005-0000-0000-0000D14D0000}"/>
    <cellStyle name="20% - Accent1 3 2 3 8 3 4" xfId="20106" xr:uid="{00000000-0005-0000-0000-0000D24D0000}"/>
    <cellStyle name="20% - Accent1 3 2 3 8 4" xfId="20107" xr:uid="{00000000-0005-0000-0000-0000D34D0000}"/>
    <cellStyle name="20% - Accent1 3 2 3 8 4 2" xfId="20108" xr:uid="{00000000-0005-0000-0000-0000D44D0000}"/>
    <cellStyle name="20% - Accent1 3 2 3 8 4 2 2" xfId="20109" xr:uid="{00000000-0005-0000-0000-0000D54D0000}"/>
    <cellStyle name="20% - Accent1 3 2 3 8 4 2 2 2" xfId="20110" xr:uid="{00000000-0005-0000-0000-0000D64D0000}"/>
    <cellStyle name="20% - Accent1 3 2 3 8 4 2 3" xfId="20111" xr:uid="{00000000-0005-0000-0000-0000D74D0000}"/>
    <cellStyle name="20% - Accent1 3 2 3 8 4 3" xfId="20112" xr:uid="{00000000-0005-0000-0000-0000D84D0000}"/>
    <cellStyle name="20% - Accent1 3 2 3 8 4 3 2" xfId="20113" xr:uid="{00000000-0005-0000-0000-0000D94D0000}"/>
    <cellStyle name="20% - Accent1 3 2 3 8 4 4" xfId="20114" xr:uid="{00000000-0005-0000-0000-0000DA4D0000}"/>
    <cellStyle name="20% - Accent1 3 2 3 8 5" xfId="20115" xr:uid="{00000000-0005-0000-0000-0000DB4D0000}"/>
    <cellStyle name="20% - Accent1 3 2 3 8 5 2" xfId="20116" xr:uid="{00000000-0005-0000-0000-0000DC4D0000}"/>
    <cellStyle name="20% - Accent1 3 2 3 8 5 2 2" xfId="20117" xr:uid="{00000000-0005-0000-0000-0000DD4D0000}"/>
    <cellStyle name="20% - Accent1 3 2 3 8 5 3" xfId="20118" xr:uid="{00000000-0005-0000-0000-0000DE4D0000}"/>
    <cellStyle name="20% - Accent1 3 2 3 8 6" xfId="20119" xr:uid="{00000000-0005-0000-0000-0000DF4D0000}"/>
    <cellStyle name="20% - Accent1 3 2 3 8 6 2" xfId="20120" xr:uid="{00000000-0005-0000-0000-0000E04D0000}"/>
    <cellStyle name="20% - Accent1 3 2 3 8 6 2 2" xfId="20121" xr:uid="{00000000-0005-0000-0000-0000E14D0000}"/>
    <cellStyle name="20% - Accent1 3 2 3 8 6 3" xfId="20122" xr:uid="{00000000-0005-0000-0000-0000E24D0000}"/>
    <cellStyle name="20% - Accent1 3 2 3 8 7" xfId="20123" xr:uid="{00000000-0005-0000-0000-0000E34D0000}"/>
    <cellStyle name="20% - Accent1 3 2 3 8 7 2" xfId="20124" xr:uid="{00000000-0005-0000-0000-0000E44D0000}"/>
    <cellStyle name="20% - Accent1 3 2 3 8 8" xfId="20125" xr:uid="{00000000-0005-0000-0000-0000E54D0000}"/>
    <cellStyle name="20% - Accent1 3 2 3 8 8 2" xfId="20126" xr:uid="{00000000-0005-0000-0000-0000E64D0000}"/>
    <cellStyle name="20% - Accent1 3 2 3 8 9" xfId="20127" xr:uid="{00000000-0005-0000-0000-0000E74D0000}"/>
    <cellStyle name="20% - Accent1 3 2 3 9" xfId="20128" xr:uid="{00000000-0005-0000-0000-0000E84D0000}"/>
    <cellStyle name="20% - Accent1 3 2 3 9 2" xfId="20129" xr:uid="{00000000-0005-0000-0000-0000E94D0000}"/>
    <cellStyle name="20% - Accent1 3 2 3 9 2 2" xfId="20130" xr:uid="{00000000-0005-0000-0000-0000EA4D0000}"/>
    <cellStyle name="20% - Accent1 3 2 3 9 2 2 2" xfId="20131" xr:uid="{00000000-0005-0000-0000-0000EB4D0000}"/>
    <cellStyle name="20% - Accent1 3 2 3 9 2 3" xfId="20132" xr:uid="{00000000-0005-0000-0000-0000EC4D0000}"/>
    <cellStyle name="20% - Accent1 3 2 3 9 3" xfId="20133" xr:uid="{00000000-0005-0000-0000-0000ED4D0000}"/>
    <cellStyle name="20% - Accent1 3 2 3 9 3 2" xfId="20134" xr:uid="{00000000-0005-0000-0000-0000EE4D0000}"/>
    <cellStyle name="20% - Accent1 3 2 3 9 4" xfId="20135" xr:uid="{00000000-0005-0000-0000-0000EF4D0000}"/>
    <cellStyle name="20% - Accent1 3 2 4" xfId="20136" xr:uid="{00000000-0005-0000-0000-0000F04D0000}"/>
    <cellStyle name="20% - Accent1 3 2 4 10" xfId="20137" xr:uid="{00000000-0005-0000-0000-0000F14D0000}"/>
    <cellStyle name="20% - Accent1 3 2 4 10 2" xfId="20138" xr:uid="{00000000-0005-0000-0000-0000F24D0000}"/>
    <cellStyle name="20% - Accent1 3 2 4 10 2 2" xfId="20139" xr:uid="{00000000-0005-0000-0000-0000F34D0000}"/>
    <cellStyle name="20% - Accent1 3 2 4 10 2 2 2" xfId="20140" xr:uid="{00000000-0005-0000-0000-0000F44D0000}"/>
    <cellStyle name="20% - Accent1 3 2 4 10 2 3" xfId="20141" xr:uid="{00000000-0005-0000-0000-0000F54D0000}"/>
    <cellStyle name="20% - Accent1 3 2 4 10 3" xfId="20142" xr:uid="{00000000-0005-0000-0000-0000F64D0000}"/>
    <cellStyle name="20% - Accent1 3 2 4 10 3 2" xfId="20143" xr:uid="{00000000-0005-0000-0000-0000F74D0000}"/>
    <cellStyle name="20% - Accent1 3 2 4 10 4" xfId="20144" xr:uid="{00000000-0005-0000-0000-0000F84D0000}"/>
    <cellStyle name="20% - Accent1 3 2 4 11" xfId="20145" xr:uid="{00000000-0005-0000-0000-0000F94D0000}"/>
    <cellStyle name="20% - Accent1 3 2 4 11 2" xfId="20146" xr:uid="{00000000-0005-0000-0000-0000FA4D0000}"/>
    <cellStyle name="20% - Accent1 3 2 4 11 2 2" xfId="20147" xr:uid="{00000000-0005-0000-0000-0000FB4D0000}"/>
    <cellStyle name="20% - Accent1 3 2 4 11 2 2 2" xfId="20148" xr:uid="{00000000-0005-0000-0000-0000FC4D0000}"/>
    <cellStyle name="20% - Accent1 3 2 4 11 2 3" xfId="20149" xr:uid="{00000000-0005-0000-0000-0000FD4D0000}"/>
    <cellStyle name="20% - Accent1 3 2 4 11 3" xfId="20150" xr:uid="{00000000-0005-0000-0000-0000FE4D0000}"/>
    <cellStyle name="20% - Accent1 3 2 4 11 3 2" xfId="20151" xr:uid="{00000000-0005-0000-0000-0000FF4D0000}"/>
    <cellStyle name="20% - Accent1 3 2 4 11 4" xfId="20152" xr:uid="{00000000-0005-0000-0000-0000004E0000}"/>
    <cellStyle name="20% - Accent1 3 2 4 12" xfId="20153" xr:uid="{00000000-0005-0000-0000-0000014E0000}"/>
    <cellStyle name="20% - Accent1 3 2 4 12 2" xfId="20154" xr:uid="{00000000-0005-0000-0000-0000024E0000}"/>
    <cellStyle name="20% - Accent1 3 2 4 12 2 2" xfId="20155" xr:uid="{00000000-0005-0000-0000-0000034E0000}"/>
    <cellStyle name="20% - Accent1 3 2 4 12 3" xfId="20156" xr:uid="{00000000-0005-0000-0000-0000044E0000}"/>
    <cellStyle name="20% - Accent1 3 2 4 13" xfId="20157" xr:uid="{00000000-0005-0000-0000-0000054E0000}"/>
    <cellStyle name="20% - Accent1 3 2 4 13 2" xfId="20158" xr:uid="{00000000-0005-0000-0000-0000064E0000}"/>
    <cellStyle name="20% - Accent1 3 2 4 13 2 2" xfId="20159" xr:uid="{00000000-0005-0000-0000-0000074E0000}"/>
    <cellStyle name="20% - Accent1 3 2 4 13 3" xfId="20160" xr:uid="{00000000-0005-0000-0000-0000084E0000}"/>
    <cellStyle name="20% - Accent1 3 2 4 14" xfId="20161" xr:uid="{00000000-0005-0000-0000-0000094E0000}"/>
    <cellStyle name="20% - Accent1 3 2 4 14 2" xfId="20162" xr:uid="{00000000-0005-0000-0000-00000A4E0000}"/>
    <cellStyle name="20% - Accent1 3 2 4 15" xfId="20163" xr:uid="{00000000-0005-0000-0000-00000B4E0000}"/>
    <cellStyle name="20% - Accent1 3 2 4 15 2" xfId="20164" xr:uid="{00000000-0005-0000-0000-00000C4E0000}"/>
    <cellStyle name="20% - Accent1 3 2 4 16" xfId="20165" xr:uid="{00000000-0005-0000-0000-00000D4E0000}"/>
    <cellStyle name="20% - Accent1 3 2 4 2" xfId="20166" xr:uid="{00000000-0005-0000-0000-00000E4E0000}"/>
    <cellStyle name="20% - Accent1 3 2 4 2 10" xfId="20167" xr:uid="{00000000-0005-0000-0000-00000F4E0000}"/>
    <cellStyle name="20% - Accent1 3 2 4 2 10 2" xfId="20168" xr:uid="{00000000-0005-0000-0000-0000104E0000}"/>
    <cellStyle name="20% - Accent1 3 2 4 2 10 2 2" xfId="20169" xr:uid="{00000000-0005-0000-0000-0000114E0000}"/>
    <cellStyle name="20% - Accent1 3 2 4 2 10 2 2 2" xfId="20170" xr:uid="{00000000-0005-0000-0000-0000124E0000}"/>
    <cellStyle name="20% - Accent1 3 2 4 2 10 2 3" xfId="20171" xr:uid="{00000000-0005-0000-0000-0000134E0000}"/>
    <cellStyle name="20% - Accent1 3 2 4 2 10 3" xfId="20172" xr:uid="{00000000-0005-0000-0000-0000144E0000}"/>
    <cellStyle name="20% - Accent1 3 2 4 2 10 3 2" xfId="20173" xr:uid="{00000000-0005-0000-0000-0000154E0000}"/>
    <cellStyle name="20% - Accent1 3 2 4 2 10 4" xfId="20174" xr:uid="{00000000-0005-0000-0000-0000164E0000}"/>
    <cellStyle name="20% - Accent1 3 2 4 2 11" xfId="20175" xr:uid="{00000000-0005-0000-0000-0000174E0000}"/>
    <cellStyle name="20% - Accent1 3 2 4 2 11 2" xfId="20176" xr:uid="{00000000-0005-0000-0000-0000184E0000}"/>
    <cellStyle name="20% - Accent1 3 2 4 2 11 2 2" xfId="20177" xr:uid="{00000000-0005-0000-0000-0000194E0000}"/>
    <cellStyle name="20% - Accent1 3 2 4 2 11 3" xfId="20178" xr:uid="{00000000-0005-0000-0000-00001A4E0000}"/>
    <cellStyle name="20% - Accent1 3 2 4 2 12" xfId="20179" xr:uid="{00000000-0005-0000-0000-00001B4E0000}"/>
    <cellStyle name="20% - Accent1 3 2 4 2 12 2" xfId="20180" xr:uid="{00000000-0005-0000-0000-00001C4E0000}"/>
    <cellStyle name="20% - Accent1 3 2 4 2 12 2 2" xfId="20181" xr:uid="{00000000-0005-0000-0000-00001D4E0000}"/>
    <cellStyle name="20% - Accent1 3 2 4 2 12 3" xfId="20182" xr:uid="{00000000-0005-0000-0000-00001E4E0000}"/>
    <cellStyle name="20% - Accent1 3 2 4 2 13" xfId="20183" xr:uid="{00000000-0005-0000-0000-00001F4E0000}"/>
    <cellStyle name="20% - Accent1 3 2 4 2 13 2" xfId="20184" xr:uid="{00000000-0005-0000-0000-0000204E0000}"/>
    <cellStyle name="20% - Accent1 3 2 4 2 14" xfId="20185" xr:uid="{00000000-0005-0000-0000-0000214E0000}"/>
    <cellStyle name="20% - Accent1 3 2 4 2 14 2" xfId="20186" xr:uid="{00000000-0005-0000-0000-0000224E0000}"/>
    <cellStyle name="20% - Accent1 3 2 4 2 15" xfId="20187" xr:uid="{00000000-0005-0000-0000-0000234E0000}"/>
    <cellStyle name="20% - Accent1 3 2 4 2 2" xfId="20188" xr:uid="{00000000-0005-0000-0000-0000244E0000}"/>
    <cellStyle name="20% - Accent1 3 2 4 2 2 10" xfId="20189" xr:uid="{00000000-0005-0000-0000-0000254E0000}"/>
    <cellStyle name="20% - Accent1 3 2 4 2 2 10 2" xfId="20190" xr:uid="{00000000-0005-0000-0000-0000264E0000}"/>
    <cellStyle name="20% - Accent1 3 2 4 2 2 10 2 2" xfId="20191" xr:uid="{00000000-0005-0000-0000-0000274E0000}"/>
    <cellStyle name="20% - Accent1 3 2 4 2 2 10 3" xfId="20192" xr:uid="{00000000-0005-0000-0000-0000284E0000}"/>
    <cellStyle name="20% - Accent1 3 2 4 2 2 11" xfId="20193" xr:uid="{00000000-0005-0000-0000-0000294E0000}"/>
    <cellStyle name="20% - Accent1 3 2 4 2 2 11 2" xfId="20194" xr:uid="{00000000-0005-0000-0000-00002A4E0000}"/>
    <cellStyle name="20% - Accent1 3 2 4 2 2 11 2 2" xfId="20195" xr:uid="{00000000-0005-0000-0000-00002B4E0000}"/>
    <cellStyle name="20% - Accent1 3 2 4 2 2 11 3" xfId="20196" xr:uid="{00000000-0005-0000-0000-00002C4E0000}"/>
    <cellStyle name="20% - Accent1 3 2 4 2 2 12" xfId="20197" xr:uid="{00000000-0005-0000-0000-00002D4E0000}"/>
    <cellStyle name="20% - Accent1 3 2 4 2 2 12 2" xfId="20198" xr:uid="{00000000-0005-0000-0000-00002E4E0000}"/>
    <cellStyle name="20% - Accent1 3 2 4 2 2 13" xfId="20199" xr:uid="{00000000-0005-0000-0000-00002F4E0000}"/>
    <cellStyle name="20% - Accent1 3 2 4 2 2 13 2" xfId="20200" xr:uid="{00000000-0005-0000-0000-0000304E0000}"/>
    <cellStyle name="20% - Accent1 3 2 4 2 2 14" xfId="20201" xr:uid="{00000000-0005-0000-0000-0000314E0000}"/>
    <cellStyle name="20% - Accent1 3 2 4 2 2 2" xfId="20202" xr:uid="{00000000-0005-0000-0000-0000324E0000}"/>
    <cellStyle name="20% - Accent1 3 2 4 2 2 2 10" xfId="20203" xr:uid="{00000000-0005-0000-0000-0000334E0000}"/>
    <cellStyle name="20% - Accent1 3 2 4 2 2 2 10 2" xfId="20204" xr:uid="{00000000-0005-0000-0000-0000344E0000}"/>
    <cellStyle name="20% - Accent1 3 2 4 2 2 2 11" xfId="20205" xr:uid="{00000000-0005-0000-0000-0000354E0000}"/>
    <cellStyle name="20% - Accent1 3 2 4 2 2 2 2" xfId="20206" xr:uid="{00000000-0005-0000-0000-0000364E0000}"/>
    <cellStyle name="20% - Accent1 3 2 4 2 2 2 2 2" xfId="20207" xr:uid="{00000000-0005-0000-0000-0000374E0000}"/>
    <cellStyle name="20% - Accent1 3 2 4 2 2 2 2 2 2" xfId="20208" xr:uid="{00000000-0005-0000-0000-0000384E0000}"/>
    <cellStyle name="20% - Accent1 3 2 4 2 2 2 2 2 2 2" xfId="20209" xr:uid="{00000000-0005-0000-0000-0000394E0000}"/>
    <cellStyle name="20% - Accent1 3 2 4 2 2 2 2 2 2 2 2" xfId="20210" xr:uid="{00000000-0005-0000-0000-00003A4E0000}"/>
    <cellStyle name="20% - Accent1 3 2 4 2 2 2 2 2 2 3" xfId="20211" xr:uid="{00000000-0005-0000-0000-00003B4E0000}"/>
    <cellStyle name="20% - Accent1 3 2 4 2 2 2 2 2 3" xfId="20212" xr:uid="{00000000-0005-0000-0000-00003C4E0000}"/>
    <cellStyle name="20% - Accent1 3 2 4 2 2 2 2 2 3 2" xfId="20213" xr:uid="{00000000-0005-0000-0000-00003D4E0000}"/>
    <cellStyle name="20% - Accent1 3 2 4 2 2 2 2 2 4" xfId="20214" xr:uid="{00000000-0005-0000-0000-00003E4E0000}"/>
    <cellStyle name="20% - Accent1 3 2 4 2 2 2 2 3" xfId="20215" xr:uid="{00000000-0005-0000-0000-00003F4E0000}"/>
    <cellStyle name="20% - Accent1 3 2 4 2 2 2 2 3 2" xfId="20216" xr:uid="{00000000-0005-0000-0000-0000404E0000}"/>
    <cellStyle name="20% - Accent1 3 2 4 2 2 2 2 3 2 2" xfId="20217" xr:uid="{00000000-0005-0000-0000-0000414E0000}"/>
    <cellStyle name="20% - Accent1 3 2 4 2 2 2 2 3 2 2 2" xfId="20218" xr:uid="{00000000-0005-0000-0000-0000424E0000}"/>
    <cellStyle name="20% - Accent1 3 2 4 2 2 2 2 3 2 3" xfId="20219" xr:uid="{00000000-0005-0000-0000-0000434E0000}"/>
    <cellStyle name="20% - Accent1 3 2 4 2 2 2 2 3 3" xfId="20220" xr:uid="{00000000-0005-0000-0000-0000444E0000}"/>
    <cellStyle name="20% - Accent1 3 2 4 2 2 2 2 3 3 2" xfId="20221" xr:uid="{00000000-0005-0000-0000-0000454E0000}"/>
    <cellStyle name="20% - Accent1 3 2 4 2 2 2 2 3 4" xfId="20222" xr:uid="{00000000-0005-0000-0000-0000464E0000}"/>
    <cellStyle name="20% - Accent1 3 2 4 2 2 2 2 4" xfId="20223" xr:uid="{00000000-0005-0000-0000-0000474E0000}"/>
    <cellStyle name="20% - Accent1 3 2 4 2 2 2 2 4 2" xfId="20224" xr:uid="{00000000-0005-0000-0000-0000484E0000}"/>
    <cellStyle name="20% - Accent1 3 2 4 2 2 2 2 4 2 2" xfId="20225" xr:uid="{00000000-0005-0000-0000-0000494E0000}"/>
    <cellStyle name="20% - Accent1 3 2 4 2 2 2 2 4 2 2 2" xfId="20226" xr:uid="{00000000-0005-0000-0000-00004A4E0000}"/>
    <cellStyle name="20% - Accent1 3 2 4 2 2 2 2 4 2 3" xfId="20227" xr:uid="{00000000-0005-0000-0000-00004B4E0000}"/>
    <cellStyle name="20% - Accent1 3 2 4 2 2 2 2 4 3" xfId="20228" xr:uid="{00000000-0005-0000-0000-00004C4E0000}"/>
    <cellStyle name="20% - Accent1 3 2 4 2 2 2 2 4 3 2" xfId="20229" xr:uid="{00000000-0005-0000-0000-00004D4E0000}"/>
    <cellStyle name="20% - Accent1 3 2 4 2 2 2 2 4 4" xfId="20230" xr:uid="{00000000-0005-0000-0000-00004E4E0000}"/>
    <cellStyle name="20% - Accent1 3 2 4 2 2 2 2 5" xfId="20231" xr:uid="{00000000-0005-0000-0000-00004F4E0000}"/>
    <cellStyle name="20% - Accent1 3 2 4 2 2 2 2 5 2" xfId="20232" xr:uid="{00000000-0005-0000-0000-0000504E0000}"/>
    <cellStyle name="20% - Accent1 3 2 4 2 2 2 2 5 2 2" xfId="20233" xr:uid="{00000000-0005-0000-0000-0000514E0000}"/>
    <cellStyle name="20% - Accent1 3 2 4 2 2 2 2 5 3" xfId="20234" xr:uid="{00000000-0005-0000-0000-0000524E0000}"/>
    <cellStyle name="20% - Accent1 3 2 4 2 2 2 2 6" xfId="20235" xr:uid="{00000000-0005-0000-0000-0000534E0000}"/>
    <cellStyle name="20% - Accent1 3 2 4 2 2 2 2 6 2" xfId="20236" xr:uid="{00000000-0005-0000-0000-0000544E0000}"/>
    <cellStyle name="20% - Accent1 3 2 4 2 2 2 2 6 2 2" xfId="20237" xr:uid="{00000000-0005-0000-0000-0000554E0000}"/>
    <cellStyle name="20% - Accent1 3 2 4 2 2 2 2 6 3" xfId="20238" xr:uid="{00000000-0005-0000-0000-0000564E0000}"/>
    <cellStyle name="20% - Accent1 3 2 4 2 2 2 2 7" xfId="20239" xr:uid="{00000000-0005-0000-0000-0000574E0000}"/>
    <cellStyle name="20% - Accent1 3 2 4 2 2 2 2 7 2" xfId="20240" xr:uid="{00000000-0005-0000-0000-0000584E0000}"/>
    <cellStyle name="20% - Accent1 3 2 4 2 2 2 2 8" xfId="20241" xr:uid="{00000000-0005-0000-0000-0000594E0000}"/>
    <cellStyle name="20% - Accent1 3 2 4 2 2 2 2 8 2" xfId="20242" xr:uid="{00000000-0005-0000-0000-00005A4E0000}"/>
    <cellStyle name="20% - Accent1 3 2 4 2 2 2 2 9" xfId="20243" xr:uid="{00000000-0005-0000-0000-00005B4E0000}"/>
    <cellStyle name="20% - Accent1 3 2 4 2 2 2 3" xfId="20244" xr:uid="{00000000-0005-0000-0000-00005C4E0000}"/>
    <cellStyle name="20% - Accent1 3 2 4 2 2 2 3 2" xfId="20245" xr:uid="{00000000-0005-0000-0000-00005D4E0000}"/>
    <cellStyle name="20% - Accent1 3 2 4 2 2 2 3 2 2" xfId="20246" xr:uid="{00000000-0005-0000-0000-00005E4E0000}"/>
    <cellStyle name="20% - Accent1 3 2 4 2 2 2 3 2 2 2" xfId="20247" xr:uid="{00000000-0005-0000-0000-00005F4E0000}"/>
    <cellStyle name="20% - Accent1 3 2 4 2 2 2 3 2 2 2 2" xfId="20248" xr:uid="{00000000-0005-0000-0000-0000604E0000}"/>
    <cellStyle name="20% - Accent1 3 2 4 2 2 2 3 2 2 3" xfId="20249" xr:uid="{00000000-0005-0000-0000-0000614E0000}"/>
    <cellStyle name="20% - Accent1 3 2 4 2 2 2 3 2 3" xfId="20250" xr:uid="{00000000-0005-0000-0000-0000624E0000}"/>
    <cellStyle name="20% - Accent1 3 2 4 2 2 2 3 2 3 2" xfId="20251" xr:uid="{00000000-0005-0000-0000-0000634E0000}"/>
    <cellStyle name="20% - Accent1 3 2 4 2 2 2 3 2 4" xfId="20252" xr:uid="{00000000-0005-0000-0000-0000644E0000}"/>
    <cellStyle name="20% - Accent1 3 2 4 2 2 2 3 3" xfId="20253" xr:uid="{00000000-0005-0000-0000-0000654E0000}"/>
    <cellStyle name="20% - Accent1 3 2 4 2 2 2 3 3 2" xfId="20254" xr:uid="{00000000-0005-0000-0000-0000664E0000}"/>
    <cellStyle name="20% - Accent1 3 2 4 2 2 2 3 3 2 2" xfId="20255" xr:uid="{00000000-0005-0000-0000-0000674E0000}"/>
    <cellStyle name="20% - Accent1 3 2 4 2 2 2 3 3 2 2 2" xfId="20256" xr:uid="{00000000-0005-0000-0000-0000684E0000}"/>
    <cellStyle name="20% - Accent1 3 2 4 2 2 2 3 3 2 3" xfId="20257" xr:uid="{00000000-0005-0000-0000-0000694E0000}"/>
    <cellStyle name="20% - Accent1 3 2 4 2 2 2 3 3 3" xfId="20258" xr:uid="{00000000-0005-0000-0000-00006A4E0000}"/>
    <cellStyle name="20% - Accent1 3 2 4 2 2 2 3 3 3 2" xfId="20259" xr:uid="{00000000-0005-0000-0000-00006B4E0000}"/>
    <cellStyle name="20% - Accent1 3 2 4 2 2 2 3 3 4" xfId="20260" xr:uid="{00000000-0005-0000-0000-00006C4E0000}"/>
    <cellStyle name="20% - Accent1 3 2 4 2 2 2 3 4" xfId="20261" xr:uid="{00000000-0005-0000-0000-00006D4E0000}"/>
    <cellStyle name="20% - Accent1 3 2 4 2 2 2 3 4 2" xfId="20262" xr:uid="{00000000-0005-0000-0000-00006E4E0000}"/>
    <cellStyle name="20% - Accent1 3 2 4 2 2 2 3 4 2 2" xfId="20263" xr:uid="{00000000-0005-0000-0000-00006F4E0000}"/>
    <cellStyle name="20% - Accent1 3 2 4 2 2 2 3 4 2 2 2" xfId="20264" xr:uid="{00000000-0005-0000-0000-0000704E0000}"/>
    <cellStyle name="20% - Accent1 3 2 4 2 2 2 3 4 2 3" xfId="20265" xr:uid="{00000000-0005-0000-0000-0000714E0000}"/>
    <cellStyle name="20% - Accent1 3 2 4 2 2 2 3 4 3" xfId="20266" xr:uid="{00000000-0005-0000-0000-0000724E0000}"/>
    <cellStyle name="20% - Accent1 3 2 4 2 2 2 3 4 3 2" xfId="20267" xr:uid="{00000000-0005-0000-0000-0000734E0000}"/>
    <cellStyle name="20% - Accent1 3 2 4 2 2 2 3 4 4" xfId="20268" xr:uid="{00000000-0005-0000-0000-0000744E0000}"/>
    <cellStyle name="20% - Accent1 3 2 4 2 2 2 3 5" xfId="20269" xr:uid="{00000000-0005-0000-0000-0000754E0000}"/>
    <cellStyle name="20% - Accent1 3 2 4 2 2 2 3 5 2" xfId="20270" xr:uid="{00000000-0005-0000-0000-0000764E0000}"/>
    <cellStyle name="20% - Accent1 3 2 4 2 2 2 3 5 2 2" xfId="20271" xr:uid="{00000000-0005-0000-0000-0000774E0000}"/>
    <cellStyle name="20% - Accent1 3 2 4 2 2 2 3 5 3" xfId="20272" xr:uid="{00000000-0005-0000-0000-0000784E0000}"/>
    <cellStyle name="20% - Accent1 3 2 4 2 2 2 3 6" xfId="20273" xr:uid="{00000000-0005-0000-0000-0000794E0000}"/>
    <cellStyle name="20% - Accent1 3 2 4 2 2 2 3 6 2" xfId="20274" xr:uid="{00000000-0005-0000-0000-00007A4E0000}"/>
    <cellStyle name="20% - Accent1 3 2 4 2 2 2 3 6 2 2" xfId="20275" xr:uid="{00000000-0005-0000-0000-00007B4E0000}"/>
    <cellStyle name="20% - Accent1 3 2 4 2 2 2 3 6 3" xfId="20276" xr:uid="{00000000-0005-0000-0000-00007C4E0000}"/>
    <cellStyle name="20% - Accent1 3 2 4 2 2 2 3 7" xfId="20277" xr:uid="{00000000-0005-0000-0000-00007D4E0000}"/>
    <cellStyle name="20% - Accent1 3 2 4 2 2 2 3 7 2" xfId="20278" xr:uid="{00000000-0005-0000-0000-00007E4E0000}"/>
    <cellStyle name="20% - Accent1 3 2 4 2 2 2 3 8" xfId="20279" xr:uid="{00000000-0005-0000-0000-00007F4E0000}"/>
    <cellStyle name="20% - Accent1 3 2 4 2 2 2 3 8 2" xfId="20280" xr:uid="{00000000-0005-0000-0000-0000804E0000}"/>
    <cellStyle name="20% - Accent1 3 2 4 2 2 2 3 9" xfId="20281" xr:uid="{00000000-0005-0000-0000-0000814E0000}"/>
    <cellStyle name="20% - Accent1 3 2 4 2 2 2 4" xfId="20282" xr:uid="{00000000-0005-0000-0000-0000824E0000}"/>
    <cellStyle name="20% - Accent1 3 2 4 2 2 2 4 2" xfId="20283" xr:uid="{00000000-0005-0000-0000-0000834E0000}"/>
    <cellStyle name="20% - Accent1 3 2 4 2 2 2 4 2 2" xfId="20284" xr:uid="{00000000-0005-0000-0000-0000844E0000}"/>
    <cellStyle name="20% - Accent1 3 2 4 2 2 2 4 2 2 2" xfId="20285" xr:uid="{00000000-0005-0000-0000-0000854E0000}"/>
    <cellStyle name="20% - Accent1 3 2 4 2 2 2 4 2 3" xfId="20286" xr:uid="{00000000-0005-0000-0000-0000864E0000}"/>
    <cellStyle name="20% - Accent1 3 2 4 2 2 2 4 3" xfId="20287" xr:uid="{00000000-0005-0000-0000-0000874E0000}"/>
    <cellStyle name="20% - Accent1 3 2 4 2 2 2 4 3 2" xfId="20288" xr:uid="{00000000-0005-0000-0000-0000884E0000}"/>
    <cellStyle name="20% - Accent1 3 2 4 2 2 2 4 4" xfId="20289" xr:uid="{00000000-0005-0000-0000-0000894E0000}"/>
    <cellStyle name="20% - Accent1 3 2 4 2 2 2 5" xfId="20290" xr:uid="{00000000-0005-0000-0000-00008A4E0000}"/>
    <cellStyle name="20% - Accent1 3 2 4 2 2 2 5 2" xfId="20291" xr:uid="{00000000-0005-0000-0000-00008B4E0000}"/>
    <cellStyle name="20% - Accent1 3 2 4 2 2 2 5 2 2" xfId="20292" xr:uid="{00000000-0005-0000-0000-00008C4E0000}"/>
    <cellStyle name="20% - Accent1 3 2 4 2 2 2 5 2 2 2" xfId="20293" xr:uid="{00000000-0005-0000-0000-00008D4E0000}"/>
    <cellStyle name="20% - Accent1 3 2 4 2 2 2 5 2 3" xfId="20294" xr:uid="{00000000-0005-0000-0000-00008E4E0000}"/>
    <cellStyle name="20% - Accent1 3 2 4 2 2 2 5 3" xfId="20295" xr:uid="{00000000-0005-0000-0000-00008F4E0000}"/>
    <cellStyle name="20% - Accent1 3 2 4 2 2 2 5 3 2" xfId="20296" xr:uid="{00000000-0005-0000-0000-0000904E0000}"/>
    <cellStyle name="20% - Accent1 3 2 4 2 2 2 5 4" xfId="20297" xr:uid="{00000000-0005-0000-0000-0000914E0000}"/>
    <cellStyle name="20% - Accent1 3 2 4 2 2 2 6" xfId="20298" xr:uid="{00000000-0005-0000-0000-0000924E0000}"/>
    <cellStyle name="20% - Accent1 3 2 4 2 2 2 6 2" xfId="20299" xr:uid="{00000000-0005-0000-0000-0000934E0000}"/>
    <cellStyle name="20% - Accent1 3 2 4 2 2 2 6 2 2" xfId="20300" xr:uid="{00000000-0005-0000-0000-0000944E0000}"/>
    <cellStyle name="20% - Accent1 3 2 4 2 2 2 6 2 2 2" xfId="20301" xr:uid="{00000000-0005-0000-0000-0000954E0000}"/>
    <cellStyle name="20% - Accent1 3 2 4 2 2 2 6 2 3" xfId="20302" xr:uid="{00000000-0005-0000-0000-0000964E0000}"/>
    <cellStyle name="20% - Accent1 3 2 4 2 2 2 6 3" xfId="20303" xr:uid="{00000000-0005-0000-0000-0000974E0000}"/>
    <cellStyle name="20% - Accent1 3 2 4 2 2 2 6 3 2" xfId="20304" xr:uid="{00000000-0005-0000-0000-0000984E0000}"/>
    <cellStyle name="20% - Accent1 3 2 4 2 2 2 6 4" xfId="20305" xr:uid="{00000000-0005-0000-0000-0000994E0000}"/>
    <cellStyle name="20% - Accent1 3 2 4 2 2 2 7" xfId="20306" xr:uid="{00000000-0005-0000-0000-00009A4E0000}"/>
    <cellStyle name="20% - Accent1 3 2 4 2 2 2 7 2" xfId="20307" xr:uid="{00000000-0005-0000-0000-00009B4E0000}"/>
    <cellStyle name="20% - Accent1 3 2 4 2 2 2 7 2 2" xfId="20308" xr:uid="{00000000-0005-0000-0000-00009C4E0000}"/>
    <cellStyle name="20% - Accent1 3 2 4 2 2 2 7 3" xfId="20309" xr:uid="{00000000-0005-0000-0000-00009D4E0000}"/>
    <cellStyle name="20% - Accent1 3 2 4 2 2 2 8" xfId="20310" xr:uid="{00000000-0005-0000-0000-00009E4E0000}"/>
    <cellStyle name="20% - Accent1 3 2 4 2 2 2 8 2" xfId="20311" xr:uid="{00000000-0005-0000-0000-00009F4E0000}"/>
    <cellStyle name="20% - Accent1 3 2 4 2 2 2 8 2 2" xfId="20312" xr:uid="{00000000-0005-0000-0000-0000A04E0000}"/>
    <cellStyle name="20% - Accent1 3 2 4 2 2 2 8 3" xfId="20313" xr:uid="{00000000-0005-0000-0000-0000A14E0000}"/>
    <cellStyle name="20% - Accent1 3 2 4 2 2 2 9" xfId="20314" xr:uid="{00000000-0005-0000-0000-0000A24E0000}"/>
    <cellStyle name="20% - Accent1 3 2 4 2 2 2 9 2" xfId="20315" xr:uid="{00000000-0005-0000-0000-0000A34E0000}"/>
    <cellStyle name="20% - Accent1 3 2 4 2 2 3" xfId="20316" xr:uid="{00000000-0005-0000-0000-0000A44E0000}"/>
    <cellStyle name="20% - Accent1 3 2 4 2 2 3 10" xfId="20317" xr:uid="{00000000-0005-0000-0000-0000A54E0000}"/>
    <cellStyle name="20% - Accent1 3 2 4 2 2 3 10 2" xfId="20318" xr:uid="{00000000-0005-0000-0000-0000A64E0000}"/>
    <cellStyle name="20% - Accent1 3 2 4 2 2 3 11" xfId="20319" xr:uid="{00000000-0005-0000-0000-0000A74E0000}"/>
    <cellStyle name="20% - Accent1 3 2 4 2 2 3 2" xfId="20320" xr:uid="{00000000-0005-0000-0000-0000A84E0000}"/>
    <cellStyle name="20% - Accent1 3 2 4 2 2 3 2 2" xfId="20321" xr:uid="{00000000-0005-0000-0000-0000A94E0000}"/>
    <cellStyle name="20% - Accent1 3 2 4 2 2 3 2 2 2" xfId="20322" xr:uid="{00000000-0005-0000-0000-0000AA4E0000}"/>
    <cellStyle name="20% - Accent1 3 2 4 2 2 3 2 2 2 2" xfId="20323" xr:uid="{00000000-0005-0000-0000-0000AB4E0000}"/>
    <cellStyle name="20% - Accent1 3 2 4 2 2 3 2 2 2 2 2" xfId="20324" xr:uid="{00000000-0005-0000-0000-0000AC4E0000}"/>
    <cellStyle name="20% - Accent1 3 2 4 2 2 3 2 2 2 3" xfId="20325" xr:uid="{00000000-0005-0000-0000-0000AD4E0000}"/>
    <cellStyle name="20% - Accent1 3 2 4 2 2 3 2 2 3" xfId="20326" xr:uid="{00000000-0005-0000-0000-0000AE4E0000}"/>
    <cellStyle name="20% - Accent1 3 2 4 2 2 3 2 2 3 2" xfId="20327" xr:uid="{00000000-0005-0000-0000-0000AF4E0000}"/>
    <cellStyle name="20% - Accent1 3 2 4 2 2 3 2 2 4" xfId="20328" xr:uid="{00000000-0005-0000-0000-0000B04E0000}"/>
    <cellStyle name="20% - Accent1 3 2 4 2 2 3 2 3" xfId="20329" xr:uid="{00000000-0005-0000-0000-0000B14E0000}"/>
    <cellStyle name="20% - Accent1 3 2 4 2 2 3 2 3 2" xfId="20330" xr:uid="{00000000-0005-0000-0000-0000B24E0000}"/>
    <cellStyle name="20% - Accent1 3 2 4 2 2 3 2 3 2 2" xfId="20331" xr:uid="{00000000-0005-0000-0000-0000B34E0000}"/>
    <cellStyle name="20% - Accent1 3 2 4 2 2 3 2 3 2 2 2" xfId="20332" xr:uid="{00000000-0005-0000-0000-0000B44E0000}"/>
    <cellStyle name="20% - Accent1 3 2 4 2 2 3 2 3 2 3" xfId="20333" xr:uid="{00000000-0005-0000-0000-0000B54E0000}"/>
    <cellStyle name="20% - Accent1 3 2 4 2 2 3 2 3 3" xfId="20334" xr:uid="{00000000-0005-0000-0000-0000B64E0000}"/>
    <cellStyle name="20% - Accent1 3 2 4 2 2 3 2 3 3 2" xfId="20335" xr:uid="{00000000-0005-0000-0000-0000B74E0000}"/>
    <cellStyle name="20% - Accent1 3 2 4 2 2 3 2 3 4" xfId="20336" xr:uid="{00000000-0005-0000-0000-0000B84E0000}"/>
    <cellStyle name="20% - Accent1 3 2 4 2 2 3 2 4" xfId="20337" xr:uid="{00000000-0005-0000-0000-0000B94E0000}"/>
    <cellStyle name="20% - Accent1 3 2 4 2 2 3 2 4 2" xfId="20338" xr:uid="{00000000-0005-0000-0000-0000BA4E0000}"/>
    <cellStyle name="20% - Accent1 3 2 4 2 2 3 2 4 2 2" xfId="20339" xr:uid="{00000000-0005-0000-0000-0000BB4E0000}"/>
    <cellStyle name="20% - Accent1 3 2 4 2 2 3 2 4 2 2 2" xfId="20340" xr:uid="{00000000-0005-0000-0000-0000BC4E0000}"/>
    <cellStyle name="20% - Accent1 3 2 4 2 2 3 2 4 2 3" xfId="20341" xr:uid="{00000000-0005-0000-0000-0000BD4E0000}"/>
    <cellStyle name="20% - Accent1 3 2 4 2 2 3 2 4 3" xfId="20342" xr:uid="{00000000-0005-0000-0000-0000BE4E0000}"/>
    <cellStyle name="20% - Accent1 3 2 4 2 2 3 2 4 3 2" xfId="20343" xr:uid="{00000000-0005-0000-0000-0000BF4E0000}"/>
    <cellStyle name="20% - Accent1 3 2 4 2 2 3 2 4 4" xfId="20344" xr:uid="{00000000-0005-0000-0000-0000C04E0000}"/>
    <cellStyle name="20% - Accent1 3 2 4 2 2 3 2 5" xfId="20345" xr:uid="{00000000-0005-0000-0000-0000C14E0000}"/>
    <cellStyle name="20% - Accent1 3 2 4 2 2 3 2 5 2" xfId="20346" xr:uid="{00000000-0005-0000-0000-0000C24E0000}"/>
    <cellStyle name="20% - Accent1 3 2 4 2 2 3 2 5 2 2" xfId="20347" xr:uid="{00000000-0005-0000-0000-0000C34E0000}"/>
    <cellStyle name="20% - Accent1 3 2 4 2 2 3 2 5 3" xfId="20348" xr:uid="{00000000-0005-0000-0000-0000C44E0000}"/>
    <cellStyle name="20% - Accent1 3 2 4 2 2 3 2 6" xfId="20349" xr:uid="{00000000-0005-0000-0000-0000C54E0000}"/>
    <cellStyle name="20% - Accent1 3 2 4 2 2 3 2 6 2" xfId="20350" xr:uid="{00000000-0005-0000-0000-0000C64E0000}"/>
    <cellStyle name="20% - Accent1 3 2 4 2 2 3 2 6 2 2" xfId="20351" xr:uid="{00000000-0005-0000-0000-0000C74E0000}"/>
    <cellStyle name="20% - Accent1 3 2 4 2 2 3 2 6 3" xfId="20352" xr:uid="{00000000-0005-0000-0000-0000C84E0000}"/>
    <cellStyle name="20% - Accent1 3 2 4 2 2 3 2 7" xfId="20353" xr:uid="{00000000-0005-0000-0000-0000C94E0000}"/>
    <cellStyle name="20% - Accent1 3 2 4 2 2 3 2 7 2" xfId="20354" xr:uid="{00000000-0005-0000-0000-0000CA4E0000}"/>
    <cellStyle name="20% - Accent1 3 2 4 2 2 3 2 8" xfId="20355" xr:uid="{00000000-0005-0000-0000-0000CB4E0000}"/>
    <cellStyle name="20% - Accent1 3 2 4 2 2 3 2 8 2" xfId="20356" xr:uid="{00000000-0005-0000-0000-0000CC4E0000}"/>
    <cellStyle name="20% - Accent1 3 2 4 2 2 3 2 9" xfId="20357" xr:uid="{00000000-0005-0000-0000-0000CD4E0000}"/>
    <cellStyle name="20% - Accent1 3 2 4 2 2 3 3" xfId="20358" xr:uid="{00000000-0005-0000-0000-0000CE4E0000}"/>
    <cellStyle name="20% - Accent1 3 2 4 2 2 3 3 2" xfId="20359" xr:uid="{00000000-0005-0000-0000-0000CF4E0000}"/>
    <cellStyle name="20% - Accent1 3 2 4 2 2 3 3 2 2" xfId="20360" xr:uid="{00000000-0005-0000-0000-0000D04E0000}"/>
    <cellStyle name="20% - Accent1 3 2 4 2 2 3 3 2 2 2" xfId="20361" xr:uid="{00000000-0005-0000-0000-0000D14E0000}"/>
    <cellStyle name="20% - Accent1 3 2 4 2 2 3 3 2 2 2 2" xfId="20362" xr:uid="{00000000-0005-0000-0000-0000D24E0000}"/>
    <cellStyle name="20% - Accent1 3 2 4 2 2 3 3 2 2 3" xfId="20363" xr:uid="{00000000-0005-0000-0000-0000D34E0000}"/>
    <cellStyle name="20% - Accent1 3 2 4 2 2 3 3 2 3" xfId="20364" xr:uid="{00000000-0005-0000-0000-0000D44E0000}"/>
    <cellStyle name="20% - Accent1 3 2 4 2 2 3 3 2 3 2" xfId="20365" xr:uid="{00000000-0005-0000-0000-0000D54E0000}"/>
    <cellStyle name="20% - Accent1 3 2 4 2 2 3 3 2 4" xfId="20366" xr:uid="{00000000-0005-0000-0000-0000D64E0000}"/>
    <cellStyle name="20% - Accent1 3 2 4 2 2 3 3 3" xfId="20367" xr:uid="{00000000-0005-0000-0000-0000D74E0000}"/>
    <cellStyle name="20% - Accent1 3 2 4 2 2 3 3 3 2" xfId="20368" xr:uid="{00000000-0005-0000-0000-0000D84E0000}"/>
    <cellStyle name="20% - Accent1 3 2 4 2 2 3 3 3 2 2" xfId="20369" xr:uid="{00000000-0005-0000-0000-0000D94E0000}"/>
    <cellStyle name="20% - Accent1 3 2 4 2 2 3 3 3 2 2 2" xfId="20370" xr:uid="{00000000-0005-0000-0000-0000DA4E0000}"/>
    <cellStyle name="20% - Accent1 3 2 4 2 2 3 3 3 2 3" xfId="20371" xr:uid="{00000000-0005-0000-0000-0000DB4E0000}"/>
    <cellStyle name="20% - Accent1 3 2 4 2 2 3 3 3 3" xfId="20372" xr:uid="{00000000-0005-0000-0000-0000DC4E0000}"/>
    <cellStyle name="20% - Accent1 3 2 4 2 2 3 3 3 3 2" xfId="20373" xr:uid="{00000000-0005-0000-0000-0000DD4E0000}"/>
    <cellStyle name="20% - Accent1 3 2 4 2 2 3 3 3 4" xfId="20374" xr:uid="{00000000-0005-0000-0000-0000DE4E0000}"/>
    <cellStyle name="20% - Accent1 3 2 4 2 2 3 3 4" xfId="20375" xr:uid="{00000000-0005-0000-0000-0000DF4E0000}"/>
    <cellStyle name="20% - Accent1 3 2 4 2 2 3 3 4 2" xfId="20376" xr:uid="{00000000-0005-0000-0000-0000E04E0000}"/>
    <cellStyle name="20% - Accent1 3 2 4 2 2 3 3 4 2 2" xfId="20377" xr:uid="{00000000-0005-0000-0000-0000E14E0000}"/>
    <cellStyle name="20% - Accent1 3 2 4 2 2 3 3 4 2 2 2" xfId="20378" xr:uid="{00000000-0005-0000-0000-0000E24E0000}"/>
    <cellStyle name="20% - Accent1 3 2 4 2 2 3 3 4 2 3" xfId="20379" xr:uid="{00000000-0005-0000-0000-0000E34E0000}"/>
    <cellStyle name="20% - Accent1 3 2 4 2 2 3 3 4 3" xfId="20380" xr:uid="{00000000-0005-0000-0000-0000E44E0000}"/>
    <cellStyle name="20% - Accent1 3 2 4 2 2 3 3 4 3 2" xfId="20381" xr:uid="{00000000-0005-0000-0000-0000E54E0000}"/>
    <cellStyle name="20% - Accent1 3 2 4 2 2 3 3 4 4" xfId="20382" xr:uid="{00000000-0005-0000-0000-0000E64E0000}"/>
    <cellStyle name="20% - Accent1 3 2 4 2 2 3 3 5" xfId="20383" xr:uid="{00000000-0005-0000-0000-0000E74E0000}"/>
    <cellStyle name="20% - Accent1 3 2 4 2 2 3 3 5 2" xfId="20384" xr:uid="{00000000-0005-0000-0000-0000E84E0000}"/>
    <cellStyle name="20% - Accent1 3 2 4 2 2 3 3 5 2 2" xfId="20385" xr:uid="{00000000-0005-0000-0000-0000E94E0000}"/>
    <cellStyle name="20% - Accent1 3 2 4 2 2 3 3 5 3" xfId="20386" xr:uid="{00000000-0005-0000-0000-0000EA4E0000}"/>
    <cellStyle name="20% - Accent1 3 2 4 2 2 3 3 6" xfId="20387" xr:uid="{00000000-0005-0000-0000-0000EB4E0000}"/>
    <cellStyle name="20% - Accent1 3 2 4 2 2 3 3 6 2" xfId="20388" xr:uid="{00000000-0005-0000-0000-0000EC4E0000}"/>
    <cellStyle name="20% - Accent1 3 2 4 2 2 3 3 6 2 2" xfId="20389" xr:uid="{00000000-0005-0000-0000-0000ED4E0000}"/>
    <cellStyle name="20% - Accent1 3 2 4 2 2 3 3 6 3" xfId="20390" xr:uid="{00000000-0005-0000-0000-0000EE4E0000}"/>
    <cellStyle name="20% - Accent1 3 2 4 2 2 3 3 7" xfId="20391" xr:uid="{00000000-0005-0000-0000-0000EF4E0000}"/>
    <cellStyle name="20% - Accent1 3 2 4 2 2 3 3 7 2" xfId="20392" xr:uid="{00000000-0005-0000-0000-0000F04E0000}"/>
    <cellStyle name="20% - Accent1 3 2 4 2 2 3 3 8" xfId="20393" xr:uid="{00000000-0005-0000-0000-0000F14E0000}"/>
    <cellStyle name="20% - Accent1 3 2 4 2 2 3 3 8 2" xfId="20394" xr:uid="{00000000-0005-0000-0000-0000F24E0000}"/>
    <cellStyle name="20% - Accent1 3 2 4 2 2 3 3 9" xfId="20395" xr:uid="{00000000-0005-0000-0000-0000F34E0000}"/>
    <cellStyle name="20% - Accent1 3 2 4 2 2 3 4" xfId="20396" xr:uid="{00000000-0005-0000-0000-0000F44E0000}"/>
    <cellStyle name="20% - Accent1 3 2 4 2 2 3 4 2" xfId="20397" xr:uid="{00000000-0005-0000-0000-0000F54E0000}"/>
    <cellStyle name="20% - Accent1 3 2 4 2 2 3 4 2 2" xfId="20398" xr:uid="{00000000-0005-0000-0000-0000F64E0000}"/>
    <cellStyle name="20% - Accent1 3 2 4 2 2 3 4 2 2 2" xfId="20399" xr:uid="{00000000-0005-0000-0000-0000F74E0000}"/>
    <cellStyle name="20% - Accent1 3 2 4 2 2 3 4 2 3" xfId="20400" xr:uid="{00000000-0005-0000-0000-0000F84E0000}"/>
    <cellStyle name="20% - Accent1 3 2 4 2 2 3 4 3" xfId="20401" xr:uid="{00000000-0005-0000-0000-0000F94E0000}"/>
    <cellStyle name="20% - Accent1 3 2 4 2 2 3 4 3 2" xfId="20402" xr:uid="{00000000-0005-0000-0000-0000FA4E0000}"/>
    <cellStyle name="20% - Accent1 3 2 4 2 2 3 4 4" xfId="20403" xr:uid="{00000000-0005-0000-0000-0000FB4E0000}"/>
    <cellStyle name="20% - Accent1 3 2 4 2 2 3 5" xfId="20404" xr:uid="{00000000-0005-0000-0000-0000FC4E0000}"/>
    <cellStyle name="20% - Accent1 3 2 4 2 2 3 5 2" xfId="20405" xr:uid="{00000000-0005-0000-0000-0000FD4E0000}"/>
    <cellStyle name="20% - Accent1 3 2 4 2 2 3 5 2 2" xfId="20406" xr:uid="{00000000-0005-0000-0000-0000FE4E0000}"/>
    <cellStyle name="20% - Accent1 3 2 4 2 2 3 5 2 2 2" xfId="20407" xr:uid="{00000000-0005-0000-0000-0000FF4E0000}"/>
    <cellStyle name="20% - Accent1 3 2 4 2 2 3 5 2 3" xfId="20408" xr:uid="{00000000-0005-0000-0000-0000004F0000}"/>
    <cellStyle name="20% - Accent1 3 2 4 2 2 3 5 3" xfId="20409" xr:uid="{00000000-0005-0000-0000-0000014F0000}"/>
    <cellStyle name="20% - Accent1 3 2 4 2 2 3 5 3 2" xfId="20410" xr:uid="{00000000-0005-0000-0000-0000024F0000}"/>
    <cellStyle name="20% - Accent1 3 2 4 2 2 3 5 4" xfId="20411" xr:uid="{00000000-0005-0000-0000-0000034F0000}"/>
    <cellStyle name="20% - Accent1 3 2 4 2 2 3 6" xfId="20412" xr:uid="{00000000-0005-0000-0000-0000044F0000}"/>
    <cellStyle name="20% - Accent1 3 2 4 2 2 3 6 2" xfId="20413" xr:uid="{00000000-0005-0000-0000-0000054F0000}"/>
    <cellStyle name="20% - Accent1 3 2 4 2 2 3 6 2 2" xfId="20414" xr:uid="{00000000-0005-0000-0000-0000064F0000}"/>
    <cellStyle name="20% - Accent1 3 2 4 2 2 3 6 2 2 2" xfId="20415" xr:uid="{00000000-0005-0000-0000-0000074F0000}"/>
    <cellStyle name="20% - Accent1 3 2 4 2 2 3 6 2 3" xfId="20416" xr:uid="{00000000-0005-0000-0000-0000084F0000}"/>
    <cellStyle name="20% - Accent1 3 2 4 2 2 3 6 3" xfId="20417" xr:uid="{00000000-0005-0000-0000-0000094F0000}"/>
    <cellStyle name="20% - Accent1 3 2 4 2 2 3 6 3 2" xfId="20418" xr:uid="{00000000-0005-0000-0000-00000A4F0000}"/>
    <cellStyle name="20% - Accent1 3 2 4 2 2 3 6 4" xfId="20419" xr:uid="{00000000-0005-0000-0000-00000B4F0000}"/>
    <cellStyle name="20% - Accent1 3 2 4 2 2 3 7" xfId="20420" xr:uid="{00000000-0005-0000-0000-00000C4F0000}"/>
    <cellStyle name="20% - Accent1 3 2 4 2 2 3 7 2" xfId="20421" xr:uid="{00000000-0005-0000-0000-00000D4F0000}"/>
    <cellStyle name="20% - Accent1 3 2 4 2 2 3 7 2 2" xfId="20422" xr:uid="{00000000-0005-0000-0000-00000E4F0000}"/>
    <cellStyle name="20% - Accent1 3 2 4 2 2 3 7 3" xfId="20423" xr:uid="{00000000-0005-0000-0000-00000F4F0000}"/>
    <cellStyle name="20% - Accent1 3 2 4 2 2 3 8" xfId="20424" xr:uid="{00000000-0005-0000-0000-0000104F0000}"/>
    <cellStyle name="20% - Accent1 3 2 4 2 2 3 8 2" xfId="20425" xr:uid="{00000000-0005-0000-0000-0000114F0000}"/>
    <cellStyle name="20% - Accent1 3 2 4 2 2 3 8 2 2" xfId="20426" xr:uid="{00000000-0005-0000-0000-0000124F0000}"/>
    <cellStyle name="20% - Accent1 3 2 4 2 2 3 8 3" xfId="20427" xr:uid="{00000000-0005-0000-0000-0000134F0000}"/>
    <cellStyle name="20% - Accent1 3 2 4 2 2 3 9" xfId="20428" xr:uid="{00000000-0005-0000-0000-0000144F0000}"/>
    <cellStyle name="20% - Accent1 3 2 4 2 2 3 9 2" xfId="20429" xr:uid="{00000000-0005-0000-0000-0000154F0000}"/>
    <cellStyle name="20% - Accent1 3 2 4 2 2 4" xfId="20430" xr:uid="{00000000-0005-0000-0000-0000164F0000}"/>
    <cellStyle name="20% - Accent1 3 2 4 2 2 4 10" xfId="20431" xr:uid="{00000000-0005-0000-0000-0000174F0000}"/>
    <cellStyle name="20% - Accent1 3 2 4 2 2 4 10 2" xfId="20432" xr:uid="{00000000-0005-0000-0000-0000184F0000}"/>
    <cellStyle name="20% - Accent1 3 2 4 2 2 4 11" xfId="20433" xr:uid="{00000000-0005-0000-0000-0000194F0000}"/>
    <cellStyle name="20% - Accent1 3 2 4 2 2 4 2" xfId="20434" xr:uid="{00000000-0005-0000-0000-00001A4F0000}"/>
    <cellStyle name="20% - Accent1 3 2 4 2 2 4 2 2" xfId="20435" xr:uid="{00000000-0005-0000-0000-00001B4F0000}"/>
    <cellStyle name="20% - Accent1 3 2 4 2 2 4 2 2 2" xfId="20436" xr:uid="{00000000-0005-0000-0000-00001C4F0000}"/>
    <cellStyle name="20% - Accent1 3 2 4 2 2 4 2 2 2 2" xfId="20437" xr:uid="{00000000-0005-0000-0000-00001D4F0000}"/>
    <cellStyle name="20% - Accent1 3 2 4 2 2 4 2 2 2 2 2" xfId="20438" xr:uid="{00000000-0005-0000-0000-00001E4F0000}"/>
    <cellStyle name="20% - Accent1 3 2 4 2 2 4 2 2 2 3" xfId="20439" xr:uid="{00000000-0005-0000-0000-00001F4F0000}"/>
    <cellStyle name="20% - Accent1 3 2 4 2 2 4 2 2 3" xfId="20440" xr:uid="{00000000-0005-0000-0000-0000204F0000}"/>
    <cellStyle name="20% - Accent1 3 2 4 2 2 4 2 2 3 2" xfId="20441" xr:uid="{00000000-0005-0000-0000-0000214F0000}"/>
    <cellStyle name="20% - Accent1 3 2 4 2 2 4 2 2 4" xfId="20442" xr:uid="{00000000-0005-0000-0000-0000224F0000}"/>
    <cellStyle name="20% - Accent1 3 2 4 2 2 4 2 3" xfId="20443" xr:uid="{00000000-0005-0000-0000-0000234F0000}"/>
    <cellStyle name="20% - Accent1 3 2 4 2 2 4 2 3 2" xfId="20444" xr:uid="{00000000-0005-0000-0000-0000244F0000}"/>
    <cellStyle name="20% - Accent1 3 2 4 2 2 4 2 3 2 2" xfId="20445" xr:uid="{00000000-0005-0000-0000-0000254F0000}"/>
    <cellStyle name="20% - Accent1 3 2 4 2 2 4 2 3 2 2 2" xfId="20446" xr:uid="{00000000-0005-0000-0000-0000264F0000}"/>
    <cellStyle name="20% - Accent1 3 2 4 2 2 4 2 3 2 3" xfId="20447" xr:uid="{00000000-0005-0000-0000-0000274F0000}"/>
    <cellStyle name="20% - Accent1 3 2 4 2 2 4 2 3 3" xfId="20448" xr:uid="{00000000-0005-0000-0000-0000284F0000}"/>
    <cellStyle name="20% - Accent1 3 2 4 2 2 4 2 3 3 2" xfId="20449" xr:uid="{00000000-0005-0000-0000-0000294F0000}"/>
    <cellStyle name="20% - Accent1 3 2 4 2 2 4 2 3 4" xfId="20450" xr:uid="{00000000-0005-0000-0000-00002A4F0000}"/>
    <cellStyle name="20% - Accent1 3 2 4 2 2 4 2 4" xfId="20451" xr:uid="{00000000-0005-0000-0000-00002B4F0000}"/>
    <cellStyle name="20% - Accent1 3 2 4 2 2 4 2 4 2" xfId="20452" xr:uid="{00000000-0005-0000-0000-00002C4F0000}"/>
    <cellStyle name="20% - Accent1 3 2 4 2 2 4 2 4 2 2" xfId="20453" xr:uid="{00000000-0005-0000-0000-00002D4F0000}"/>
    <cellStyle name="20% - Accent1 3 2 4 2 2 4 2 4 2 2 2" xfId="20454" xr:uid="{00000000-0005-0000-0000-00002E4F0000}"/>
    <cellStyle name="20% - Accent1 3 2 4 2 2 4 2 4 2 3" xfId="20455" xr:uid="{00000000-0005-0000-0000-00002F4F0000}"/>
    <cellStyle name="20% - Accent1 3 2 4 2 2 4 2 4 3" xfId="20456" xr:uid="{00000000-0005-0000-0000-0000304F0000}"/>
    <cellStyle name="20% - Accent1 3 2 4 2 2 4 2 4 3 2" xfId="20457" xr:uid="{00000000-0005-0000-0000-0000314F0000}"/>
    <cellStyle name="20% - Accent1 3 2 4 2 2 4 2 4 4" xfId="20458" xr:uid="{00000000-0005-0000-0000-0000324F0000}"/>
    <cellStyle name="20% - Accent1 3 2 4 2 2 4 2 5" xfId="20459" xr:uid="{00000000-0005-0000-0000-0000334F0000}"/>
    <cellStyle name="20% - Accent1 3 2 4 2 2 4 2 5 2" xfId="20460" xr:uid="{00000000-0005-0000-0000-0000344F0000}"/>
    <cellStyle name="20% - Accent1 3 2 4 2 2 4 2 5 2 2" xfId="20461" xr:uid="{00000000-0005-0000-0000-0000354F0000}"/>
    <cellStyle name="20% - Accent1 3 2 4 2 2 4 2 5 3" xfId="20462" xr:uid="{00000000-0005-0000-0000-0000364F0000}"/>
    <cellStyle name="20% - Accent1 3 2 4 2 2 4 2 6" xfId="20463" xr:uid="{00000000-0005-0000-0000-0000374F0000}"/>
    <cellStyle name="20% - Accent1 3 2 4 2 2 4 2 6 2" xfId="20464" xr:uid="{00000000-0005-0000-0000-0000384F0000}"/>
    <cellStyle name="20% - Accent1 3 2 4 2 2 4 2 6 2 2" xfId="20465" xr:uid="{00000000-0005-0000-0000-0000394F0000}"/>
    <cellStyle name="20% - Accent1 3 2 4 2 2 4 2 6 3" xfId="20466" xr:uid="{00000000-0005-0000-0000-00003A4F0000}"/>
    <cellStyle name="20% - Accent1 3 2 4 2 2 4 2 7" xfId="20467" xr:uid="{00000000-0005-0000-0000-00003B4F0000}"/>
    <cellStyle name="20% - Accent1 3 2 4 2 2 4 2 7 2" xfId="20468" xr:uid="{00000000-0005-0000-0000-00003C4F0000}"/>
    <cellStyle name="20% - Accent1 3 2 4 2 2 4 2 8" xfId="20469" xr:uid="{00000000-0005-0000-0000-00003D4F0000}"/>
    <cellStyle name="20% - Accent1 3 2 4 2 2 4 2 8 2" xfId="20470" xr:uid="{00000000-0005-0000-0000-00003E4F0000}"/>
    <cellStyle name="20% - Accent1 3 2 4 2 2 4 2 9" xfId="20471" xr:uid="{00000000-0005-0000-0000-00003F4F0000}"/>
    <cellStyle name="20% - Accent1 3 2 4 2 2 4 3" xfId="20472" xr:uid="{00000000-0005-0000-0000-0000404F0000}"/>
    <cellStyle name="20% - Accent1 3 2 4 2 2 4 3 2" xfId="20473" xr:uid="{00000000-0005-0000-0000-0000414F0000}"/>
    <cellStyle name="20% - Accent1 3 2 4 2 2 4 3 2 2" xfId="20474" xr:uid="{00000000-0005-0000-0000-0000424F0000}"/>
    <cellStyle name="20% - Accent1 3 2 4 2 2 4 3 2 2 2" xfId="20475" xr:uid="{00000000-0005-0000-0000-0000434F0000}"/>
    <cellStyle name="20% - Accent1 3 2 4 2 2 4 3 2 2 2 2" xfId="20476" xr:uid="{00000000-0005-0000-0000-0000444F0000}"/>
    <cellStyle name="20% - Accent1 3 2 4 2 2 4 3 2 2 3" xfId="20477" xr:uid="{00000000-0005-0000-0000-0000454F0000}"/>
    <cellStyle name="20% - Accent1 3 2 4 2 2 4 3 2 3" xfId="20478" xr:uid="{00000000-0005-0000-0000-0000464F0000}"/>
    <cellStyle name="20% - Accent1 3 2 4 2 2 4 3 2 3 2" xfId="20479" xr:uid="{00000000-0005-0000-0000-0000474F0000}"/>
    <cellStyle name="20% - Accent1 3 2 4 2 2 4 3 2 4" xfId="20480" xr:uid="{00000000-0005-0000-0000-0000484F0000}"/>
    <cellStyle name="20% - Accent1 3 2 4 2 2 4 3 3" xfId="20481" xr:uid="{00000000-0005-0000-0000-0000494F0000}"/>
    <cellStyle name="20% - Accent1 3 2 4 2 2 4 3 3 2" xfId="20482" xr:uid="{00000000-0005-0000-0000-00004A4F0000}"/>
    <cellStyle name="20% - Accent1 3 2 4 2 2 4 3 3 2 2" xfId="20483" xr:uid="{00000000-0005-0000-0000-00004B4F0000}"/>
    <cellStyle name="20% - Accent1 3 2 4 2 2 4 3 3 2 2 2" xfId="20484" xr:uid="{00000000-0005-0000-0000-00004C4F0000}"/>
    <cellStyle name="20% - Accent1 3 2 4 2 2 4 3 3 2 3" xfId="20485" xr:uid="{00000000-0005-0000-0000-00004D4F0000}"/>
    <cellStyle name="20% - Accent1 3 2 4 2 2 4 3 3 3" xfId="20486" xr:uid="{00000000-0005-0000-0000-00004E4F0000}"/>
    <cellStyle name="20% - Accent1 3 2 4 2 2 4 3 3 3 2" xfId="20487" xr:uid="{00000000-0005-0000-0000-00004F4F0000}"/>
    <cellStyle name="20% - Accent1 3 2 4 2 2 4 3 3 4" xfId="20488" xr:uid="{00000000-0005-0000-0000-0000504F0000}"/>
    <cellStyle name="20% - Accent1 3 2 4 2 2 4 3 4" xfId="20489" xr:uid="{00000000-0005-0000-0000-0000514F0000}"/>
    <cellStyle name="20% - Accent1 3 2 4 2 2 4 3 4 2" xfId="20490" xr:uid="{00000000-0005-0000-0000-0000524F0000}"/>
    <cellStyle name="20% - Accent1 3 2 4 2 2 4 3 4 2 2" xfId="20491" xr:uid="{00000000-0005-0000-0000-0000534F0000}"/>
    <cellStyle name="20% - Accent1 3 2 4 2 2 4 3 4 2 2 2" xfId="20492" xr:uid="{00000000-0005-0000-0000-0000544F0000}"/>
    <cellStyle name="20% - Accent1 3 2 4 2 2 4 3 4 2 3" xfId="20493" xr:uid="{00000000-0005-0000-0000-0000554F0000}"/>
    <cellStyle name="20% - Accent1 3 2 4 2 2 4 3 4 3" xfId="20494" xr:uid="{00000000-0005-0000-0000-0000564F0000}"/>
    <cellStyle name="20% - Accent1 3 2 4 2 2 4 3 4 3 2" xfId="20495" xr:uid="{00000000-0005-0000-0000-0000574F0000}"/>
    <cellStyle name="20% - Accent1 3 2 4 2 2 4 3 4 4" xfId="20496" xr:uid="{00000000-0005-0000-0000-0000584F0000}"/>
    <cellStyle name="20% - Accent1 3 2 4 2 2 4 3 5" xfId="20497" xr:uid="{00000000-0005-0000-0000-0000594F0000}"/>
    <cellStyle name="20% - Accent1 3 2 4 2 2 4 3 5 2" xfId="20498" xr:uid="{00000000-0005-0000-0000-00005A4F0000}"/>
    <cellStyle name="20% - Accent1 3 2 4 2 2 4 3 5 2 2" xfId="20499" xr:uid="{00000000-0005-0000-0000-00005B4F0000}"/>
    <cellStyle name="20% - Accent1 3 2 4 2 2 4 3 5 3" xfId="20500" xr:uid="{00000000-0005-0000-0000-00005C4F0000}"/>
    <cellStyle name="20% - Accent1 3 2 4 2 2 4 3 6" xfId="20501" xr:uid="{00000000-0005-0000-0000-00005D4F0000}"/>
    <cellStyle name="20% - Accent1 3 2 4 2 2 4 3 6 2" xfId="20502" xr:uid="{00000000-0005-0000-0000-00005E4F0000}"/>
    <cellStyle name="20% - Accent1 3 2 4 2 2 4 3 6 2 2" xfId="20503" xr:uid="{00000000-0005-0000-0000-00005F4F0000}"/>
    <cellStyle name="20% - Accent1 3 2 4 2 2 4 3 6 3" xfId="20504" xr:uid="{00000000-0005-0000-0000-0000604F0000}"/>
    <cellStyle name="20% - Accent1 3 2 4 2 2 4 3 7" xfId="20505" xr:uid="{00000000-0005-0000-0000-0000614F0000}"/>
    <cellStyle name="20% - Accent1 3 2 4 2 2 4 3 7 2" xfId="20506" xr:uid="{00000000-0005-0000-0000-0000624F0000}"/>
    <cellStyle name="20% - Accent1 3 2 4 2 2 4 3 8" xfId="20507" xr:uid="{00000000-0005-0000-0000-0000634F0000}"/>
    <cellStyle name="20% - Accent1 3 2 4 2 2 4 3 8 2" xfId="20508" xr:uid="{00000000-0005-0000-0000-0000644F0000}"/>
    <cellStyle name="20% - Accent1 3 2 4 2 2 4 3 9" xfId="20509" xr:uid="{00000000-0005-0000-0000-0000654F0000}"/>
    <cellStyle name="20% - Accent1 3 2 4 2 2 4 4" xfId="20510" xr:uid="{00000000-0005-0000-0000-0000664F0000}"/>
    <cellStyle name="20% - Accent1 3 2 4 2 2 4 4 2" xfId="20511" xr:uid="{00000000-0005-0000-0000-0000674F0000}"/>
    <cellStyle name="20% - Accent1 3 2 4 2 2 4 4 2 2" xfId="20512" xr:uid="{00000000-0005-0000-0000-0000684F0000}"/>
    <cellStyle name="20% - Accent1 3 2 4 2 2 4 4 2 2 2" xfId="20513" xr:uid="{00000000-0005-0000-0000-0000694F0000}"/>
    <cellStyle name="20% - Accent1 3 2 4 2 2 4 4 2 3" xfId="20514" xr:uid="{00000000-0005-0000-0000-00006A4F0000}"/>
    <cellStyle name="20% - Accent1 3 2 4 2 2 4 4 3" xfId="20515" xr:uid="{00000000-0005-0000-0000-00006B4F0000}"/>
    <cellStyle name="20% - Accent1 3 2 4 2 2 4 4 3 2" xfId="20516" xr:uid="{00000000-0005-0000-0000-00006C4F0000}"/>
    <cellStyle name="20% - Accent1 3 2 4 2 2 4 4 4" xfId="20517" xr:uid="{00000000-0005-0000-0000-00006D4F0000}"/>
    <cellStyle name="20% - Accent1 3 2 4 2 2 4 5" xfId="20518" xr:uid="{00000000-0005-0000-0000-00006E4F0000}"/>
    <cellStyle name="20% - Accent1 3 2 4 2 2 4 5 2" xfId="20519" xr:uid="{00000000-0005-0000-0000-00006F4F0000}"/>
    <cellStyle name="20% - Accent1 3 2 4 2 2 4 5 2 2" xfId="20520" xr:uid="{00000000-0005-0000-0000-0000704F0000}"/>
    <cellStyle name="20% - Accent1 3 2 4 2 2 4 5 2 2 2" xfId="20521" xr:uid="{00000000-0005-0000-0000-0000714F0000}"/>
    <cellStyle name="20% - Accent1 3 2 4 2 2 4 5 2 3" xfId="20522" xr:uid="{00000000-0005-0000-0000-0000724F0000}"/>
    <cellStyle name="20% - Accent1 3 2 4 2 2 4 5 3" xfId="20523" xr:uid="{00000000-0005-0000-0000-0000734F0000}"/>
    <cellStyle name="20% - Accent1 3 2 4 2 2 4 5 3 2" xfId="20524" xr:uid="{00000000-0005-0000-0000-0000744F0000}"/>
    <cellStyle name="20% - Accent1 3 2 4 2 2 4 5 4" xfId="20525" xr:uid="{00000000-0005-0000-0000-0000754F0000}"/>
    <cellStyle name="20% - Accent1 3 2 4 2 2 4 6" xfId="20526" xr:uid="{00000000-0005-0000-0000-0000764F0000}"/>
    <cellStyle name="20% - Accent1 3 2 4 2 2 4 6 2" xfId="20527" xr:uid="{00000000-0005-0000-0000-0000774F0000}"/>
    <cellStyle name="20% - Accent1 3 2 4 2 2 4 6 2 2" xfId="20528" xr:uid="{00000000-0005-0000-0000-0000784F0000}"/>
    <cellStyle name="20% - Accent1 3 2 4 2 2 4 6 2 2 2" xfId="20529" xr:uid="{00000000-0005-0000-0000-0000794F0000}"/>
    <cellStyle name="20% - Accent1 3 2 4 2 2 4 6 2 3" xfId="20530" xr:uid="{00000000-0005-0000-0000-00007A4F0000}"/>
    <cellStyle name="20% - Accent1 3 2 4 2 2 4 6 3" xfId="20531" xr:uid="{00000000-0005-0000-0000-00007B4F0000}"/>
    <cellStyle name="20% - Accent1 3 2 4 2 2 4 6 3 2" xfId="20532" xr:uid="{00000000-0005-0000-0000-00007C4F0000}"/>
    <cellStyle name="20% - Accent1 3 2 4 2 2 4 6 4" xfId="20533" xr:uid="{00000000-0005-0000-0000-00007D4F0000}"/>
    <cellStyle name="20% - Accent1 3 2 4 2 2 4 7" xfId="20534" xr:uid="{00000000-0005-0000-0000-00007E4F0000}"/>
    <cellStyle name="20% - Accent1 3 2 4 2 2 4 7 2" xfId="20535" xr:uid="{00000000-0005-0000-0000-00007F4F0000}"/>
    <cellStyle name="20% - Accent1 3 2 4 2 2 4 7 2 2" xfId="20536" xr:uid="{00000000-0005-0000-0000-0000804F0000}"/>
    <cellStyle name="20% - Accent1 3 2 4 2 2 4 7 3" xfId="20537" xr:uid="{00000000-0005-0000-0000-0000814F0000}"/>
    <cellStyle name="20% - Accent1 3 2 4 2 2 4 8" xfId="20538" xr:uid="{00000000-0005-0000-0000-0000824F0000}"/>
    <cellStyle name="20% - Accent1 3 2 4 2 2 4 8 2" xfId="20539" xr:uid="{00000000-0005-0000-0000-0000834F0000}"/>
    <cellStyle name="20% - Accent1 3 2 4 2 2 4 8 2 2" xfId="20540" xr:uid="{00000000-0005-0000-0000-0000844F0000}"/>
    <cellStyle name="20% - Accent1 3 2 4 2 2 4 8 3" xfId="20541" xr:uid="{00000000-0005-0000-0000-0000854F0000}"/>
    <cellStyle name="20% - Accent1 3 2 4 2 2 4 9" xfId="20542" xr:uid="{00000000-0005-0000-0000-0000864F0000}"/>
    <cellStyle name="20% - Accent1 3 2 4 2 2 4 9 2" xfId="20543" xr:uid="{00000000-0005-0000-0000-0000874F0000}"/>
    <cellStyle name="20% - Accent1 3 2 4 2 2 5" xfId="20544" xr:uid="{00000000-0005-0000-0000-0000884F0000}"/>
    <cellStyle name="20% - Accent1 3 2 4 2 2 5 2" xfId="20545" xr:uid="{00000000-0005-0000-0000-0000894F0000}"/>
    <cellStyle name="20% - Accent1 3 2 4 2 2 5 2 2" xfId="20546" xr:uid="{00000000-0005-0000-0000-00008A4F0000}"/>
    <cellStyle name="20% - Accent1 3 2 4 2 2 5 2 2 2" xfId="20547" xr:uid="{00000000-0005-0000-0000-00008B4F0000}"/>
    <cellStyle name="20% - Accent1 3 2 4 2 2 5 2 2 2 2" xfId="20548" xr:uid="{00000000-0005-0000-0000-00008C4F0000}"/>
    <cellStyle name="20% - Accent1 3 2 4 2 2 5 2 2 3" xfId="20549" xr:uid="{00000000-0005-0000-0000-00008D4F0000}"/>
    <cellStyle name="20% - Accent1 3 2 4 2 2 5 2 3" xfId="20550" xr:uid="{00000000-0005-0000-0000-00008E4F0000}"/>
    <cellStyle name="20% - Accent1 3 2 4 2 2 5 2 3 2" xfId="20551" xr:uid="{00000000-0005-0000-0000-00008F4F0000}"/>
    <cellStyle name="20% - Accent1 3 2 4 2 2 5 2 4" xfId="20552" xr:uid="{00000000-0005-0000-0000-0000904F0000}"/>
    <cellStyle name="20% - Accent1 3 2 4 2 2 5 3" xfId="20553" xr:uid="{00000000-0005-0000-0000-0000914F0000}"/>
    <cellStyle name="20% - Accent1 3 2 4 2 2 5 3 2" xfId="20554" xr:uid="{00000000-0005-0000-0000-0000924F0000}"/>
    <cellStyle name="20% - Accent1 3 2 4 2 2 5 3 2 2" xfId="20555" xr:uid="{00000000-0005-0000-0000-0000934F0000}"/>
    <cellStyle name="20% - Accent1 3 2 4 2 2 5 3 2 2 2" xfId="20556" xr:uid="{00000000-0005-0000-0000-0000944F0000}"/>
    <cellStyle name="20% - Accent1 3 2 4 2 2 5 3 2 3" xfId="20557" xr:uid="{00000000-0005-0000-0000-0000954F0000}"/>
    <cellStyle name="20% - Accent1 3 2 4 2 2 5 3 3" xfId="20558" xr:uid="{00000000-0005-0000-0000-0000964F0000}"/>
    <cellStyle name="20% - Accent1 3 2 4 2 2 5 3 3 2" xfId="20559" xr:uid="{00000000-0005-0000-0000-0000974F0000}"/>
    <cellStyle name="20% - Accent1 3 2 4 2 2 5 3 4" xfId="20560" xr:uid="{00000000-0005-0000-0000-0000984F0000}"/>
    <cellStyle name="20% - Accent1 3 2 4 2 2 5 4" xfId="20561" xr:uid="{00000000-0005-0000-0000-0000994F0000}"/>
    <cellStyle name="20% - Accent1 3 2 4 2 2 5 4 2" xfId="20562" xr:uid="{00000000-0005-0000-0000-00009A4F0000}"/>
    <cellStyle name="20% - Accent1 3 2 4 2 2 5 4 2 2" xfId="20563" xr:uid="{00000000-0005-0000-0000-00009B4F0000}"/>
    <cellStyle name="20% - Accent1 3 2 4 2 2 5 4 2 2 2" xfId="20564" xr:uid="{00000000-0005-0000-0000-00009C4F0000}"/>
    <cellStyle name="20% - Accent1 3 2 4 2 2 5 4 2 3" xfId="20565" xr:uid="{00000000-0005-0000-0000-00009D4F0000}"/>
    <cellStyle name="20% - Accent1 3 2 4 2 2 5 4 3" xfId="20566" xr:uid="{00000000-0005-0000-0000-00009E4F0000}"/>
    <cellStyle name="20% - Accent1 3 2 4 2 2 5 4 3 2" xfId="20567" xr:uid="{00000000-0005-0000-0000-00009F4F0000}"/>
    <cellStyle name="20% - Accent1 3 2 4 2 2 5 4 4" xfId="20568" xr:uid="{00000000-0005-0000-0000-0000A04F0000}"/>
    <cellStyle name="20% - Accent1 3 2 4 2 2 5 5" xfId="20569" xr:uid="{00000000-0005-0000-0000-0000A14F0000}"/>
    <cellStyle name="20% - Accent1 3 2 4 2 2 5 5 2" xfId="20570" xr:uid="{00000000-0005-0000-0000-0000A24F0000}"/>
    <cellStyle name="20% - Accent1 3 2 4 2 2 5 5 2 2" xfId="20571" xr:uid="{00000000-0005-0000-0000-0000A34F0000}"/>
    <cellStyle name="20% - Accent1 3 2 4 2 2 5 5 3" xfId="20572" xr:uid="{00000000-0005-0000-0000-0000A44F0000}"/>
    <cellStyle name="20% - Accent1 3 2 4 2 2 5 6" xfId="20573" xr:uid="{00000000-0005-0000-0000-0000A54F0000}"/>
    <cellStyle name="20% - Accent1 3 2 4 2 2 5 6 2" xfId="20574" xr:uid="{00000000-0005-0000-0000-0000A64F0000}"/>
    <cellStyle name="20% - Accent1 3 2 4 2 2 5 6 2 2" xfId="20575" xr:uid="{00000000-0005-0000-0000-0000A74F0000}"/>
    <cellStyle name="20% - Accent1 3 2 4 2 2 5 6 3" xfId="20576" xr:uid="{00000000-0005-0000-0000-0000A84F0000}"/>
    <cellStyle name="20% - Accent1 3 2 4 2 2 5 7" xfId="20577" xr:uid="{00000000-0005-0000-0000-0000A94F0000}"/>
    <cellStyle name="20% - Accent1 3 2 4 2 2 5 7 2" xfId="20578" xr:uid="{00000000-0005-0000-0000-0000AA4F0000}"/>
    <cellStyle name="20% - Accent1 3 2 4 2 2 5 8" xfId="20579" xr:uid="{00000000-0005-0000-0000-0000AB4F0000}"/>
    <cellStyle name="20% - Accent1 3 2 4 2 2 5 8 2" xfId="20580" xr:uid="{00000000-0005-0000-0000-0000AC4F0000}"/>
    <cellStyle name="20% - Accent1 3 2 4 2 2 5 9" xfId="20581" xr:uid="{00000000-0005-0000-0000-0000AD4F0000}"/>
    <cellStyle name="20% - Accent1 3 2 4 2 2 6" xfId="20582" xr:uid="{00000000-0005-0000-0000-0000AE4F0000}"/>
    <cellStyle name="20% - Accent1 3 2 4 2 2 6 2" xfId="20583" xr:uid="{00000000-0005-0000-0000-0000AF4F0000}"/>
    <cellStyle name="20% - Accent1 3 2 4 2 2 6 2 2" xfId="20584" xr:uid="{00000000-0005-0000-0000-0000B04F0000}"/>
    <cellStyle name="20% - Accent1 3 2 4 2 2 6 2 2 2" xfId="20585" xr:uid="{00000000-0005-0000-0000-0000B14F0000}"/>
    <cellStyle name="20% - Accent1 3 2 4 2 2 6 2 2 2 2" xfId="20586" xr:uid="{00000000-0005-0000-0000-0000B24F0000}"/>
    <cellStyle name="20% - Accent1 3 2 4 2 2 6 2 2 3" xfId="20587" xr:uid="{00000000-0005-0000-0000-0000B34F0000}"/>
    <cellStyle name="20% - Accent1 3 2 4 2 2 6 2 3" xfId="20588" xr:uid="{00000000-0005-0000-0000-0000B44F0000}"/>
    <cellStyle name="20% - Accent1 3 2 4 2 2 6 2 3 2" xfId="20589" xr:uid="{00000000-0005-0000-0000-0000B54F0000}"/>
    <cellStyle name="20% - Accent1 3 2 4 2 2 6 2 4" xfId="20590" xr:uid="{00000000-0005-0000-0000-0000B64F0000}"/>
    <cellStyle name="20% - Accent1 3 2 4 2 2 6 3" xfId="20591" xr:uid="{00000000-0005-0000-0000-0000B74F0000}"/>
    <cellStyle name="20% - Accent1 3 2 4 2 2 6 3 2" xfId="20592" xr:uid="{00000000-0005-0000-0000-0000B84F0000}"/>
    <cellStyle name="20% - Accent1 3 2 4 2 2 6 3 2 2" xfId="20593" xr:uid="{00000000-0005-0000-0000-0000B94F0000}"/>
    <cellStyle name="20% - Accent1 3 2 4 2 2 6 3 2 2 2" xfId="20594" xr:uid="{00000000-0005-0000-0000-0000BA4F0000}"/>
    <cellStyle name="20% - Accent1 3 2 4 2 2 6 3 2 3" xfId="20595" xr:uid="{00000000-0005-0000-0000-0000BB4F0000}"/>
    <cellStyle name="20% - Accent1 3 2 4 2 2 6 3 3" xfId="20596" xr:uid="{00000000-0005-0000-0000-0000BC4F0000}"/>
    <cellStyle name="20% - Accent1 3 2 4 2 2 6 3 3 2" xfId="20597" xr:uid="{00000000-0005-0000-0000-0000BD4F0000}"/>
    <cellStyle name="20% - Accent1 3 2 4 2 2 6 3 4" xfId="20598" xr:uid="{00000000-0005-0000-0000-0000BE4F0000}"/>
    <cellStyle name="20% - Accent1 3 2 4 2 2 6 4" xfId="20599" xr:uid="{00000000-0005-0000-0000-0000BF4F0000}"/>
    <cellStyle name="20% - Accent1 3 2 4 2 2 6 4 2" xfId="20600" xr:uid="{00000000-0005-0000-0000-0000C04F0000}"/>
    <cellStyle name="20% - Accent1 3 2 4 2 2 6 4 2 2" xfId="20601" xr:uid="{00000000-0005-0000-0000-0000C14F0000}"/>
    <cellStyle name="20% - Accent1 3 2 4 2 2 6 4 2 2 2" xfId="20602" xr:uid="{00000000-0005-0000-0000-0000C24F0000}"/>
    <cellStyle name="20% - Accent1 3 2 4 2 2 6 4 2 3" xfId="20603" xr:uid="{00000000-0005-0000-0000-0000C34F0000}"/>
    <cellStyle name="20% - Accent1 3 2 4 2 2 6 4 3" xfId="20604" xr:uid="{00000000-0005-0000-0000-0000C44F0000}"/>
    <cellStyle name="20% - Accent1 3 2 4 2 2 6 4 3 2" xfId="20605" xr:uid="{00000000-0005-0000-0000-0000C54F0000}"/>
    <cellStyle name="20% - Accent1 3 2 4 2 2 6 4 4" xfId="20606" xr:uid="{00000000-0005-0000-0000-0000C64F0000}"/>
    <cellStyle name="20% - Accent1 3 2 4 2 2 6 5" xfId="20607" xr:uid="{00000000-0005-0000-0000-0000C74F0000}"/>
    <cellStyle name="20% - Accent1 3 2 4 2 2 6 5 2" xfId="20608" xr:uid="{00000000-0005-0000-0000-0000C84F0000}"/>
    <cellStyle name="20% - Accent1 3 2 4 2 2 6 5 2 2" xfId="20609" xr:uid="{00000000-0005-0000-0000-0000C94F0000}"/>
    <cellStyle name="20% - Accent1 3 2 4 2 2 6 5 3" xfId="20610" xr:uid="{00000000-0005-0000-0000-0000CA4F0000}"/>
    <cellStyle name="20% - Accent1 3 2 4 2 2 6 6" xfId="20611" xr:uid="{00000000-0005-0000-0000-0000CB4F0000}"/>
    <cellStyle name="20% - Accent1 3 2 4 2 2 6 6 2" xfId="20612" xr:uid="{00000000-0005-0000-0000-0000CC4F0000}"/>
    <cellStyle name="20% - Accent1 3 2 4 2 2 6 6 2 2" xfId="20613" xr:uid="{00000000-0005-0000-0000-0000CD4F0000}"/>
    <cellStyle name="20% - Accent1 3 2 4 2 2 6 6 3" xfId="20614" xr:uid="{00000000-0005-0000-0000-0000CE4F0000}"/>
    <cellStyle name="20% - Accent1 3 2 4 2 2 6 7" xfId="20615" xr:uid="{00000000-0005-0000-0000-0000CF4F0000}"/>
    <cellStyle name="20% - Accent1 3 2 4 2 2 6 7 2" xfId="20616" xr:uid="{00000000-0005-0000-0000-0000D04F0000}"/>
    <cellStyle name="20% - Accent1 3 2 4 2 2 6 8" xfId="20617" xr:uid="{00000000-0005-0000-0000-0000D14F0000}"/>
    <cellStyle name="20% - Accent1 3 2 4 2 2 6 8 2" xfId="20618" xr:uid="{00000000-0005-0000-0000-0000D24F0000}"/>
    <cellStyle name="20% - Accent1 3 2 4 2 2 6 9" xfId="20619" xr:uid="{00000000-0005-0000-0000-0000D34F0000}"/>
    <cellStyle name="20% - Accent1 3 2 4 2 2 7" xfId="20620" xr:uid="{00000000-0005-0000-0000-0000D44F0000}"/>
    <cellStyle name="20% - Accent1 3 2 4 2 2 7 2" xfId="20621" xr:uid="{00000000-0005-0000-0000-0000D54F0000}"/>
    <cellStyle name="20% - Accent1 3 2 4 2 2 7 2 2" xfId="20622" xr:uid="{00000000-0005-0000-0000-0000D64F0000}"/>
    <cellStyle name="20% - Accent1 3 2 4 2 2 7 2 2 2" xfId="20623" xr:uid="{00000000-0005-0000-0000-0000D74F0000}"/>
    <cellStyle name="20% - Accent1 3 2 4 2 2 7 2 3" xfId="20624" xr:uid="{00000000-0005-0000-0000-0000D84F0000}"/>
    <cellStyle name="20% - Accent1 3 2 4 2 2 7 3" xfId="20625" xr:uid="{00000000-0005-0000-0000-0000D94F0000}"/>
    <cellStyle name="20% - Accent1 3 2 4 2 2 7 3 2" xfId="20626" xr:uid="{00000000-0005-0000-0000-0000DA4F0000}"/>
    <cellStyle name="20% - Accent1 3 2 4 2 2 7 4" xfId="20627" xr:uid="{00000000-0005-0000-0000-0000DB4F0000}"/>
    <cellStyle name="20% - Accent1 3 2 4 2 2 8" xfId="20628" xr:uid="{00000000-0005-0000-0000-0000DC4F0000}"/>
    <cellStyle name="20% - Accent1 3 2 4 2 2 8 2" xfId="20629" xr:uid="{00000000-0005-0000-0000-0000DD4F0000}"/>
    <cellStyle name="20% - Accent1 3 2 4 2 2 8 2 2" xfId="20630" xr:uid="{00000000-0005-0000-0000-0000DE4F0000}"/>
    <cellStyle name="20% - Accent1 3 2 4 2 2 8 2 2 2" xfId="20631" xr:uid="{00000000-0005-0000-0000-0000DF4F0000}"/>
    <cellStyle name="20% - Accent1 3 2 4 2 2 8 2 3" xfId="20632" xr:uid="{00000000-0005-0000-0000-0000E04F0000}"/>
    <cellStyle name="20% - Accent1 3 2 4 2 2 8 3" xfId="20633" xr:uid="{00000000-0005-0000-0000-0000E14F0000}"/>
    <cellStyle name="20% - Accent1 3 2 4 2 2 8 3 2" xfId="20634" xr:uid="{00000000-0005-0000-0000-0000E24F0000}"/>
    <cellStyle name="20% - Accent1 3 2 4 2 2 8 4" xfId="20635" xr:uid="{00000000-0005-0000-0000-0000E34F0000}"/>
    <cellStyle name="20% - Accent1 3 2 4 2 2 9" xfId="20636" xr:uid="{00000000-0005-0000-0000-0000E44F0000}"/>
    <cellStyle name="20% - Accent1 3 2 4 2 2 9 2" xfId="20637" xr:uid="{00000000-0005-0000-0000-0000E54F0000}"/>
    <cellStyle name="20% - Accent1 3 2 4 2 2 9 2 2" xfId="20638" xr:uid="{00000000-0005-0000-0000-0000E64F0000}"/>
    <cellStyle name="20% - Accent1 3 2 4 2 2 9 2 2 2" xfId="20639" xr:uid="{00000000-0005-0000-0000-0000E74F0000}"/>
    <cellStyle name="20% - Accent1 3 2 4 2 2 9 2 3" xfId="20640" xr:uid="{00000000-0005-0000-0000-0000E84F0000}"/>
    <cellStyle name="20% - Accent1 3 2 4 2 2 9 3" xfId="20641" xr:uid="{00000000-0005-0000-0000-0000E94F0000}"/>
    <cellStyle name="20% - Accent1 3 2 4 2 2 9 3 2" xfId="20642" xr:uid="{00000000-0005-0000-0000-0000EA4F0000}"/>
    <cellStyle name="20% - Accent1 3 2 4 2 2 9 4" xfId="20643" xr:uid="{00000000-0005-0000-0000-0000EB4F0000}"/>
    <cellStyle name="20% - Accent1 3 2 4 2 3" xfId="20644" xr:uid="{00000000-0005-0000-0000-0000EC4F0000}"/>
    <cellStyle name="20% - Accent1 3 2 4 2 3 10" xfId="20645" xr:uid="{00000000-0005-0000-0000-0000ED4F0000}"/>
    <cellStyle name="20% - Accent1 3 2 4 2 3 10 2" xfId="20646" xr:uid="{00000000-0005-0000-0000-0000EE4F0000}"/>
    <cellStyle name="20% - Accent1 3 2 4 2 3 11" xfId="20647" xr:uid="{00000000-0005-0000-0000-0000EF4F0000}"/>
    <cellStyle name="20% - Accent1 3 2 4 2 3 2" xfId="20648" xr:uid="{00000000-0005-0000-0000-0000F04F0000}"/>
    <cellStyle name="20% - Accent1 3 2 4 2 3 2 2" xfId="20649" xr:uid="{00000000-0005-0000-0000-0000F14F0000}"/>
    <cellStyle name="20% - Accent1 3 2 4 2 3 2 2 2" xfId="20650" xr:uid="{00000000-0005-0000-0000-0000F24F0000}"/>
    <cellStyle name="20% - Accent1 3 2 4 2 3 2 2 2 2" xfId="20651" xr:uid="{00000000-0005-0000-0000-0000F34F0000}"/>
    <cellStyle name="20% - Accent1 3 2 4 2 3 2 2 2 2 2" xfId="20652" xr:uid="{00000000-0005-0000-0000-0000F44F0000}"/>
    <cellStyle name="20% - Accent1 3 2 4 2 3 2 2 2 3" xfId="20653" xr:uid="{00000000-0005-0000-0000-0000F54F0000}"/>
    <cellStyle name="20% - Accent1 3 2 4 2 3 2 2 3" xfId="20654" xr:uid="{00000000-0005-0000-0000-0000F64F0000}"/>
    <cellStyle name="20% - Accent1 3 2 4 2 3 2 2 3 2" xfId="20655" xr:uid="{00000000-0005-0000-0000-0000F74F0000}"/>
    <cellStyle name="20% - Accent1 3 2 4 2 3 2 2 4" xfId="20656" xr:uid="{00000000-0005-0000-0000-0000F84F0000}"/>
    <cellStyle name="20% - Accent1 3 2 4 2 3 2 3" xfId="20657" xr:uid="{00000000-0005-0000-0000-0000F94F0000}"/>
    <cellStyle name="20% - Accent1 3 2 4 2 3 2 3 2" xfId="20658" xr:uid="{00000000-0005-0000-0000-0000FA4F0000}"/>
    <cellStyle name="20% - Accent1 3 2 4 2 3 2 3 2 2" xfId="20659" xr:uid="{00000000-0005-0000-0000-0000FB4F0000}"/>
    <cellStyle name="20% - Accent1 3 2 4 2 3 2 3 2 2 2" xfId="20660" xr:uid="{00000000-0005-0000-0000-0000FC4F0000}"/>
    <cellStyle name="20% - Accent1 3 2 4 2 3 2 3 2 3" xfId="20661" xr:uid="{00000000-0005-0000-0000-0000FD4F0000}"/>
    <cellStyle name="20% - Accent1 3 2 4 2 3 2 3 3" xfId="20662" xr:uid="{00000000-0005-0000-0000-0000FE4F0000}"/>
    <cellStyle name="20% - Accent1 3 2 4 2 3 2 3 3 2" xfId="20663" xr:uid="{00000000-0005-0000-0000-0000FF4F0000}"/>
    <cellStyle name="20% - Accent1 3 2 4 2 3 2 3 4" xfId="20664" xr:uid="{00000000-0005-0000-0000-000000500000}"/>
    <cellStyle name="20% - Accent1 3 2 4 2 3 2 4" xfId="20665" xr:uid="{00000000-0005-0000-0000-000001500000}"/>
    <cellStyle name="20% - Accent1 3 2 4 2 3 2 4 2" xfId="20666" xr:uid="{00000000-0005-0000-0000-000002500000}"/>
    <cellStyle name="20% - Accent1 3 2 4 2 3 2 4 2 2" xfId="20667" xr:uid="{00000000-0005-0000-0000-000003500000}"/>
    <cellStyle name="20% - Accent1 3 2 4 2 3 2 4 2 2 2" xfId="20668" xr:uid="{00000000-0005-0000-0000-000004500000}"/>
    <cellStyle name="20% - Accent1 3 2 4 2 3 2 4 2 3" xfId="20669" xr:uid="{00000000-0005-0000-0000-000005500000}"/>
    <cellStyle name="20% - Accent1 3 2 4 2 3 2 4 3" xfId="20670" xr:uid="{00000000-0005-0000-0000-000006500000}"/>
    <cellStyle name="20% - Accent1 3 2 4 2 3 2 4 3 2" xfId="20671" xr:uid="{00000000-0005-0000-0000-000007500000}"/>
    <cellStyle name="20% - Accent1 3 2 4 2 3 2 4 4" xfId="20672" xr:uid="{00000000-0005-0000-0000-000008500000}"/>
    <cellStyle name="20% - Accent1 3 2 4 2 3 2 5" xfId="20673" xr:uid="{00000000-0005-0000-0000-000009500000}"/>
    <cellStyle name="20% - Accent1 3 2 4 2 3 2 5 2" xfId="20674" xr:uid="{00000000-0005-0000-0000-00000A500000}"/>
    <cellStyle name="20% - Accent1 3 2 4 2 3 2 5 2 2" xfId="20675" xr:uid="{00000000-0005-0000-0000-00000B500000}"/>
    <cellStyle name="20% - Accent1 3 2 4 2 3 2 5 3" xfId="20676" xr:uid="{00000000-0005-0000-0000-00000C500000}"/>
    <cellStyle name="20% - Accent1 3 2 4 2 3 2 6" xfId="20677" xr:uid="{00000000-0005-0000-0000-00000D500000}"/>
    <cellStyle name="20% - Accent1 3 2 4 2 3 2 6 2" xfId="20678" xr:uid="{00000000-0005-0000-0000-00000E500000}"/>
    <cellStyle name="20% - Accent1 3 2 4 2 3 2 6 2 2" xfId="20679" xr:uid="{00000000-0005-0000-0000-00000F500000}"/>
    <cellStyle name="20% - Accent1 3 2 4 2 3 2 6 3" xfId="20680" xr:uid="{00000000-0005-0000-0000-000010500000}"/>
    <cellStyle name="20% - Accent1 3 2 4 2 3 2 7" xfId="20681" xr:uid="{00000000-0005-0000-0000-000011500000}"/>
    <cellStyle name="20% - Accent1 3 2 4 2 3 2 7 2" xfId="20682" xr:uid="{00000000-0005-0000-0000-000012500000}"/>
    <cellStyle name="20% - Accent1 3 2 4 2 3 2 8" xfId="20683" xr:uid="{00000000-0005-0000-0000-000013500000}"/>
    <cellStyle name="20% - Accent1 3 2 4 2 3 2 8 2" xfId="20684" xr:uid="{00000000-0005-0000-0000-000014500000}"/>
    <cellStyle name="20% - Accent1 3 2 4 2 3 2 9" xfId="20685" xr:uid="{00000000-0005-0000-0000-000015500000}"/>
    <cellStyle name="20% - Accent1 3 2 4 2 3 3" xfId="20686" xr:uid="{00000000-0005-0000-0000-000016500000}"/>
    <cellStyle name="20% - Accent1 3 2 4 2 3 3 2" xfId="20687" xr:uid="{00000000-0005-0000-0000-000017500000}"/>
    <cellStyle name="20% - Accent1 3 2 4 2 3 3 2 2" xfId="20688" xr:uid="{00000000-0005-0000-0000-000018500000}"/>
    <cellStyle name="20% - Accent1 3 2 4 2 3 3 2 2 2" xfId="20689" xr:uid="{00000000-0005-0000-0000-000019500000}"/>
    <cellStyle name="20% - Accent1 3 2 4 2 3 3 2 2 2 2" xfId="20690" xr:uid="{00000000-0005-0000-0000-00001A500000}"/>
    <cellStyle name="20% - Accent1 3 2 4 2 3 3 2 2 3" xfId="20691" xr:uid="{00000000-0005-0000-0000-00001B500000}"/>
    <cellStyle name="20% - Accent1 3 2 4 2 3 3 2 3" xfId="20692" xr:uid="{00000000-0005-0000-0000-00001C500000}"/>
    <cellStyle name="20% - Accent1 3 2 4 2 3 3 2 3 2" xfId="20693" xr:uid="{00000000-0005-0000-0000-00001D500000}"/>
    <cellStyle name="20% - Accent1 3 2 4 2 3 3 2 4" xfId="20694" xr:uid="{00000000-0005-0000-0000-00001E500000}"/>
    <cellStyle name="20% - Accent1 3 2 4 2 3 3 3" xfId="20695" xr:uid="{00000000-0005-0000-0000-00001F500000}"/>
    <cellStyle name="20% - Accent1 3 2 4 2 3 3 3 2" xfId="20696" xr:uid="{00000000-0005-0000-0000-000020500000}"/>
    <cellStyle name="20% - Accent1 3 2 4 2 3 3 3 2 2" xfId="20697" xr:uid="{00000000-0005-0000-0000-000021500000}"/>
    <cellStyle name="20% - Accent1 3 2 4 2 3 3 3 2 2 2" xfId="20698" xr:uid="{00000000-0005-0000-0000-000022500000}"/>
    <cellStyle name="20% - Accent1 3 2 4 2 3 3 3 2 3" xfId="20699" xr:uid="{00000000-0005-0000-0000-000023500000}"/>
    <cellStyle name="20% - Accent1 3 2 4 2 3 3 3 3" xfId="20700" xr:uid="{00000000-0005-0000-0000-000024500000}"/>
    <cellStyle name="20% - Accent1 3 2 4 2 3 3 3 3 2" xfId="20701" xr:uid="{00000000-0005-0000-0000-000025500000}"/>
    <cellStyle name="20% - Accent1 3 2 4 2 3 3 3 4" xfId="20702" xr:uid="{00000000-0005-0000-0000-000026500000}"/>
    <cellStyle name="20% - Accent1 3 2 4 2 3 3 4" xfId="20703" xr:uid="{00000000-0005-0000-0000-000027500000}"/>
    <cellStyle name="20% - Accent1 3 2 4 2 3 3 4 2" xfId="20704" xr:uid="{00000000-0005-0000-0000-000028500000}"/>
    <cellStyle name="20% - Accent1 3 2 4 2 3 3 4 2 2" xfId="20705" xr:uid="{00000000-0005-0000-0000-000029500000}"/>
    <cellStyle name="20% - Accent1 3 2 4 2 3 3 4 2 2 2" xfId="20706" xr:uid="{00000000-0005-0000-0000-00002A500000}"/>
    <cellStyle name="20% - Accent1 3 2 4 2 3 3 4 2 3" xfId="20707" xr:uid="{00000000-0005-0000-0000-00002B500000}"/>
    <cellStyle name="20% - Accent1 3 2 4 2 3 3 4 3" xfId="20708" xr:uid="{00000000-0005-0000-0000-00002C500000}"/>
    <cellStyle name="20% - Accent1 3 2 4 2 3 3 4 3 2" xfId="20709" xr:uid="{00000000-0005-0000-0000-00002D500000}"/>
    <cellStyle name="20% - Accent1 3 2 4 2 3 3 4 4" xfId="20710" xr:uid="{00000000-0005-0000-0000-00002E500000}"/>
    <cellStyle name="20% - Accent1 3 2 4 2 3 3 5" xfId="20711" xr:uid="{00000000-0005-0000-0000-00002F500000}"/>
    <cellStyle name="20% - Accent1 3 2 4 2 3 3 5 2" xfId="20712" xr:uid="{00000000-0005-0000-0000-000030500000}"/>
    <cellStyle name="20% - Accent1 3 2 4 2 3 3 5 2 2" xfId="20713" xr:uid="{00000000-0005-0000-0000-000031500000}"/>
    <cellStyle name="20% - Accent1 3 2 4 2 3 3 5 3" xfId="20714" xr:uid="{00000000-0005-0000-0000-000032500000}"/>
    <cellStyle name="20% - Accent1 3 2 4 2 3 3 6" xfId="20715" xr:uid="{00000000-0005-0000-0000-000033500000}"/>
    <cellStyle name="20% - Accent1 3 2 4 2 3 3 6 2" xfId="20716" xr:uid="{00000000-0005-0000-0000-000034500000}"/>
    <cellStyle name="20% - Accent1 3 2 4 2 3 3 6 2 2" xfId="20717" xr:uid="{00000000-0005-0000-0000-000035500000}"/>
    <cellStyle name="20% - Accent1 3 2 4 2 3 3 6 3" xfId="20718" xr:uid="{00000000-0005-0000-0000-000036500000}"/>
    <cellStyle name="20% - Accent1 3 2 4 2 3 3 7" xfId="20719" xr:uid="{00000000-0005-0000-0000-000037500000}"/>
    <cellStyle name="20% - Accent1 3 2 4 2 3 3 7 2" xfId="20720" xr:uid="{00000000-0005-0000-0000-000038500000}"/>
    <cellStyle name="20% - Accent1 3 2 4 2 3 3 8" xfId="20721" xr:uid="{00000000-0005-0000-0000-000039500000}"/>
    <cellStyle name="20% - Accent1 3 2 4 2 3 3 8 2" xfId="20722" xr:uid="{00000000-0005-0000-0000-00003A500000}"/>
    <cellStyle name="20% - Accent1 3 2 4 2 3 3 9" xfId="20723" xr:uid="{00000000-0005-0000-0000-00003B500000}"/>
    <cellStyle name="20% - Accent1 3 2 4 2 3 4" xfId="20724" xr:uid="{00000000-0005-0000-0000-00003C500000}"/>
    <cellStyle name="20% - Accent1 3 2 4 2 3 4 2" xfId="20725" xr:uid="{00000000-0005-0000-0000-00003D500000}"/>
    <cellStyle name="20% - Accent1 3 2 4 2 3 4 2 2" xfId="20726" xr:uid="{00000000-0005-0000-0000-00003E500000}"/>
    <cellStyle name="20% - Accent1 3 2 4 2 3 4 2 2 2" xfId="20727" xr:uid="{00000000-0005-0000-0000-00003F500000}"/>
    <cellStyle name="20% - Accent1 3 2 4 2 3 4 2 3" xfId="20728" xr:uid="{00000000-0005-0000-0000-000040500000}"/>
    <cellStyle name="20% - Accent1 3 2 4 2 3 4 3" xfId="20729" xr:uid="{00000000-0005-0000-0000-000041500000}"/>
    <cellStyle name="20% - Accent1 3 2 4 2 3 4 3 2" xfId="20730" xr:uid="{00000000-0005-0000-0000-000042500000}"/>
    <cellStyle name="20% - Accent1 3 2 4 2 3 4 4" xfId="20731" xr:uid="{00000000-0005-0000-0000-000043500000}"/>
    <cellStyle name="20% - Accent1 3 2 4 2 3 5" xfId="20732" xr:uid="{00000000-0005-0000-0000-000044500000}"/>
    <cellStyle name="20% - Accent1 3 2 4 2 3 5 2" xfId="20733" xr:uid="{00000000-0005-0000-0000-000045500000}"/>
    <cellStyle name="20% - Accent1 3 2 4 2 3 5 2 2" xfId="20734" xr:uid="{00000000-0005-0000-0000-000046500000}"/>
    <cellStyle name="20% - Accent1 3 2 4 2 3 5 2 2 2" xfId="20735" xr:uid="{00000000-0005-0000-0000-000047500000}"/>
    <cellStyle name="20% - Accent1 3 2 4 2 3 5 2 3" xfId="20736" xr:uid="{00000000-0005-0000-0000-000048500000}"/>
    <cellStyle name="20% - Accent1 3 2 4 2 3 5 3" xfId="20737" xr:uid="{00000000-0005-0000-0000-000049500000}"/>
    <cellStyle name="20% - Accent1 3 2 4 2 3 5 3 2" xfId="20738" xr:uid="{00000000-0005-0000-0000-00004A500000}"/>
    <cellStyle name="20% - Accent1 3 2 4 2 3 5 4" xfId="20739" xr:uid="{00000000-0005-0000-0000-00004B500000}"/>
    <cellStyle name="20% - Accent1 3 2 4 2 3 6" xfId="20740" xr:uid="{00000000-0005-0000-0000-00004C500000}"/>
    <cellStyle name="20% - Accent1 3 2 4 2 3 6 2" xfId="20741" xr:uid="{00000000-0005-0000-0000-00004D500000}"/>
    <cellStyle name="20% - Accent1 3 2 4 2 3 6 2 2" xfId="20742" xr:uid="{00000000-0005-0000-0000-00004E500000}"/>
    <cellStyle name="20% - Accent1 3 2 4 2 3 6 2 2 2" xfId="20743" xr:uid="{00000000-0005-0000-0000-00004F500000}"/>
    <cellStyle name="20% - Accent1 3 2 4 2 3 6 2 3" xfId="20744" xr:uid="{00000000-0005-0000-0000-000050500000}"/>
    <cellStyle name="20% - Accent1 3 2 4 2 3 6 3" xfId="20745" xr:uid="{00000000-0005-0000-0000-000051500000}"/>
    <cellStyle name="20% - Accent1 3 2 4 2 3 6 3 2" xfId="20746" xr:uid="{00000000-0005-0000-0000-000052500000}"/>
    <cellStyle name="20% - Accent1 3 2 4 2 3 6 4" xfId="20747" xr:uid="{00000000-0005-0000-0000-000053500000}"/>
    <cellStyle name="20% - Accent1 3 2 4 2 3 7" xfId="20748" xr:uid="{00000000-0005-0000-0000-000054500000}"/>
    <cellStyle name="20% - Accent1 3 2 4 2 3 7 2" xfId="20749" xr:uid="{00000000-0005-0000-0000-000055500000}"/>
    <cellStyle name="20% - Accent1 3 2 4 2 3 7 2 2" xfId="20750" xr:uid="{00000000-0005-0000-0000-000056500000}"/>
    <cellStyle name="20% - Accent1 3 2 4 2 3 7 3" xfId="20751" xr:uid="{00000000-0005-0000-0000-000057500000}"/>
    <cellStyle name="20% - Accent1 3 2 4 2 3 8" xfId="20752" xr:uid="{00000000-0005-0000-0000-000058500000}"/>
    <cellStyle name="20% - Accent1 3 2 4 2 3 8 2" xfId="20753" xr:uid="{00000000-0005-0000-0000-000059500000}"/>
    <cellStyle name="20% - Accent1 3 2 4 2 3 8 2 2" xfId="20754" xr:uid="{00000000-0005-0000-0000-00005A500000}"/>
    <cellStyle name="20% - Accent1 3 2 4 2 3 8 3" xfId="20755" xr:uid="{00000000-0005-0000-0000-00005B500000}"/>
    <cellStyle name="20% - Accent1 3 2 4 2 3 9" xfId="20756" xr:uid="{00000000-0005-0000-0000-00005C500000}"/>
    <cellStyle name="20% - Accent1 3 2 4 2 3 9 2" xfId="20757" xr:uid="{00000000-0005-0000-0000-00005D500000}"/>
    <cellStyle name="20% - Accent1 3 2 4 2 4" xfId="20758" xr:uid="{00000000-0005-0000-0000-00005E500000}"/>
    <cellStyle name="20% - Accent1 3 2 4 2 4 10" xfId="20759" xr:uid="{00000000-0005-0000-0000-00005F500000}"/>
    <cellStyle name="20% - Accent1 3 2 4 2 4 10 2" xfId="20760" xr:uid="{00000000-0005-0000-0000-000060500000}"/>
    <cellStyle name="20% - Accent1 3 2 4 2 4 11" xfId="20761" xr:uid="{00000000-0005-0000-0000-000061500000}"/>
    <cellStyle name="20% - Accent1 3 2 4 2 4 2" xfId="20762" xr:uid="{00000000-0005-0000-0000-000062500000}"/>
    <cellStyle name="20% - Accent1 3 2 4 2 4 2 2" xfId="20763" xr:uid="{00000000-0005-0000-0000-000063500000}"/>
    <cellStyle name="20% - Accent1 3 2 4 2 4 2 2 2" xfId="20764" xr:uid="{00000000-0005-0000-0000-000064500000}"/>
    <cellStyle name="20% - Accent1 3 2 4 2 4 2 2 2 2" xfId="20765" xr:uid="{00000000-0005-0000-0000-000065500000}"/>
    <cellStyle name="20% - Accent1 3 2 4 2 4 2 2 2 2 2" xfId="20766" xr:uid="{00000000-0005-0000-0000-000066500000}"/>
    <cellStyle name="20% - Accent1 3 2 4 2 4 2 2 2 3" xfId="20767" xr:uid="{00000000-0005-0000-0000-000067500000}"/>
    <cellStyle name="20% - Accent1 3 2 4 2 4 2 2 3" xfId="20768" xr:uid="{00000000-0005-0000-0000-000068500000}"/>
    <cellStyle name="20% - Accent1 3 2 4 2 4 2 2 3 2" xfId="20769" xr:uid="{00000000-0005-0000-0000-000069500000}"/>
    <cellStyle name="20% - Accent1 3 2 4 2 4 2 2 4" xfId="20770" xr:uid="{00000000-0005-0000-0000-00006A500000}"/>
    <cellStyle name="20% - Accent1 3 2 4 2 4 2 3" xfId="20771" xr:uid="{00000000-0005-0000-0000-00006B500000}"/>
    <cellStyle name="20% - Accent1 3 2 4 2 4 2 3 2" xfId="20772" xr:uid="{00000000-0005-0000-0000-00006C500000}"/>
    <cellStyle name="20% - Accent1 3 2 4 2 4 2 3 2 2" xfId="20773" xr:uid="{00000000-0005-0000-0000-00006D500000}"/>
    <cellStyle name="20% - Accent1 3 2 4 2 4 2 3 2 2 2" xfId="20774" xr:uid="{00000000-0005-0000-0000-00006E500000}"/>
    <cellStyle name="20% - Accent1 3 2 4 2 4 2 3 2 3" xfId="20775" xr:uid="{00000000-0005-0000-0000-00006F500000}"/>
    <cellStyle name="20% - Accent1 3 2 4 2 4 2 3 3" xfId="20776" xr:uid="{00000000-0005-0000-0000-000070500000}"/>
    <cellStyle name="20% - Accent1 3 2 4 2 4 2 3 3 2" xfId="20777" xr:uid="{00000000-0005-0000-0000-000071500000}"/>
    <cellStyle name="20% - Accent1 3 2 4 2 4 2 3 4" xfId="20778" xr:uid="{00000000-0005-0000-0000-000072500000}"/>
    <cellStyle name="20% - Accent1 3 2 4 2 4 2 4" xfId="20779" xr:uid="{00000000-0005-0000-0000-000073500000}"/>
    <cellStyle name="20% - Accent1 3 2 4 2 4 2 4 2" xfId="20780" xr:uid="{00000000-0005-0000-0000-000074500000}"/>
    <cellStyle name="20% - Accent1 3 2 4 2 4 2 4 2 2" xfId="20781" xr:uid="{00000000-0005-0000-0000-000075500000}"/>
    <cellStyle name="20% - Accent1 3 2 4 2 4 2 4 2 2 2" xfId="20782" xr:uid="{00000000-0005-0000-0000-000076500000}"/>
    <cellStyle name="20% - Accent1 3 2 4 2 4 2 4 2 3" xfId="20783" xr:uid="{00000000-0005-0000-0000-000077500000}"/>
    <cellStyle name="20% - Accent1 3 2 4 2 4 2 4 3" xfId="20784" xr:uid="{00000000-0005-0000-0000-000078500000}"/>
    <cellStyle name="20% - Accent1 3 2 4 2 4 2 4 3 2" xfId="20785" xr:uid="{00000000-0005-0000-0000-000079500000}"/>
    <cellStyle name="20% - Accent1 3 2 4 2 4 2 4 4" xfId="20786" xr:uid="{00000000-0005-0000-0000-00007A500000}"/>
    <cellStyle name="20% - Accent1 3 2 4 2 4 2 5" xfId="20787" xr:uid="{00000000-0005-0000-0000-00007B500000}"/>
    <cellStyle name="20% - Accent1 3 2 4 2 4 2 5 2" xfId="20788" xr:uid="{00000000-0005-0000-0000-00007C500000}"/>
    <cellStyle name="20% - Accent1 3 2 4 2 4 2 5 2 2" xfId="20789" xr:uid="{00000000-0005-0000-0000-00007D500000}"/>
    <cellStyle name="20% - Accent1 3 2 4 2 4 2 5 3" xfId="20790" xr:uid="{00000000-0005-0000-0000-00007E500000}"/>
    <cellStyle name="20% - Accent1 3 2 4 2 4 2 6" xfId="20791" xr:uid="{00000000-0005-0000-0000-00007F500000}"/>
    <cellStyle name="20% - Accent1 3 2 4 2 4 2 6 2" xfId="20792" xr:uid="{00000000-0005-0000-0000-000080500000}"/>
    <cellStyle name="20% - Accent1 3 2 4 2 4 2 6 2 2" xfId="20793" xr:uid="{00000000-0005-0000-0000-000081500000}"/>
    <cellStyle name="20% - Accent1 3 2 4 2 4 2 6 3" xfId="20794" xr:uid="{00000000-0005-0000-0000-000082500000}"/>
    <cellStyle name="20% - Accent1 3 2 4 2 4 2 7" xfId="20795" xr:uid="{00000000-0005-0000-0000-000083500000}"/>
    <cellStyle name="20% - Accent1 3 2 4 2 4 2 7 2" xfId="20796" xr:uid="{00000000-0005-0000-0000-000084500000}"/>
    <cellStyle name="20% - Accent1 3 2 4 2 4 2 8" xfId="20797" xr:uid="{00000000-0005-0000-0000-000085500000}"/>
    <cellStyle name="20% - Accent1 3 2 4 2 4 2 8 2" xfId="20798" xr:uid="{00000000-0005-0000-0000-000086500000}"/>
    <cellStyle name="20% - Accent1 3 2 4 2 4 2 9" xfId="20799" xr:uid="{00000000-0005-0000-0000-000087500000}"/>
    <cellStyle name="20% - Accent1 3 2 4 2 4 3" xfId="20800" xr:uid="{00000000-0005-0000-0000-000088500000}"/>
    <cellStyle name="20% - Accent1 3 2 4 2 4 3 2" xfId="20801" xr:uid="{00000000-0005-0000-0000-000089500000}"/>
    <cellStyle name="20% - Accent1 3 2 4 2 4 3 2 2" xfId="20802" xr:uid="{00000000-0005-0000-0000-00008A500000}"/>
    <cellStyle name="20% - Accent1 3 2 4 2 4 3 2 2 2" xfId="20803" xr:uid="{00000000-0005-0000-0000-00008B500000}"/>
    <cellStyle name="20% - Accent1 3 2 4 2 4 3 2 2 2 2" xfId="20804" xr:uid="{00000000-0005-0000-0000-00008C500000}"/>
    <cellStyle name="20% - Accent1 3 2 4 2 4 3 2 2 3" xfId="20805" xr:uid="{00000000-0005-0000-0000-00008D500000}"/>
    <cellStyle name="20% - Accent1 3 2 4 2 4 3 2 3" xfId="20806" xr:uid="{00000000-0005-0000-0000-00008E500000}"/>
    <cellStyle name="20% - Accent1 3 2 4 2 4 3 2 3 2" xfId="20807" xr:uid="{00000000-0005-0000-0000-00008F500000}"/>
    <cellStyle name="20% - Accent1 3 2 4 2 4 3 2 4" xfId="20808" xr:uid="{00000000-0005-0000-0000-000090500000}"/>
    <cellStyle name="20% - Accent1 3 2 4 2 4 3 3" xfId="20809" xr:uid="{00000000-0005-0000-0000-000091500000}"/>
    <cellStyle name="20% - Accent1 3 2 4 2 4 3 3 2" xfId="20810" xr:uid="{00000000-0005-0000-0000-000092500000}"/>
    <cellStyle name="20% - Accent1 3 2 4 2 4 3 3 2 2" xfId="20811" xr:uid="{00000000-0005-0000-0000-000093500000}"/>
    <cellStyle name="20% - Accent1 3 2 4 2 4 3 3 2 2 2" xfId="20812" xr:uid="{00000000-0005-0000-0000-000094500000}"/>
    <cellStyle name="20% - Accent1 3 2 4 2 4 3 3 2 3" xfId="20813" xr:uid="{00000000-0005-0000-0000-000095500000}"/>
    <cellStyle name="20% - Accent1 3 2 4 2 4 3 3 3" xfId="20814" xr:uid="{00000000-0005-0000-0000-000096500000}"/>
    <cellStyle name="20% - Accent1 3 2 4 2 4 3 3 3 2" xfId="20815" xr:uid="{00000000-0005-0000-0000-000097500000}"/>
    <cellStyle name="20% - Accent1 3 2 4 2 4 3 3 4" xfId="20816" xr:uid="{00000000-0005-0000-0000-000098500000}"/>
    <cellStyle name="20% - Accent1 3 2 4 2 4 3 4" xfId="20817" xr:uid="{00000000-0005-0000-0000-000099500000}"/>
    <cellStyle name="20% - Accent1 3 2 4 2 4 3 4 2" xfId="20818" xr:uid="{00000000-0005-0000-0000-00009A500000}"/>
    <cellStyle name="20% - Accent1 3 2 4 2 4 3 4 2 2" xfId="20819" xr:uid="{00000000-0005-0000-0000-00009B500000}"/>
    <cellStyle name="20% - Accent1 3 2 4 2 4 3 4 2 2 2" xfId="20820" xr:uid="{00000000-0005-0000-0000-00009C500000}"/>
    <cellStyle name="20% - Accent1 3 2 4 2 4 3 4 2 3" xfId="20821" xr:uid="{00000000-0005-0000-0000-00009D500000}"/>
    <cellStyle name="20% - Accent1 3 2 4 2 4 3 4 3" xfId="20822" xr:uid="{00000000-0005-0000-0000-00009E500000}"/>
    <cellStyle name="20% - Accent1 3 2 4 2 4 3 4 3 2" xfId="20823" xr:uid="{00000000-0005-0000-0000-00009F500000}"/>
    <cellStyle name="20% - Accent1 3 2 4 2 4 3 4 4" xfId="20824" xr:uid="{00000000-0005-0000-0000-0000A0500000}"/>
    <cellStyle name="20% - Accent1 3 2 4 2 4 3 5" xfId="20825" xr:uid="{00000000-0005-0000-0000-0000A1500000}"/>
    <cellStyle name="20% - Accent1 3 2 4 2 4 3 5 2" xfId="20826" xr:uid="{00000000-0005-0000-0000-0000A2500000}"/>
    <cellStyle name="20% - Accent1 3 2 4 2 4 3 5 2 2" xfId="20827" xr:uid="{00000000-0005-0000-0000-0000A3500000}"/>
    <cellStyle name="20% - Accent1 3 2 4 2 4 3 5 3" xfId="20828" xr:uid="{00000000-0005-0000-0000-0000A4500000}"/>
    <cellStyle name="20% - Accent1 3 2 4 2 4 3 6" xfId="20829" xr:uid="{00000000-0005-0000-0000-0000A5500000}"/>
    <cellStyle name="20% - Accent1 3 2 4 2 4 3 6 2" xfId="20830" xr:uid="{00000000-0005-0000-0000-0000A6500000}"/>
    <cellStyle name="20% - Accent1 3 2 4 2 4 3 6 2 2" xfId="20831" xr:uid="{00000000-0005-0000-0000-0000A7500000}"/>
    <cellStyle name="20% - Accent1 3 2 4 2 4 3 6 3" xfId="20832" xr:uid="{00000000-0005-0000-0000-0000A8500000}"/>
    <cellStyle name="20% - Accent1 3 2 4 2 4 3 7" xfId="20833" xr:uid="{00000000-0005-0000-0000-0000A9500000}"/>
    <cellStyle name="20% - Accent1 3 2 4 2 4 3 7 2" xfId="20834" xr:uid="{00000000-0005-0000-0000-0000AA500000}"/>
    <cellStyle name="20% - Accent1 3 2 4 2 4 3 8" xfId="20835" xr:uid="{00000000-0005-0000-0000-0000AB500000}"/>
    <cellStyle name="20% - Accent1 3 2 4 2 4 3 8 2" xfId="20836" xr:uid="{00000000-0005-0000-0000-0000AC500000}"/>
    <cellStyle name="20% - Accent1 3 2 4 2 4 3 9" xfId="20837" xr:uid="{00000000-0005-0000-0000-0000AD500000}"/>
    <cellStyle name="20% - Accent1 3 2 4 2 4 4" xfId="20838" xr:uid="{00000000-0005-0000-0000-0000AE500000}"/>
    <cellStyle name="20% - Accent1 3 2 4 2 4 4 2" xfId="20839" xr:uid="{00000000-0005-0000-0000-0000AF500000}"/>
    <cellStyle name="20% - Accent1 3 2 4 2 4 4 2 2" xfId="20840" xr:uid="{00000000-0005-0000-0000-0000B0500000}"/>
    <cellStyle name="20% - Accent1 3 2 4 2 4 4 2 2 2" xfId="20841" xr:uid="{00000000-0005-0000-0000-0000B1500000}"/>
    <cellStyle name="20% - Accent1 3 2 4 2 4 4 2 3" xfId="20842" xr:uid="{00000000-0005-0000-0000-0000B2500000}"/>
    <cellStyle name="20% - Accent1 3 2 4 2 4 4 3" xfId="20843" xr:uid="{00000000-0005-0000-0000-0000B3500000}"/>
    <cellStyle name="20% - Accent1 3 2 4 2 4 4 3 2" xfId="20844" xr:uid="{00000000-0005-0000-0000-0000B4500000}"/>
    <cellStyle name="20% - Accent1 3 2 4 2 4 4 4" xfId="20845" xr:uid="{00000000-0005-0000-0000-0000B5500000}"/>
    <cellStyle name="20% - Accent1 3 2 4 2 4 5" xfId="20846" xr:uid="{00000000-0005-0000-0000-0000B6500000}"/>
    <cellStyle name="20% - Accent1 3 2 4 2 4 5 2" xfId="20847" xr:uid="{00000000-0005-0000-0000-0000B7500000}"/>
    <cellStyle name="20% - Accent1 3 2 4 2 4 5 2 2" xfId="20848" xr:uid="{00000000-0005-0000-0000-0000B8500000}"/>
    <cellStyle name="20% - Accent1 3 2 4 2 4 5 2 2 2" xfId="20849" xr:uid="{00000000-0005-0000-0000-0000B9500000}"/>
    <cellStyle name="20% - Accent1 3 2 4 2 4 5 2 3" xfId="20850" xr:uid="{00000000-0005-0000-0000-0000BA500000}"/>
    <cellStyle name="20% - Accent1 3 2 4 2 4 5 3" xfId="20851" xr:uid="{00000000-0005-0000-0000-0000BB500000}"/>
    <cellStyle name="20% - Accent1 3 2 4 2 4 5 3 2" xfId="20852" xr:uid="{00000000-0005-0000-0000-0000BC500000}"/>
    <cellStyle name="20% - Accent1 3 2 4 2 4 5 4" xfId="20853" xr:uid="{00000000-0005-0000-0000-0000BD500000}"/>
    <cellStyle name="20% - Accent1 3 2 4 2 4 6" xfId="20854" xr:uid="{00000000-0005-0000-0000-0000BE500000}"/>
    <cellStyle name="20% - Accent1 3 2 4 2 4 6 2" xfId="20855" xr:uid="{00000000-0005-0000-0000-0000BF500000}"/>
    <cellStyle name="20% - Accent1 3 2 4 2 4 6 2 2" xfId="20856" xr:uid="{00000000-0005-0000-0000-0000C0500000}"/>
    <cellStyle name="20% - Accent1 3 2 4 2 4 6 2 2 2" xfId="20857" xr:uid="{00000000-0005-0000-0000-0000C1500000}"/>
    <cellStyle name="20% - Accent1 3 2 4 2 4 6 2 3" xfId="20858" xr:uid="{00000000-0005-0000-0000-0000C2500000}"/>
    <cellStyle name="20% - Accent1 3 2 4 2 4 6 3" xfId="20859" xr:uid="{00000000-0005-0000-0000-0000C3500000}"/>
    <cellStyle name="20% - Accent1 3 2 4 2 4 6 3 2" xfId="20860" xr:uid="{00000000-0005-0000-0000-0000C4500000}"/>
    <cellStyle name="20% - Accent1 3 2 4 2 4 6 4" xfId="20861" xr:uid="{00000000-0005-0000-0000-0000C5500000}"/>
    <cellStyle name="20% - Accent1 3 2 4 2 4 7" xfId="20862" xr:uid="{00000000-0005-0000-0000-0000C6500000}"/>
    <cellStyle name="20% - Accent1 3 2 4 2 4 7 2" xfId="20863" xr:uid="{00000000-0005-0000-0000-0000C7500000}"/>
    <cellStyle name="20% - Accent1 3 2 4 2 4 7 2 2" xfId="20864" xr:uid="{00000000-0005-0000-0000-0000C8500000}"/>
    <cellStyle name="20% - Accent1 3 2 4 2 4 7 3" xfId="20865" xr:uid="{00000000-0005-0000-0000-0000C9500000}"/>
    <cellStyle name="20% - Accent1 3 2 4 2 4 8" xfId="20866" xr:uid="{00000000-0005-0000-0000-0000CA500000}"/>
    <cellStyle name="20% - Accent1 3 2 4 2 4 8 2" xfId="20867" xr:uid="{00000000-0005-0000-0000-0000CB500000}"/>
    <cellStyle name="20% - Accent1 3 2 4 2 4 8 2 2" xfId="20868" xr:uid="{00000000-0005-0000-0000-0000CC500000}"/>
    <cellStyle name="20% - Accent1 3 2 4 2 4 8 3" xfId="20869" xr:uid="{00000000-0005-0000-0000-0000CD500000}"/>
    <cellStyle name="20% - Accent1 3 2 4 2 4 9" xfId="20870" xr:uid="{00000000-0005-0000-0000-0000CE500000}"/>
    <cellStyle name="20% - Accent1 3 2 4 2 4 9 2" xfId="20871" xr:uid="{00000000-0005-0000-0000-0000CF500000}"/>
    <cellStyle name="20% - Accent1 3 2 4 2 5" xfId="20872" xr:uid="{00000000-0005-0000-0000-0000D0500000}"/>
    <cellStyle name="20% - Accent1 3 2 4 2 5 10" xfId="20873" xr:uid="{00000000-0005-0000-0000-0000D1500000}"/>
    <cellStyle name="20% - Accent1 3 2 4 2 5 10 2" xfId="20874" xr:uid="{00000000-0005-0000-0000-0000D2500000}"/>
    <cellStyle name="20% - Accent1 3 2 4 2 5 11" xfId="20875" xr:uid="{00000000-0005-0000-0000-0000D3500000}"/>
    <cellStyle name="20% - Accent1 3 2 4 2 5 2" xfId="20876" xr:uid="{00000000-0005-0000-0000-0000D4500000}"/>
    <cellStyle name="20% - Accent1 3 2 4 2 5 2 2" xfId="20877" xr:uid="{00000000-0005-0000-0000-0000D5500000}"/>
    <cellStyle name="20% - Accent1 3 2 4 2 5 2 2 2" xfId="20878" xr:uid="{00000000-0005-0000-0000-0000D6500000}"/>
    <cellStyle name="20% - Accent1 3 2 4 2 5 2 2 2 2" xfId="20879" xr:uid="{00000000-0005-0000-0000-0000D7500000}"/>
    <cellStyle name="20% - Accent1 3 2 4 2 5 2 2 2 2 2" xfId="20880" xr:uid="{00000000-0005-0000-0000-0000D8500000}"/>
    <cellStyle name="20% - Accent1 3 2 4 2 5 2 2 2 3" xfId="20881" xr:uid="{00000000-0005-0000-0000-0000D9500000}"/>
    <cellStyle name="20% - Accent1 3 2 4 2 5 2 2 3" xfId="20882" xr:uid="{00000000-0005-0000-0000-0000DA500000}"/>
    <cellStyle name="20% - Accent1 3 2 4 2 5 2 2 3 2" xfId="20883" xr:uid="{00000000-0005-0000-0000-0000DB500000}"/>
    <cellStyle name="20% - Accent1 3 2 4 2 5 2 2 4" xfId="20884" xr:uid="{00000000-0005-0000-0000-0000DC500000}"/>
    <cellStyle name="20% - Accent1 3 2 4 2 5 2 3" xfId="20885" xr:uid="{00000000-0005-0000-0000-0000DD500000}"/>
    <cellStyle name="20% - Accent1 3 2 4 2 5 2 3 2" xfId="20886" xr:uid="{00000000-0005-0000-0000-0000DE500000}"/>
    <cellStyle name="20% - Accent1 3 2 4 2 5 2 3 2 2" xfId="20887" xr:uid="{00000000-0005-0000-0000-0000DF500000}"/>
    <cellStyle name="20% - Accent1 3 2 4 2 5 2 3 2 2 2" xfId="20888" xr:uid="{00000000-0005-0000-0000-0000E0500000}"/>
    <cellStyle name="20% - Accent1 3 2 4 2 5 2 3 2 3" xfId="20889" xr:uid="{00000000-0005-0000-0000-0000E1500000}"/>
    <cellStyle name="20% - Accent1 3 2 4 2 5 2 3 3" xfId="20890" xr:uid="{00000000-0005-0000-0000-0000E2500000}"/>
    <cellStyle name="20% - Accent1 3 2 4 2 5 2 3 3 2" xfId="20891" xr:uid="{00000000-0005-0000-0000-0000E3500000}"/>
    <cellStyle name="20% - Accent1 3 2 4 2 5 2 3 4" xfId="20892" xr:uid="{00000000-0005-0000-0000-0000E4500000}"/>
    <cellStyle name="20% - Accent1 3 2 4 2 5 2 4" xfId="20893" xr:uid="{00000000-0005-0000-0000-0000E5500000}"/>
    <cellStyle name="20% - Accent1 3 2 4 2 5 2 4 2" xfId="20894" xr:uid="{00000000-0005-0000-0000-0000E6500000}"/>
    <cellStyle name="20% - Accent1 3 2 4 2 5 2 4 2 2" xfId="20895" xr:uid="{00000000-0005-0000-0000-0000E7500000}"/>
    <cellStyle name="20% - Accent1 3 2 4 2 5 2 4 2 2 2" xfId="20896" xr:uid="{00000000-0005-0000-0000-0000E8500000}"/>
    <cellStyle name="20% - Accent1 3 2 4 2 5 2 4 2 3" xfId="20897" xr:uid="{00000000-0005-0000-0000-0000E9500000}"/>
    <cellStyle name="20% - Accent1 3 2 4 2 5 2 4 3" xfId="20898" xr:uid="{00000000-0005-0000-0000-0000EA500000}"/>
    <cellStyle name="20% - Accent1 3 2 4 2 5 2 4 3 2" xfId="20899" xr:uid="{00000000-0005-0000-0000-0000EB500000}"/>
    <cellStyle name="20% - Accent1 3 2 4 2 5 2 4 4" xfId="20900" xr:uid="{00000000-0005-0000-0000-0000EC500000}"/>
    <cellStyle name="20% - Accent1 3 2 4 2 5 2 5" xfId="20901" xr:uid="{00000000-0005-0000-0000-0000ED500000}"/>
    <cellStyle name="20% - Accent1 3 2 4 2 5 2 5 2" xfId="20902" xr:uid="{00000000-0005-0000-0000-0000EE500000}"/>
    <cellStyle name="20% - Accent1 3 2 4 2 5 2 5 2 2" xfId="20903" xr:uid="{00000000-0005-0000-0000-0000EF500000}"/>
    <cellStyle name="20% - Accent1 3 2 4 2 5 2 5 3" xfId="20904" xr:uid="{00000000-0005-0000-0000-0000F0500000}"/>
    <cellStyle name="20% - Accent1 3 2 4 2 5 2 6" xfId="20905" xr:uid="{00000000-0005-0000-0000-0000F1500000}"/>
    <cellStyle name="20% - Accent1 3 2 4 2 5 2 6 2" xfId="20906" xr:uid="{00000000-0005-0000-0000-0000F2500000}"/>
    <cellStyle name="20% - Accent1 3 2 4 2 5 2 6 2 2" xfId="20907" xr:uid="{00000000-0005-0000-0000-0000F3500000}"/>
    <cellStyle name="20% - Accent1 3 2 4 2 5 2 6 3" xfId="20908" xr:uid="{00000000-0005-0000-0000-0000F4500000}"/>
    <cellStyle name="20% - Accent1 3 2 4 2 5 2 7" xfId="20909" xr:uid="{00000000-0005-0000-0000-0000F5500000}"/>
    <cellStyle name="20% - Accent1 3 2 4 2 5 2 7 2" xfId="20910" xr:uid="{00000000-0005-0000-0000-0000F6500000}"/>
    <cellStyle name="20% - Accent1 3 2 4 2 5 2 8" xfId="20911" xr:uid="{00000000-0005-0000-0000-0000F7500000}"/>
    <cellStyle name="20% - Accent1 3 2 4 2 5 2 8 2" xfId="20912" xr:uid="{00000000-0005-0000-0000-0000F8500000}"/>
    <cellStyle name="20% - Accent1 3 2 4 2 5 2 9" xfId="20913" xr:uid="{00000000-0005-0000-0000-0000F9500000}"/>
    <cellStyle name="20% - Accent1 3 2 4 2 5 3" xfId="20914" xr:uid="{00000000-0005-0000-0000-0000FA500000}"/>
    <cellStyle name="20% - Accent1 3 2 4 2 5 3 2" xfId="20915" xr:uid="{00000000-0005-0000-0000-0000FB500000}"/>
    <cellStyle name="20% - Accent1 3 2 4 2 5 3 2 2" xfId="20916" xr:uid="{00000000-0005-0000-0000-0000FC500000}"/>
    <cellStyle name="20% - Accent1 3 2 4 2 5 3 2 2 2" xfId="20917" xr:uid="{00000000-0005-0000-0000-0000FD500000}"/>
    <cellStyle name="20% - Accent1 3 2 4 2 5 3 2 2 2 2" xfId="20918" xr:uid="{00000000-0005-0000-0000-0000FE500000}"/>
    <cellStyle name="20% - Accent1 3 2 4 2 5 3 2 2 3" xfId="20919" xr:uid="{00000000-0005-0000-0000-0000FF500000}"/>
    <cellStyle name="20% - Accent1 3 2 4 2 5 3 2 3" xfId="20920" xr:uid="{00000000-0005-0000-0000-000000510000}"/>
    <cellStyle name="20% - Accent1 3 2 4 2 5 3 2 3 2" xfId="20921" xr:uid="{00000000-0005-0000-0000-000001510000}"/>
    <cellStyle name="20% - Accent1 3 2 4 2 5 3 2 4" xfId="20922" xr:uid="{00000000-0005-0000-0000-000002510000}"/>
    <cellStyle name="20% - Accent1 3 2 4 2 5 3 3" xfId="20923" xr:uid="{00000000-0005-0000-0000-000003510000}"/>
    <cellStyle name="20% - Accent1 3 2 4 2 5 3 3 2" xfId="20924" xr:uid="{00000000-0005-0000-0000-000004510000}"/>
    <cellStyle name="20% - Accent1 3 2 4 2 5 3 3 2 2" xfId="20925" xr:uid="{00000000-0005-0000-0000-000005510000}"/>
    <cellStyle name="20% - Accent1 3 2 4 2 5 3 3 2 2 2" xfId="20926" xr:uid="{00000000-0005-0000-0000-000006510000}"/>
    <cellStyle name="20% - Accent1 3 2 4 2 5 3 3 2 3" xfId="20927" xr:uid="{00000000-0005-0000-0000-000007510000}"/>
    <cellStyle name="20% - Accent1 3 2 4 2 5 3 3 3" xfId="20928" xr:uid="{00000000-0005-0000-0000-000008510000}"/>
    <cellStyle name="20% - Accent1 3 2 4 2 5 3 3 3 2" xfId="20929" xr:uid="{00000000-0005-0000-0000-000009510000}"/>
    <cellStyle name="20% - Accent1 3 2 4 2 5 3 3 4" xfId="20930" xr:uid="{00000000-0005-0000-0000-00000A510000}"/>
    <cellStyle name="20% - Accent1 3 2 4 2 5 3 4" xfId="20931" xr:uid="{00000000-0005-0000-0000-00000B510000}"/>
    <cellStyle name="20% - Accent1 3 2 4 2 5 3 4 2" xfId="20932" xr:uid="{00000000-0005-0000-0000-00000C510000}"/>
    <cellStyle name="20% - Accent1 3 2 4 2 5 3 4 2 2" xfId="20933" xr:uid="{00000000-0005-0000-0000-00000D510000}"/>
    <cellStyle name="20% - Accent1 3 2 4 2 5 3 4 2 2 2" xfId="20934" xr:uid="{00000000-0005-0000-0000-00000E510000}"/>
    <cellStyle name="20% - Accent1 3 2 4 2 5 3 4 2 3" xfId="20935" xr:uid="{00000000-0005-0000-0000-00000F510000}"/>
    <cellStyle name="20% - Accent1 3 2 4 2 5 3 4 3" xfId="20936" xr:uid="{00000000-0005-0000-0000-000010510000}"/>
    <cellStyle name="20% - Accent1 3 2 4 2 5 3 4 3 2" xfId="20937" xr:uid="{00000000-0005-0000-0000-000011510000}"/>
    <cellStyle name="20% - Accent1 3 2 4 2 5 3 4 4" xfId="20938" xr:uid="{00000000-0005-0000-0000-000012510000}"/>
    <cellStyle name="20% - Accent1 3 2 4 2 5 3 5" xfId="20939" xr:uid="{00000000-0005-0000-0000-000013510000}"/>
    <cellStyle name="20% - Accent1 3 2 4 2 5 3 5 2" xfId="20940" xr:uid="{00000000-0005-0000-0000-000014510000}"/>
    <cellStyle name="20% - Accent1 3 2 4 2 5 3 5 2 2" xfId="20941" xr:uid="{00000000-0005-0000-0000-000015510000}"/>
    <cellStyle name="20% - Accent1 3 2 4 2 5 3 5 3" xfId="20942" xr:uid="{00000000-0005-0000-0000-000016510000}"/>
    <cellStyle name="20% - Accent1 3 2 4 2 5 3 6" xfId="20943" xr:uid="{00000000-0005-0000-0000-000017510000}"/>
    <cellStyle name="20% - Accent1 3 2 4 2 5 3 6 2" xfId="20944" xr:uid="{00000000-0005-0000-0000-000018510000}"/>
    <cellStyle name="20% - Accent1 3 2 4 2 5 3 6 2 2" xfId="20945" xr:uid="{00000000-0005-0000-0000-000019510000}"/>
    <cellStyle name="20% - Accent1 3 2 4 2 5 3 6 3" xfId="20946" xr:uid="{00000000-0005-0000-0000-00001A510000}"/>
    <cellStyle name="20% - Accent1 3 2 4 2 5 3 7" xfId="20947" xr:uid="{00000000-0005-0000-0000-00001B510000}"/>
    <cellStyle name="20% - Accent1 3 2 4 2 5 3 7 2" xfId="20948" xr:uid="{00000000-0005-0000-0000-00001C510000}"/>
    <cellStyle name="20% - Accent1 3 2 4 2 5 3 8" xfId="20949" xr:uid="{00000000-0005-0000-0000-00001D510000}"/>
    <cellStyle name="20% - Accent1 3 2 4 2 5 3 8 2" xfId="20950" xr:uid="{00000000-0005-0000-0000-00001E510000}"/>
    <cellStyle name="20% - Accent1 3 2 4 2 5 3 9" xfId="20951" xr:uid="{00000000-0005-0000-0000-00001F510000}"/>
    <cellStyle name="20% - Accent1 3 2 4 2 5 4" xfId="20952" xr:uid="{00000000-0005-0000-0000-000020510000}"/>
    <cellStyle name="20% - Accent1 3 2 4 2 5 4 2" xfId="20953" xr:uid="{00000000-0005-0000-0000-000021510000}"/>
    <cellStyle name="20% - Accent1 3 2 4 2 5 4 2 2" xfId="20954" xr:uid="{00000000-0005-0000-0000-000022510000}"/>
    <cellStyle name="20% - Accent1 3 2 4 2 5 4 2 2 2" xfId="20955" xr:uid="{00000000-0005-0000-0000-000023510000}"/>
    <cellStyle name="20% - Accent1 3 2 4 2 5 4 2 3" xfId="20956" xr:uid="{00000000-0005-0000-0000-000024510000}"/>
    <cellStyle name="20% - Accent1 3 2 4 2 5 4 3" xfId="20957" xr:uid="{00000000-0005-0000-0000-000025510000}"/>
    <cellStyle name="20% - Accent1 3 2 4 2 5 4 3 2" xfId="20958" xr:uid="{00000000-0005-0000-0000-000026510000}"/>
    <cellStyle name="20% - Accent1 3 2 4 2 5 4 4" xfId="20959" xr:uid="{00000000-0005-0000-0000-000027510000}"/>
    <cellStyle name="20% - Accent1 3 2 4 2 5 5" xfId="20960" xr:uid="{00000000-0005-0000-0000-000028510000}"/>
    <cellStyle name="20% - Accent1 3 2 4 2 5 5 2" xfId="20961" xr:uid="{00000000-0005-0000-0000-000029510000}"/>
    <cellStyle name="20% - Accent1 3 2 4 2 5 5 2 2" xfId="20962" xr:uid="{00000000-0005-0000-0000-00002A510000}"/>
    <cellStyle name="20% - Accent1 3 2 4 2 5 5 2 2 2" xfId="20963" xr:uid="{00000000-0005-0000-0000-00002B510000}"/>
    <cellStyle name="20% - Accent1 3 2 4 2 5 5 2 3" xfId="20964" xr:uid="{00000000-0005-0000-0000-00002C510000}"/>
    <cellStyle name="20% - Accent1 3 2 4 2 5 5 3" xfId="20965" xr:uid="{00000000-0005-0000-0000-00002D510000}"/>
    <cellStyle name="20% - Accent1 3 2 4 2 5 5 3 2" xfId="20966" xr:uid="{00000000-0005-0000-0000-00002E510000}"/>
    <cellStyle name="20% - Accent1 3 2 4 2 5 5 4" xfId="20967" xr:uid="{00000000-0005-0000-0000-00002F510000}"/>
    <cellStyle name="20% - Accent1 3 2 4 2 5 6" xfId="20968" xr:uid="{00000000-0005-0000-0000-000030510000}"/>
    <cellStyle name="20% - Accent1 3 2 4 2 5 6 2" xfId="20969" xr:uid="{00000000-0005-0000-0000-000031510000}"/>
    <cellStyle name="20% - Accent1 3 2 4 2 5 6 2 2" xfId="20970" xr:uid="{00000000-0005-0000-0000-000032510000}"/>
    <cellStyle name="20% - Accent1 3 2 4 2 5 6 2 2 2" xfId="20971" xr:uid="{00000000-0005-0000-0000-000033510000}"/>
    <cellStyle name="20% - Accent1 3 2 4 2 5 6 2 3" xfId="20972" xr:uid="{00000000-0005-0000-0000-000034510000}"/>
    <cellStyle name="20% - Accent1 3 2 4 2 5 6 3" xfId="20973" xr:uid="{00000000-0005-0000-0000-000035510000}"/>
    <cellStyle name="20% - Accent1 3 2 4 2 5 6 3 2" xfId="20974" xr:uid="{00000000-0005-0000-0000-000036510000}"/>
    <cellStyle name="20% - Accent1 3 2 4 2 5 6 4" xfId="20975" xr:uid="{00000000-0005-0000-0000-000037510000}"/>
    <cellStyle name="20% - Accent1 3 2 4 2 5 7" xfId="20976" xr:uid="{00000000-0005-0000-0000-000038510000}"/>
    <cellStyle name="20% - Accent1 3 2 4 2 5 7 2" xfId="20977" xr:uid="{00000000-0005-0000-0000-000039510000}"/>
    <cellStyle name="20% - Accent1 3 2 4 2 5 7 2 2" xfId="20978" xr:uid="{00000000-0005-0000-0000-00003A510000}"/>
    <cellStyle name="20% - Accent1 3 2 4 2 5 7 3" xfId="20979" xr:uid="{00000000-0005-0000-0000-00003B510000}"/>
    <cellStyle name="20% - Accent1 3 2 4 2 5 8" xfId="20980" xr:uid="{00000000-0005-0000-0000-00003C510000}"/>
    <cellStyle name="20% - Accent1 3 2 4 2 5 8 2" xfId="20981" xr:uid="{00000000-0005-0000-0000-00003D510000}"/>
    <cellStyle name="20% - Accent1 3 2 4 2 5 8 2 2" xfId="20982" xr:uid="{00000000-0005-0000-0000-00003E510000}"/>
    <cellStyle name="20% - Accent1 3 2 4 2 5 8 3" xfId="20983" xr:uid="{00000000-0005-0000-0000-00003F510000}"/>
    <cellStyle name="20% - Accent1 3 2 4 2 5 9" xfId="20984" xr:uid="{00000000-0005-0000-0000-000040510000}"/>
    <cellStyle name="20% - Accent1 3 2 4 2 5 9 2" xfId="20985" xr:uid="{00000000-0005-0000-0000-000041510000}"/>
    <cellStyle name="20% - Accent1 3 2 4 2 6" xfId="20986" xr:uid="{00000000-0005-0000-0000-000042510000}"/>
    <cellStyle name="20% - Accent1 3 2 4 2 6 2" xfId="20987" xr:uid="{00000000-0005-0000-0000-000043510000}"/>
    <cellStyle name="20% - Accent1 3 2 4 2 6 2 2" xfId="20988" xr:uid="{00000000-0005-0000-0000-000044510000}"/>
    <cellStyle name="20% - Accent1 3 2 4 2 6 2 2 2" xfId="20989" xr:uid="{00000000-0005-0000-0000-000045510000}"/>
    <cellStyle name="20% - Accent1 3 2 4 2 6 2 2 2 2" xfId="20990" xr:uid="{00000000-0005-0000-0000-000046510000}"/>
    <cellStyle name="20% - Accent1 3 2 4 2 6 2 2 3" xfId="20991" xr:uid="{00000000-0005-0000-0000-000047510000}"/>
    <cellStyle name="20% - Accent1 3 2 4 2 6 2 3" xfId="20992" xr:uid="{00000000-0005-0000-0000-000048510000}"/>
    <cellStyle name="20% - Accent1 3 2 4 2 6 2 3 2" xfId="20993" xr:uid="{00000000-0005-0000-0000-000049510000}"/>
    <cellStyle name="20% - Accent1 3 2 4 2 6 2 4" xfId="20994" xr:uid="{00000000-0005-0000-0000-00004A510000}"/>
    <cellStyle name="20% - Accent1 3 2 4 2 6 3" xfId="20995" xr:uid="{00000000-0005-0000-0000-00004B510000}"/>
    <cellStyle name="20% - Accent1 3 2 4 2 6 3 2" xfId="20996" xr:uid="{00000000-0005-0000-0000-00004C510000}"/>
    <cellStyle name="20% - Accent1 3 2 4 2 6 3 2 2" xfId="20997" xr:uid="{00000000-0005-0000-0000-00004D510000}"/>
    <cellStyle name="20% - Accent1 3 2 4 2 6 3 2 2 2" xfId="20998" xr:uid="{00000000-0005-0000-0000-00004E510000}"/>
    <cellStyle name="20% - Accent1 3 2 4 2 6 3 2 3" xfId="20999" xr:uid="{00000000-0005-0000-0000-00004F510000}"/>
    <cellStyle name="20% - Accent1 3 2 4 2 6 3 3" xfId="21000" xr:uid="{00000000-0005-0000-0000-000050510000}"/>
    <cellStyle name="20% - Accent1 3 2 4 2 6 3 3 2" xfId="21001" xr:uid="{00000000-0005-0000-0000-000051510000}"/>
    <cellStyle name="20% - Accent1 3 2 4 2 6 3 4" xfId="21002" xr:uid="{00000000-0005-0000-0000-000052510000}"/>
    <cellStyle name="20% - Accent1 3 2 4 2 6 4" xfId="21003" xr:uid="{00000000-0005-0000-0000-000053510000}"/>
    <cellStyle name="20% - Accent1 3 2 4 2 6 4 2" xfId="21004" xr:uid="{00000000-0005-0000-0000-000054510000}"/>
    <cellStyle name="20% - Accent1 3 2 4 2 6 4 2 2" xfId="21005" xr:uid="{00000000-0005-0000-0000-000055510000}"/>
    <cellStyle name="20% - Accent1 3 2 4 2 6 4 2 2 2" xfId="21006" xr:uid="{00000000-0005-0000-0000-000056510000}"/>
    <cellStyle name="20% - Accent1 3 2 4 2 6 4 2 3" xfId="21007" xr:uid="{00000000-0005-0000-0000-000057510000}"/>
    <cellStyle name="20% - Accent1 3 2 4 2 6 4 3" xfId="21008" xr:uid="{00000000-0005-0000-0000-000058510000}"/>
    <cellStyle name="20% - Accent1 3 2 4 2 6 4 3 2" xfId="21009" xr:uid="{00000000-0005-0000-0000-000059510000}"/>
    <cellStyle name="20% - Accent1 3 2 4 2 6 4 4" xfId="21010" xr:uid="{00000000-0005-0000-0000-00005A510000}"/>
    <cellStyle name="20% - Accent1 3 2 4 2 6 5" xfId="21011" xr:uid="{00000000-0005-0000-0000-00005B510000}"/>
    <cellStyle name="20% - Accent1 3 2 4 2 6 5 2" xfId="21012" xr:uid="{00000000-0005-0000-0000-00005C510000}"/>
    <cellStyle name="20% - Accent1 3 2 4 2 6 5 2 2" xfId="21013" xr:uid="{00000000-0005-0000-0000-00005D510000}"/>
    <cellStyle name="20% - Accent1 3 2 4 2 6 5 3" xfId="21014" xr:uid="{00000000-0005-0000-0000-00005E510000}"/>
    <cellStyle name="20% - Accent1 3 2 4 2 6 6" xfId="21015" xr:uid="{00000000-0005-0000-0000-00005F510000}"/>
    <cellStyle name="20% - Accent1 3 2 4 2 6 6 2" xfId="21016" xr:uid="{00000000-0005-0000-0000-000060510000}"/>
    <cellStyle name="20% - Accent1 3 2 4 2 6 6 2 2" xfId="21017" xr:uid="{00000000-0005-0000-0000-000061510000}"/>
    <cellStyle name="20% - Accent1 3 2 4 2 6 6 3" xfId="21018" xr:uid="{00000000-0005-0000-0000-000062510000}"/>
    <cellStyle name="20% - Accent1 3 2 4 2 6 7" xfId="21019" xr:uid="{00000000-0005-0000-0000-000063510000}"/>
    <cellStyle name="20% - Accent1 3 2 4 2 6 7 2" xfId="21020" xr:uid="{00000000-0005-0000-0000-000064510000}"/>
    <cellStyle name="20% - Accent1 3 2 4 2 6 8" xfId="21021" xr:uid="{00000000-0005-0000-0000-000065510000}"/>
    <cellStyle name="20% - Accent1 3 2 4 2 6 8 2" xfId="21022" xr:uid="{00000000-0005-0000-0000-000066510000}"/>
    <cellStyle name="20% - Accent1 3 2 4 2 6 9" xfId="21023" xr:uid="{00000000-0005-0000-0000-000067510000}"/>
    <cellStyle name="20% - Accent1 3 2 4 2 7" xfId="21024" xr:uid="{00000000-0005-0000-0000-000068510000}"/>
    <cellStyle name="20% - Accent1 3 2 4 2 7 2" xfId="21025" xr:uid="{00000000-0005-0000-0000-000069510000}"/>
    <cellStyle name="20% - Accent1 3 2 4 2 7 2 2" xfId="21026" xr:uid="{00000000-0005-0000-0000-00006A510000}"/>
    <cellStyle name="20% - Accent1 3 2 4 2 7 2 2 2" xfId="21027" xr:uid="{00000000-0005-0000-0000-00006B510000}"/>
    <cellStyle name="20% - Accent1 3 2 4 2 7 2 2 2 2" xfId="21028" xr:uid="{00000000-0005-0000-0000-00006C510000}"/>
    <cellStyle name="20% - Accent1 3 2 4 2 7 2 2 3" xfId="21029" xr:uid="{00000000-0005-0000-0000-00006D510000}"/>
    <cellStyle name="20% - Accent1 3 2 4 2 7 2 3" xfId="21030" xr:uid="{00000000-0005-0000-0000-00006E510000}"/>
    <cellStyle name="20% - Accent1 3 2 4 2 7 2 3 2" xfId="21031" xr:uid="{00000000-0005-0000-0000-00006F510000}"/>
    <cellStyle name="20% - Accent1 3 2 4 2 7 2 4" xfId="21032" xr:uid="{00000000-0005-0000-0000-000070510000}"/>
    <cellStyle name="20% - Accent1 3 2 4 2 7 3" xfId="21033" xr:uid="{00000000-0005-0000-0000-000071510000}"/>
    <cellStyle name="20% - Accent1 3 2 4 2 7 3 2" xfId="21034" xr:uid="{00000000-0005-0000-0000-000072510000}"/>
    <cellStyle name="20% - Accent1 3 2 4 2 7 3 2 2" xfId="21035" xr:uid="{00000000-0005-0000-0000-000073510000}"/>
    <cellStyle name="20% - Accent1 3 2 4 2 7 3 2 2 2" xfId="21036" xr:uid="{00000000-0005-0000-0000-000074510000}"/>
    <cellStyle name="20% - Accent1 3 2 4 2 7 3 2 3" xfId="21037" xr:uid="{00000000-0005-0000-0000-000075510000}"/>
    <cellStyle name="20% - Accent1 3 2 4 2 7 3 3" xfId="21038" xr:uid="{00000000-0005-0000-0000-000076510000}"/>
    <cellStyle name="20% - Accent1 3 2 4 2 7 3 3 2" xfId="21039" xr:uid="{00000000-0005-0000-0000-000077510000}"/>
    <cellStyle name="20% - Accent1 3 2 4 2 7 3 4" xfId="21040" xr:uid="{00000000-0005-0000-0000-000078510000}"/>
    <cellStyle name="20% - Accent1 3 2 4 2 7 4" xfId="21041" xr:uid="{00000000-0005-0000-0000-000079510000}"/>
    <cellStyle name="20% - Accent1 3 2 4 2 7 4 2" xfId="21042" xr:uid="{00000000-0005-0000-0000-00007A510000}"/>
    <cellStyle name="20% - Accent1 3 2 4 2 7 4 2 2" xfId="21043" xr:uid="{00000000-0005-0000-0000-00007B510000}"/>
    <cellStyle name="20% - Accent1 3 2 4 2 7 4 2 2 2" xfId="21044" xr:uid="{00000000-0005-0000-0000-00007C510000}"/>
    <cellStyle name="20% - Accent1 3 2 4 2 7 4 2 3" xfId="21045" xr:uid="{00000000-0005-0000-0000-00007D510000}"/>
    <cellStyle name="20% - Accent1 3 2 4 2 7 4 3" xfId="21046" xr:uid="{00000000-0005-0000-0000-00007E510000}"/>
    <cellStyle name="20% - Accent1 3 2 4 2 7 4 3 2" xfId="21047" xr:uid="{00000000-0005-0000-0000-00007F510000}"/>
    <cellStyle name="20% - Accent1 3 2 4 2 7 4 4" xfId="21048" xr:uid="{00000000-0005-0000-0000-000080510000}"/>
    <cellStyle name="20% - Accent1 3 2 4 2 7 5" xfId="21049" xr:uid="{00000000-0005-0000-0000-000081510000}"/>
    <cellStyle name="20% - Accent1 3 2 4 2 7 5 2" xfId="21050" xr:uid="{00000000-0005-0000-0000-000082510000}"/>
    <cellStyle name="20% - Accent1 3 2 4 2 7 5 2 2" xfId="21051" xr:uid="{00000000-0005-0000-0000-000083510000}"/>
    <cellStyle name="20% - Accent1 3 2 4 2 7 5 3" xfId="21052" xr:uid="{00000000-0005-0000-0000-000084510000}"/>
    <cellStyle name="20% - Accent1 3 2 4 2 7 6" xfId="21053" xr:uid="{00000000-0005-0000-0000-000085510000}"/>
    <cellStyle name="20% - Accent1 3 2 4 2 7 6 2" xfId="21054" xr:uid="{00000000-0005-0000-0000-000086510000}"/>
    <cellStyle name="20% - Accent1 3 2 4 2 7 6 2 2" xfId="21055" xr:uid="{00000000-0005-0000-0000-000087510000}"/>
    <cellStyle name="20% - Accent1 3 2 4 2 7 6 3" xfId="21056" xr:uid="{00000000-0005-0000-0000-000088510000}"/>
    <cellStyle name="20% - Accent1 3 2 4 2 7 7" xfId="21057" xr:uid="{00000000-0005-0000-0000-000089510000}"/>
    <cellStyle name="20% - Accent1 3 2 4 2 7 7 2" xfId="21058" xr:uid="{00000000-0005-0000-0000-00008A510000}"/>
    <cellStyle name="20% - Accent1 3 2 4 2 7 8" xfId="21059" xr:uid="{00000000-0005-0000-0000-00008B510000}"/>
    <cellStyle name="20% - Accent1 3 2 4 2 7 8 2" xfId="21060" xr:uid="{00000000-0005-0000-0000-00008C510000}"/>
    <cellStyle name="20% - Accent1 3 2 4 2 7 9" xfId="21061" xr:uid="{00000000-0005-0000-0000-00008D510000}"/>
    <cellStyle name="20% - Accent1 3 2 4 2 8" xfId="21062" xr:uid="{00000000-0005-0000-0000-00008E510000}"/>
    <cellStyle name="20% - Accent1 3 2 4 2 8 2" xfId="21063" xr:uid="{00000000-0005-0000-0000-00008F510000}"/>
    <cellStyle name="20% - Accent1 3 2 4 2 8 2 2" xfId="21064" xr:uid="{00000000-0005-0000-0000-000090510000}"/>
    <cellStyle name="20% - Accent1 3 2 4 2 8 2 2 2" xfId="21065" xr:uid="{00000000-0005-0000-0000-000091510000}"/>
    <cellStyle name="20% - Accent1 3 2 4 2 8 2 3" xfId="21066" xr:uid="{00000000-0005-0000-0000-000092510000}"/>
    <cellStyle name="20% - Accent1 3 2 4 2 8 3" xfId="21067" xr:uid="{00000000-0005-0000-0000-000093510000}"/>
    <cellStyle name="20% - Accent1 3 2 4 2 8 3 2" xfId="21068" xr:uid="{00000000-0005-0000-0000-000094510000}"/>
    <cellStyle name="20% - Accent1 3 2 4 2 8 4" xfId="21069" xr:uid="{00000000-0005-0000-0000-000095510000}"/>
    <cellStyle name="20% - Accent1 3 2 4 2 9" xfId="21070" xr:uid="{00000000-0005-0000-0000-000096510000}"/>
    <cellStyle name="20% - Accent1 3 2 4 2 9 2" xfId="21071" xr:uid="{00000000-0005-0000-0000-000097510000}"/>
    <cellStyle name="20% - Accent1 3 2 4 2 9 2 2" xfId="21072" xr:uid="{00000000-0005-0000-0000-000098510000}"/>
    <cellStyle name="20% - Accent1 3 2 4 2 9 2 2 2" xfId="21073" xr:uid="{00000000-0005-0000-0000-000099510000}"/>
    <cellStyle name="20% - Accent1 3 2 4 2 9 2 3" xfId="21074" xr:uid="{00000000-0005-0000-0000-00009A510000}"/>
    <cellStyle name="20% - Accent1 3 2 4 2 9 3" xfId="21075" xr:uid="{00000000-0005-0000-0000-00009B510000}"/>
    <cellStyle name="20% - Accent1 3 2 4 2 9 3 2" xfId="21076" xr:uid="{00000000-0005-0000-0000-00009C510000}"/>
    <cellStyle name="20% - Accent1 3 2 4 2 9 4" xfId="21077" xr:uid="{00000000-0005-0000-0000-00009D510000}"/>
    <cellStyle name="20% - Accent1 3 2 4 3" xfId="21078" xr:uid="{00000000-0005-0000-0000-00009E510000}"/>
    <cellStyle name="20% - Accent1 3 2 4 3 10" xfId="21079" xr:uid="{00000000-0005-0000-0000-00009F510000}"/>
    <cellStyle name="20% - Accent1 3 2 4 3 10 2" xfId="21080" xr:uid="{00000000-0005-0000-0000-0000A0510000}"/>
    <cellStyle name="20% - Accent1 3 2 4 3 10 2 2" xfId="21081" xr:uid="{00000000-0005-0000-0000-0000A1510000}"/>
    <cellStyle name="20% - Accent1 3 2 4 3 10 3" xfId="21082" xr:uid="{00000000-0005-0000-0000-0000A2510000}"/>
    <cellStyle name="20% - Accent1 3 2 4 3 11" xfId="21083" xr:uid="{00000000-0005-0000-0000-0000A3510000}"/>
    <cellStyle name="20% - Accent1 3 2 4 3 11 2" xfId="21084" xr:uid="{00000000-0005-0000-0000-0000A4510000}"/>
    <cellStyle name="20% - Accent1 3 2 4 3 11 2 2" xfId="21085" xr:uid="{00000000-0005-0000-0000-0000A5510000}"/>
    <cellStyle name="20% - Accent1 3 2 4 3 11 3" xfId="21086" xr:uid="{00000000-0005-0000-0000-0000A6510000}"/>
    <cellStyle name="20% - Accent1 3 2 4 3 12" xfId="21087" xr:uid="{00000000-0005-0000-0000-0000A7510000}"/>
    <cellStyle name="20% - Accent1 3 2 4 3 12 2" xfId="21088" xr:uid="{00000000-0005-0000-0000-0000A8510000}"/>
    <cellStyle name="20% - Accent1 3 2 4 3 13" xfId="21089" xr:uid="{00000000-0005-0000-0000-0000A9510000}"/>
    <cellStyle name="20% - Accent1 3 2 4 3 13 2" xfId="21090" xr:uid="{00000000-0005-0000-0000-0000AA510000}"/>
    <cellStyle name="20% - Accent1 3 2 4 3 14" xfId="21091" xr:uid="{00000000-0005-0000-0000-0000AB510000}"/>
    <cellStyle name="20% - Accent1 3 2 4 3 2" xfId="21092" xr:uid="{00000000-0005-0000-0000-0000AC510000}"/>
    <cellStyle name="20% - Accent1 3 2 4 3 2 10" xfId="21093" xr:uid="{00000000-0005-0000-0000-0000AD510000}"/>
    <cellStyle name="20% - Accent1 3 2 4 3 2 10 2" xfId="21094" xr:uid="{00000000-0005-0000-0000-0000AE510000}"/>
    <cellStyle name="20% - Accent1 3 2 4 3 2 11" xfId="21095" xr:uid="{00000000-0005-0000-0000-0000AF510000}"/>
    <cellStyle name="20% - Accent1 3 2 4 3 2 2" xfId="21096" xr:uid="{00000000-0005-0000-0000-0000B0510000}"/>
    <cellStyle name="20% - Accent1 3 2 4 3 2 2 2" xfId="21097" xr:uid="{00000000-0005-0000-0000-0000B1510000}"/>
    <cellStyle name="20% - Accent1 3 2 4 3 2 2 2 2" xfId="21098" xr:uid="{00000000-0005-0000-0000-0000B2510000}"/>
    <cellStyle name="20% - Accent1 3 2 4 3 2 2 2 2 2" xfId="21099" xr:uid="{00000000-0005-0000-0000-0000B3510000}"/>
    <cellStyle name="20% - Accent1 3 2 4 3 2 2 2 2 2 2" xfId="21100" xr:uid="{00000000-0005-0000-0000-0000B4510000}"/>
    <cellStyle name="20% - Accent1 3 2 4 3 2 2 2 2 3" xfId="21101" xr:uid="{00000000-0005-0000-0000-0000B5510000}"/>
    <cellStyle name="20% - Accent1 3 2 4 3 2 2 2 3" xfId="21102" xr:uid="{00000000-0005-0000-0000-0000B6510000}"/>
    <cellStyle name="20% - Accent1 3 2 4 3 2 2 2 3 2" xfId="21103" xr:uid="{00000000-0005-0000-0000-0000B7510000}"/>
    <cellStyle name="20% - Accent1 3 2 4 3 2 2 2 4" xfId="21104" xr:uid="{00000000-0005-0000-0000-0000B8510000}"/>
    <cellStyle name="20% - Accent1 3 2 4 3 2 2 3" xfId="21105" xr:uid="{00000000-0005-0000-0000-0000B9510000}"/>
    <cellStyle name="20% - Accent1 3 2 4 3 2 2 3 2" xfId="21106" xr:uid="{00000000-0005-0000-0000-0000BA510000}"/>
    <cellStyle name="20% - Accent1 3 2 4 3 2 2 3 2 2" xfId="21107" xr:uid="{00000000-0005-0000-0000-0000BB510000}"/>
    <cellStyle name="20% - Accent1 3 2 4 3 2 2 3 2 2 2" xfId="21108" xr:uid="{00000000-0005-0000-0000-0000BC510000}"/>
    <cellStyle name="20% - Accent1 3 2 4 3 2 2 3 2 3" xfId="21109" xr:uid="{00000000-0005-0000-0000-0000BD510000}"/>
    <cellStyle name="20% - Accent1 3 2 4 3 2 2 3 3" xfId="21110" xr:uid="{00000000-0005-0000-0000-0000BE510000}"/>
    <cellStyle name="20% - Accent1 3 2 4 3 2 2 3 3 2" xfId="21111" xr:uid="{00000000-0005-0000-0000-0000BF510000}"/>
    <cellStyle name="20% - Accent1 3 2 4 3 2 2 3 4" xfId="21112" xr:uid="{00000000-0005-0000-0000-0000C0510000}"/>
    <cellStyle name="20% - Accent1 3 2 4 3 2 2 4" xfId="21113" xr:uid="{00000000-0005-0000-0000-0000C1510000}"/>
    <cellStyle name="20% - Accent1 3 2 4 3 2 2 4 2" xfId="21114" xr:uid="{00000000-0005-0000-0000-0000C2510000}"/>
    <cellStyle name="20% - Accent1 3 2 4 3 2 2 4 2 2" xfId="21115" xr:uid="{00000000-0005-0000-0000-0000C3510000}"/>
    <cellStyle name="20% - Accent1 3 2 4 3 2 2 4 2 2 2" xfId="21116" xr:uid="{00000000-0005-0000-0000-0000C4510000}"/>
    <cellStyle name="20% - Accent1 3 2 4 3 2 2 4 2 3" xfId="21117" xr:uid="{00000000-0005-0000-0000-0000C5510000}"/>
    <cellStyle name="20% - Accent1 3 2 4 3 2 2 4 3" xfId="21118" xr:uid="{00000000-0005-0000-0000-0000C6510000}"/>
    <cellStyle name="20% - Accent1 3 2 4 3 2 2 4 3 2" xfId="21119" xr:uid="{00000000-0005-0000-0000-0000C7510000}"/>
    <cellStyle name="20% - Accent1 3 2 4 3 2 2 4 4" xfId="21120" xr:uid="{00000000-0005-0000-0000-0000C8510000}"/>
    <cellStyle name="20% - Accent1 3 2 4 3 2 2 5" xfId="21121" xr:uid="{00000000-0005-0000-0000-0000C9510000}"/>
    <cellStyle name="20% - Accent1 3 2 4 3 2 2 5 2" xfId="21122" xr:uid="{00000000-0005-0000-0000-0000CA510000}"/>
    <cellStyle name="20% - Accent1 3 2 4 3 2 2 5 2 2" xfId="21123" xr:uid="{00000000-0005-0000-0000-0000CB510000}"/>
    <cellStyle name="20% - Accent1 3 2 4 3 2 2 5 3" xfId="21124" xr:uid="{00000000-0005-0000-0000-0000CC510000}"/>
    <cellStyle name="20% - Accent1 3 2 4 3 2 2 6" xfId="21125" xr:uid="{00000000-0005-0000-0000-0000CD510000}"/>
    <cellStyle name="20% - Accent1 3 2 4 3 2 2 6 2" xfId="21126" xr:uid="{00000000-0005-0000-0000-0000CE510000}"/>
    <cellStyle name="20% - Accent1 3 2 4 3 2 2 6 2 2" xfId="21127" xr:uid="{00000000-0005-0000-0000-0000CF510000}"/>
    <cellStyle name="20% - Accent1 3 2 4 3 2 2 6 3" xfId="21128" xr:uid="{00000000-0005-0000-0000-0000D0510000}"/>
    <cellStyle name="20% - Accent1 3 2 4 3 2 2 7" xfId="21129" xr:uid="{00000000-0005-0000-0000-0000D1510000}"/>
    <cellStyle name="20% - Accent1 3 2 4 3 2 2 7 2" xfId="21130" xr:uid="{00000000-0005-0000-0000-0000D2510000}"/>
    <cellStyle name="20% - Accent1 3 2 4 3 2 2 8" xfId="21131" xr:uid="{00000000-0005-0000-0000-0000D3510000}"/>
    <cellStyle name="20% - Accent1 3 2 4 3 2 2 8 2" xfId="21132" xr:uid="{00000000-0005-0000-0000-0000D4510000}"/>
    <cellStyle name="20% - Accent1 3 2 4 3 2 2 9" xfId="21133" xr:uid="{00000000-0005-0000-0000-0000D5510000}"/>
    <cellStyle name="20% - Accent1 3 2 4 3 2 3" xfId="21134" xr:uid="{00000000-0005-0000-0000-0000D6510000}"/>
    <cellStyle name="20% - Accent1 3 2 4 3 2 3 2" xfId="21135" xr:uid="{00000000-0005-0000-0000-0000D7510000}"/>
    <cellStyle name="20% - Accent1 3 2 4 3 2 3 2 2" xfId="21136" xr:uid="{00000000-0005-0000-0000-0000D8510000}"/>
    <cellStyle name="20% - Accent1 3 2 4 3 2 3 2 2 2" xfId="21137" xr:uid="{00000000-0005-0000-0000-0000D9510000}"/>
    <cellStyle name="20% - Accent1 3 2 4 3 2 3 2 2 2 2" xfId="21138" xr:uid="{00000000-0005-0000-0000-0000DA510000}"/>
    <cellStyle name="20% - Accent1 3 2 4 3 2 3 2 2 3" xfId="21139" xr:uid="{00000000-0005-0000-0000-0000DB510000}"/>
    <cellStyle name="20% - Accent1 3 2 4 3 2 3 2 3" xfId="21140" xr:uid="{00000000-0005-0000-0000-0000DC510000}"/>
    <cellStyle name="20% - Accent1 3 2 4 3 2 3 2 3 2" xfId="21141" xr:uid="{00000000-0005-0000-0000-0000DD510000}"/>
    <cellStyle name="20% - Accent1 3 2 4 3 2 3 2 4" xfId="21142" xr:uid="{00000000-0005-0000-0000-0000DE510000}"/>
    <cellStyle name="20% - Accent1 3 2 4 3 2 3 3" xfId="21143" xr:uid="{00000000-0005-0000-0000-0000DF510000}"/>
    <cellStyle name="20% - Accent1 3 2 4 3 2 3 3 2" xfId="21144" xr:uid="{00000000-0005-0000-0000-0000E0510000}"/>
    <cellStyle name="20% - Accent1 3 2 4 3 2 3 3 2 2" xfId="21145" xr:uid="{00000000-0005-0000-0000-0000E1510000}"/>
    <cellStyle name="20% - Accent1 3 2 4 3 2 3 3 2 2 2" xfId="21146" xr:uid="{00000000-0005-0000-0000-0000E2510000}"/>
    <cellStyle name="20% - Accent1 3 2 4 3 2 3 3 2 3" xfId="21147" xr:uid="{00000000-0005-0000-0000-0000E3510000}"/>
    <cellStyle name="20% - Accent1 3 2 4 3 2 3 3 3" xfId="21148" xr:uid="{00000000-0005-0000-0000-0000E4510000}"/>
    <cellStyle name="20% - Accent1 3 2 4 3 2 3 3 3 2" xfId="21149" xr:uid="{00000000-0005-0000-0000-0000E5510000}"/>
    <cellStyle name="20% - Accent1 3 2 4 3 2 3 3 4" xfId="21150" xr:uid="{00000000-0005-0000-0000-0000E6510000}"/>
    <cellStyle name="20% - Accent1 3 2 4 3 2 3 4" xfId="21151" xr:uid="{00000000-0005-0000-0000-0000E7510000}"/>
    <cellStyle name="20% - Accent1 3 2 4 3 2 3 4 2" xfId="21152" xr:uid="{00000000-0005-0000-0000-0000E8510000}"/>
    <cellStyle name="20% - Accent1 3 2 4 3 2 3 4 2 2" xfId="21153" xr:uid="{00000000-0005-0000-0000-0000E9510000}"/>
    <cellStyle name="20% - Accent1 3 2 4 3 2 3 4 2 2 2" xfId="21154" xr:uid="{00000000-0005-0000-0000-0000EA510000}"/>
    <cellStyle name="20% - Accent1 3 2 4 3 2 3 4 2 3" xfId="21155" xr:uid="{00000000-0005-0000-0000-0000EB510000}"/>
    <cellStyle name="20% - Accent1 3 2 4 3 2 3 4 3" xfId="21156" xr:uid="{00000000-0005-0000-0000-0000EC510000}"/>
    <cellStyle name="20% - Accent1 3 2 4 3 2 3 4 3 2" xfId="21157" xr:uid="{00000000-0005-0000-0000-0000ED510000}"/>
    <cellStyle name="20% - Accent1 3 2 4 3 2 3 4 4" xfId="21158" xr:uid="{00000000-0005-0000-0000-0000EE510000}"/>
    <cellStyle name="20% - Accent1 3 2 4 3 2 3 5" xfId="21159" xr:uid="{00000000-0005-0000-0000-0000EF510000}"/>
    <cellStyle name="20% - Accent1 3 2 4 3 2 3 5 2" xfId="21160" xr:uid="{00000000-0005-0000-0000-0000F0510000}"/>
    <cellStyle name="20% - Accent1 3 2 4 3 2 3 5 2 2" xfId="21161" xr:uid="{00000000-0005-0000-0000-0000F1510000}"/>
    <cellStyle name="20% - Accent1 3 2 4 3 2 3 5 3" xfId="21162" xr:uid="{00000000-0005-0000-0000-0000F2510000}"/>
    <cellStyle name="20% - Accent1 3 2 4 3 2 3 6" xfId="21163" xr:uid="{00000000-0005-0000-0000-0000F3510000}"/>
    <cellStyle name="20% - Accent1 3 2 4 3 2 3 6 2" xfId="21164" xr:uid="{00000000-0005-0000-0000-0000F4510000}"/>
    <cellStyle name="20% - Accent1 3 2 4 3 2 3 6 2 2" xfId="21165" xr:uid="{00000000-0005-0000-0000-0000F5510000}"/>
    <cellStyle name="20% - Accent1 3 2 4 3 2 3 6 3" xfId="21166" xr:uid="{00000000-0005-0000-0000-0000F6510000}"/>
    <cellStyle name="20% - Accent1 3 2 4 3 2 3 7" xfId="21167" xr:uid="{00000000-0005-0000-0000-0000F7510000}"/>
    <cellStyle name="20% - Accent1 3 2 4 3 2 3 7 2" xfId="21168" xr:uid="{00000000-0005-0000-0000-0000F8510000}"/>
    <cellStyle name="20% - Accent1 3 2 4 3 2 3 8" xfId="21169" xr:uid="{00000000-0005-0000-0000-0000F9510000}"/>
    <cellStyle name="20% - Accent1 3 2 4 3 2 3 8 2" xfId="21170" xr:uid="{00000000-0005-0000-0000-0000FA510000}"/>
    <cellStyle name="20% - Accent1 3 2 4 3 2 3 9" xfId="21171" xr:uid="{00000000-0005-0000-0000-0000FB510000}"/>
    <cellStyle name="20% - Accent1 3 2 4 3 2 4" xfId="21172" xr:uid="{00000000-0005-0000-0000-0000FC510000}"/>
    <cellStyle name="20% - Accent1 3 2 4 3 2 4 2" xfId="21173" xr:uid="{00000000-0005-0000-0000-0000FD510000}"/>
    <cellStyle name="20% - Accent1 3 2 4 3 2 4 2 2" xfId="21174" xr:uid="{00000000-0005-0000-0000-0000FE510000}"/>
    <cellStyle name="20% - Accent1 3 2 4 3 2 4 2 2 2" xfId="21175" xr:uid="{00000000-0005-0000-0000-0000FF510000}"/>
    <cellStyle name="20% - Accent1 3 2 4 3 2 4 2 3" xfId="21176" xr:uid="{00000000-0005-0000-0000-000000520000}"/>
    <cellStyle name="20% - Accent1 3 2 4 3 2 4 3" xfId="21177" xr:uid="{00000000-0005-0000-0000-000001520000}"/>
    <cellStyle name="20% - Accent1 3 2 4 3 2 4 3 2" xfId="21178" xr:uid="{00000000-0005-0000-0000-000002520000}"/>
    <cellStyle name="20% - Accent1 3 2 4 3 2 4 4" xfId="21179" xr:uid="{00000000-0005-0000-0000-000003520000}"/>
    <cellStyle name="20% - Accent1 3 2 4 3 2 5" xfId="21180" xr:uid="{00000000-0005-0000-0000-000004520000}"/>
    <cellStyle name="20% - Accent1 3 2 4 3 2 5 2" xfId="21181" xr:uid="{00000000-0005-0000-0000-000005520000}"/>
    <cellStyle name="20% - Accent1 3 2 4 3 2 5 2 2" xfId="21182" xr:uid="{00000000-0005-0000-0000-000006520000}"/>
    <cellStyle name="20% - Accent1 3 2 4 3 2 5 2 2 2" xfId="21183" xr:uid="{00000000-0005-0000-0000-000007520000}"/>
    <cellStyle name="20% - Accent1 3 2 4 3 2 5 2 3" xfId="21184" xr:uid="{00000000-0005-0000-0000-000008520000}"/>
    <cellStyle name="20% - Accent1 3 2 4 3 2 5 3" xfId="21185" xr:uid="{00000000-0005-0000-0000-000009520000}"/>
    <cellStyle name="20% - Accent1 3 2 4 3 2 5 3 2" xfId="21186" xr:uid="{00000000-0005-0000-0000-00000A520000}"/>
    <cellStyle name="20% - Accent1 3 2 4 3 2 5 4" xfId="21187" xr:uid="{00000000-0005-0000-0000-00000B520000}"/>
    <cellStyle name="20% - Accent1 3 2 4 3 2 6" xfId="21188" xr:uid="{00000000-0005-0000-0000-00000C520000}"/>
    <cellStyle name="20% - Accent1 3 2 4 3 2 6 2" xfId="21189" xr:uid="{00000000-0005-0000-0000-00000D520000}"/>
    <cellStyle name="20% - Accent1 3 2 4 3 2 6 2 2" xfId="21190" xr:uid="{00000000-0005-0000-0000-00000E520000}"/>
    <cellStyle name="20% - Accent1 3 2 4 3 2 6 2 2 2" xfId="21191" xr:uid="{00000000-0005-0000-0000-00000F520000}"/>
    <cellStyle name="20% - Accent1 3 2 4 3 2 6 2 3" xfId="21192" xr:uid="{00000000-0005-0000-0000-000010520000}"/>
    <cellStyle name="20% - Accent1 3 2 4 3 2 6 3" xfId="21193" xr:uid="{00000000-0005-0000-0000-000011520000}"/>
    <cellStyle name="20% - Accent1 3 2 4 3 2 6 3 2" xfId="21194" xr:uid="{00000000-0005-0000-0000-000012520000}"/>
    <cellStyle name="20% - Accent1 3 2 4 3 2 6 4" xfId="21195" xr:uid="{00000000-0005-0000-0000-000013520000}"/>
    <cellStyle name="20% - Accent1 3 2 4 3 2 7" xfId="21196" xr:uid="{00000000-0005-0000-0000-000014520000}"/>
    <cellStyle name="20% - Accent1 3 2 4 3 2 7 2" xfId="21197" xr:uid="{00000000-0005-0000-0000-000015520000}"/>
    <cellStyle name="20% - Accent1 3 2 4 3 2 7 2 2" xfId="21198" xr:uid="{00000000-0005-0000-0000-000016520000}"/>
    <cellStyle name="20% - Accent1 3 2 4 3 2 7 3" xfId="21199" xr:uid="{00000000-0005-0000-0000-000017520000}"/>
    <cellStyle name="20% - Accent1 3 2 4 3 2 8" xfId="21200" xr:uid="{00000000-0005-0000-0000-000018520000}"/>
    <cellStyle name="20% - Accent1 3 2 4 3 2 8 2" xfId="21201" xr:uid="{00000000-0005-0000-0000-000019520000}"/>
    <cellStyle name="20% - Accent1 3 2 4 3 2 8 2 2" xfId="21202" xr:uid="{00000000-0005-0000-0000-00001A520000}"/>
    <cellStyle name="20% - Accent1 3 2 4 3 2 8 3" xfId="21203" xr:uid="{00000000-0005-0000-0000-00001B520000}"/>
    <cellStyle name="20% - Accent1 3 2 4 3 2 9" xfId="21204" xr:uid="{00000000-0005-0000-0000-00001C520000}"/>
    <cellStyle name="20% - Accent1 3 2 4 3 2 9 2" xfId="21205" xr:uid="{00000000-0005-0000-0000-00001D520000}"/>
    <cellStyle name="20% - Accent1 3 2 4 3 3" xfId="21206" xr:uid="{00000000-0005-0000-0000-00001E520000}"/>
    <cellStyle name="20% - Accent1 3 2 4 3 3 10" xfId="21207" xr:uid="{00000000-0005-0000-0000-00001F520000}"/>
    <cellStyle name="20% - Accent1 3 2 4 3 3 10 2" xfId="21208" xr:uid="{00000000-0005-0000-0000-000020520000}"/>
    <cellStyle name="20% - Accent1 3 2 4 3 3 11" xfId="21209" xr:uid="{00000000-0005-0000-0000-000021520000}"/>
    <cellStyle name="20% - Accent1 3 2 4 3 3 2" xfId="21210" xr:uid="{00000000-0005-0000-0000-000022520000}"/>
    <cellStyle name="20% - Accent1 3 2 4 3 3 2 2" xfId="21211" xr:uid="{00000000-0005-0000-0000-000023520000}"/>
    <cellStyle name="20% - Accent1 3 2 4 3 3 2 2 2" xfId="21212" xr:uid="{00000000-0005-0000-0000-000024520000}"/>
    <cellStyle name="20% - Accent1 3 2 4 3 3 2 2 2 2" xfId="21213" xr:uid="{00000000-0005-0000-0000-000025520000}"/>
    <cellStyle name="20% - Accent1 3 2 4 3 3 2 2 2 2 2" xfId="21214" xr:uid="{00000000-0005-0000-0000-000026520000}"/>
    <cellStyle name="20% - Accent1 3 2 4 3 3 2 2 2 3" xfId="21215" xr:uid="{00000000-0005-0000-0000-000027520000}"/>
    <cellStyle name="20% - Accent1 3 2 4 3 3 2 2 3" xfId="21216" xr:uid="{00000000-0005-0000-0000-000028520000}"/>
    <cellStyle name="20% - Accent1 3 2 4 3 3 2 2 3 2" xfId="21217" xr:uid="{00000000-0005-0000-0000-000029520000}"/>
    <cellStyle name="20% - Accent1 3 2 4 3 3 2 2 4" xfId="21218" xr:uid="{00000000-0005-0000-0000-00002A520000}"/>
    <cellStyle name="20% - Accent1 3 2 4 3 3 2 3" xfId="21219" xr:uid="{00000000-0005-0000-0000-00002B520000}"/>
    <cellStyle name="20% - Accent1 3 2 4 3 3 2 3 2" xfId="21220" xr:uid="{00000000-0005-0000-0000-00002C520000}"/>
    <cellStyle name="20% - Accent1 3 2 4 3 3 2 3 2 2" xfId="21221" xr:uid="{00000000-0005-0000-0000-00002D520000}"/>
    <cellStyle name="20% - Accent1 3 2 4 3 3 2 3 2 2 2" xfId="21222" xr:uid="{00000000-0005-0000-0000-00002E520000}"/>
    <cellStyle name="20% - Accent1 3 2 4 3 3 2 3 2 3" xfId="21223" xr:uid="{00000000-0005-0000-0000-00002F520000}"/>
    <cellStyle name="20% - Accent1 3 2 4 3 3 2 3 3" xfId="21224" xr:uid="{00000000-0005-0000-0000-000030520000}"/>
    <cellStyle name="20% - Accent1 3 2 4 3 3 2 3 3 2" xfId="21225" xr:uid="{00000000-0005-0000-0000-000031520000}"/>
    <cellStyle name="20% - Accent1 3 2 4 3 3 2 3 4" xfId="21226" xr:uid="{00000000-0005-0000-0000-000032520000}"/>
    <cellStyle name="20% - Accent1 3 2 4 3 3 2 4" xfId="21227" xr:uid="{00000000-0005-0000-0000-000033520000}"/>
    <cellStyle name="20% - Accent1 3 2 4 3 3 2 4 2" xfId="21228" xr:uid="{00000000-0005-0000-0000-000034520000}"/>
    <cellStyle name="20% - Accent1 3 2 4 3 3 2 4 2 2" xfId="21229" xr:uid="{00000000-0005-0000-0000-000035520000}"/>
    <cellStyle name="20% - Accent1 3 2 4 3 3 2 4 2 2 2" xfId="21230" xr:uid="{00000000-0005-0000-0000-000036520000}"/>
    <cellStyle name="20% - Accent1 3 2 4 3 3 2 4 2 3" xfId="21231" xr:uid="{00000000-0005-0000-0000-000037520000}"/>
    <cellStyle name="20% - Accent1 3 2 4 3 3 2 4 3" xfId="21232" xr:uid="{00000000-0005-0000-0000-000038520000}"/>
    <cellStyle name="20% - Accent1 3 2 4 3 3 2 4 3 2" xfId="21233" xr:uid="{00000000-0005-0000-0000-000039520000}"/>
    <cellStyle name="20% - Accent1 3 2 4 3 3 2 4 4" xfId="21234" xr:uid="{00000000-0005-0000-0000-00003A520000}"/>
    <cellStyle name="20% - Accent1 3 2 4 3 3 2 5" xfId="21235" xr:uid="{00000000-0005-0000-0000-00003B520000}"/>
    <cellStyle name="20% - Accent1 3 2 4 3 3 2 5 2" xfId="21236" xr:uid="{00000000-0005-0000-0000-00003C520000}"/>
    <cellStyle name="20% - Accent1 3 2 4 3 3 2 5 2 2" xfId="21237" xr:uid="{00000000-0005-0000-0000-00003D520000}"/>
    <cellStyle name="20% - Accent1 3 2 4 3 3 2 5 3" xfId="21238" xr:uid="{00000000-0005-0000-0000-00003E520000}"/>
    <cellStyle name="20% - Accent1 3 2 4 3 3 2 6" xfId="21239" xr:uid="{00000000-0005-0000-0000-00003F520000}"/>
    <cellStyle name="20% - Accent1 3 2 4 3 3 2 6 2" xfId="21240" xr:uid="{00000000-0005-0000-0000-000040520000}"/>
    <cellStyle name="20% - Accent1 3 2 4 3 3 2 6 2 2" xfId="21241" xr:uid="{00000000-0005-0000-0000-000041520000}"/>
    <cellStyle name="20% - Accent1 3 2 4 3 3 2 6 3" xfId="21242" xr:uid="{00000000-0005-0000-0000-000042520000}"/>
    <cellStyle name="20% - Accent1 3 2 4 3 3 2 7" xfId="21243" xr:uid="{00000000-0005-0000-0000-000043520000}"/>
    <cellStyle name="20% - Accent1 3 2 4 3 3 2 7 2" xfId="21244" xr:uid="{00000000-0005-0000-0000-000044520000}"/>
    <cellStyle name="20% - Accent1 3 2 4 3 3 2 8" xfId="21245" xr:uid="{00000000-0005-0000-0000-000045520000}"/>
    <cellStyle name="20% - Accent1 3 2 4 3 3 2 8 2" xfId="21246" xr:uid="{00000000-0005-0000-0000-000046520000}"/>
    <cellStyle name="20% - Accent1 3 2 4 3 3 2 9" xfId="21247" xr:uid="{00000000-0005-0000-0000-000047520000}"/>
    <cellStyle name="20% - Accent1 3 2 4 3 3 3" xfId="21248" xr:uid="{00000000-0005-0000-0000-000048520000}"/>
    <cellStyle name="20% - Accent1 3 2 4 3 3 3 2" xfId="21249" xr:uid="{00000000-0005-0000-0000-000049520000}"/>
    <cellStyle name="20% - Accent1 3 2 4 3 3 3 2 2" xfId="21250" xr:uid="{00000000-0005-0000-0000-00004A520000}"/>
    <cellStyle name="20% - Accent1 3 2 4 3 3 3 2 2 2" xfId="21251" xr:uid="{00000000-0005-0000-0000-00004B520000}"/>
    <cellStyle name="20% - Accent1 3 2 4 3 3 3 2 2 2 2" xfId="21252" xr:uid="{00000000-0005-0000-0000-00004C520000}"/>
    <cellStyle name="20% - Accent1 3 2 4 3 3 3 2 2 3" xfId="21253" xr:uid="{00000000-0005-0000-0000-00004D520000}"/>
    <cellStyle name="20% - Accent1 3 2 4 3 3 3 2 3" xfId="21254" xr:uid="{00000000-0005-0000-0000-00004E520000}"/>
    <cellStyle name="20% - Accent1 3 2 4 3 3 3 2 3 2" xfId="21255" xr:uid="{00000000-0005-0000-0000-00004F520000}"/>
    <cellStyle name="20% - Accent1 3 2 4 3 3 3 2 4" xfId="21256" xr:uid="{00000000-0005-0000-0000-000050520000}"/>
    <cellStyle name="20% - Accent1 3 2 4 3 3 3 3" xfId="21257" xr:uid="{00000000-0005-0000-0000-000051520000}"/>
    <cellStyle name="20% - Accent1 3 2 4 3 3 3 3 2" xfId="21258" xr:uid="{00000000-0005-0000-0000-000052520000}"/>
    <cellStyle name="20% - Accent1 3 2 4 3 3 3 3 2 2" xfId="21259" xr:uid="{00000000-0005-0000-0000-000053520000}"/>
    <cellStyle name="20% - Accent1 3 2 4 3 3 3 3 2 2 2" xfId="21260" xr:uid="{00000000-0005-0000-0000-000054520000}"/>
    <cellStyle name="20% - Accent1 3 2 4 3 3 3 3 2 3" xfId="21261" xr:uid="{00000000-0005-0000-0000-000055520000}"/>
    <cellStyle name="20% - Accent1 3 2 4 3 3 3 3 3" xfId="21262" xr:uid="{00000000-0005-0000-0000-000056520000}"/>
    <cellStyle name="20% - Accent1 3 2 4 3 3 3 3 3 2" xfId="21263" xr:uid="{00000000-0005-0000-0000-000057520000}"/>
    <cellStyle name="20% - Accent1 3 2 4 3 3 3 3 4" xfId="21264" xr:uid="{00000000-0005-0000-0000-000058520000}"/>
    <cellStyle name="20% - Accent1 3 2 4 3 3 3 4" xfId="21265" xr:uid="{00000000-0005-0000-0000-000059520000}"/>
    <cellStyle name="20% - Accent1 3 2 4 3 3 3 4 2" xfId="21266" xr:uid="{00000000-0005-0000-0000-00005A520000}"/>
    <cellStyle name="20% - Accent1 3 2 4 3 3 3 4 2 2" xfId="21267" xr:uid="{00000000-0005-0000-0000-00005B520000}"/>
    <cellStyle name="20% - Accent1 3 2 4 3 3 3 4 2 2 2" xfId="21268" xr:uid="{00000000-0005-0000-0000-00005C520000}"/>
    <cellStyle name="20% - Accent1 3 2 4 3 3 3 4 2 3" xfId="21269" xr:uid="{00000000-0005-0000-0000-00005D520000}"/>
    <cellStyle name="20% - Accent1 3 2 4 3 3 3 4 3" xfId="21270" xr:uid="{00000000-0005-0000-0000-00005E520000}"/>
    <cellStyle name="20% - Accent1 3 2 4 3 3 3 4 3 2" xfId="21271" xr:uid="{00000000-0005-0000-0000-00005F520000}"/>
    <cellStyle name="20% - Accent1 3 2 4 3 3 3 4 4" xfId="21272" xr:uid="{00000000-0005-0000-0000-000060520000}"/>
    <cellStyle name="20% - Accent1 3 2 4 3 3 3 5" xfId="21273" xr:uid="{00000000-0005-0000-0000-000061520000}"/>
    <cellStyle name="20% - Accent1 3 2 4 3 3 3 5 2" xfId="21274" xr:uid="{00000000-0005-0000-0000-000062520000}"/>
    <cellStyle name="20% - Accent1 3 2 4 3 3 3 5 2 2" xfId="21275" xr:uid="{00000000-0005-0000-0000-000063520000}"/>
    <cellStyle name="20% - Accent1 3 2 4 3 3 3 5 3" xfId="21276" xr:uid="{00000000-0005-0000-0000-000064520000}"/>
    <cellStyle name="20% - Accent1 3 2 4 3 3 3 6" xfId="21277" xr:uid="{00000000-0005-0000-0000-000065520000}"/>
    <cellStyle name="20% - Accent1 3 2 4 3 3 3 6 2" xfId="21278" xr:uid="{00000000-0005-0000-0000-000066520000}"/>
    <cellStyle name="20% - Accent1 3 2 4 3 3 3 6 2 2" xfId="21279" xr:uid="{00000000-0005-0000-0000-000067520000}"/>
    <cellStyle name="20% - Accent1 3 2 4 3 3 3 6 3" xfId="21280" xr:uid="{00000000-0005-0000-0000-000068520000}"/>
    <cellStyle name="20% - Accent1 3 2 4 3 3 3 7" xfId="21281" xr:uid="{00000000-0005-0000-0000-000069520000}"/>
    <cellStyle name="20% - Accent1 3 2 4 3 3 3 7 2" xfId="21282" xr:uid="{00000000-0005-0000-0000-00006A520000}"/>
    <cellStyle name="20% - Accent1 3 2 4 3 3 3 8" xfId="21283" xr:uid="{00000000-0005-0000-0000-00006B520000}"/>
    <cellStyle name="20% - Accent1 3 2 4 3 3 3 8 2" xfId="21284" xr:uid="{00000000-0005-0000-0000-00006C520000}"/>
    <cellStyle name="20% - Accent1 3 2 4 3 3 3 9" xfId="21285" xr:uid="{00000000-0005-0000-0000-00006D520000}"/>
    <cellStyle name="20% - Accent1 3 2 4 3 3 4" xfId="21286" xr:uid="{00000000-0005-0000-0000-00006E520000}"/>
    <cellStyle name="20% - Accent1 3 2 4 3 3 4 2" xfId="21287" xr:uid="{00000000-0005-0000-0000-00006F520000}"/>
    <cellStyle name="20% - Accent1 3 2 4 3 3 4 2 2" xfId="21288" xr:uid="{00000000-0005-0000-0000-000070520000}"/>
    <cellStyle name="20% - Accent1 3 2 4 3 3 4 2 2 2" xfId="21289" xr:uid="{00000000-0005-0000-0000-000071520000}"/>
    <cellStyle name="20% - Accent1 3 2 4 3 3 4 2 3" xfId="21290" xr:uid="{00000000-0005-0000-0000-000072520000}"/>
    <cellStyle name="20% - Accent1 3 2 4 3 3 4 3" xfId="21291" xr:uid="{00000000-0005-0000-0000-000073520000}"/>
    <cellStyle name="20% - Accent1 3 2 4 3 3 4 3 2" xfId="21292" xr:uid="{00000000-0005-0000-0000-000074520000}"/>
    <cellStyle name="20% - Accent1 3 2 4 3 3 4 4" xfId="21293" xr:uid="{00000000-0005-0000-0000-000075520000}"/>
    <cellStyle name="20% - Accent1 3 2 4 3 3 5" xfId="21294" xr:uid="{00000000-0005-0000-0000-000076520000}"/>
    <cellStyle name="20% - Accent1 3 2 4 3 3 5 2" xfId="21295" xr:uid="{00000000-0005-0000-0000-000077520000}"/>
    <cellStyle name="20% - Accent1 3 2 4 3 3 5 2 2" xfId="21296" xr:uid="{00000000-0005-0000-0000-000078520000}"/>
    <cellStyle name="20% - Accent1 3 2 4 3 3 5 2 2 2" xfId="21297" xr:uid="{00000000-0005-0000-0000-000079520000}"/>
    <cellStyle name="20% - Accent1 3 2 4 3 3 5 2 3" xfId="21298" xr:uid="{00000000-0005-0000-0000-00007A520000}"/>
    <cellStyle name="20% - Accent1 3 2 4 3 3 5 3" xfId="21299" xr:uid="{00000000-0005-0000-0000-00007B520000}"/>
    <cellStyle name="20% - Accent1 3 2 4 3 3 5 3 2" xfId="21300" xr:uid="{00000000-0005-0000-0000-00007C520000}"/>
    <cellStyle name="20% - Accent1 3 2 4 3 3 5 4" xfId="21301" xr:uid="{00000000-0005-0000-0000-00007D520000}"/>
    <cellStyle name="20% - Accent1 3 2 4 3 3 6" xfId="21302" xr:uid="{00000000-0005-0000-0000-00007E520000}"/>
    <cellStyle name="20% - Accent1 3 2 4 3 3 6 2" xfId="21303" xr:uid="{00000000-0005-0000-0000-00007F520000}"/>
    <cellStyle name="20% - Accent1 3 2 4 3 3 6 2 2" xfId="21304" xr:uid="{00000000-0005-0000-0000-000080520000}"/>
    <cellStyle name="20% - Accent1 3 2 4 3 3 6 2 2 2" xfId="21305" xr:uid="{00000000-0005-0000-0000-000081520000}"/>
    <cellStyle name="20% - Accent1 3 2 4 3 3 6 2 3" xfId="21306" xr:uid="{00000000-0005-0000-0000-000082520000}"/>
    <cellStyle name="20% - Accent1 3 2 4 3 3 6 3" xfId="21307" xr:uid="{00000000-0005-0000-0000-000083520000}"/>
    <cellStyle name="20% - Accent1 3 2 4 3 3 6 3 2" xfId="21308" xr:uid="{00000000-0005-0000-0000-000084520000}"/>
    <cellStyle name="20% - Accent1 3 2 4 3 3 6 4" xfId="21309" xr:uid="{00000000-0005-0000-0000-000085520000}"/>
    <cellStyle name="20% - Accent1 3 2 4 3 3 7" xfId="21310" xr:uid="{00000000-0005-0000-0000-000086520000}"/>
    <cellStyle name="20% - Accent1 3 2 4 3 3 7 2" xfId="21311" xr:uid="{00000000-0005-0000-0000-000087520000}"/>
    <cellStyle name="20% - Accent1 3 2 4 3 3 7 2 2" xfId="21312" xr:uid="{00000000-0005-0000-0000-000088520000}"/>
    <cellStyle name="20% - Accent1 3 2 4 3 3 7 3" xfId="21313" xr:uid="{00000000-0005-0000-0000-000089520000}"/>
    <cellStyle name="20% - Accent1 3 2 4 3 3 8" xfId="21314" xr:uid="{00000000-0005-0000-0000-00008A520000}"/>
    <cellStyle name="20% - Accent1 3 2 4 3 3 8 2" xfId="21315" xr:uid="{00000000-0005-0000-0000-00008B520000}"/>
    <cellStyle name="20% - Accent1 3 2 4 3 3 8 2 2" xfId="21316" xr:uid="{00000000-0005-0000-0000-00008C520000}"/>
    <cellStyle name="20% - Accent1 3 2 4 3 3 8 3" xfId="21317" xr:uid="{00000000-0005-0000-0000-00008D520000}"/>
    <cellStyle name="20% - Accent1 3 2 4 3 3 9" xfId="21318" xr:uid="{00000000-0005-0000-0000-00008E520000}"/>
    <cellStyle name="20% - Accent1 3 2 4 3 3 9 2" xfId="21319" xr:uid="{00000000-0005-0000-0000-00008F520000}"/>
    <cellStyle name="20% - Accent1 3 2 4 3 4" xfId="21320" xr:uid="{00000000-0005-0000-0000-000090520000}"/>
    <cellStyle name="20% - Accent1 3 2 4 3 4 10" xfId="21321" xr:uid="{00000000-0005-0000-0000-000091520000}"/>
    <cellStyle name="20% - Accent1 3 2 4 3 4 10 2" xfId="21322" xr:uid="{00000000-0005-0000-0000-000092520000}"/>
    <cellStyle name="20% - Accent1 3 2 4 3 4 11" xfId="21323" xr:uid="{00000000-0005-0000-0000-000093520000}"/>
    <cellStyle name="20% - Accent1 3 2 4 3 4 2" xfId="21324" xr:uid="{00000000-0005-0000-0000-000094520000}"/>
    <cellStyle name="20% - Accent1 3 2 4 3 4 2 2" xfId="21325" xr:uid="{00000000-0005-0000-0000-000095520000}"/>
    <cellStyle name="20% - Accent1 3 2 4 3 4 2 2 2" xfId="21326" xr:uid="{00000000-0005-0000-0000-000096520000}"/>
    <cellStyle name="20% - Accent1 3 2 4 3 4 2 2 2 2" xfId="21327" xr:uid="{00000000-0005-0000-0000-000097520000}"/>
    <cellStyle name="20% - Accent1 3 2 4 3 4 2 2 2 2 2" xfId="21328" xr:uid="{00000000-0005-0000-0000-000098520000}"/>
    <cellStyle name="20% - Accent1 3 2 4 3 4 2 2 2 3" xfId="21329" xr:uid="{00000000-0005-0000-0000-000099520000}"/>
    <cellStyle name="20% - Accent1 3 2 4 3 4 2 2 3" xfId="21330" xr:uid="{00000000-0005-0000-0000-00009A520000}"/>
    <cellStyle name="20% - Accent1 3 2 4 3 4 2 2 3 2" xfId="21331" xr:uid="{00000000-0005-0000-0000-00009B520000}"/>
    <cellStyle name="20% - Accent1 3 2 4 3 4 2 2 4" xfId="21332" xr:uid="{00000000-0005-0000-0000-00009C520000}"/>
    <cellStyle name="20% - Accent1 3 2 4 3 4 2 3" xfId="21333" xr:uid="{00000000-0005-0000-0000-00009D520000}"/>
    <cellStyle name="20% - Accent1 3 2 4 3 4 2 3 2" xfId="21334" xr:uid="{00000000-0005-0000-0000-00009E520000}"/>
    <cellStyle name="20% - Accent1 3 2 4 3 4 2 3 2 2" xfId="21335" xr:uid="{00000000-0005-0000-0000-00009F520000}"/>
    <cellStyle name="20% - Accent1 3 2 4 3 4 2 3 2 2 2" xfId="21336" xr:uid="{00000000-0005-0000-0000-0000A0520000}"/>
    <cellStyle name="20% - Accent1 3 2 4 3 4 2 3 2 3" xfId="21337" xr:uid="{00000000-0005-0000-0000-0000A1520000}"/>
    <cellStyle name="20% - Accent1 3 2 4 3 4 2 3 3" xfId="21338" xr:uid="{00000000-0005-0000-0000-0000A2520000}"/>
    <cellStyle name="20% - Accent1 3 2 4 3 4 2 3 3 2" xfId="21339" xr:uid="{00000000-0005-0000-0000-0000A3520000}"/>
    <cellStyle name="20% - Accent1 3 2 4 3 4 2 3 4" xfId="21340" xr:uid="{00000000-0005-0000-0000-0000A4520000}"/>
    <cellStyle name="20% - Accent1 3 2 4 3 4 2 4" xfId="21341" xr:uid="{00000000-0005-0000-0000-0000A5520000}"/>
    <cellStyle name="20% - Accent1 3 2 4 3 4 2 4 2" xfId="21342" xr:uid="{00000000-0005-0000-0000-0000A6520000}"/>
    <cellStyle name="20% - Accent1 3 2 4 3 4 2 4 2 2" xfId="21343" xr:uid="{00000000-0005-0000-0000-0000A7520000}"/>
    <cellStyle name="20% - Accent1 3 2 4 3 4 2 4 2 2 2" xfId="21344" xr:uid="{00000000-0005-0000-0000-0000A8520000}"/>
    <cellStyle name="20% - Accent1 3 2 4 3 4 2 4 2 3" xfId="21345" xr:uid="{00000000-0005-0000-0000-0000A9520000}"/>
    <cellStyle name="20% - Accent1 3 2 4 3 4 2 4 3" xfId="21346" xr:uid="{00000000-0005-0000-0000-0000AA520000}"/>
    <cellStyle name="20% - Accent1 3 2 4 3 4 2 4 3 2" xfId="21347" xr:uid="{00000000-0005-0000-0000-0000AB520000}"/>
    <cellStyle name="20% - Accent1 3 2 4 3 4 2 4 4" xfId="21348" xr:uid="{00000000-0005-0000-0000-0000AC520000}"/>
    <cellStyle name="20% - Accent1 3 2 4 3 4 2 5" xfId="21349" xr:uid="{00000000-0005-0000-0000-0000AD520000}"/>
    <cellStyle name="20% - Accent1 3 2 4 3 4 2 5 2" xfId="21350" xr:uid="{00000000-0005-0000-0000-0000AE520000}"/>
    <cellStyle name="20% - Accent1 3 2 4 3 4 2 5 2 2" xfId="21351" xr:uid="{00000000-0005-0000-0000-0000AF520000}"/>
    <cellStyle name="20% - Accent1 3 2 4 3 4 2 5 3" xfId="21352" xr:uid="{00000000-0005-0000-0000-0000B0520000}"/>
    <cellStyle name="20% - Accent1 3 2 4 3 4 2 6" xfId="21353" xr:uid="{00000000-0005-0000-0000-0000B1520000}"/>
    <cellStyle name="20% - Accent1 3 2 4 3 4 2 6 2" xfId="21354" xr:uid="{00000000-0005-0000-0000-0000B2520000}"/>
    <cellStyle name="20% - Accent1 3 2 4 3 4 2 6 2 2" xfId="21355" xr:uid="{00000000-0005-0000-0000-0000B3520000}"/>
    <cellStyle name="20% - Accent1 3 2 4 3 4 2 6 3" xfId="21356" xr:uid="{00000000-0005-0000-0000-0000B4520000}"/>
    <cellStyle name="20% - Accent1 3 2 4 3 4 2 7" xfId="21357" xr:uid="{00000000-0005-0000-0000-0000B5520000}"/>
    <cellStyle name="20% - Accent1 3 2 4 3 4 2 7 2" xfId="21358" xr:uid="{00000000-0005-0000-0000-0000B6520000}"/>
    <cellStyle name="20% - Accent1 3 2 4 3 4 2 8" xfId="21359" xr:uid="{00000000-0005-0000-0000-0000B7520000}"/>
    <cellStyle name="20% - Accent1 3 2 4 3 4 2 8 2" xfId="21360" xr:uid="{00000000-0005-0000-0000-0000B8520000}"/>
    <cellStyle name="20% - Accent1 3 2 4 3 4 2 9" xfId="21361" xr:uid="{00000000-0005-0000-0000-0000B9520000}"/>
    <cellStyle name="20% - Accent1 3 2 4 3 4 3" xfId="21362" xr:uid="{00000000-0005-0000-0000-0000BA520000}"/>
    <cellStyle name="20% - Accent1 3 2 4 3 4 3 2" xfId="21363" xr:uid="{00000000-0005-0000-0000-0000BB520000}"/>
    <cellStyle name="20% - Accent1 3 2 4 3 4 3 2 2" xfId="21364" xr:uid="{00000000-0005-0000-0000-0000BC520000}"/>
    <cellStyle name="20% - Accent1 3 2 4 3 4 3 2 2 2" xfId="21365" xr:uid="{00000000-0005-0000-0000-0000BD520000}"/>
    <cellStyle name="20% - Accent1 3 2 4 3 4 3 2 2 2 2" xfId="21366" xr:uid="{00000000-0005-0000-0000-0000BE520000}"/>
    <cellStyle name="20% - Accent1 3 2 4 3 4 3 2 2 3" xfId="21367" xr:uid="{00000000-0005-0000-0000-0000BF520000}"/>
    <cellStyle name="20% - Accent1 3 2 4 3 4 3 2 3" xfId="21368" xr:uid="{00000000-0005-0000-0000-0000C0520000}"/>
    <cellStyle name="20% - Accent1 3 2 4 3 4 3 2 3 2" xfId="21369" xr:uid="{00000000-0005-0000-0000-0000C1520000}"/>
    <cellStyle name="20% - Accent1 3 2 4 3 4 3 2 4" xfId="21370" xr:uid="{00000000-0005-0000-0000-0000C2520000}"/>
    <cellStyle name="20% - Accent1 3 2 4 3 4 3 3" xfId="21371" xr:uid="{00000000-0005-0000-0000-0000C3520000}"/>
    <cellStyle name="20% - Accent1 3 2 4 3 4 3 3 2" xfId="21372" xr:uid="{00000000-0005-0000-0000-0000C4520000}"/>
    <cellStyle name="20% - Accent1 3 2 4 3 4 3 3 2 2" xfId="21373" xr:uid="{00000000-0005-0000-0000-0000C5520000}"/>
    <cellStyle name="20% - Accent1 3 2 4 3 4 3 3 2 2 2" xfId="21374" xr:uid="{00000000-0005-0000-0000-0000C6520000}"/>
    <cellStyle name="20% - Accent1 3 2 4 3 4 3 3 2 3" xfId="21375" xr:uid="{00000000-0005-0000-0000-0000C7520000}"/>
    <cellStyle name="20% - Accent1 3 2 4 3 4 3 3 3" xfId="21376" xr:uid="{00000000-0005-0000-0000-0000C8520000}"/>
    <cellStyle name="20% - Accent1 3 2 4 3 4 3 3 3 2" xfId="21377" xr:uid="{00000000-0005-0000-0000-0000C9520000}"/>
    <cellStyle name="20% - Accent1 3 2 4 3 4 3 3 4" xfId="21378" xr:uid="{00000000-0005-0000-0000-0000CA520000}"/>
    <cellStyle name="20% - Accent1 3 2 4 3 4 3 4" xfId="21379" xr:uid="{00000000-0005-0000-0000-0000CB520000}"/>
    <cellStyle name="20% - Accent1 3 2 4 3 4 3 4 2" xfId="21380" xr:uid="{00000000-0005-0000-0000-0000CC520000}"/>
    <cellStyle name="20% - Accent1 3 2 4 3 4 3 4 2 2" xfId="21381" xr:uid="{00000000-0005-0000-0000-0000CD520000}"/>
    <cellStyle name="20% - Accent1 3 2 4 3 4 3 4 2 2 2" xfId="21382" xr:uid="{00000000-0005-0000-0000-0000CE520000}"/>
    <cellStyle name="20% - Accent1 3 2 4 3 4 3 4 2 3" xfId="21383" xr:uid="{00000000-0005-0000-0000-0000CF520000}"/>
    <cellStyle name="20% - Accent1 3 2 4 3 4 3 4 3" xfId="21384" xr:uid="{00000000-0005-0000-0000-0000D0520000}"/>
    <cellStyle name="20% - Accent1 3 2 4 3 4 3 4 3 2" xfId="21385" xr:uid="{00000000-0005-0000-0000-0000D1520000}"/>
    <cellStyle name="20% - Accent1 3 2 4 3 4 3 4 4" xfId="21386" xr:uid="{00000000-0005-0000-0000-0000D2520000}"/>
    <cellStyle name="20% - Accent1 3 2 4 3 4 3 5" xfId="21387" xr:uid="{00000000-0005-0000-0000-0000D3520000}"/>
    <cellStyle name="20% - Accent1 3 2 4 3 4 3 5 2" xfId="21388" xr:uid="{00000000-0005-0000-0000-0000D4520000}"/>
    <cellStyle name="20% - Accent1 3 2 4 3 4 3 5 2 2" xfId="21389" xr:uid="{00000000-0005-0000-0000-0000D5520000}"/>
    <cellStyle name="20% - Accent1 3 2 4 3 4 3 5 3" xfId="21390" xr:uid="{00000000-0005-0000-0000-0000D6520000}"/>
    <cellStyle name="20% - Accent1 3 2 4 3 4 3 6" xfId="21391" xr:uid="{00000000-0005-0000-0000-0000D7520000}"/>
    <cellStyle name="20% - Accent1 3 2 4 3 4 3 6 2" xfId="21392" xr:uid="{00000000-0005-0000-0000-0000D8520000}"/>
    <cellStyle name="20% - Accent1 3 2 4 3 4 3 6 2 2" xfId="21393" xr:uid="{00000000-0005-0000-0000-0000D9520000}"/>
    <cellStyle name="20% - Accent1 3 2 4 3 4 3 6 3" xfId="21394" xr:uid="{00000000-0005-0000-0000-0000DA520000}"/>
    <cellStyle name="20% - Accent1 3 2 4 3 4 3 7" xfId="21395" xr:uid="{00000000-0005-0000-0000-0000DB520000}"/>
    <cellStyle name="20% - Accent1 3 2 4 3 4 3 7 2" xfId="21396" xr:uid="{00000000-0005-0000-0000-0000DC520000}"/>
    <cellStyle name="20% - Accent1 3 2 4 3 4 3 8" xfId="21397" xr:uid="{00000000-0005-0000-0000-0000DD520000}"/>
    <cellStyle name="20% - Accent1 3 2 4 3 4 3 8 2" xfId="21398" xr:uid="{00000000-0005-0000-0000-0000DE520000}"/>
    <cellStyle name="20% - Accent1 3 2 4 3 4 3 9" xfId="21399" xr:uid="{00000000-0005-0000-0000-0000DF520000}"/>
    <cellStyle name="20% - Accent1 3 2 4 3 4 4" xfId="21400" xr:uid="{00000000-0005-0000-0000-0000E0520000}"/>
    <cellStyle name="20% - Accent1 3 2 4 3 4 4 2" xfId="21401" xr:uid="{00000000-0005-0000-0000-0000E1520000}"/>
    <cellStyle name="20% - Accent1 3 2 4 3 4 4 2 2" xfId="21402" xr:uid="{00000000-0005-0000-0000-0000E2520000}"/>
    <cellStyle name="20% - Accent1 3 2 4 3 4 4 2 2 2" xfId="21403" xr:uid="{00000000-0005-0000-0000-0000E3520000}"/>
    <cellStyle name="20% - Accent1 3 2 4 3 4 4 2 3" xfId="21404" xr:uid="{00000000-0005-0000-0000-0000E4520000}"/>
    <cellStyle name="20% - Accent1 3 2 4 3 4 4 3" xfId="21405" xr:uid="{00000000-0005-0000-0000-0000E5520000}"/>
    <cellStyle name="20% - Accent1 3 2 4 3 4 4 3 2" xfId="21406" xr:uid="{00000000-0005-0000-0000-0000E6520000}"/>
    <cellStyle name="20% - Accent1 3 2 4 3 4 4 4" xfId="21407" xr:uid="{00000000-0005-0000-0000-0000E7520000}"/>
    <cellStyle name="20% - Accent1 3 2 4 3 4 5" xfId="21408" xr:uid="{00000000-0005-0000-0000-0000E8520000}"/>
    <cellStyle name="20% - Accent1 3 2 4 3 4 5 2" xfId="21409" xr:uid="{00000000-0005-0000-0000-0000E9520000}"/>
    <cellStyle name="20% - Accent1 3 2 4 3 4 5 2 2" xfId="21410" xr:uid="{00000000-0005-0000-0000-0000EA520000}"/>
    <cellStyle name="20% - Accent1 3 2 4 3 4 5 2 2 2" xfId="21411" xr:uid="{00000000-0005-0000-0000-0000EB520000}"/>
    <cellStyle name="20% - Accent1 3 2 4 3 4 5 2 3" xfId="21412" xr:uid="{00000000-0005-0000-0000-0000EC520000}"/>
    <cellStyle name="20% - Accent1 3 2 4 3 4 5 3" xfId="21413" xr:uid="{00000000-0005-0000-0000-0000ED520000}"/>
    <cellStyle name="20% - Accent1 3 2 4 3 4 5 3 2" xfId="21414" xr:uid="{00000000-0005-0000-0000-0000EE520000}"/>
    <cellStyle name="20% - Accent1 3 2 4 3 4 5 4" xfId="21415" xr:uid="{00000000-0005-0000-0000-0000EF520000}"/>
    <cellStyle name="20% - Accent1 3 2 4 3 4 6" xfId="21416" xr:uid="{00000000-0005-0000-0000-0000F0520000}"/>
    <cellStyle name="20% - Accent1 3 2 4 3 4 6 2" xfId="21417" xr:uid="{00000000-0005-0000-0000-0000F1520000}"/>
    <cellStyle name="20% - Accent1 3 2 4 3 4 6 2 2" xfId="21418" xr:uid="{00000000-0005-0000-0000-0000F2520000}"/>
    <cellStyle name="20% - Accent1 3 2 4 3 4 6 2 2 2" xfId="21419" xr:uid="{00000000-0005-0000-0000-0000F3520000}"/>
    <cellStyle name="20% - Accent1 3 2 4 3 4 6 2 3" xfId="21420" xr:uid="{00000000-0005-0000-0000-0000F4520000}"/>
    <cellStyle name="20% - Accent1 3 2 4 3 4 6 3" xfId="21421" xr:uid="{00000000-0005-0000-0000-0000F5520000}"/>
    <cellStyle name="20% - Accent1 3 2 4 3 4 6 3 2" xfId="21422" xr:uid="{00000000-0005-0000-0000-0000F6520000}"/>
    <cellStyle name="20% - Accent1 3 2 4 3 4 6 4" xfId="21423" xr:uid="{00000000-0005-0000-0000-0000F7520000}"/>
    <cellStyle name="20% - Accent1 3 2 4 3 4 7" xfId="21424" xr:uid="{00000000-0005-0000-0000-0000F8520000}"/>
    <cellStyle name="20% - Accent1 3 2 4 3 4 7 2" xfId="21425" xr:uid="{00000000-0005-0000-0000-0000F9520000}"/>
    <cellStyle name="20% - Accent1 3 2 4 3 4 7 2 2" xfId="21426" xr:uid="{00000000-0005-0000-0000-0000FA520000}"/>
    <cellStyle name="20% - Accent1 3 2 4 3 4 7 3" xfId="21427" xr:uid="{00000000-0005-0000-0000-0000FB520000}"/>
    <cellStyle name="20% - Accent1 3 2 4 3 4 8" xfId="21428" xr:uid="{00000000-0005-0000-0000-0000FC520000}"/>
    <cellStyle name="20% - Accent1 3 2 4 3 4 8 2" xfId="21429" xr:uid="{00000000-0005-0000-0000-0000FD520000}"/>
    <cellStyle name="20% - Accent1 3 2 4 3 4 8 2 2" xfId="21430" xr:uid="{00000000-0005-0000-0000-0000FE520000}"/>
    <cellStyle name="20% - Accent1 3 2 4 3 4 8 3" xfId="21431" xr:uid="{00000000-0005-0000-0000-0000FF520000}"/>
    <cellStyle name="20% - Accent1 3 2 4 3 4 9" xfId="21432" xr:uid="{00000000-0005-0000-0000-000000530000}"/>
    <cellStyle name="20% - Accent1 3 2 4 3 4 9 2" xfId="21433" xr:uid="{00000000-0005-0000-0000-000001530000}"/>
    <cellStyle name="20% - Accent1 3 2 4 3 5" xfId="21434" xr:uid="{00000000-0005-0000-0000-000002530000}"/>
    <cellStyle name="20% - Accent1 3 2 4 3 5 2" xfId="21435" xr:uid="{00000000-0005-0000-0000-000003530000}"/>
    <cellStyle name="20% - Accent1 3 2 4 3 5 2 2" xfId="21436" xr:uid="{00000000-0005-0000-0000-000004530000}"/>
    <cellStyle name="20% - Accent1 3 2 4 3 5 2 2 2" xfId="21437" xr:uid="{00000000-0005-0000-0000-000005530000}"/>
    <cellStyle name="20% - Accent1 3 2 4 3 5 2 2 2 2" xfId="21438" xr:uid="{00000000-0005-0000-0000-000006530000}"/>
    <cellStyle name="20% - Accent1 3 2 4 3 5 2 2 3" xfId="21439" xr:uid="{00000000-0005-0000-0000-000007530000}"/>
    <cellStyle name="20% - Accent1 3 2 4 3 5 2 3" xfId="21440" xr:uid="{00000000-0005-0000-0000-000008530000}"/>
    <cellStyle name="20% - Accent1 3 2 4 3 5 2 3 2" xfId="21441" xr:uid="{00000000-0005-0000-0000-000009530000}"/>
    <cellStyle name="20% - Accent1 3 2 4 3 5 2 4" xfId="21442" xr:uid="{00000000-0005-0000-0000-00000A530000}"/>
    <cellStyle name="20% - Accent1 3 2 4 3 5 3" xfId="21443" xr:uid="{00000000-0005-0000-0000-00000B530000}"/>
    <cellStyle name="20% - Accent1 3 2 4 3 5 3 2" xfId="21444" xr:uid="{00000000-0005-0000-0000-00000C530000}"/>
    <cellStyle name="20% - Accent1 3 2 4 3 5 3 2 2" xfId="21445" xr:uid="{00000000-0005-0000-0000-00000D530000}"/>
    <cellStyle name="20% - Accent1 3 2 4 3 5 3 2 2 2" xfId="21446" xr:uid="{00000000-0005-0000-0000-00000E530000}"/>
    <cellStyle name="20% - Accent1 3 2 4 3 5 3 2 3" xfId="21447" xr:uid="{00000000-0005-0000-0000-00000F530000}"/>
    <cellStyle name="20% - Accent1 3 2 4 3 5 3 3" xfId="21448" xr:uid="{00000000-0005-0000-0000-000010530000}"/>
    <cellStyle name="20% - Accent1 3 2 4 3 5 3 3 2" xfId="21449" xr:uid="{00000000-0005-0000-0000-000011530000}"/>
    <cellStyle name="20% - Accent1 3 2 4 3 5 3 4" xfId="21450" xr:uid="{00000000-0005-0000-0000-000012530000}"/>
    <cellStyle name="20% - Accent1 3 2 4 3 5 4" xfId="21451" xr:uid="{00000000-0005-0000-0000-000013530000}"/>
    <cellStyle name="20% - Accent1 3 2 4 3 5 4 2" xfId="21452" xr:uid="{00000000-0005-0000-0000-000014530000}"/>
    <cellStyle name="20% - Accent1 3 2 4 3 5 4 2 2" xfId="21453" xr:uid="{00000000-0005-0000-0000-000015530000}"/>
    <cellStyle name="20% - Accent1 3 2 4 3 5 4 2 2 2" xfId="21454" xr:uid="{00000000-0005-0000-0000-000016530000}"/>
    <cellStyle name="20% - Accent1 3 2 4 3 5 4 2 3" xfId="21455" xr:uid="{00000000-0005-0000-0000-000017530000}"/>
    <cellStyle name="20% - Accent1 3 2 4 3 5 4 3" xfId="21456" xr:uid="{00000000-0005-0000-0000-000018530000}"/>
    <cellStyle name="20% - Accent1 3 2 4 3 5 4 3 2" xfId="21457" xr:uid="{00000000-0005-0000-0000-000019530000}"/>
    <cellStyle name="20% - Accent1 3 2 4 3 5 4 4" xfId="21458" xr:uid="{00000000-0005-0000-0000-00001A530000}"/>
    <cellStyle name="20% - Accent1 3 2 4 3 5 5" xfId="21459" xr:uid="{00000000-0005-0000-0000-00001B530000}"/>
    <cellStyle name="20% - Accent1 3 2 4 3 5 5 2" xfId="21460" xr:uid="{00000000-0005-0000-0000-00001C530000}"/>
    <cellStyle name="20% - Accent1 3 2 4 3 5 5 2 2" xfId="21461" xr:uid="{00000000-0005-0000-0000-00001D530000}"/>
    <cellStyle name="20% - Accent1 3 2 4 3 5 5 3" xfId="21462" xr:uid="{00000000-0005-0000-0000-00001E530000}"/>
    <cellStyle name="20% - Accent1 3 2 4 3 5 6" xfId="21463" xr:uid="{00000000-0005-0000-0000-00001F530000}"/>
    <cellStyle name="20% - Accent1 3 2 4 3 5 6 2" xfId="21464" xr:uid="{00000000-0005-0000-0000-000020530000}"/>
    <cellStyle name="20% - Accent1 3 2 4 3 5 6 2 2" xfId="21465" xr:uid="{00000000-0005-0000-0000-000021530000}"/>
    <cellStyle name="20% - Accent1 3 2 4 3 5 6 3" xfId="21466" xr:uid="{00000000-0005-0000-0000-000022530000}"/>
    <cellStyle name="20% - Accent1 3 2 4 3 5 7" xfId="21467" xr:uid="{00000000-0005-0000-0000-000023530000}"/>
    <cellStyle name="20% - Accent1 3 2 4 3 5 7 2" xfId="21468" xr:uid="{00000000-0005-0000-0000-000024530000}"/>
    <cellStyle name="20% - Accent1 3 2 4 3 5 8" xfId="21469" xr:uid="{00000000-0005-0000-0000-000025530000}"/>
    <cellStyle name="20% - Accent1 3 2 4 3 5 8 2" xfId="21470" xr:uid="{00000000-0005-0000-0000-000026530000}"/>
    <cellStyle name="20% - Accent1 3 2 4 3 5 9" xfId="21471" xr:uid="{00000000-0005-0000-0000-000027530000}"/>
    <cellStyle name="20% - Accent1 3 2 4 3 6" xfId="21472" xr:uid="{00000000-0005-0000-0000-000028530000}"/>
    <cellStyle name="20% - Accent1 3 2 4 3 6 2" xfId="21473" xr:uid="{00000000-0005-0000-0000-000029530000}"/>
    <cellStyle name="20% - Accent1 3 2 4 3 6 2 2" xfId="21474" xr:uid="{00000000-0005-0000-0000-00002A530000}"/>
    <cellStyle name="20% - Accent1 3 2 4 3 6 2 2 2" xfId="21475" xr:uid="{00000000-0005-0000-0000-00002B530000}"/>
    <cellStyle name="20% - Accent1 3 2 4 3 6 2 2 2 2" xfId="21476" xr:uid="{00000000-0005-0000-0000-00002C530000}"/>
    <cellStyle name="20% - Accent1 3 2 4 3 6 2 2 3" xfId="21477" xr:uid="{00000000-0005-0000-0000-00002D530000}"/>
    <cellStyle name="20% - Accent1 3 2 4 3 6 2 3" xfId="21478" xr:uid="{00000000-0005-0000-0000-00002E530000}"/>
    <cellStyle name="20% - Accent1 3 2 4 3 6 2 3 2" xfId="21479" xr:uid="{00000000-0005-0000-0000-00002F530000}"/>
    <cellStyle name="20% - Accent1 3 2 4 3 6 2 4" xfId="21480" xr:uid="{00000000-0005-0000-0000-000030530000}"/>
    <cellStyle name="20% - Accent1 3 2 4 3 6 3" xfId="21481" xr:uid="{00000000-0005-0000-0000-000031530000}"/>
    <cellStyle name="20% - Accent1 3 2 4 3 6 3 2" xfId="21482" xr:uid="{00000000-0005-0000-0000-000032530000}"/>
    <cellStyle name="20% - Accent1 3 2 4 3 6 3 2 2" xfId="21483" xr:uid="{00000000-0005-0000-0000-000033530000}"/>
    <cellStyle name="20% - Accent1 3 2 4 3 6 3 2 2 2" xfId="21484" xr:uid="{00000000-0005-0000-0000-000034530000}"/>
    <cellStyle name="20% - Accent1 3 2 4 3 6 3 2 3" xfId="21485" xr:uid="{00000000-0005-0000-0000-000035530000}"/>
    <cellStyle name="20% - Accent1 3 2 4 3 6 3 3" xfId="21486" xr:uid="{00000000-0005-0000-0000-000036530000}"/>
    <cellStyle name="20% - Accent1 3 2 4 3 6 3 3 2" xfId="21487" xr:uid="{00000000-0005-0000-0000-000037530000}"/>
    <cellStyle name="20% - Accent1 3 2 4 3 6 3 4" xfId="21488" xr:uid="{00000000-0005-0000-0000-000038530000}"/>
    <cellStyle name="20% - Accent1 3 2 4 3 6 4" xfId="21489" xr:uid="{00000000-0005-0000-0000-000039530000}"/>
    <cellStyle name="20% - Accent1 3 2 4 3 6 4 2" xfId="21490" xr:uid="{00000000-0005-0000-0000-00003A530000}"/>
    <cellStyle name="20% - Accent1 3 2 4 3 6 4 2 2" xfId="21491" xr:uid="{00000000-0005-0000-0000-00003B530000}"/>
    <cellStyle name="20% - Accent1 3 2 4 3 6 4 2 2 2" xfId="21492" xr:uid="{00000000-0005-0000-0000-00003C530000}"/>
    <cellStyle name="20% - Accent1 3 2 4 3 6 4 2 3" xfId="21493" xr:uid="{00000000-0005-0000-0000-00003D530000}"/>
    <cellStyle name="20% - Accent1 3 2 4 3 6 4 3" xfId="21494" xr:uid="{00000000-0005-0000-0000-00003E530000}"/>
    <cellStyle name="20% - Accent1 3 2 4 3 6 4 3 2" xfId="21495" xr:uid="{00000000-0005-0000-0000-00003F530000}"/>
    <cellStyle name="20% - Accent1 3 2 4 3 6 4 4" xfId="21496" xr:uid="{00000000-0005-0000-0000-000040530000}"/>
    <cellStyle name="20% - Accent1 3 2 4 3 6 5" xfId="21497" xr:uid="{00000000-0005-0000-0000-000041530000}"/>
    <cellStyle name="20% - Accent1 3 2 4 3 6 5 2" xfId="21498" xr:uid="{00000000-0005-0000-0000-000042530000}"/>
    <cellStyle name="20% - Accent1 3 2 4 3 6 5 2 2" xfId="21499" xr:uid="{00000000-0005-0000-0000-000043530000}"/>
    <cellStyle name="20% - Accent1 3 2 4 3 6 5 3" xfId="21500" xr:uid="{00000000-0005-0000-0000-000044530000}"/>
    <cellStyle name="20% - Accent1 3 2 4 3 6 6" xfId="21501" xr:uid="{00000000-0005-0000-0000-000045530000}"/>
    <cellStyle name="20% - Accent1 3 2 4 3 6 6 2" xfId="21502" xr:uid="{00000000-0005-0000-0000-000046530000}"/>
    <cellStyle name="20% - Accent1 3 2 4 3 6 6 2 2" xfId="21503" xr:uid="{00000000-0005-0000-0000-000047530000}"/>
    <cellStyle name="20% - Accent1 3 2 4 3 6 6 3" xfId="21504" xr:uid="{00000000-0005-0000-0000-000048530000}"/>
    <cellStyle name="20% - Accent1 3 2 4 3 6 7" xfId="21505" xr:uid="{00000000-0005-0000-0000-000049530000}"/>
    <cellStyle name="20% - Accent1 3 2 4 3 6 7 2" xfId="21506" xr:uid="{00000000-0005-0000-0000-00004A530000}"/>
    <cellStyle name="20% - Accent1 3 2 4 3 6 8" xfId="21507" xr:uid="{00000000-0005-0000-0000-00004B530000}"/>
    <cellStyle name="20% - Accent1 3 2 4 3 6 8 2" xfId="21508" xr:uid="{00000000-0005-0000-0000-00004C530000}"/>
    <cellStyle name="20% - Accent1 3 2 4 3 6 9" xfId="21509" xr:uid="{00000000-0005-0000-0000-00004D530000}"/>
    <cellStyle name="20% - Accent1 3 2 4 3 7" xfId="21510" xr:uid="{00000000-0005-0000-0000-00004E530000}"/>
    <cellStyle name="20% - Accent1 3 2 4 3 7 2" xfId="21511" xr:uid="{00000000-0005-0000-0000-00004F530000}"/>
    <cellStyle name="20% - Accent1 3 2 4 3 7 2 2" xfId="21512" xr:uid="{00000000-0005-0000-0000-000050530000}"/>
    <cellStyle name="20% - Accent1 3 2 4 3 7 2 2 2" xfId="21513" xr:uid="{00000000-0005-0000-0000-000051530000}"/>
    <cellStyle name="20% - Accent1 3 2 4 3 7 2 3" xfId="21514" xr:uid="{00000000-0005-0000-0000-000052530000}"/>
    <cellStyle name="20% - Accent1 3 2 4 3 7 3" xfId="21515" xr:uid="{00000000-0005-0000-0000-000053530000}"/>
    <cellStyle name="20% - Accent1 3 2 4 3 7 3 2" xfId="21516" xr:uid="{00000000-0005-0000-0000-000054530000}"/>
    <cellStyle name="20% - Accent1 3 2 4 3 7 4" xfId="21517" xr:uid="{00000000-0005-0000-0000-000055530000}"/>
    <cellStyle name="20% - Accent1 3 2 4 3 8" xfId="21518" xr:uid="{00000000-0005-0000-0000-000056530000}"/>
    <cellStyle name="20% - Accent1 3 2 4 3 8 2" xfId="21519" xr:uid="{00000000-0005-0000-0000-000057530000}"/>
    <cellStyle name="20% - Accent1 3 2 4 3 8 2 2" xfId="21520" xr:uid="{00000000-0005-0000-0000-000058530000}"/>
    <cellStyle name="20% - Accent1 3 2 4 3 8 2 2 2" xfId="21521" xr:uid="{00000000-0005-0000-0000-000059530000}"/>
    <cellStyle name="20% - Accent1 3 2 4 3 8 2 3" xfId="21522" xr:uid="{00000000-0005-0000-0000-00005A530000}"/>
    <cellStyle name="20% - Accent1 3 2 4 3 8 3" xfId="21523" xr:uid="{00000000-0005-0000-0000-00005B530000}"/>
    <cellStyle name="20% - Accent1 3 2 4 3 8 3 2" xfId="21524" xr:uid="{00000000-0005-0000-0000-00005C530000}"/>
    <cellStyle name="20% - Accent1 3 2 4 3 8 4" xfId="21525" xr:uid="{00000000-0005-0000-0000-00005D530000}"/>
    <cellStyle name="20% - Accent1 3 2 4 3 9" xfId="21526" xr:uid="{00000000-0005-0000-0000-00005E530000}"/>
    <cellStyle name="20% - Accent1 3 2 4 3 9 2" xfId="21527" xr:uid="{00000000-0005-0000-0000-00005F530000}"/>
    <cellStyle name="20% - Accent1 3 2 4 3 9 2 2" xfId="21528" xr:uid="{00000000-0005-0000-0000-000060530000}"/>
    <cellStyle name="20% - Accent1 3 2 4 3 9 2 2 2" xfId="21529" xr:uid="{00000000-0005-0000-0000-000061530000}"/>
    <cellStyle name="20% - Accent1 3 2 4 3 9 2 3" xfId="21530" xr:uid="{00000000-0005-0000-0000-000062530000}"/>
    <cellStyle name="20% - Accent1 3 2 4 3 9 3" xfId="21531" xr:uid="{00000000-0005-0000-0000-000063530000}"/>
    <cellStyle name="20% - Accent1 3 2 4 3 9 3 2" xfId="21532" xr:uid="{00000000-0005-0000-0000-000064530000}"/>
    <cellStyle name="20% - Accent1 3 2 4 3 9 4" xfId="21533" xr:uid="{00000000-0005-0000-0000-000065530000}"/>
    <cellStyle name="20% - Accent1 3 2 4 4" xfId="21534" xr:uid="{00000000-0005-0000-0000-000066530000}"/>
    <cellStyle name="20% - Accent1 3 2 4 4 10" xfId="21535" xr:uid="{00000000-0005-0000-0000-000067530000}"/>
    <cellStyle name="20% - Accent1 3 2 4 4 10 2" xfId="21536" xr:uid="{00000000-0005-0000-0000-000068530000}"/>
    <cellStyle name="20% - Accent1 3 2 4 4 11" xfId="21537" xr:uid="{00000000-0005-0000-0000-000069530000}"/>
    <cellStyle name="20% - Accent1 3 2 4 4 2" xfId="21538" xr:uid="{00000000-0005-0000-0000-00006A530000}"/>
    <cellStyle name="20% - Accent1 3 2 4 4 2 2" xfId="21539" xr:uid="{00000000-0005-0000-0000-00006B530000}"/>
    <cellStyle name="20% - Accent1 3 2 4 4 2 2 2" xfId="21540" xr:uid="{00000000-0005-0000-0000-00006C530000}"/>
    <cellStyle name="20% - Accent1 3 2 4 4 2 2 2 2" xfId="21541" xr:uid="{00000000-0005-0000-0000-00006D530000}"/>
    <cellStyle name="20% - Accent1 3 2 4 4 2 2 2 2 2" xfId="21542" xr:uid="{00000000-0005-0000-0000-00006E530000}"/>
    <cellStyle name="20% - Accent1 3 2 4 4 2 2 2 3" xfId="21543" xr:uid="{00000000-0005-0000-0000-00006F530000}"/>
    <cellStyle name="20% - Accent1 3 2 4 4 2 2 3" xfId="21544" xr:uid="{00000000-0005-0000-0000-000070530000}"/>
    <cellStyle name="20% - Accent1 3 2 4 4 2 2 3 2" xfId="21545" xr:uid="{00000000-0005-0000-0000-000071530000}"/>
    <cellStyle name="20% - Accent1 3 2 4 4 2 2 4" xfId="21546" xr:uid="{00000000-0005-0000-0000-000072530000}"/>
    <cellStyle name="20% - Accent1 3 2 4 4 2 3" xfId="21547" xr:uid="{00000000-0005-0000-0000-000073530000}"/>
    <cellStyle name="20% - Accent1 3 2 4 4 2 3 2" xfId="21548" xr:uid="{00000000-0005-0000-0000-000074530000}"/>
    <cellStyle name="20% - Accent1 3 2 4 4 2 3 2 2" xfId="21549" xr:uid="{00000000-0005-0000-0000-000075530000}"/>
    <cellStyle name="20% - Accent1 3 2 4 4 2 3 2 2 2" xfId="21550" xr:uid="{00000000-0005-0000-0000-000076530000}"/>
    <cellStyle name="20% - Accent1 3 2 4 4 2 3 2 3" xfId="21551" xr:uid="{00000000-0005-0000-0000-000077530000}"/>
    <cellStyle name="20% - Accent1 3 2 4 4 2 3 3" xfId="21552" xr:uid="{00000000-0005-0000-0000-000078530000}"/>
    <cellStyle name="20% - Accent1 3 2 4 4 2 3 3 2" xfId="21553" xr:uid="{00000000-0005-0000-0000-000079530000}"/>
    <cellStyle name="20% - Accent1 3 2 4 4 2 3 4" xfId="21554" xr:uid="{00000000-0005-0000-0000-00007A530000}"/>
    <cellStyle name="20% - Accent1 3 2 4 4 2 4" xfId="21555" xr:uid="{00000000-0005-0000-0000-00007B530000}"/>
    <cellStyle name="20% - Accent1 3 2 4 4 2 4 2" xfId="21556" xr:uid="{00000000-0005-0000-0000-00007C530000}"/>
    <cellStyle name="20% - Accent1 3 2 4 4 2 4 2 2" xfId="21557" xr:uid="{00000000-0005-0000-0000-00007D530000}"/>
    <cellStyle name="20% - Accent1 3 2 4 4 2 4 2 2 2" xfId="21558" xr:uid="{00000000-0005-0000-0000-00007E530000}"/>
    <cellStyle name="20% - Accent1 3 2 4 4 2 4 2 3" xfId="21559" xr:uid="{00000000-0005-0000-0000-00007F530000}"/>
    <cellStyle name="20% - Accent1 3 2 4 4 2 4 3" xfId="21560" xr:uid="{00000000-0005-0000-0000-000080530000}"/>
    <cellStyle name="20% - Accent1 3 2 4 4 2 4 3 2" xfId="21561" xr:uid="{00000000-0005-0000-0000-000081530000}"/>
    <cellStyle name="20% - Accent1 3 2 4 4 2 4 4" xfId="21562" xr:uid="{00000000-0005-0000-0000-000082530000}"/>
    <cellStyle name="20% - Accent1 3 2 4 4 2 5" xfId="21563" xr:uid="{00000000-0005-0000-0000-000083530000}"/>
    <cellStyle name="20% - Accent1 3 2 4 4 2 5 2" xfId="21564" xr:uid="{00000000-0005-0000-0000-000084530000}"/>
    <cellStyle name="20% - Accent1 3 2 4 4 2 5 2 2" xfId="21565" xr:uid="{00000000-0005-0000-0000-000085530000}"/>
    <cellStyle name="20% - Accent1 3 2 4 4 2 5 3" xfId="21566" xr:uid="{00000000-0005-0000-0000-000086530000}"/>
    <cellStyle name="20% - Accent1 3 2 4 4 2 6" xfId="21567" xr:uid="{00000000-0005-0000-0000-000087530000}"/>
    <cellStyle name="20% - Accent1 3 2 4 4 2 6 2" xfId="21568" xr:uid="{00000000-0005-0000-0000-000088530000}"/>
    <cellStyle name="20% - Accent1 3 2 4 4 2 6 2 2" xfId="21569" xr:uid="{00000000-0005-0000-0000-000089530000}"/>
    <cellStyle name="20% - Accent1 3 2 4 4 2 6 3" xfId="21570" xr:uid="{00000000-0005-0000-0000-00008A530000}"/>
    <cellStyle name="20% - Accent1 3 2 4 4 2 7" xfId="21571" xr:uid="{00000000-0005-0000-0000-00008B530000}"/>
    <cellStyle name="20% - Accent1 3 2 4 4 2 7 2" xfId="21572" xr:uid="{00000000-0005-0000-0000-00008C530000}"/>
    <cellStyle name="20% - Accent1 3 2 4 4 2 8" xfId="21573" xr:uid="{00000000-0005-0000-0000-00008D530000}"/>
    <cellStyle name="20% - Accent1 3 2 4 4 2 8 2" xfId="21574" xr:uid="{00000000-0005-0000-0000-00008E530000}"/>
    <cellStyle name="20% - Accent1 3 2 4 4 2 9" xfId="21575" xr:uid="{00000000-0005-0000-0000-00008F530000}"/>
    <cellStyle name="20% - Accent1 3 2 4 4 3" xfId="21576" xr:uid="{00000000-0005-0000-0000-000090530000}"/>
    <cellStyle name="20% - Accent1 3 2 4 4 3 2" xfId="21577" xr:uid="{00000000-0005-0000-0000-000091530000}"/>
    <cellStyle name="20% - Accent1 3 2 4 4 3 2 2" xfId="21578" xr:uid="{00000000-0005-0000-0000-000092530000}"/>
    <cellStyle name="20% - Accent1 3 2 4 4 3 2 2 2" xfId="21579" xr:uid="{00000000-0005-0000-0000-000093530000}"/>
    <cellStyle name="20% - Accent1 3 2 4 4 3 2 2 2 2" xfId="21580" xr:uid="{00000000-0005-0000-0000-000094530000}"/>
    <cellStyle name="20% - Accent1 3 2 4 4 3 2 2 3" xfId="21581" xr:uid="{00000000-0005-0000-0000-000095530000}"/>
    <cellStyle name="20% - Accent1 3 2 4 4 3 2 3" xfId="21582" xr:uid="{00000000-0005-0000-0000-000096530000}"/>
    <cellStyle name="20% - Accent1 3 2 4 4 3 2 3 2" xfId="21583" xr:uid="{00000000-0005-0000-0000-000097530000}"/>
    <cellStyle name="20% - Accent1 3 2 4 4 3 2 4" xfId="21584" xr:uid="{00000000-0005-0000-0000-000098530000}"/>
    <cellStyle name="20% - Accent1 3 2 4 4 3 3" xfId="21585" xr:uid="{00000000-0005-0000-0000-000099530000}"/>
    <cellStyle name="20% - Accent1 3 2 4 4 3 3 2" xfId="21586" xr:uid="{00000000-0005-0000-0000-00009A530000}"/>
    <cellStyle name="20% - Accent1 3 2 4 4 3 3 2 2" xfId="21587" xr:uid="{00000000-0005-0000-0000-00009B530000}"/>
    <cellStyle name="20% - Accent1 3 2 4 4 3 3 2 2 2" xfId="21588" xr:uid="{00000000-0005-0000-0000-00009C530000}"/>
    <cellStyle name="20% - Accent1 3 2 4 4 3 3 2 3" xfId="21589" xr:uid="{00000000-0005-0000-0000-00009D530000}"/>
    <cellStyle name="20% - Accent1 3 2 4 4 3 3 3" xfId="21590" xr:uid="{00000000-0005-0000-0000-00009E530000}"/>
    <cellStyle name="20% - Accent1 3 2 4 4 3 3 3 2" xfId="21591" xr:uid="{00000000-0005-0000-0000-00009F530000}"/>
    <cellStyle name="20% - Accent1 3 2 4 4 3 3 4" xfId="21592" xr:uid="{00000000-0005-0000-0000-0000A0530000}"/>
    <cellStyle name="20% - Accent1 3 2 4 4 3 4" xfId="21593" xr:uid="{00000000-0005-0000-0000-0000A1530000}"/>
    <cellStyle name="20% - Accent1 3 2 4 4 3 4 2" xfId="21594" xr:uid="{00000000-0005-0000-0000-0000A2530000}"/>
    <cellStyle name="20% - Accent1 3 2 4 4 3 4 2 2" xfId="21595" xr:uid="{00000000-0005-0000-0000-0000A3530000}"/>
    <cellStyle name="20% - Accent1 3 2 4 4 3 4 2 2 2" xfId="21596" xr:uid="{00000000-0005-0000-0000-0000A4530000}"/>
    <cellStyle name="20% - Accent1 3 2 4 4 3 4 2 3" xfId="21597" xr:uid="{00000000-0005-0000-0000-0000A5530000}"/>
    <cellStyle name="20% - Accent1 3 2 4 4 3 4 3" xfId="21598" xr:uid="{00000000-0005-0000-0000-0000A6530000}"/>
    <cellStyle name="20% - Accent1 3 2 4 4 3 4 3 2" xfId="21599" xr:uid="{00000000-0005-0000-0000-0000A7530000}"/>
    <cellStyle name="20% - Accent1 3 2 4 4 3 4 4" xfId="21600" xr:uid="{00000000-0005-0000-0000-0000A8530000}"/>
    <cellStyle name="20% - Accent1 3 2 4 4 3 5" xfId="21601" xr:uid="{00000000-0005-0000-0000-0000A9530000}"/>
    <cellStyle name="20% - Accent1 3 2 4 4 3 5 2" xfId="21602" xr:uid="{00000000-0005-0000-0000-0000AA530000}"/>
    <cellStyle name="20% - Accent1 3 2 4 4 3 5 2 2" xfId="21603" xr:uid="{00000000-0005-0000-0000-0000AB530000}"/>
    <cellStyle name="20% - Accent1 3 2 4 4 3 5 3" xfId="21604" xr:uid="{00000000-0005-0000-0000-0000AC530000}"/>
    <cellStyle name="20% - Accent1 3 2 4 4 3 6" xfId="21605" xr:uid="{00000000-0005-0000-0000-0000AD530000}"/>
    <cellStyle name="20% - Accent1 3 2 4 4 3 6 2" xfId="21606" xr:uid="{00000000-0005-0000-0000-0000AE530000}"/>
    <cellStyle name="20% - Accent1 3 2 4 4 3 6 2 2" xfId="21607" xr:uid="{00000000-0005-0000-0000-0000AF530000}"/>
    <cellStyle name="20% - Accent1 3 2 4 4 3 6 3" xfId="21608" xr:uid="{00000000-0005-0000-0000-0000B0530000}"/>
    <cellStyle name="20% - Accent1 3 2 4 4 3 7" xfId="21609" xr:uid="{00000000-0005-0000-0000-0000B1530000}"/>
    <cellStyle name="20% - Accent1 3 2 4 4 3 7 2" xfId="21610" xr:uid="{00000000-0005-0000-0000-0000B2530000}"/>
    <cellStyle name="20% - Accent1 3 2 4 4 3 8" xfId="21611" xr:uid="{00000000-0005-0000-0000-0000B3530000}"/>
    <cellStyle name="20% - Accent1 3 2 4 4 3 8 2" xfId="21612" xr:uid="{00000000-0005-0000-0000-0000B4530000}"/>
    <cellStyle name="20% - Accent1 3 2 4 4 3 9" xfId="21613" xr:uid="{00000000-0005-0000-0000-0000B5530000}"/>
    <cellStyle name="20% - Accent1 3 2 4 4 4" xfId="21614" xr:uid="{00000000-0005-0000-0000-0000B6530000}"/>
    <cellStyle name="20% - Accent1 3 2 4 4 4 2" xfId="21615" xr:uid="{00000000-0005-0000-0000-0000B7530000}"/>
    <cellStyle name="20% - Accent1 3 2 4 4 4 2 2" xfId="21616" xr:uid="{00000000-0005-0000-0000-0000B8530000}"/>
    <cellStyle name="20% - Accent1 3 2 4 4 4 2 2 2" xfId="21617" xr:uid="{00000000-0005-0000-0000-0000B9530000}"/>
    <cellStyle name="20% - Accent1 3 2 4 4 4 2 3" xfId="21618" xr:uid="{00000000-0005-0000-0000-0000BA530000}"/>
    <cellStyle name="20% - Accent1 3 2 4 4 4 3" xfId="21619" xr:uid="{00000000-0005-0000-0000-0000BB530000}"/>
    <cellStyle name="20% - Accent1 3 2 4 4 4 3 2" xfId="21620" xr:uid="{00000000-0005-0000-0000-0000BC530000}"/>
    <cellStyle name="20% - Accent1 3 2 4 4 4 4" xfId="21621" xr:uid="{00000000-0005-0000-0000-0000BD530000}"/>
    <cellStyle name="20% - Accent1 3 2 4 4 5" xfId="21622" xr:uid="{00000000-0005-0000-0000-0000BE530000}"/>
    <cellStyle name="20% - Accent1 3 2 4 4 5 2" xfId="21623" xr:uid="{00000000-0005-0000-0000-0000BF530000}"/>
    <cellStyle name="20% - Accent1 3 2 4 4 5 2 2" xfId="21624" xr:uid="{00000000-0005-0000-0000-0000C0530000}"/>
    <cellStyle name="20% - Accent1 3 2 4 4 5 2 2 2" xfId="21625" xr:uid="{00000000-0005-0000-0000-0000C1530000}"/>
    <cellStyle name="20% - Accent1 3 2 4 4 5 2 3" xfId="21626" xr:uid="{00000000-0005-0000-0000-0000C2530000}"/>
    <cellStyle name="20% - Accent1 3 2 4 4 5 3" xfId="21627" xr:uid="{00000000-0005-0000-0000-0000C3530000}"/>
    <cellStyle name="20% - Accent1 3 2 4 4 5 3 2" xfId="21628" xr:uid="{00000000-0005-0000-0000-0000C4530000}"/>
    <cellStyle name="20% - Accent1 3 2 4 4 5 4" xfId="21629" xr:uid="{00000000-0005-0000-0000-0000C5530000}"/>
    <cellStyle name="20% - Accent1 3 2 4 4 6" xfId="21630" xr:uid="{00000000-0005-0000-0000-0000C6530000}"/>
    <cellStyle name="20% - Accent1 3 2 4 4 6 2" xfId="21631" xr:uid="{00000000-0005-0000-0000-0000C7530000}"/>
    <cellStyle name="20% - Accent1 3 2 4 4 6 2 2" xfId="21632" xr:uid="{00000000-0005-0000-0000-0000C8530000}"/>
    <cellStyle name="20% - Accent1 3 2 4 4 6 2 2 2" xfId="21633" xr:uid="{00000000-0005-0000-0000-0000C9530000}"/>
    <cellStyle name="20% - Accent1 3 2 4 4 6 2 3" xfId="21634" xr:uid="{00000000-0005-0000-0000-0000CA530000}"/>
    <cellStyle name="20% - Accent1 3 2 4 4 6 3" xfId="21635" xr:uid="{00000000-0005-0000-0000-0000CB530000}"/>
    <cellStyle name="20% - Accent1 3 2 4 4 6 3 2" xfId="21636" xr:uid="{00000000-0005-0000-0000-0000CC530000}"/>
    <cellStyle name="20% - Accent1 3 2 4 4 6 4" xfId="21637" xr:uid="{00000000-0005-0000-0000-0000CD530000}"/>
    <cellStyle name="20% - Accent1 3 2 4 4 7" xfId="21638" xr:uid="{00000000-0005-0000-0000-0000CE530000}"/>
    <cellStyle name="20% - Accent1 3 2 4 4 7 2" xfId="21639" xr:uid="{00000000-0005-0000-0000-0000CF530000}"/>
    <cellStyle name="20% - Accent1 3 2 4 4 7 2 2" xfId="21640" xr:uid="{00000000-0005-0000-0000-0000D0530000}"/>
    <cellStyle name="20% - Accent1 3 2 4 4 7 3" xfId="21641" xr:uid="{00000000-0005-0000-0000-0000D1530000}"/>
    <cellStyle name="20% - Accent1 3 2 4 4 8" xfId="21642" xr:uid="{00000000-0005-0000-0000-0000D2530000}"/>
    <cellStyle name="20% - Accent1 3 2 4 4 8 2" xfId="21643" xr:uid="{00000000-0005-0000-0000-0000D3530000}"/>
    <cellStyle name="20% - Accent1 3 2 4 4 8 2 2" xfId="21644" xr:uid="{00000000-0005-0000-0000-0000D4530000}"/>
    <cellStyle name="20% - Accent1 3 2 4 4 8 3" xfId="21645" xr:uid="{00000000-0005-0000-0000-0000D5530000}"/>
    <cellStyle name="20% - Accent1 3 2 4 4 9" xfId="21646" xr:uid="{00000000-0005-0000-0000-0000D6530000}"/>
    <cellStyle name="20% - Accent1 3 2 4 4 9 2" xfId="21647" xr:uid="{00000000-0005-0000-0000-0000D7530000}"/>
    <cellStyle name="20% - Accent1 3 2 4 5" xfId="21648" xr:uid="{00000000-0005-0000-0000-0000D8530000}"/>
    <cellStyle name="20% - Accent1 3 2 4 5 10" xfId="21649" xr:uid="{00000000-0005-0000-0000-0000D9530000}"/>
    <cellStyle name="20% - Accent1 3 2 4 5 10 2" xfId="21650" xr:uid="{00000000-0005-0000-0000-0000DA530000}"/>
    <cellStyle name="20% - Accent1 3 2 4 5 11" xfId="21651" xr:uid="{00000000-0005-0000-0000-0000DB530000}"/>
    <cellStyle name="20% - Accent1 3 2 4 5 2" xfId="21652" xr:uid="{00000000-0005-0000-0000-0000DC530000}"/>
    <cellStyle name="20% - Accent1 3 2 4 5 2 2" xfId="21653" xr:uid="{00000000-0005-0000-0000-0000DD530000}"/>
    <cellStyle name="20% - Accent1 3 2 4 5 2 2 2" xfId="21654" xr:uid="{00000000-0005-0000-0000-0000DE530000}"/>
    <cellStyle name="20% - Accent1 3 2 4 5 2 2 2 2" xfId="21655" xr:uid="{00000000-0005-0000-0000-0000DF530000}"/>
    <cellStyle name="20% - Accent1 3 2 4 5 2 2 2 2 2" xfId="21656" xr:uid="{00000000-0005-0000-0000-0000E0530000}"/>
    <cellStyle name="20% - Accent1 3 2 4 5 2 2 2 3" xfId="21657" xr:uid="{00000000-0005-0000-0000-0000E1530000}"/>
    <cellStyle name="20% - Accent1 3 2 4 5 2 2 3" xfId="21658" xr:uid="{00000000-0005-0000-0000-0000E2530000}"/>
    <cellStyle name="20% - Accent1 3 2 4 5 2 2 3 2" xfId="21659" xr:uid="{00000000-0005-0000-0000-0000E3530000}"/>
    <cellStyle name="20% - Accent1 3 2 4 5 2 2 4" xfId="21660" xr:uid="{00000000-0005-0000-0000-0000E4530000}"/>
    <cellStyle name="20% - Accent1 3 2 4 5 2 3" xfId="21661" xr:uid="{00000000-0005-0000-0000-0000E5530000}"/>
    <cellStyle name="20% - Accent1 3 2 4 5 2 3 2" xfId="21662" xr:uid="{00000000-0005-0000-0000-0000E6530000}"/>
    <cellStyle name="20% - Accent1 3 2 4 5 2 3 2 2" xfId="21663" xr:uid="{00000000-0005-0000-0000-0000E7530000}"/>
    <cellStyle name="20% - Accent1 3 2 4 5 2 3 2 2 2" xfId="21664" xr:uid="{00000000-0005-0000-0000-0000E8530000}"/>
    <cellStyle name="20% - Accent1 3 2 4 5 2 3 2 3" xfId="21665" xr:uid="{00000000-0005-0000-0000-0000E9530000}"/>
    <cellStyle name="20% - Accent1 3 2 4 5 2 3 3" xfId="21666" xr:uid="{00000000-0005-0000-0000-0000EA530000}"/>
    <cellStyle name="20% - Accent1 3 2 4 5 2 3 3 2" xfId="21667" xr:uid="{00000000-0005-0000-0000-0000EB530000}"/>
    <cellStyle name="20% - Accent1 3 2 4 5 2 3 4" xfId="21668" xr:uid="{00000000-0005-0000-0000-0000EC530000}"/>
    <cellStyle name="20% - Accent1 3 2 4 5 2 4" xfId="21669" xr:uid="{00000000-0005-0000-0000-0000ED530000}"/>
    <cellStyle name="20% - Accent1 3 2 4 5 2 4 2" xfId="21670" xr:uid="{00000000-0005-0000-0000-0000EE530000}"/>
    <cellStyle name="20% - Accent1 3 2 4 5 2 4 2 2" xfId="21671" xr:uid="{00000000-0005-0000-0000-0000EF530000}"/>
    <cellStyle name="20% - Accent1 3 2 4 5 2 4 2 2 2" xfId="21672" xr:uid="{00000000-0005-0000-0000-0000F0530000}"/>
    <cellStyle name="20% - Accent1 3 2 4 5 2 4 2 3" xfId="21673" xr:uid="{00000000-0005-0000-0000-0000F1530000}"/>
    <cellStyle name="20% - Accent1 3 2 4 5 2 4 3" xfId="21674" xr:uid="{00000000-0005-0000-0000-0000F2530000}"/>
    <cellStyle name="20% - Accent1 3 2 4 5 2 4 3 2" xfId="21675" xr:uid="{00000000-0005-0000-0000-0000F3530000}"/>
    <cellStyle name="20% - Accent1 3 2 4 5 2 4 4" xfId="21676" xr:uid="{00000000-0005-0000-0000-0000F4530000}"/>
    <cellStyle name="20% - Accent1 3 2 4 5 2 5" xfId="21677" xr:uid="{00000000-0005-0000-0000-0000F5530000}"/>
    <cellStyle name="20% - Accent1 3 2 4 5 2 5 2" xfId="21678" xr:uid="{00000000-0005-0000-0000-0000F6530000}"/>
    <cellStyle name="20% - Accent1 3 2 4 5 2 5 2 2" xfId="21679" xr:uid="{00000000-0005-0000-0000-0000F7530000}"/>
    <cellStyle name="20% - Accent1 3 2 4 5 2 5 3" xfId="21680" xr:uid="{00000000-0005-0000-0000-0000F8530000}"/>
    <cellStyle name="20% - Accent1 3 2 4 5 2 6" xfId="21681" xr:uid="{00000000-0005-0000-0000-0000F9530000}"/>
    <cellStyle name="20% - Accent1 3 2 4 5 2 6 2" xfId="21682" xr:uid="{00000000-0005-0000-0000-0000FA530000}"/>
    <cellStyle name="20% - Accent1 3 2 4 5 2 6 2 2" xfId="21683" xr:uid="{00000000-0005-0000-0000-0000FB530000}"/>
    <cellStyle name="20% - Accent1 3 2 4 5 2 6 3" xfId="21684" xr:uid="{00000000-0005-0000-0000-0000FC530000}"/>
    <cellStyle name="20% - Accent1 3 2 4 5 2 7" xfId="21685" xr:uid="{00000000-0005-0000-0000-0000FD530000}"/>
    <cellStyle name="20% - Accent1 3 2 4 5 2 7 2" xfId="21686" xr:uid="{00000000-0005-0000-0000-0000FE530000}"/>
    <cellStyle name="20% - Accent1 3 2 4 5 2 8" xfId="21687" xr:uid="{00000000-0005-0000-0000-0000FF530000}"/>
    <cellStyle name="20% - Accent1 3 2 4 5 2 8 2" xfId="21688" xr:uid="{00000000-0005-0000-0000-000000540000}"/>
    <cellStyle name="20% - Accent1 3 2 4 5 2 9" xfId="21689" xr:uid="{00000000-0005-0000-0000-000001540000}"/>
    <cellStyle name="20% - Accent1 3 2 4 5 3" xfId="21690" xr:uid="{00000000-0005-0000-0000-000002540000}"/>
    <cellStyle name="20% - Accent1 3 2 4 5 3 2" xfId="21691" xr:uid="{00000000-0005-0000-0000-000003540000}"/>
    <cellStyle name="20% - Accent1 3 2 4 5 3 2 2" xfId="21692" xr:uid="{00000000-0005-0000-0000-000004540000}"/>
    <cellStyle name="20% - Accent1 3 2 4 5 3 2 2 2" xfId="21693" xr:uid="{00000000-0005-0000-0000-000005540000}"/>
    <cellStyle name="20% - Accent1 3 2 4 5 3 2 2 2 2" xfId="21694" xr:uid="{00000000-0005-0000-0000-000006540000}"/>
    <cellStyle name="20% - Accent1 3 2 4 5 3 2 2 3" xfId="21695" xr:uid="{00000000-0005-0000-0000-000007540000}"/>
    <cellStyle name="20% - Accent1 3 2 4 5 3 2 3" xfId="21696" xr:uid="{00000000-0005-0000-0000-000008540000}"/>
    <cellStyle name="20% - Accent1 3 2 4 5 3 2 3 2" xfId="21697" xr:uid="{00000000-0005-0000-0000-000009540000}"/>
    <cellStyle name="20% - Accent1 3 2 4 5 3 2 4" xfId="21698" xr:uid="{00000000-0005-0000-0000-00000A540000}"/>
    <cellStyle name="20% - Accent1 3 2 4 5 3 3" xfId="21699" xr:uid="{00000000-0005-0000-0000-00000B540000}"/>
    <cellStyle name="20% - Accent1 3 2 4 5 3 3 2" xfId="21700" xr:uid="{00000000-0005-0000-0000-00000C540000}"/>
    <cellStyle name="20% - Accent1 3 2 4 5 3 3 2 2" xfId="21701" xr:uid="{00000000-0005-0000-0000-00000D540000}"/>
    <cellStyle name="20% - Accent1 3 2 4 5 3 3 2 2 2" xfId="21702" xr:uid="{00000000-0005-0000-0000-00000E540000}"/>
    <cellStyle name="20% - Accent1 3 2 4 5 3 3 2 3" xfId="21703" xr:uid="{00000000-0005-0000-0000-00000F540000}"/>
    <cellStyle name="20% - Accent1 3 2 4 5 3 3 3" xfId="21704" xr:uid="{00000000-0005-0000-0000-000010540000}"/>
    <cellStyle name="20% - Accent1 3 2 4 5 3 3 3 2" xfId="21705" xr:uid="{00000000-0005-0000-0000-000011540000}"/>
    <cellStyle name="20% - Accent1 3 2 4 5 3 3 4" xfId="21706" xr:uid="{00000000-0005-0000-0000-000012540000}"/>
    <cellStyle name="20% - Accent1 3 2 4 5 3 4" xfId="21707" xr:uid="{00000000-0005-0000-0000-000013540000}"/>
    <cellStyle name="20% - Accent1 3 2 4 5 3 4 2" xfId="21708" xr:uid="{00000000-0005-0000-0000-000014540000}"/>
    <cellStyle name="20% - Accent1 3 2 4 5 3 4 2 2" xfId="21709" xr:uid="{00000000-0005-0000-0000-000015540000}"/>
    <cellStyle name="20% - Accent1 3 2 4 5 3 4 2 2 2" xfId="21710" xr:uid="{00000000-0005-0000-0000-000016540000}"/>
    <cellStyle name="20% - Accent1 3 2 4 5 3 4 2 3" xfId="21711" xr:uid="{00000000-0005-0000-0000-000017540000}"/>
    <cellStyle name="20% - Accent1 3 2 4 5 3 4 3" xfId="21712" xr:uid="{00000000-0005-0000-0000-000018540000}"/>
    <cellStyle name="20% - Accent1 3 2 4 5 3 4 3 2" xfId="21713" xr:uid="{00000000-0005-0000-0000-000019540000}"/>
    <cellStyle name="20% - Accent1 3 2 4 5 3 4 4" xfId="21714" xr:uid="{00000000-0005-0000-0000-00001A540000}"/>
    <cellStyle name="20% - Accent1 3 2 4 5 3 5" xfId="21715" xr:uid="{00000000-0005-0000-0000-00001B540000}"/>
    <cellStyle name="20% - Accent1 3 2 4 5 3 5 2" xfId="21716" xr:uid="{00000000-0005-0000-0000-00001C540000}"/>
    <cellStyle name="20% - Accent1 3 2 4 5 3 5 2 2" xfId="21717" xr:uid="{00000000-0005-0000-0000-00001D540000}"/>
    <cellStyle name="20% - Accent1 3 2 4 5 3 5 3" xfId="21718" xr:uid="{00000000-0005-0000-0000-00001E540000}"/>
    <cellStyle name="20% - Accent1 3 2 4 5 3 6" xfId="21719" xr:uid="{00000000-0005-0000-0000-00001F540000}"/>
    <cellStyle name="20% - Accent1 3 2 4 5 3 6 2" xfId="21720" xr:uid="{00000000-0005-0000-0000-000020540000}"/>
    <cellStyle name="20% - Accent1 3 2 4 5 3 6 2 2" xfId="21721" xr:uid="{00000000-0005-0000-0000-000021540000}"/>
    <cellStyle name="20% - Accent1 3 2 4 5 3 6 3" xfId="21722" xr:uid="{00000000-0005-0000-0000-000022540000}"/>
    <cellStyle name="20% - Accent1 3 2 4 5 3 7" xfId="21723" xr:uid="{00000000-0005-0000-0000-000023540000}"/>
    <cellStyle name="20% - Accent1 3 2 4 5 3 7 2" xfId="21724" xr:uid="{00000000-0005-0000-0000-000024540000}"/>
    <cellStyle name="20% - Accent1 3 2 4 5 3 8" xfId="21725" xr:uid="{00000000-0005-0000-0000-000025540000}"/>
    <cellStyle name="20% - Accent1 3 2 4 5 3 8 2" xfId="21726" xr:uid="{00000000-0005-0000-0000-000026540000}"/>
    <cellStyle name="20% - Accent1 3 2 4 5 3 9" xfId="21727" xr:uid="{00000000-0005-0000-0000-000027540000}"/>
    <cellStyle name="20% - Accent1 3 2 4 5 4" xfId="21728" xr:uid="{00000000-0005-0000-0000-000028540000}"/>
    <cellStyle name="20% - Accent1 3 2 4 5 4 2" xfId="21729" xr:uid="{00000000-0005-0000-0000-000029540000}"/>
    <cellStyle name="20% - Accent1 3 2 4 5 4 2 2" xfId="21730" xr:uid="{00000000-0005-0000-0000-00002A540000}"/>
    <cellStyle name="20% - Accent1 3 2 4 5 4 2 2 2" xfId="21731" xr:uid="{00000000-0005-0000-0000-00002B540000}"/>
    <cellStyle name="20% - Accent1 3 2 4 5 4 2 3" xfId="21732" xr:uid="{00000000-0005-0000-0000-00002C540000}"/>
    <cellStyle name="20% - Accent1 3 2 4 5 4 3" xfId="21733" xr:uid="{00000000-0005-0000-0000-00002D540000}"/>
    <cellStyle name="20% - Accent1 3 2 4 5 4 3 2" xfId="21734" xr:uid="{00000000-0005-0000-0000-00002E540000}"/>
    <cellStyle name="20% - Accent1 3 2 4 5 4 4" xfId="21735" xr:uid="{00000000-0005-0000-0000-00002F540000}"/>
    <cellStyle name="20% - Accent1 3 2 4 5 5" xfId="21736" xr:uid="{00000000-0005-0000-0000-000030540000}"/>
    <cellStyle name="20% - Accent1 3 2 4 5 5 2" xfId="21737" xr:uid="{00000000-0005-0000-0000-000031540000}"/>
    <cellStyle name="20% - Accent1 3 2 4 5 5 2 2" xfId="21738" xr:uid="{00000000-0005-0000-0000-000032540000}"/>
    <cellStyle name="20% - Accent1 3 2 4 5 5 2 2 2" xfId="21739" xr:uid="{00000000-0005-0000-0000-000033540000}"/>
    <cellStyle name="20% - Accent1 3 2 4 5 5 2 3" xfId="21740" xr:uid="{00000000-0005-0000-0000-000034540000}"/>
    <cellStyle name="20% - Accent1 3 2 4 5 5 3" xfId="21741" xr:uid="{00000000-0005-0000-0000-000035540000}"/>
    <cellStyle name="20% - Accent1 3 2 4 5 5 3 2" xfId="21742" xr:uid="{00000000-0005-0000-0000-000036540000}"/>
    <cellStyle name="20% - Accent1 3 2 4 5 5 4" xfId="21743" xr:uid="{00000000-0005-0000-0000-000037540000}"/>
    <cellStyle name="20% - Accent1 3 2 4 5 6" xfId="21744" xr:uid="{00000000-0005-0000-0000-000038540000}"/>
    <cellStyle name="20% - Accent1 3 2 4 5 6 2" xfId="21745" xr:uid="{00000000-0005-0000-0000-000039540000}"/>
    <cellStyle name="20% - Accent1 3 2 4 5 6 2 2" xfId="21746" xr:uid="{00000000-0005-0000-0000-00003A540000}"/>
    <cellStyle name="20% - Accent1 3 2 4 5 6 2 2 2" xfId="21747" xr:uid="{00000000-0005-0000-0000-00003B540000}"/>
    <cellStyle name="20% - Accent1 3 2 4 5 6 2 3" xfId="21748" xr:uid="{00000000-0005-0000-0000-00003C540000}"/>
    <cellStyle name="20% - Accent1 3 2 4 5 6 3" xfId="21749" xr:uid="{00000000-0005-0000-0000-00003D540000}"/>
    <cellStyle name="20% - Accent1 3 2 4 5 6 3 2" xfId="21750" xr:uid="{00000000-0005-0000-0000-00003E540000}"/>
    <cellStyle name="20% - Accent1 3 2 4 5 6 4" xfId="21751" xr:uid="{00000000-0005-0000-0000-00003F540000}"/>
    <cellStyle name="20% - Accent1 3 2 4 5 7" xfId="21752" xr:uid="{00000000-0005-0000-0000-000040540000}"/>
    <cellStyle name="20% - Accent1 3 2 4 5 7 2" xfId="21753" xr:uid="{00000000-0005-0000-0000-000041540000}"/>
    <cellStyle name="20% - Accent1 3 2 4 5 7 2 2" xfId="21754" xr:uid="{00000000-0005-0000-0000-000042540000}"/>
    <cellStyle name="20% - Accent1 3 2 4 5 7 3" xfId="21755" xr:uid="{00000000-0005-0000-0000-000043540000}"/>
    <cellStyle name="20% - Accent1 3 2 4 5 8" xfId="21756" xr:uid="{00000000-0005-0000-0000-000044540000}"/>
    <cellStyle name="20% - Accent1 3 2 4 5 8 2" xfId="21757" xr:uid="{00000000-0005-0000-0000-000045540000}"/>
    <cellStyle name="20% - Accent1 3 2 4 5 8 2 2" xfId="21758" xr:uid="{00000000-0005-0000-0000-000046540000}"/>
    <cellStyle name="20% - Accent1 3 2 4 5 8 3" xfId="21759" xr:uid="{00000000-0005-0000-0000-000047540000}"/>
    <cellStyle name="20% - Accent1 3 2 4 5 9" xfId="21760" xr:uid="{00000000-0005-0000-0000-000048540000}"/>
    <cellStyle name="20% - Accent1 3 2 4 5 9 2" xfId="21761" xr:uid="{00000000-0005-0000-0000-000049540000}"/>
    <cellStyle name="20% - Accent1 3 2 4 6" xfId="21762" xr:uid="{00000000-0005-0000-0000-00004A540000}"/>
    <cellStyle name="20% - Accent1 3 2 4 6 10" xfId="21763" xr:uid="{00000000-0005-0000-0000-00004B540000}"/>
    <cellStyle name="20% - Accent1 3 2 4 6 10 2" xfId="21764" xr:uid="{00000000-0005-0000-0000-00004C540000}"/>
    <cellStyle name="20% - Accent1 3 2 4 6 11" xfId="21765" xr:uid="{00000000-0005-0000-0000-00004D540000}"/>
    <cellStyle name="20% - Accent1 3 2 4 6 2" xfId="21766" xr:uid="{00000000-0005-0000-0000-00004E540000}"/>
    <cellStyle name="20% - Accent1 3 2 4 6 2 2" xfId="21767" xr:uid="{00000000-0005-0000-0000-00004F540000}"/>
    <cellStyle name="20% - Accent1 3 2 4 6 2 2 2" xfId="21768" xr:uid="{00000000-0005-0000-0000-000050540000}"/>
    <cellStyle name="20% - Accent1 3 2 4 6 2 2 2 2" xfId="21769" xr:uid="{00000000-0005-0000-0000-000051540000}"/>
    <cellStyle name="20% - Accent1 3 2 4 6 2 2 2 2 2" xfId="21770" xr:uid="{00000000-0005-0000-0000-000052540000}"/>
    <cellStyle name="20% - Accent1 3 2 4 6 2 2 2 3" xfId="21771" xr:uid="{00000000-0005-0000-0000-000053540000}"/>
    <cellStyle name="20% - Accent1 3 2 4 6 2 2 3" xfId="21772" xr:uid="{00000000-0005-0000-0000-000054540000}"/>
    <cellStyle name="20% - Accent1 3 2 4 6 2 2 3 2" xfId="21773" xr:uid="{00000000-0005-0000-0000-000055540000}"/>
    <cellStyle name="20% - Accent1 3 2 4 6 2 2 4" xfId="21774" xr:uid="{00000000-0005-0000-0000-000056540000}"/>
    <cellStyle name="20% - Accent1 3 2 4 6 2 3" xfId="21775" xr:uid="{00000000-0005-0000-0000-000057540000}"/>
    <cellStyle name="20% - Accent1 3 2 4 6 2 3 2" xfId="21776" xr:uid="{00000000-0005-0000-0000-000058540000}"/>
    <cellStyle name="20% - Accent1 3 2 4 6 2 3 2 2" xfId="21777" xr:uid="{00000000-0005-0000-0000-000059540000}"/>
    <cellStyle name="20% - Accent1 3 2 4 6 2 3 2 2 2" xfId="21778" xr:uid="{00000000-0005-0000-0000-00005A540000}"/>
    <cellStyle name="20% - Accent1 3 2 4 6 2 3 2 3" xfId="21779" xr:uid="{00000000-0005-0000-0000-00005B540000}"/>
    <cellStyle name="20% - Accent1 3 2 4 6 2 3 3" xfId="21780" xr:uid="{00000000-0005-0000-0000-00005C540000}"/>
    <cellStyle name="20% - Accent1 3 2 4 6 2 3 3 2" xfId="21781" xr:uid="{00000000-0005-0000-0000-00005D540000}"/>
    <cellStyle name="20% - Accent1 3 2 4 6 2 3 4" xfId="21782" xr:uid="{00000000-0005-0000-0000-00005E540000}"/>
    <cellStyle name="20% - Accent1 3 2 4 6 2 4" xfId="21783" xr:uid="{00000000-0005-0000-0000-00005F540000}"/>
    <cellStyle name="20% - Accent1 3 2 4 6 2 4 2" xfId="21784" xr:uid="{00000000-0005-0000-0000-000060540000}"/>
    <cellStyle name="20% - Accent1 3 2 4 6 2 4 2 2" xfId="21785" xr:uid="{00000000-0005-0000-0000-000061540000}"/>
    <cellStyle name="20% - Accent1 3 2 4 6 2 4 2 2 2" xfId="21786" xr:uid="{00000000-0005-0000-0000-000062540000}"/>
    <cellStyle name="20% - Accent1 3 2 4 6 2 4 2 3" xfId="21787" xr:uid="{00000000-0005-0000-0000-000063540000}"/>
    <cellStyle name="20% - Accent1 3 2 4 6 2 4 3" xfId="21788" xr:uid="{00000000-0005-0000-0000-000064540000}"/>
    <cellStyle name="20% - Accent1 3 2 4 6 2 4 3 2" xfId="21789" xr:uid="{00000000-0005-0000-0000-000065540000}"/>
    <cellStyle name="20% - Accent1 3 2 4 6 2 4 4" xfId="21790" xr:uid="{00000000-0005-0000-0000-000066540000}"/>
    <cellStyle name="20% - Accent1 3 2 4 6 2 5" xfId="21791" xr:uid="{00000000-0005-0000-0000-000067540000}"/>
    <cellStyle name="20% - Accent1 3 2 4 6 2 5 2" xfId="21792" xr:uid="{00000000-0005-0000-0000-000068540000}"/>
    <cellStyle name="20% - Accent1 3 2 4 6 2 5 2 2" xfId="21793" xr:uid="{00000000-0005-0000-0000-000069540000}"/>
    <cellStyle name="20% - Accent1 3 2 4 6 2 5 3" xfId="21794" xr:uid="{00000000-0005-0000-0000-00006A540000}"/>
    <cellStyle name="20% - Accent1 3 2 4 6 2 6" xfId="21795" xr:uid="{00000000-0005-0000-0000-00006B540000}"/>
    <cellStyle name="20% - Accent1 3 2 4 6 2 6 2" xfId="21796" xr:uid="{00000000-0005-0000-0000-00006C540000}"/>
    <cellStyle name="20% - Accent1 3 2 4 6 2 6 2 2" xfId="21797" xr:uid="{00000000-0005-0000-0000-00006D540000}"/>
    <cellStyle name="20% - Accent1 3 2 4 6 2 6 3" xfId="21798" xr:uid="{00000000-0005-0000-0000-00006E540000}"/>
    <cellStyle name="20% - Accent1 3 2 4 6 2 7" xfId="21799" xr:uid="{00000000-0005-0000-0000-00006F540000}"/>
    <cellStyle name="20% - Accent1 3 2 4 6 2 7 2" xfId="21800" xr:uid="{00000000-0005-0000-0000-000070540000}"/>
    <cellStyle name="20% - Accent1 3 2 4 6 2 8" xfId="21801" xr:uid="{00000000-0005-0000-0000-000071540000}"/>
    <cellStyle name="20% - Accent1 3 2 4 6 2 8 2" xfId="21802" xr:uid="{00000000-0005-0000-0000-000072540000}"/>
    <cellStyle name="20% - Accent1 3 2 4 6 2 9" xfId="21803" xr:uid="{00000000-0005-0000-0000-000073540000}"/>
    <cellStyle name="20% - Accent1 3 2 4 6 3" xfId="21804" xr:uid="{00000000-0005-0000-0000-000074540000}"/>
    <cellStyle name="20% - Accent1 3 2 4 6 3 2" xfId="21805" xr:uid="{00000000-0005-0000-0000-000075540000}"/>
    <cellStyle name="20% - Accent1 3 2 4 6 3 2 2" xfId="21806" xr:uid="{00000000-0005-0000-0000-000076540000}"/>
    <cellStyle name="20% - Accent1 3 2 4 6 3 2 2 2" xfId="21807" xr:uid="{00000000-0005-0000-0000-000077540000}"/>
    <cellStyle name="20% - Accent1 3 2 4 6 3 2 2 2 2" xfId="21808" xr:uid="{00000000-0005-0000-0000-000078540000}"/>
    <cellStyle name="20% - Accent1 3 2 4 6 3 2 2 3" xfId="21809" xr:uid="{00000000-0005-0000-0000-000079540000}"/>
    <cellStyle name="20% - Accent1 3 2 4 6 3 2 3" xfId="21810" xr:uid="{00000000-0005-0000-0000-00007A540000}"/>
    <cellStyle name="20% - Accent1 3 2 4 6 3 2 3 2" xfId="21811" xr:uid="{00000000-0005-0000-0000-00007B540000}"/>
    <cellStyle name="20% - Accent1 3 2 4 6 3 2 4" xfId="21812" xr:uid="{00000000-0005-0000-0000-00007C540000}"/>
    <cellStyle name="20% - Accent1 3 2 4 6 3 3" xfId="21813" xr:uid="{00000000-0005-0000-0000-00007D540000}"/>
    <cellStyle name="20% - Accent1 3 2 4 6 3 3 2" xfId="21814" xr:uid="{00000000-0005-0000-0000-00007E540000}"/>
    <cellStyle name="20% - Accent1 3 2 4 6 3 3 2 2" xfId="21815" xr:uid="{00000000-0005-0000-0000-00007F540000}"/>
    <cellStyle name="20% - Accent1 3 2 4 6 3 3 2 2 2" xfId="21816" xr:uid="{00000000-0005-0000-0000-000080540000}"/>
    <cellStyle name="20% - Accent1 3 2 4 6 3 3 2 3" xfId="21817" xr:uid="{00000000-0005-0000-0000-000081540000}"/>
    <cellStyle name="20% - Accent1 3 2 4 6 3 3 3" xfId="21818" xr:uid="{00000000-0005-0000-0000-000082540000}"/>
    <cellStyle name="20% - Accent1 3 2 4 6 3 3 3 2" xfId="21819" xr:uid="{00000000-0005-0000-0000-000083540000}"/>
    <cellStyle name="20% - Accent1 3 2 4 6 3 3 4" xfId="21820" xr:uid="{00000000-0005-0000-0000-000084540000}"/>
    <cellStyle name="20% - Accent1 3 2 4 6 3 4" xfId="21821" xr:uid="{00000000-0005-0000-0000-000085540000}"/>
    <cellStyle name="20% - Accent1 3 2 4 6 3 4 2" xfId="21822" xr:uid="{00000000-0005-0000-0000-000086540000}"/>
    <cellStyle name="20% - Accent1 3 2 4 6 3 4 2 2" xfId="21823" xr:uid="{00000000-0005-0000-0000-000087540000}"/>
    <cellStyle name="20% - Accent1 3 2 4 6 3 4 2 2 2" xfId="21824" xr:uid="{00000000-0005-0000-0000-000088540000}"/>
    <cellStyle name="20% - Accent1 3 2 4 6 3 4 2 3" xfId="21825" xr:uid="{00000000-0005-0000-0000-000089540000}"/>
    <cellStyle name="20% - Accent1 3 2 4 6 3 4 3" xfId="21826" xr:uid="{00000000-0005-0000-0000-00008A540000}"/>
    <cellStyle name="20% - Accent1 3 2 4 6 3 4 3 2" xfId="21827" xr:uid="{00000000-0005-0000-0000-00008B540000}"/>
    <cellStyle name="20% - Accent1 3 2 4 6 3 4 4" xfId="21828" xr:uid="{00000000-0005-0000-0000-00008C540000}"/>
    <cellStyle name="20% - Accent1 3 2 4 6 3 5" xfId="21829" xr:uid="{00000000-0005-0000-0000-00008D540000}"/>
    <cellStyle name="20% - Accent1 3 2 4 6 3 5 2" xfId="21830" xr:uid="{00000000-0005-0000-0000-00008E540000}"/>
    <cellStyle name="20% - Accent1 3 2 4 6 3 5 2 2" xfId="21831" xr:uid="{00000000-0005-0000-0000-00008F540000}"/>
    <cellStyle name="20% - Accent1 3 2 4 6 3 5 3" xfId="21832" xr:uid="{00000000-0005-0000-0000-000090540000}"/>
    <cellStyle name="20% - Accent1 3 2 4 6 3 6" xfId="21833" xr:uid="{00000000-0005-0000-0000-000091540000}"/>
    <cellStyle name="20% - Accent1 3 2 4 6 3 6 2" xfId="21834" xr:uid="{00000000-0005-0000-0000-000092540000}"/>
    <cellStyle name="20% - Accent1 3 2 4 6 3 6 2 2" xfId="21835" xr:uid="{00000000-0005-0000-0000-000093540000}"/>
    <cellStyle name="20% - Accent1 3 2 4 6 3 6 3" xfId="21836" xr:uid="{00000000-0005-0000-0000-000094540000}"/>
    <cellStyle name="20% - Accent1 3 2 4 6 3 7" xfId="21837" xr:uid="{00000000-0005-0000-0000-000095540000}"/>
    <cellStyle name="20% - Accent1 3 2 4 6 3 7 2" xfId="21838" xr:uid="{00000000-0005-0000-0000-000096540000}"/>
    <cellStyle name="20% - Accent1 3 2 4 6 3 8" xfId="21839" xr:uid="{00000000-0005-0000-0000-000097540000}"/>
    <cellStyle name="20% - Accent1 3 2 4 6 3 8 2" xfId="21840" xr:uid="{00000000-0005-0000-0000-000098540000}"/>
    <cellStyle name="20% - Accent1 3 2 4 6 3 9" xfId="21841" xr:uid="{00000000-0005-0000-0000-000099540000}"/>
    <cellStyle name="20% - Accent1 3 2 4 6 4" xfId="21842" xr:uid="{00000000-0005-0000-0000-00009A540000}"/>
    <cellStyle name="20% - Accent1 3 2 4 6 4 2" xfId="21843" xr:uid="{00000000-0005-0000-0000-00009B540000}"/>
    <cellStyle name="20% - Accent1 3 2 4 6 4 2 2" xfId="21844" xr:uid="{00000000-0005-0000-0000-00009C540000}"/>
    <cellStyle name="20% - Accent1 3 2 4 6 4 2 2 2" xfId="21845" xr:uid="{00000000-0005-0000-0000-00009D540000}"/>
    <cellStyle name="20% - Accent1 3 2 4 6 4 2 3" xfId="21846" xr:uid="{00000000-0005-0000-0000-00009E540000}"/>
    <cellStyle name="20% - Accent1 3 2 4 6 4 3" xfId="21847" xr:uid="{00000000-0005-0000-0000-00009F540000}"/>
    <cellStyle name="20% - Accent1 3 2 4 6 4 3 2" xfId="21848" xr:uid="{00000000-0005-0000-0000-0000A0540000}"/>
    <cellStyle name="20% - Accent1 3 2 4 6 4 4" xfId="21849" xr:uid="{00000000-0005-0000-0000-0000A1540000}"/>
    <cellStyle name="20% - Accent1 3 2 4 6 5" xfId="21850" xr:uid="{00000000-0005-0000-0000-0000A2540000}"/>
    <cellStyle name="20% - Accent1 3 2 4 6 5 2" xfId="21851" xr:uid="{00000000-0005-0000-0000-0000A3540000}"/>
    <cellStyle name="20% - Accent1 3 2 4 6 5 2 2" xfId="21852" xr:uid="{00000000-0005-0000-0000-0000A4540000}"/>
    <cellStyle name="20% - Accent1 3 2 4 6 5 2 2 2" xfId="21853" xr:uid="{00000000-0005-0000-0000-0000A5540000}"/>
    <cellStyle name="20% - Accent1 3 2 4 6 5 2 3" xfId="21854" xr:uid="{00000000-0005-0000-0000-0000A6540000}"/>
    <cellStyle name="20% - Accent1 3 2 4 6 5 3" xfId="21855" xr:uid="{00000000-0005-0000-0000-0000A7540000}"/>
    <cellStyle name="20% - Accent1 3 2 4 6 5 3 2" xfId="21856" xr:uid="{00000000-0005-0000-0000-0000A8540000}"/>
    <cellStyle name="20% - Accent1 3 2 4 6 5 4" xfId="21857" xr:uid="{00000000-0005-0000-0000-0000A9540000}"/>
    <cellStyle name="20% - Accent1 3 2 4 6 6" xfId="21858" xr:uid="{00000000-0005-0000-0000-0000AA540000}"/>
    <cellStyle name="20% - Accent1 3 2 4 6 6 2" xfId="21859" xr:uid="{00000000-0005-0000-0000-0000AB540000}"/>
    <cellStyle name="20% - Accent1 3 2 4 6 6 2 2" xfId="21860" xr:uid="{00000000-0005-0000-0000-0000AC540000}"/>
    <cellStyle name="20% - Accent1 3 2 4 6 6 2 2 2" xfId="21861" xr:uid="{00000000-0005-0000-0000-0000AD540000}"/>
    <cellStyle name="20% - Accent1 3 2 4 6 6 2 3" xfId="21862" xr:uid="{00000000-0005-0000-0000-0000AE540000}"/>
    <cellStyle name="20% - Accent1 3 2 4 6 6 3" xfId="21863" xr:uid="{00000000-0005-0000-0000-0000AF540000}"/>
    <cellStyle name="20% - Accent1 3 2 4 6 6 3 2" xfId="21864" xr:uid="{00000000-0005-0000-0000-0000B0540000}"/>
    <cellStyle name="20% - Accent1 3 2 4 6 6 4" xfId="21865" xr:uid="{00000000-0005-0000-0000-0000B1540000}"/>
    <cellStyle name="20% - Accent1 3 2 4 6 7" xfId="21866" xr:uid="{00000000-0005-0000-0000-0000B2540000}"/>
    <cellStyle name="20% - Accent1 3 2 4 6 7 2" xfId="21867" xr:uid="{00000000-0005-0000-0000-0000B3540000}"/>
    <cellStyle name="20% - Accent1 3 2 4 6 7 2 2" xfId="21868" xr:uid="{00000000-0005-0000-0000-0000B4540000}"/>
    <cellStyle name="20% - Accent1 3 2 4 6 7 3" xfId="21869" xr:uid="{00000000-0005-0000-0000-0000B5540000}"/>
    <cellStyle name="20% - Accent1 3 2 4 6 8" xfId="21870" xr:uid="{00000000-0005-0000-0000-0000B6540000}"/>
    <cellStyle name="20% - Accent1 3 2 4 6 8 2" xfId="21871" xr:uid="{00000000-0005-0000-0000-0000B7540000}"/>
    <cellStyle name="20% - Accent1 3 2 4 6 8 2 2" xfId="21872" xr:uid="{00000000-0005-0000-0000-0000B8540000}"/>
    <cellStyle name="20% - Accent1 3 2 4 6 8 3" xfId="21873" xr:uid="{00000000-0005-0000-0000-0000B9540000}"/>
    <cellStyle name="20% - Accent1 3 2 4 6 9" xfId="21874" xr:uid="{00000000-0005-0000-0000-0000BA540000}"/>
    <cellStyle name="20% - Accent1 3 2 4 6 9 2" xfId="21875" xr:uid="{00000000-0005-0000-0000-0000BB540000}"/>
    <cellStyle name="20% - Accent1 3 2 4 7" xfId="21876" xr:uid="{00000000-0005-0000-0000-0000BC540000}"/>
    <cellStyle name="20% - Accent1 3 2 4 7 2" xfId="21877" xr:uid="{00000000-0005-0000-0000-0000BD540000}"/>
    <cellStyle name="20% - Accent1 3 2 4 7 2 2" xfId="21878" xr:uid="{00000000-0005-0000-0000-0000BE540000}"/>
    <cellStyle name="20% - Accent1 3 2 4 7 2 2 2" xfId="21879" xr:uid="{00000000-0005-0000-0000-0000BF540000}"/>
    <cellStyle name="20% - Accent1 3 2 4 7 2 2 2 2" xfId="21880" xr:uid="{00000000-0005-0000-0000-0000C0540000}"/>
    <cellStyle name="20% - Accent1 3 2 4 7 2 2 3" xfId="21881" xr:uid="{00000000-0005-0000-0000-0000C1540000}"/>
    <cellStyle name="20% - Accent1 3 2 4 7 2 3" xfId="21882" xr:uid="{00000000-0005-0000-0000-0000C2540000}"/>
    <cellStyle name="20% - Accent1 3 2 4 7 2 3 2" xfId="21883" xr:uid="{00000000-0005-0000-0000-0000C3540000}"/>
    <cellStyle name="20% - Accent1 3 2 4 7 2 4" xfId="21884" xr:uid="{00000000-0005-0000-0000-0000C4540000}"/>
    <cellStyle name="20% - Accent1 3 2 4 7 3" xfId="21885" xr:uid="{00000000-0005-0000-0000-0000C5540000}"/>
    <cellStyle name="20% - Accent1 3 2 4 7 3 2" xfId="21886" xr:uid="{00000000-0005-0000-0000-0000C6540000}"/>
    <cellStyle name="20% - Accent1 3 2 4 7 3 2 2" xfId="21887" xr:uid="{00000000-0005-0000-0000-0000C7540000}"/>
    <cellStyle name="20% - Accent1 3 2 4 7 3 2 2 2" xfId="21888" xr:uid="{00000000-0005-0000-0000-0000C8540000}"/>
    <cellStyle name="20% - Accent1 3 2 4 7 3 2 3" xfId="21889" xr:uid="{00000000-0005-0000-0000-0000C9540000}"/>
    <cellStyle name="20% - Accent1 3 2 4 7 3 3" xfId="21890" xr:uid="{00000000-0005-0000-0000-0000CA540000}"/>
    <cellStyle name="20% - Accent1 3 2 4 7 3 3 2" xfId="21891" xr:uid="{00000000-0005-0000-0000-0000CB540000}"/>
    <cellStyle name="20% - Accent1 3 2 4 7 3 4" xfId="21892" xr:uid="{00000000-0005-0000-0000-0000CC540000}"/>
    <cellStyle name="20% - Accent1 3 2 4 7 4" xfId="21893" xr:uid="{00000000-0005-0000-0000-0000CD540000}"/>
    <cellStyle name="20% - Accent1 3 2 4 7 4 2" xfId="21894" xr:uid="{00000000-0005-0000-0000-0000CE540000}"/>
    <cellStyle name="20% - Accent1 3 2 4 7 4 2 2" xfId="21895" xr:uid="{00000000-0005-0000-0000-0000CF540000}"/>
    <cellStyle name="20% - Accent1 3 2 4 7 4 2 2 2" xfId="21896" xr:uid="{00000000-0005-0000-0000-0000D0540000}"/>
    <cellStyle name="20% - Accent1 3 2 4 7 4 2 3" xfId="21897" xr:uid="{00000000-0005-0000-0000-0000D1540000}"/>
    <cellStyle name="20% - Accent1 3 2 4 7 4 3" xfId="21898" xr:uid="{00000000-0005-0000-0000-0000D2540000}"/>
    <cellStyle name="20% - Accent1 3 2 4 7 4 3 2" xfId="21899" xr:uid="{00000000-0005-0000-0000-0000D3540000}"/>
    <cellStyle name="20% - Accent1 3 2 4 7 4 4" xfId="21900" xr:uid="{00000000-0005-0000-0000-0000D4540000}"/>
    <cellStyle name="20% - Accent1 3 2 4 7 5" xfId="21901" xr:uid="{00000000-0005-0000-0000-0000D5540000}"/>
    <cellStyle name="20% - Accent1 3 2 4 7 5 2" xfId="21902" xr:uid="{00000000-0005-0000-0000-0000D6540000}"/>
    <cellStyle name="20% - Accent1 3 2 4 7 5 2 2" xfId="21903" xr:uid="{00000000-0005-0000-0000-0000D7540000}"/>
    <cellStyle name="20% - Accent1 3 2 4 7 5 3" xfId="21904" xr:uid="{00000000-0005-0000-0000-0000D8540000}"/>
    <cellStyle name="20% - Accent1 3 2 4 7 6" xfId="21905" xr:uid="{00000000-0005-0000-0000-0000D9540000}"/>
    <cellStyle name="20% - Accent1 3 2 4 7 6 2" xfId="21906" xr:uid="{00000000-0005-0000-0000-0000DA540000}"/>
    <cellStyle name="20% - Accent1 3 2 4 7 6 2 2" xfId="21907" xr:uid="{00000000-0005-0000-0000-0000DB540000}"/>
    <cellStyle name="20% - Accent1 3 2 4 7 6 3" xfId="21908" xr:uid="{00000000-0005-0000-0000-0000DC540000}"/>
    <cellStyle name="20% - Accent1 3 2 4 7 7" xfId="21909" xr:uid="{00000000-0005-0000-0000-0000DD540000}"/>
    <cellStyle name="20% - Accent1 3 2 4 7 7 2" xfId="21910" xr:uid="{00000000-0005-0000-0000-0000DE540000}"/>
    <cellStyle name="20% - Accent1 3 2 4 7 8" xfId="21911" xr:uid="{00000000-0005-0000-0000-0000DF540000}"/>
    <cellStyle name="20% - Accent1 3 2 4 7 8 2" xfId="21912" xr:uid="{00000000-0005-0000-0000-0000E0540000}"/>
    <cellStyle name="20% - Accent1 3 2 4 7 9" xfId="21913" xr:uid="{00000000-0005-0000-0000-0000E1540000}"/>
    <cellStyle name="20% - Accent1 3 2 4 8" xfId="21914" xr:uid="{00000000-0005-0000-0000-0000E2540000}"/>
    <cellStyle name="20% - Accent1 3 2 4 8 2" xfId="21915" xr:uid="{00000000-0005-0000-0000-0000E3540000}"/>
    <cellStyle name="20% - Accent1 3 2 4 8 2 2" xfId="21916" xr:uid="{00000000-0005-0000-0000-0000E4540000}"/>
    <cellStyle name="20% - Accent1 3 2 4 8 2 2 2" xfId="21917" xr:uid="{00000000-0005-0000-0000-0000E5540000}"/>
    <cellStyle name="20% - Accent1 3 2 4 8 2 2 2 2" xfId="21918" xr:uid="{00000000-0005-0000-0000-0000E6540000}"/>
    <cellStyle name="20% - Accent1 3 2 4 8 2 2 3" xfId="21919" xr:uid="{00000000-0005-0000-0000-0000E7540000}"/>
    <cellStyle name="20% - Accent1 3 2 4 8 2 3" xfId="21920" xr:uid="{00000000-0005-0000-0000-0000E8540000}"/>
    <cellStyle name="20% - Accent1 3 2 4 8 2 3 2" xfId="21921" xr:uid="{00000000-0005-0000-0000-0000E9540000}"/>
    <cellStyle name="20% - Accent1 3 2 4 8 2 4" xfId="21922" xr:uid="{00000000-0005-0000-0000-0000EA540000}"/>
    <cellStyle name="20% - Accent1 3 2 4 8 3" xfId="21923" xr:uid="{00000000-0005-0000-0000-0000EB540000}"/>
    <cellStyle name="20% - Accent1 3 2 4 8 3 2" xfId="21924" xr:uid="{00000000-0005-0000-0000-0000EC540000}"/>
    <cellStyle name="20% - Accent1 3 2 4 8 3 2 2" xfId="21925" xr:uid="{00000000-0005-0000-0000-0000ED540000}"/>
    <cellStyle name="20% - Accent1 3 2 4 8 3 2 2 2" xfId="21926" xr:uid="{00000000-0005-0000-0000-0000EE540000}"/>
    <cellStyle name="20% - Accent1 3 2 4 8 3 2 3" xfId="21927" xr:uid="{00000000-0005-0000-0000-0000EF540000}"/>
    <cellStyle name="20% - Accent1 3 2 4 8 3 3" xfId="21928" xr:uid="{00000000-0005-0000-0000-0000F0540000}"/>
    <cellStyle name="20% - Accent1 3 2 4 8 3 3 2" xfId="21929" xr:uid="{00000000-0005-0000-0000-0000F1540000}"/>
    <cellStyle name="20% - Accent1 3 2 4 8 3 4" xfId="21930" xr:uid="{00000000-0005-0000-0000-0000F2540000}"/>
    <cellStyle name="20% - Accent1 3 2 4 8 4" xfId="21931" xr:uid="{00000000-0005-0000-0000-0000F3540000}"/>
    <cellStyle name="20% - Accent1 3 2 4 8 4 2" xfId="21932" xr:uid="{00000000-0005-0000-0000-0000F4540000}"/>
    <cellStyle name="20% - Accent1 3 2 4 8 4 2 2" xfId="21933" xr:uid="{00000000-0005-0000-0000-0000F5540000}"/>
    <cellStyle name="20% - Accent1 3 2 4 8 4 2 2 2" xfId="21934" xr:uid="{00000000-0005-0000-0000-0000F6540000}"/>
    <cellStyle name="20% - Accent1 3 2 4 8 4 2 3" xfId="21935" xr:uid="{00000000-0005-0000-0000-0000F7540000}"/>
    <cellStyle name="20% - Accent1 3 2 4 8 4 3" xfId="21936" xr:uid="{00000000-0005-0000-0000-0000F8540000}"/>
    <cellStyle name="20% - Accent1 3 2 4 8 4 3 2" xfId="21937" xr:uid="{00000000-0005-0000-0000-0000F9540000}"/>
    <cellStyle name="20% - Accent1 3 2 4 8 4 4" xfId="21938" xr:uid="{00000000-0005-0000-0000-0000FA540000}"/>
    <cellStyle name="20% - Accent1 3 2 4 8 5" xfId="21939" xr:uid="{00000000-0005-0000-0000-0000FB540000}"/>
    <cellStyle name="20% - Accent1 3 2 4 8 5 2" xfId="21940" xr:uid="{00000000-0005-0000-0000-0000FC540000}"/>
    <cellStyle name="20% - Accent1 3 2 4 8 5 2 2" xfId="21941" xr:uid="{00000000-0005-0000-0000-0000FD540000}"/>
    <cellStyle name="20% - Accent1 3 2 4 8 5 3" xfId="21942" xr:uid="{00000000-0005-0000-0000-0000FE540000}"/>
    <cellStyle name="20% - Accent1 3 2 4 8 6" xfId="21943" xr:uid="{00000000-0005-0000-0000-0000FF540000}"/>
    <cellStyle name="20% - Accent1 3 2 4 8 6 2" xfId="21944" xr:uid="{00000000-0005-0000-0000-000000550000}"/>
    <cellStyle name="20% - Accent1 3 2 4 8 6 2 2" xfId="21945" xr:uid="{00000000-0005-0000-0000-000001550000}"/>
    <cellStyle name="20% - Accent1 3 2 4 8 6 3" xfId="21946" xr:uid="{00000000-0005-0000-0000-000002550000}"/>
    <cellStyle name="20% - Accent1 3 2 4 8 7" xfId="21947" xr:uid="{00000000-0005-0000-0000-000003550000}"/>
    <cellStyle name="20% - Accent1 3 2 4 8 7 2" xfId="21948" xr:uid="{00000000-0005-0000-0000-000004550000}"/>
    <cellStyle name="20% - Accent1 3 2 4 8 8" xfId="21949" xr:uid="{00000000-0005-0000-0000-000005550000}"/>
    <cellStyle name="20% - Accent1 3 2 4 8 8 2" xfId="21950" xr:uid="{00000000-0005-0000-0000-000006550000}"/>
    <cellStyle name="20% - Accent1 3 2 4 8 9" xfId="21951" xr:uid="{00000000-0005-0000-0000-000007550000}"/>
    <cellStyle name="20% - Accent1 3 2 4 9" xfId="21952" xr:uid="{00000000-0005-0000-0000-000008550000}"/>
    <cellStyle name="20% - Accent1 3 2 4 9 2" xfId="21953" xr:uid="{00000000-0005-0000-0000-000009550000}"/>
    <cellStyle name="20% - Accent1 3 2 4 9 2 2" xfId="21954" xr:uid="{00000000-0005-0000-0000-00000A550000}"/>
    <cellStyle name="20% - Accent1 3 2 4 9 2 2 2" xfId="21955" xr:uid="{00000000-0005-0000-0000-00000B550000}"/>
    <cellStyle name="20% - Accent1 3 2 4 9 2 3" xfId="21956" xr:uid="{00000000-0005-0000-0000-00000C550000}"/>
    <cellStyle name="20% - Accent1 3 2 4 9 3" xfId="21957" xr:uid="{00000000-0005-0000-0000-00000D550000}"/>
    <cellStyle name="20% - Accent1 3 2 4 9 3 2" xfId="21958" xr:uid="{00000000-0005-0000-0000-00000E550000}"/>
    <cellStyle name="20% - Accent1 3 2 4 9 4" xfId="21959" xr:uid="{00000000-0005-0000-0000-00000F550000}"/>
    <cellStyle name="20% - Accent1 3 2 5" xfId="21960" xr:uid="{00000000-0005-0000-0000-000010550000}"/>
    <cellStyle name="20% - Accent1 3 2 5 10" xfId="21961" xr:uid="{00000000-0005-0000-0000-000011550000}"/>
    <cellStyle name="20% - Accent1 3 2 5 10 2" xfId="21962" xr:uid="{00000000-0005-0000-0000-000012550000}"/>
    <cellStyle name="20% - Accent1 3 2 5 10 2 2" xfId="21963" xr:uid="{00000000-0005-0000-0000-000013550000}"/>
    <cellStyle name="20% - Accent1 3 2 5 10 2 2 2" xfId="21964" xr:uid="{00000000-0005-0000-0000-000014550000}"/>
    <cellStyle name="20% - Accent1 3 2 5 10 2 3" xfId="21965" xr:uid="{00000000-0005-0000-0000-000015550000}"/>
    <cellStyle name="20% - Accent1 3 2 5 10 3" xfId="21966" xr:uid="{00000000-0005-0000-0000-000016550000}"/>
    <cellStyle name="20% - Accent1 3 2 5 10 3 2" xfId="21967" xr:uid="{00000000-0005-0000-0000-000017550000}"/>
    <cellStyle name="20% - Accent1 3 2 5 10 4" xfId="21968" xr:uid="{00000000-0005-0000-0000-000018550000}"/>
    <cellStyle name="20% - Accent1 3 2 5 11" xfId="21969" xr:uid="{00000000-0005-0000-0000-000019550000}"/>
    <cellStyle name="20% - Accent1 3 2 5 11 2" xfId="21970" xr:uid="{00000000-0005-0000-0000-00001A550000}"/>
    <cellStyle name="20% - Accent1 3 2 5 11 2 2" xfId="21971" xr:uid="{00000000-0005-0000-0000-00001B550000}"/>
    <cellStyle name="20% - Accent1 3 2 5 11 3" xfId="21972" xr:uid="{00000000-0005-0000-0000-00001C550000}"/>
    <cellStyle name="20% - Accent1 3 2 5 12" xfId="21973" xr:uid="{00000000-0005-0000-0000-00001D550000}"/>
    <cellStyle name="20% - Accent1 3 2 5 12 2" xfId="21974" xr:uid="{00000000-0005-0000-0000-00001E550000}"/>
    <cellStyle name="20% - Accent1 3 2 5 12 2 2" xfId="21975" xr:uid="{00000000-0005-0000-0000-00001F550000}"/>
    <cellStyle name="20% - Accent1 3 2 5 12 3" xfId="21976" xr:uid="{00000000-0005-0000-0000-000020550000}"/>
    <cellStyle name="20% - Accent1 3 2 5 13" xfId="21977" xr:uid="{00000000-0005-0000-0000-000021550000}"/>
    <cellStyle name="20% - Accent1 3 2 5 13 2" xfId="21978" xr:uid="{00000000-0005-0000-0000-000022550000}"/>
    <cellStyle name="20% - Accent1 3 2 5 14" xfId="21979" xr:uid="{00000000-0005-0000-0000-000023550000}"/>
    <cellStyle name="20% - Accent1 3 2 5 14 2" xfId="21980" xr:uid="{00000000-0005-0000-0000-000024550000}"/>
    <cellStyle name="20% - Accent1 3 2 5 15" xfId="21981" xr:uid="{00000000-0005-0000-0000-000025550000}"/>
    <cellStyle name="20% - Accent1 3 2 5 2" xfId="21982" xr:uid="{00000000-0005-0000-0000-000026550000}"/>
    <cellStyle name="20% - Accent1 3 2 5 2 10" xfId="21983" xr:uid="{00000000-0005-0000-0000-000027550000}"/>
    <cellStyle name="20% - Accent1 3 2 5 2 10 2" xfId="21984" xr:uid="{00000000-0005-0000-0000-000028550000}"/>
    <cellStyle name="20% - Accent1 3 2 5 2 10 2 2" xfId="21985" xr:uid="{00000000-0005-0000-0000-000029550000}"/>
    <cellStyle name="20% - Accent1 3 2 5 2 10 3" xfId="21986" xr:uid="{00000000-0005-0000-0000-00002A550000}"/>
    <cellStyle name="20% - Accent1 3 2 5 2 11" xfId="21987" xr:uid="{00000000-0005-0000-0000-00002B550000}"/>
    <cellStyle name="20% - Accent1 3 2 5 2 11 2" xfId="21988" xr:uid="{00000000-0005-0000-0000-00002C550000}"/>
    <cellStyle name="20% - Accent1 3 2 5 2 11 2 2" xfId="21989" xr:uid="{00000000-0005-0000-0000-00002D550000}"/>
    <cellStyle name="20% - Accent1 3 2 5 2 11 3" xfId="21990" xr:uid="{00000000-0005-0000-0000-00002E550000}"/>
    <cellStyle name="20% - Accent1 3 2 5 2 12" xfId="21991" xr:uid="{00000000-0005-0000-0000-00002F550000}"/>
    <cellStyle name="20% - Accent1 3 2 5 2 12 2" xfId="21992" xr:uid="{00000000-0005-0000-0000-000030550000}"/>
    <cellStyle name="20% - Accent1 3 2 5 2 13" xfId="21993" xr:uid="{00000000-0005-0000-0000-000031550000}"/>
    <cellStyle name="20% - Accent1 3 2 5 2 13 2" xfId="21994" xr:uid="{00000000-0005-0000-0000-000032550000}"/>
    <cellStyle name="20% - Accent1 3 2 5 2 14" xfId="21995" xr:uid="{00000000-0005-0000-0000-000033550000}"/>
    <cellStyle name="20% - Accent1 3 2 5 2 2" xfId="21996" xr:uid="{00000000-0005-0000-0000-000034550000}"/>
    <cellStyle name="20% - Accent1 3 2 5 2 2 10" xfId="21997" xr:uid="{00000000-0005-0000-0000-000035550000}"/>
    <cellStyle name="20% - Accent1 3 2 5 2 2 10 2" xfId="21998" xr:uid="{00000000-0005-0000-0000-000036550000}"/>
    <cellStyle name="20% - Accent1 3 2 5 2 2 11" xfId="21999" xr:uid="{00000000-0005-0000-0000-000037550000}"/>
    <cellStyle name="20% - Accent1 3 2 5 2 2 2" xfId="22000" xr:uid="{00000000-0005-0000-0000-000038550000}"/>
    <cellStyle name="20% - Accent1 3 2 5 2 2 2 2" xfId="22001" xr:uid="{00000000-0005-0000-0000-000039550000}"/>
    <cellStyle name="20% - Accent1 3 2 5 2 2 2 2 2" xfId="22002" xr:uid="{00000000-0005-0000-0000-00003A550000}"/>
    <cellStyle name="20% - Accent1 3 2 5 2 2 2 2 2 2" xfId="22003" xr:uid="{00000000-0005-0000-0000-00003B550000}"/>
    <cellStyle name="20% - Accent1 3 2 5 2 2 2 2 2 2 2" xfId="22004" xr:uid="{00000000-0005-0000-0000-00003C550000}"/>
    <cellStyle name="20% - Accent1 3 2 5 2 2 2 2 2 3" xfId="22005" xr:uid="{00000000-0005-0000-0000-00003D550000}"/>
    <cellStyle name="20% - Accent1 3 2 5 2 2 2 2 3" xfId="22006" xr:uid="{00000000-0005-0000-0000-00003E550000}"/>
    <cellStyle name="20% - Accent1 3 2 5 2 2 2 2 3 2" xfId="22007" xr:uid="{00000000-0005-0000-0000-00003F550000}"/>
    <cellStyle name="20% - Accent1 3 2 5 2 2 2 2 4" xfId="22008" xr:uid="{00000000-0005-0000-0000-000040550000}"/>
    <cellStyle name="20% - Accent1 3 2 5 2 2 2 3" xfId="22009" xr:uid="{00000000-0005-0000-0000-000041550000}"/>
    <cellStyle name="20% - Accent1 3 2 5 2 2 2 3 2" xfId="22010" xr:uid="{00000000-0005-0000-0000-000042550000}"/>
    <cellStyle name="20% - Accent1 3 2 5 2 2 2 3 2 2" xfId="22011" xr:uid="{00000000-0005-0000-0000-000043550000}"/>
    <cellStyle name="20% - Accent1 3 2 5 2 2 2 3 2 2 2" xfId="22012" xr:uid="{00000000-0005-0000-0000-000044550000}"/>
    <cellStyle name="20% - Accent1 3 2 5 2 2 2 3 2 3" xfId="22013" xr:uid="{00000000-0005-0000-0000-000045550000}"/>
    <cellStyle name="20% - Accent1 3 2 5 2 2 2 3 3" xfId="22014" xr:uid="{00000000-0005-0000-0000-000046550000}"/>
    <cellStyle name="20% - Accent1 3 2 5 2 2 2 3 3 2" xfId="22015" xr:uid="{00000000-0005-0000-0000-000047550000}"/>
    <cellStyle name="20% - Accent1 3 2 5 2 2 2 3 4" xfId="22016" xr:uid="{00000000-0005-0000-0000-000048550000}"/>
    <cellStyle name="20% - Accent1 3 2 5 2 2 2 4" xfId="22017" xr:uid="{00000000-0005-0000-0000-000049550000}"/>
    <cellStyle name="20% - Accent1 3 2 5 2 2 2 4 2" xfId="22018" xr:uid="{00000000-0005-0000-0000-00004A550000}"/>
    <cellStyle name="20% - Accent1 3 2 5 2 2 2 4 2 2" xfId="22019" xr:uid="{00000000-0005-0000-0000-00004B550000}"/>
    <cellStyle name="20% - Accent1 3 2 5 2 2 2 4 2 2 2" xfId="22020" xr:uid="{00000000-0005-0000-0000-00004C550000}"/>
    <cellStyle name="20% - Accent1 3 2 5 2 2 2 4 2 3" xfId="22021" xr:uid="{00000000-0005-0000-0000-00004D550000}"/>
    <cellStyle name="20% - Accent1 3 2 5 2 2 2 4 3" xfId="22022" xr:uid="{00000000-0005-0000-0000-00004E550000}"/>
    <cellStyle name="20% - Accent1 3 2 5 2 2 2 4 3 2" xfId="22023" xr:uid="{00000000-0005-0000-0000-00004F550000}"/>
    <cellStyle name="20% - Accent1 3 2 5 2 2 2 4 4" xfId="22024" xr:uid="{00000000-0005-0000-0000-000050550000}"/>
    <cellStyle name="20% - Accent1 3 2 5 2 2 2 5" xfId="22025" xr:uid="{00000000-0005-0000-0000-000051550000}"/>
    <cellStyle name="20% - Accent1 3 2 5 2 2 2 5 2" xfId="22026" xr:uid="{00000000-0005-0000-0000-000052550000}"/>
    <cellStyle name="20% - Accent1 3 2 5 2 2 2 5 2 2" xfId="22027" xr:uid="{00000000-0005-0000-0000-000053550000}"/>
    <cellStyle name="20% - Accent1 3 2 5 2 2 2 5 3" xfId="22028" xr:uid="{00000000-0005-0000-0000-000054550000}"/>
    <cellStyle name="20% - Accent1 3 2 5 2 2 2 6" xfId="22029" xr:uid="{00000000-0005-0000-0000-000055550000}"/>
    <cellStyle name="20% - Accent1 3 2 5 2 2 2 6 2" xfId="22030" xr:uid="{00000000-0005-0000-0000-000056550000}"/>
    <cellStyle name="20% - Accent1 3 2 5 2 2 2 6 2 2" xfId="22031" xr:uid="{00000000-0005-0000-0000-000057550000}"/>
    <cellStyle name="20% - Accent1 3 2 5 2 2 2 6 3" xfId="22032" xr:uid="{00000000-0005-0000-0000-000058550000}"/>
    <cellStyle name="20% - Accent1 3 2 5 2 2 2 7" xfId="22033" xr:uid="{00000000-0005-0000-0000-000059550000}"/>
    <cellStyle name="20% - Accent1 3 2 5 2 2 2 7 2" xfId="22034" xr:uid="{00000000-0005-0000-0000-00005A550000}"/>
    <cellStyle name="20% - Accent1 3 2 5 2 2 2 8" xfId="22035" xr:uid="{00000000-0005-0000-0000-00005B550000}"/>
    <cellStyle name="20% - Accent1 3 2 5 2 2 2 8 2" xfId="22036" xr:uid="{00000000-0005-0000-0000-00005C550000}"/>
    <cellStyle name="20% - Accent1 3 2 5 2 2 2 9" xfId="22037" xr:uid="{00000000-0005-0000-0000-00005D550000}"/>
    <cellStyle name="20% - Accent1 3 2 5 2 2 3" xfId="22038" xr:uid="{00000000-0005-0000-0000-00005E550000}"/>
    <cellStyle name="20% - Accent1 3 2 5 2 2 3 2" xfId="22039" xr:uid="{00000000-0005-0000-0000-00005F550000}"/>
    <cellStyle name="20% - Accent1 3 2 5 2 2 3 2 2" xfId="22040" xr:uid="{00000000-0005-0000-0000-000060550000}"/>
    <cellStyle name="20% - Accent1 3 2 5 2 2 3 2 2 2" xfId="22041" xr:uid="{00000000-0005-0000-0000-000061550000}"/>
    <cellStyle name="20% - Accent1 3 2 5 2 2 3 2 2 2 2" xfId="22042" xr:uid="{00000000-0005-0000-0000-000062550000}"/>
    <cellStyle name="20% - Accent1 3 2 5 2 2 3 2 2 3" xfId="22043" xr:uid="{00000000-0005-0000-0000-000063550000}"/>
    <cellStyle name="20% - Accent1 3 2 5 2 2 3 2 3" xfId="22044" xr:uid="{00000000-0005-0000-0000-000064550000}"/>
    <cellStyle name="20% - Accent1 3 2 5 2 2 3 2 3 2" xfId="22045" xr:uid="{00000000-0005-0000-0000-000065550000}"/>
    <cellStyle name="20% - Accent1 3 2 5 2 2 3 2 4" xfId="22046" xr:uid="{00000000-0005-0000-0000-000066550000}"/>
    <cellStyle name="20% - Accent1 3 2 5 2 2 3 3" xfId="22047" xr:uid="{00000000-0005-0000-0000-000067550000}"/>
    <cellStyle name="20% - Accent1 3 2 5 2 2 3 3 2" xfId="22048" xr:uid="{00000000-0005-0000-0000-000068550000}"/>
    <cellStyle name="20% - Accent1 3 2 5 2 2 3 3 2 2" xfId="22049" xr:uid="{00000000-0005-0000-0000-000069550000}"/>
    <cellStyle name="20% - Accent1 3 2 5 2 2 3 3 2 2 2" xfId="22050" xr:uid="{00000000-0005-0000-0000-00006A550000}"/>
    <cellStyle name="20% - Accent1 3 2 5 2 2 3 3 2 3" xfId="22051" xr:uid="{00000000-0005-0000-0000-00006B550000}"/>
    <cellStyle name="20% - Accent1 3 2 5 2 2 3 3 3" xfId="22052" xr:uid="{00000000-0005-0000-0000-00006C550000}"/>
    <cellStyle name="20% - Accent1 3 2 5 2 2 3 3 3 2" xfId="22053" xr:uid="{00000000-0005-0000-0000-00006D550000}"/>
    <cellStyle name="20% - Accent1 3 2 5 2 2 3 3 4" xfId="22054" xr:uid="{00000000-0005-0000-0000-00006E550000}"/>
    <cellStyle name="20% - Accent1 3 2 5 2 2 3 4" xfId="22055" xr:uid="{00000000-0005-0000-0000-00006F550000}"/>
    <cellStyle name="20% - Accent1 3 2 5 2 2 3 4 2" xfId="22056" xr:uid="{00000000-0005-0000-0000-000070550000}"/>
    <cellStyle name="20% - Accent1 3 2 5 2 2 3 4 2 2" xfId="22057" xr:uid="{00000000-0005-0000-0000-000071550000}"/>
    <cellStyle name="20% - Accent1 3 2 5 2 2 3 4 2 2 2" xfId="22058" xr:uid="{00000000-0005-0000-0000-000072550000}"/>
    <cellStyle name="20% - Accent1 3 2 5 2 2 3 4 2 3" xfId="22059" xr:uid="{00000000-0005-0000-0000-000073550000}"/>
    <cellStyle name="20% - Accent1 3 2 5 2 2 3 4 3" xfId="22060" xr:uid="{00000000-0005-0000-0000-000074550000}"/>
    <cellStyle name="20% - Accent1 3 2 5 2 2 3 4 3 2" xfId="22061" xr:uid="{00000000-0005-0000-0000-000075550000}"/>
    <cellStyle name="20% - Accent1 3 2 5 2 2 3 4 4" xfId="22062" xr:uid="{00000000-0005-0000-0000-000076550000}"/>
    <cellStyle name="20% - Accent1 3 2 5 2 2 3 5" xfId="22063" xr:uid="{00000000-0005-0000-0000-000077550000}"/>
    <cellStyle name="20% - Accent1 3 2 5 2 2 3 5 2" xfId="22064" xr:uid="{00000000-0005-0000-0000-000078550000}"/>
    <cellStyle name="20% - Accent1 3 2 5 2 2 3 5 2 2" xfId="22065" xr:uid="{00000000-0005-0000-0000-000079550000}"/>
    <cellStyle name="20% - Accent1 3 2 5 2 2 3 5 3" xfId="22066" xr:uid="{00000000-0005-0000-0000-00007A550000}"/>
    <cellStyle name="20% - Accent1 3 2 5 2 2 3 6" xfId="22067" xr:uid="{00000000-0005-0000-0000-00007B550000}"/>
    <cellStyle name="20% - Accent1 3 2 5 2 2 3 6 2" xfId="22068" xr:uid="{00000000-0005-0000-0000-00007C550000}"/>
    <cellStyle name="20% - Accent1 3 2 5 2 2 3 6 2 2" xfId="22069" xr:uid="{00000000-0005-0000-0000-00007D550000}"/>
    <cellStyle name="20% - Accent1 3 2 5 2 2 3 6 3" xfId="22070" xr:uid="{00000000-0005-0000-0000-00007E550000}"/>
    <cellStyle name="20% - Accent1 3 2 5 2 2 3 7" xfId="22071" xr:uid="{00000000-0005-0000-0000-00007F550000}"/>
    <cellStyle name="20% - Accent1 3 2 5 2 2 3 7 2" xfId="22072" xr:uid="{00000000-0005-0000-0000-000080550000}"/>
    <cellStyle name="20% - Accent1 3 2 5 2 2 3 8" xfId="22073" xr:uid="{00000000-0005-0000-0000-000081550000}"/>
    <cellStyle name="20% - Accent1 3 2 5 2 2 3 8 2" xfId="22074" xr:uid="{00000000-0005-0000-0000-000082550000}"/>
    <cellStyle name="20% - Accent1 3 2 5 2 2 3 9" xfId="22075" xr:uid="{00000000-0005-0000-0000-000083550000}"/>
    <cellStyle name="20% - Accent1 3 2 5 2 2 4" xfId="22076" xr:uid="{00000000-0005-0000-0000-000084550000}"/>
    <cellStyle name="20% - Accent1 3 2 5 2 2 4 2" xfId="22077" xr:uid="{00000000-0005-0000-0000-000085550000}"/>
    <cellStyle name="20% - Accent1 3 2 5 2 2 4 2 2" xfId="22078" xr:uid="{00000000-0005-0000-0000-000086550000}"/>
    <cellStyle name="20% - Accent1 3 2 5 2 2 4 2 2 2" xfId="22079" xr:uid="{00000000-0005-0000-0000-000087550000}"/>
    <cellStyle name="20% - Accent1 3 2 5 2 2 4 2 3" xfId="22080" xr:uid="{00000000-0005-0000-0000-000088550000}"/>
    <cellStyle name="20% - Accent1 3 2 5 2 2 4 3" xfId="22081" xr:uid="{00000000-0005-0000-0000-000089550000}"/>
    <cellStyle name="20% - Accent1 3 2 5 2 2 4 3 2" xfId="22082" xr:uid="{00000000-0005-0000-0000-00008A550000}"/>
    <cellStyle name="20% - Accent1 3 2 5 2 2 4 4" xfId="22083" xr:uid="{00000000-0005-0000-0000-00008B550000}"/>
    <cellStyle name="20% - Accent1 3 2 5 2 2 5" xfId="22084" xr:uid="{00000000-0005-0000-0000-00008C550000}"/>
    <cellStyle name="20% - Accent1 3 2 5 2 2 5 2" xfId="22085" xr:uid="{00000000-0005-0000-0000-00008D550000}"/>
    <cellStyle name="20% - Accent1 3 2 5 2 2 5 2 2" xfId="22086" xr:uid="{00000000-0005-0000-0000-00008E550000}"/>
    <cellStyle name="20% - Accent1 3 2 5 2 2 5 2 2 2" xfId="22087" xr:uid="{00000000-0005-0000-0000-00008F550000}"/>
    <cellStyle name="20% - Accent1 3 2 5 2 2 5 2 3" xfId="22088" xr:uid="{00000000-0005-0000-0000-000090550000}"/>
    <cellStyle name="20% - Accent1 3 2 5 2 2 5 3" xfId="22089" xr:uid="{00000000-0005-0000-0000-000091550000}"/>
    <cellStyle name="20% - Accent1 3 2 5 2 2 5 3 2" xfId="22090" xr:uid="{00000000-0005-0000-0000-000092550000}"/>
    <cellStyle name="20% - Accent1 3 2 5 2 2 5 4" xfId="22091" xr:uid="{00000000-0005-0000-0000-000093550000}"/>
    <cellStyle name="20% - Accent1 3 2 5 2 2 6" xfId="22092" xr:uid="{00000000-0005-0000-0000-000094550000}"/>
    <cellStyle name="20% - Accent1 3 2 5 2 2 6 2" xfId="22093" xr:uid="{00000000-0005-0000-0000-000095550000}"/>
    <cellStyle name="20% - Accent1 3 2 5 2 2 6 2 2" xfId="22094" xr:uid="{00000000-0005-0000-0000-000096550000}"/>
    <cellStyle name="20% - Accent1 3 2 5 2 2 6 2 2 2" xfId="22095" xr:uid="{00000000-0005-0000-0000-000097550000}"/>
    <cellStyle name="20% - Accent1 3 2 5 2 2 6 2 3" xfId="22096" xr:uid="{00000000-0005-0000-0000-000098550000}"/>
    <cellStyle name="20% - Accent1 3 2 5 2 2 6 3" xfId="22097" xr:uid="{00000000-0005-0000-0000-000099550000}"/>
    <cellStyle name="20% - Accent1 3 2 5 2 2 6 3 2" xfId="22098" xr:uid="{00000000-0005-0000-0000-00009A550000}"/>
    <cellStyle name="20% - Accent1 3 2 5 2 2 6 4" xfId="22099" xr:uid="{00000000-0005-0000-0000-00009B550000}"/>
    <cellStyle name="20% - Accent1 3 2 5 2 2 7" xfId="22100" xr:uid="{00000000-0005-0000-0000-00009C550000}"/>
    <cellStyle name="20% - Accent1 3 2 5 2 2 7 2" xfId="22101" xr:uid="{00000000-0005-0000-0000-00009D550000}"/>
    <cellStyle name="20% - Accent1 3 2 5 2 2 7 2 2" xfId="22102" xr:uid="{00000000-0005-0000-0000-00009E550000}"/>
    <cellStyle name="20% - Accent1 3 2 5 2 2 7 3" xfId="22103" xr:uid="{00000000-0005-0000-0000-00009F550000}"/>
    <cellStyle name="20% - Accent1 3 2 5 2 2 8" xfId="22104" xr:uid="{00000000-0005-0000-0000-0000A0550000}"/>
    <cellStyle name="20% - Accent1 3 2 5 2 2 8 2" xfId="22105" xr:uid="{00000000-0005-0000-0000-0000A1550000}"/>
    <cellStyle name="20% - Accent1 3 2 5 2 2 8 2 2" xfId="22106" xr:uid="{00000000-0005-0000-0000-0000A2550000}"/>
    <cellStyle name="20% - Accent1 3 2 5 2 2 8 3" xfId="22107" xr:uid="{00000000-0005-0000-0000-0000A3550000}"/>
    <cellStyle name="20% - Accent1 3 2 5 2 2 9" xfId="22108" xr:uid="{00000000-0005-0000-0000-0000A4550000}"/>
    <cellStyle name="20% - Accent1 3 2 5 2 2 9 2" xfId="22109" xr:uid="{00000000-0005-0000-0000-0000A5550000}"/>
    <cellStyle name="20% - Accent1 3 2 5 2 3" xfId="22110" xr:uid="{00000000-0005-0000-0000-0000A6550000}"/>
    <cellStyle name="20% - Accent1 3 2 5 2 3 10" xfId="22111" xr:uid="{00000000-0005-0000-0000-0000A7550000}"/>
    <cellStyle name="20% - Accent1 3 2 5 2 3 10 2" xfId="22112" xr:uid="{00000000-0005-0000-0000-0000A8550000}"/>
    <cellStyle name="20% - Accent1 3 2 5 2 3 11" xfId="22113" xr:uid="{00000000-0005-0000-0000-0000A9550000}"/>
    <cellStyle name="20% - Accent1 3 2 5 2 3 2" xfId="22114" xr:uid="{00000000-0005-0000-0000-0000AA550000}"/>
    <cellStyle name="20% - Accent1 3 2 5 2 3 2 2" xfId="22115" xr:uid="{00000000-0005-0000-0000-0000AB550000}"/>
    <cellStyle name="20% - Accent1 3 2 5 2 3 2 2 2" xfId="22116" xr:uid="{00000000-0005-0000-0000-0000AC550000}"/>
    <cellStyle name="20% - Accent1 3 2 5 2 3 2 2 2 2" xfId="22117" xr:uid="{00000000-0005-0000-0000-0000AD550000}"/>
    <cellStyle name="20% - Accent1 3 2 5 2 3 2 2 2 2 2" xfId="22118" xr:uid="{00000000-0005-0000-0000-0000AE550000}"/>
    <cellStyle name="20% - Accent1 3 2 5 2 3 2 2 2 3" xfId="22119" xr:uid="{00000000-0005-0000-0000-0000AF550000}"/>
    <cellStyle name="20% - Accent1 3 2 5 2 3 2 2 3" xfId="22120" xr:uid="{00000000-0005-0000-0000-0000B0550000}"/>
    <cellStyle name="20% - Accent1 3 2 5 2 3 2 2 3 2" xfId="22121" xr:uid="{00000000-0005-0000-0000-0000B1550000}"/>
    <cellStyle name="20% - Accent1 3 2 5 2 3 2 2 4" xfId="22122" xr:uid="{00000000-0005-0000-0000-0000B2550000}"/>
    <cellStyle name="20% - Accent1 3 2 5 2 3 2 3" xfId="22123" xr:uid="{00000000-0005-0000-0000-0000B3550000}"/>
    <cellStyle name="20% - Accent1 3 2 5 2 3 2 3 2" xfId="22124" xr:uid="{00000000-0005-0000-0000-0000B4550000}"/>
    <cellStyle name="20% - Accent1 3 2 5 2 3 2 3 2 2" xfId="22125" xr:uid="{00000000-0005-0000-0000-0000B5550000}"/>
    <cellStyle name="20% - Accent1 3 2 5 2 3 2 3 2 2 2" xfId="22126" xr:uid="{00000000-0005-0000-0000-0000B6550000}"/>
    <cellStyle name="20% - Accent1 3 2 5 2 3 2 3 2 3" xfId="22127" xr:uid="{00000000-0005-0000-0000-0000B7550000}"/>
    <cellStyle name="20% - Accent1 3 2 5 2 3 2 3 3" xfId="22128" xr:uid="{00000000-0005-0000-0000-0000B8550000}"/>
    <cellStyle name="20% - Accent1 3 2 5 2 3 2 3 3 2" xfId="22129" xr:uid="{00000000-0005-0000-0000-0000B9550000}"/>
    <cellStyle name="20% - Accent1 3 2 5 2 3 2 3 4" xfId="22130" xr:uid="{00000000-0005-0000-0000-0000BA550000}"/>
    <cellStyle name="20% - Accent1 3 2 5 2 3 2 4" xfId="22131" xr:uid="{00000000-0005-0000-0000-0000BB550000}"/>
    <cellStyle name="20% - Accent1 3 2 5 2 3 2 4 2" xfId="22132" xr:uid="{00000000-0005-0000-0000-0000BC550000}"/>
    <cellStyle name="20% - Accent1 3 2 5 2 3 2 4 2 2" xfId="22133" xr:uid="{00000000-0005-0000-0000-0000BD550000}"/>
    <cellStyle name="20% - Accent1 3 2 5 2 3 2 4 2 2 2" xfId="22134" xr:uid="{00000000-0005-0000-0000-0000BE550000}"/>
    <cellStyle name="20% - Accent1 3 2 5 2 3 2 4 2 3" xfId="22135" xr:uid="{00000000-0005-0000-0000-0000BF550000}"/>
    <cellStyle name="20% - Accent1 3 2 5 2 3 2 4 3" xfId="22136" xr:uid="{00000000-0005-0000-0000-0000C0550000}"/>
    <cellStyle name="20% - Accent1 3 2 5 2 3 2 4 3 2" xfId="22137" xr:uid="{00000000-0005-0000-0000-0000C1550000}"/>
    <cellStyle name="20% - Accent1 3 2 5 2 3 2 4 4" xfId="22138" xr:uid="{00000000-0005-0000-0000-0000C2550000}"/>
    <cellStyle name="20% - Accent1 3 2 5 2 3 2 5" xfId="22139" xr:uid="{00000000-0005-0000-0000-0000C3550000}"/>
    <cellStyle name="20% - Accent1 3 2 5 2 3 2 5 2" xfId="22140" xr:uid="{00000000-0005-0000-0000-0000C4550000}"/>
    <cellStyle name="20% - Accent1 3 2 5 2 3 2 5 2 2" xfId="22141" xr:uid="{00000000-0005-0000-0000-0000C5550000}"/>
    <cellStyle name="20% - Accent1 3 2 5 2 3 2 5 3" xfId="22142" xr:uid="{00000000-0005-0000-0000-0000C6550000}"/>
    <cellStyle name="20% - Accent1 3 2 5 2 3 2 6" xfId="22143" xr:uid="{00000000-0005-0000-0000-0000C7550000}"/>
    <cellStyle name="20% - Accent1 3 2 5 2 3 2 6 2" xfId="22144" xr:uid="{00000000-0005-0000-0000-0000C8550000}"/>
    <cellStyle name="20% - Accent1 3 2 5 2 3 2 6 2 2" xfId="22145" xr:uid="{00000000-0005-0000-0000-0000C9550000}"/>
    <cellStyle name="20% - Accent1 3 2 5 2 3 2 6 3" xfId="22146" xr:uid="{00000000-0005-0000-0000-0000CA550000}"/>
    <cellStyle name="20% - Accent1 3 2 5 2 3 2 7" xfId="22147" xr:uid="{00000000-0005-0000-0000-0000CB550000}"/>
    <cellStyle name="20% - Accent1 3 2 5 2 3 2 7 2" xfId="22148" xr:uid="{00000000-0005-0000-0000-0000CC550000}"/>
    <cellStyle name="20% - Accent1 3 2 5 2 3 2 8" xfId="22149" xr:uid="{00000000-0005-0000-0000-0000CD550000}"/>
    <cellStyle name="20% - Accent1 3 2 5 2 3 2 8 2" xfId="22150" xr:uid="{00000000-0005-0000-0000-0000CE550000}"/>
    <cellStyle name="20% - Accent1 3 2 5 2 3 2 9" xfId="22151" xr:uid="{00000000-0005-0000-0000-0000CF550000}"/>
    <cellStyle name="20% - Accent1 3 2 5 2 3 3" xfId="22152" xr:uid="{00000000-0005-0000-0000-0000D0550000}"/>
    <cellStyle name="20% - Accent1 3 2 5 2 3 3 2" xfId="22153" xr:uid="{00000000-0005-0000-0000-0000D1550000}"/>
    <cellStyle name="20% - Accent1 3 2 5 2 3 3 2 2" xfId="22154" xr:uid="{00000000-0005-0000-0000-0000D2550000}"/>
    <cellStyle name="20% - Accent1 3 2 5 2 3 3 2 2 2" xfId="22155" xr:uid="{00000000-0005-0000-0000-0000D3550000}"/>
    <cellStyle name="20% - Accent1 3 2 5 2 3 3 2 2 2 2" xfId="22156" xr:uid="{00000000-0005-0000-0000-0000D4550000}"/>
    <cellStyle name="20% - Accent1 3 2 5 2 3 3 2 2 3" xfId="22157" xr:uid="{00000000-0005-0000-0000-0000D5550000}"/>
    <cellStyle name="20% - Accent1 3 2 5 2 3 3 2 3" xfId="22158" xr:uid="{00000000-0005-0000-0000-0000D6550000}"/>
    <cellStyle name="20% - Accent1 3 2 5 2 3 3 2 3 2" xfId="22159" xr:uid="{00000000-0005-0000-0000-0000D7550000}"/>
    <cellStyle name="20% - Accent1 3 2 5 2 3 3 2 4" xfId="22160" xr:uid="{00000000-0005-0000-0000-0000D8550000}"/>
    <cellStyle name="20% - Accent1 3 2 5 2 3 3 3" xfId="22161" xr:uid="{00000000-0005-0000-0000-0000D9550000}"/>
    <cellStyle name="20% - Accent1 3 2 5 2 3 3 3 2" xfId="22162" xr:uid="{00000000-0005-0000-0000-0000DA550000}"/>
    <cellStyle name="20% - Accent1 3 2 5 2 3 3 3 2 2" xfId="22163" xr:uid="{00000000-0005-0000-0000-0000DB550000}"/>
    <cellStyle name="20% - Accent1 3 2 5 2 3 3 3 2 2 2" xfId="22164" xr:uid="{00000000-0005-0000-0000-0000DC550000}"/>
    <cellStyle name="20% - Accent1 3 2 5 2 3 3 3 2 3" xfId="22165" xr:uid="{00000000-0005-0000-0000-0000DD550000}"/>
    <cellStyle name="20% - Accent1 3 2 5 2 3 3 3 3" xfId="22166" xr:uid="{00000000-0005-0000-0000-0000DE550000}"/>
    <cellStyle name="20% - Accent1 3 2 5 2 3 3 3 3 2" xfId="22167" xr:uid="{00000000-0005-0000-0000-0000DF550000}"/>
    <cellStyle name="20% - Accent1 3 2 5 2 3 3 3 4" xfId="22168" xr:uid="{00000000-0005-0000-0000-0000E0550000}"/>
    <cellStyle name="20% - Accent1 3 2 5 2 3 3 4" xfId="22169" xr:uid="{00000000-0005-0000-0000-0000E1550000}"/>
    <cellStyle name="20% - Accent1 3 2 5 2 3 3 4 2" xfId="22170" xr:uid="{00000000-0005-0000-0000-0000E2550000}"/>
    <cellStyle name="20% - Accent1 3 2 5 2 3 3 4 2 2" xfId="22171" xr:uid="{00000000-0005-0000-0000-0000E3550000}"/>
    <cellStyle name="20% - Accent1 3 2 5 2 3 3 4 2 2 2" xfId="22172" xr:uid="{00000000-0005-0000-0000-0000E4550000}"/>
    <cellStyle name="20% - Accent1 3 2 5 2 3 3 4 2 3" xfId="22173" xr:uid="{00000000-0005-0000-0000-0000E5550000}"/>
    <cellStyle name="20% - Accent1 3 2 5 2 3 3 4 3" xfId="22174" xr:uid="{00000000-0005-0000-0000-0000E6550000}"/>
    <cellStyle name="20% - Accent1 3 2 5 2 3 3 4 3 2" xfId="22175" xr:uid="{00000000-0005-0000-0000-0000E7550000}"/>
    <cellStyle name="20% - Accent1 3 2 5 2 3 3 4 4" xfId="22176" xr:uid="{00000000-0005-0000-0000-0000E8550000}"/>
    <cellStyle name="20% - Accent1 3 2 5 2 3 3 5" xfId="22177" xr:uid="{00000000-0005-0000-0000-0000E9550000}"/>
    <cellStyle name="20% - Accent1 3 2 5 2 3 3 5 2" xfId="22178" xr:uid="{00000000-0005-0000-0000-0000EA550000}"/>
    <cellStyle name="20% - Accent1 3 2 5 2 3 3 5 2 2" xfId="22179" xr:uid="{00000000-0005-0000-0000-0000EB550000}"/>
    <cellStyle name="20% - Accent1 3 2 5 2 3 3 5 3" xfId="22180" xr:uid="{00000000-0005-0000-0000-0000EC550000}"/>
    <cellStyle name="20% - Accent1 3 2 5 2 3 3 6" xfId="22181" xr:uid="{00000000-0005-0000-0000-0000ED550000}"/>
    <cellStyle name="20% - Accent1 3 2 5 2 3 3 6 2" xfId="22182" xr:uid="{00000000-0005-0000-0000-0000EE550000}"/>
    <cellStyle name="20% - Accent1 3 2 5 2 3 3 6 2 2" xfId="22183" xr:uid="{00000000-0005-0000-0000-0000EF550000}"/>
    <cellStyle name="20% - Accent1 3 2 5 2 3 3 6 3" xfId="22184" xr:uid="{00000000-0005-0000-0000-0000F0550000}"/>
    <cellStyle name="20% - Accent1 3 2 5 2 3 3 7" xfId="22185" xr:uid="{00000000-0005-0000-0000-0000F1550000}"/>
    <cellStyle name="20% - Accent1 3 2 5 2 3 3 7 2" xfId="22186" xr:uid="{00000000-0005-0000-0000-0000F2550000}"/>
    <cellStyle name="20% - Accent1 3 2 5 2 3 3 8" xfId="22187" xr:uid="{00000000-0005-0000-0000-0000F3550000}"/>
    <cellStyle name="20% - Accent1 3 2 5 2 3 3 8 2" xfId="22188" xr:uid="{00000000-0005-0000-0000-0000F4550000}"/>
    <cellStyle name="20% - Accent1 3 2 5 2 3 3 9" xfId="22189" xr:uid="{00000000-0005-0000-0000-0000F5550000}"/>
    <cellStyle name="20% - Accent1 3 2 5 2 3 4" xfId="22190" xr:uid="{00000000-0005-0000-0000-0000F6550000}"/>
    <cellStyle name="20% - Accent1 3 2 5 2 3 4 2" xfId="22191" xr:uid="{00000000-0005-0000-0000-0000F7550000}"/>
    <cellStyle name="20% - Accent1 3 2 5 2 3 4 2 2" xfId="22192" xr:uid="{00000000-0005-0000-0000-0000F8550000}"/>
    <cellStyle name="20% - Accent1 3 2 5 2 3 4 2 2 2" xfId="22193" xr:uid="{00000000-0005-0000-0000-0000F9550000}"/>
    <cellStyle name="20% - Accent1 3 2 5 2 3 4 2 3" xfId="22194" xr:uid="{00000000-0005-0000-0000-0000FA550000}"/>
    <cellStyle name="20% - Accent1 3 2 5 2 3 4 3" xfId="22195" xr:uid="{00000000-0005-0000-0000-0000FB550000}"/>
    <cellStyle name="20% - Accent1 3 2 5 2 3 4 3 2" xfId="22196" xr:uid="{00000000-0005-0000-0000-0000FC550000}"/>
    <cellStyle name="20% - Accent1 3 2 5 2 3 4 4" xfId="22197" xr:uid="{00000000-0005-0000-0000-0000FD550000}"/>
    <cellStyle name="20% - Accent1 3 2 5 2 3 5" xfId="22198" xr:uid="{00000000-0005-0000-0000-0000FE550000}"/>
    <cellStyle name="20% - Accent1 3 2 5 2 3 5 2" xfId="22199" xr:uid="{00000000-0005-0000-0000-0000FF550000}"/>
    <cellStyle name="20% - Accent1 3 2 5 2 3 5 2 2" xfId="22200" xr:uid="{00000000-0005-0000-0000-000000560000}"/>
    <cellStyle name="20% - Accent1 3 2 5 2 3 5 2 2 2" xfId="22201" xr:uid="{00000000-0005-0000-0000-000001560000}"/>
    <cellStyle name="20% - Accent1 3 2 5 2 3 5 2 3" xfId="22202" xr:uid="{00000000-0005-0000-0000-000002560000}"/>
    <cellStyle name="20% - Accent1 3 2 5 2 3 5 3" xfId="22203" xr:uid="{00000000-0005-0000-0000-000003560000}"/>
    <cellStyle name="20% - Accent1 3 2 5 2 3 5 3 2" xfId="22204" xr:uid="{00000000-0005-0000-0000-000004560000}"/>
    <cellStyle name="20% - Accent1 3 2 5 2 3 5 4" xfId="22205" xr:uid="{00000000-0005-0000-0000-000005560000}"/>
    <cellStyle name="20% - Accent1 3 2 5 2 3 6" xfId="22206" xr:uid="{00000000-0005-0000-0000-000006560000}"/>
    <cellStyle name="20% - Accent1 3 2 5 2 3 6 2" xfId="22207" xr:uid="{00000000-0005-0000-0000-000007560000}"/>
    <cellStyle name="20% - Accent1 3 2 5 2 3 6 2 2" xfId="22208" xr:uid="{00000000-0005-0000-0000-000008560000}"/>
    <cellStyle name="20% - Accent1 3 2 5 2 3 6 2 2 2" xfId="22209" xr:uid="{00000000-0005-0000-0000-000009560000}"/>
    <cellStyle name="20% - Accent1 3 2 5 2 3 6 2 3" xfId="22210" xr:uid="{00000000-0005-0000-0000-00000A560000}"/>
    <cellStyle name="20% - Accent1 3 2 5 2 3 6 3" xfId="22211" xr:uid="{00000000-0005-0000-0000-00000B560000}"/>
    <cellStyle name="20% - Accent1 3 2 5 2 3 6 3 2" xfId="22212" xr:uid="{00000000-0005-0000-0000-00000C560000}"/>
    <cellStyle name="20% - Accent1 3 2 5 2 3 6 4" xfId="22213" xr:uid="{00000000-0005-0000-0000-00000D560000}"/>
    <cellStyle name="20% - Accent1 3 2 5 2 3 7" xfId="22214" xr:uid="{00000000-0005-0000-0000-00000E560000}"/>
    <cellStyle name="20% - Accent1 3 2 5 2 3 7 2" xfId="22215" xr:uid="{00000000-0005-0000-0000-00000F560000}"/>
    <cellStyle name="20% - Accent1 3 2 5 2 3 7 2 2" xfId="22216" xr:uid="{00000000-0005-0000-0000-000010560000}"/>
    <cellStyle name="20% - Accent1 3 2 5 2 3 7 3" xfId="22217" xr:uid="{00000000-0005-0000-0000-000011560000}"/>
    <cellStyle name="20% - Accent1 3 2 5 2 3 8" xfId="22218" xr:uid="{00000000-0005-0000-0000-000012560000}"/>
    <cellStyle name="20% - Accent1 3 2 5 2 3 8 2" xfId="22219" xr:uid="{00000000-0005-0000-0000-000013560000}"/>
    <cellStyle name="20% - Accent1 3 2 5 2 3 8 2 2" xfId="22220" xr:uid="{00000000-0005-0000-0000-000014560000}"/>
    <cellStyle name="20% - Accent1 3 2 5 2 3 8 3" xfId="22221" xr:uid="{00000000-0005-0000-0000-000015560000}"/>
    <cellStyle name="20% - Accent1 3 2 5 2 3 9" xfId="22222" xr:uid="{00000000-0005-0000-0000-000016560000}"/>
    <cellStyle name="20% - Accent1 3 2 5 2 3 9 2" xfId="22223" xr:uid="{00000000-0005-0000-0000-000017560000}"/>
    <cellStyle name="20% - Accent1 3 2 5 2 4" xfId="22224" xr:uid="{00000000-0005-0000-0000-000018560000}"/>
    <cellStyle name="20% - Accent1 3 2 5 2 4 10" xfId="22225" xr:uid="{00000000-0005-0000-0000-000019560000}"/>
    <cellStyle name="20% - Accent1 3 2 5 2 4 10 2" xfId="22226" xr:uid="{00000000-0005-0000-0000-00001A560000}"/>
    <cellStyle name="20% - Accent1 3 2 5 2 4 11" xfId="22227" xr:uid="{00000000-0005-0000-0000-00001B560000}"/>
    <cellStyle name="20% - Accent1 3 2 5 2 4 2" xfId="22228" xr:uid="{00000000-0005-0000-0000-00001C560000}"/>
    <cellStyle name="20% - Accent1 3 2 5 2 4 2 2" xfId="22229" xr:uid="{00000000-0005-0000-0000-00001D560000}"/>
    <cellStyle name="20% - Accent1 3 2 5 2 4 2 2 2" xfId="22230" xr:uid="{00000000-0005-0000-0000-00001E560000}"/>
    <cellStyle name="20% - Accent1 3 2 5 2 4 2 2 2 2" xfId="22231" xr:uid="{00000000-0005-0000-0000-00001F560000}"/>
    <cellStyle name="20% - Accent1 3 2 5 2 4 2 2 2 2 2" xfId="22232" xr:uid="{00000000-0005-0000-0000-000020560000}"/>
    <cellStyle name="20% - Accent1 3 2 5 2 4 2 2 2 3" xfId="22233" xr:uid="{00000000-0005-0000-0000-000021560000}"/>
    <cellStyle name="20% - Accent1 3 2 5 2 4 2 2 3" xfId="22234" xr:uid="{00000000-0005-0000-0000-000022560000}"/>
    <cellStyle name="20% - Accent1 3 2 5 2 4 2 2 3 2" xfId="22235" xr:uid="{00000000-0005-0000-0000-000023560000}"/>
    <cellStyle name="20% - Accent1 3 2 5 2 4 2 2 4" xfId="22236" xr:uid="{00000000-0005-0000-0000-000024560000}"/>
    <cellStyle name="20% - Accent1 3 2 5 2 4 2 3" xfId="22237" xr:uid="{00000000-0005-0000-0000-000025560000}"/>
    <cellStyle name="20% - Accent1 3 2 5 2 4 2 3 2" xfId="22238" xr:uid="{00000000-0005-0000-0000-000026560000}"/>
    <cellStyle name="20% - Accent1 3 2 5 2 4 2 3 2 2" xfId="22239" xr:uid="{00000000-0005-0000-0000-000027560000}"/>
    <cellStyle name="20% - Accent1 3 2 5 2 4 2 3 2 2 2" xfId="22240" xr:uid="{00000000-0005-0000-0000-000028560000}"/>
    <cellStyle name="20% - Accent1 3 2 5 2 4 2 3 2 3" xfId="22241" xr:uid="{00000000-0005-0000-0000-000029560000}"/>
    <cellStyle name="20% - Accent1 3 2 5 2 4 2 3 3" xfId="22242" xr:uid="{00000000-0005-0000-0000-00002A560000}"/>
    <cellStyle name="20% - Accent1 3 2 5 2 4 2 3 3 2" xfId="22243" xr:uid="{00000000-0005-0000-0000-00002B560000}"/>
    <cellStyle name="20% - Accent1 3 2 5 2 4 2 3 4" xfId="22244" xr:uid="{00000000-0005-0000-0000-00002C560000}"/>
    <cellStyle name="20% - Accent1 3 2 5 2 4 2 4" xfId="22245" xr:uid="{00000000-0005-0000-0000-00002D560000}"/>
    <cellStyle name="20% - Accent1 3 2 5 2 4 2 4 2" xfId="22246" xr:uid="{00000000-0005-0000-0000-00002E560000}"/>
    <cellStyle name="20% - Accent1 3 2 5 2 4 2 4 2 2" xfId="22247" xr:uid="{00000000-0005-0000-0000-00002F560000}"/>
    <cellStyle name="20% - Accent1 3 2 5 2 4 2 4 2 2 2" xfId="22248" xr:uid="{00000000-0005-0000-0000-000030560000}"/>
    <cellStyle name="20% - Accent1 3 2 5 2 4 2 4 2 3" xfId="22249" xr:uid="{00000000-0005-0000-0000-000031560000}"/>
    <cellStyle name="20% - Accent1 3 2 5 2 4 2 4 3" xfId="22250" xr:uid="{00000000-0005-0000-0000-000032560000}"/>
    <cellStyle name="20% - Accent1 3 2 5 2 4 2 4 3 2" xfId="22251" xr:uid="{00000000-0005-0000-0000-000033560000}"/>
    <cellStyle name="20% - Accent1 3 2 5 2 4 2 4 4" xfId="22252" xr:uid="{00000000-0005-0000-0000-000034560000}"/>
    <cellStyle name="20% - Accent1 3 2 5 2 4 2 5" xfId="22253" xr:uid="{00000000-0005-0000-0000-000035560000}"/>
    <cellStyle name="20% - Accent1 3 2 5 2 4 2 5 2" xfId="22254" xr:uid="{00000000-0005-0000-0000-000036560000}"/>
    <cellStyle name="20% - Accent1 3 2 5 2 4 2 5 2 2" xfId="22255" xr:uid="{00000000-0005-0000-0000-000037560000}"/>
    <cellStyle name="20% - Accent1 3 2 5 2 4 2 5 3" xfId="22256" xr:uid="{00000000-0005-0000-0000-000038560000}"/>
    <cellStyle name="20% - Accent1 3 2 5 2 4 2 6" xfId="22257" xr:uid="{00000000-0005-0000-0000-000039560000}"/>
    <cellStyle name="20% - Accent1 3 2 5 2 4 2 6 2" xfId="22258" xr:uid="{00000000-0005-0000-0000-00003A560000}"/>
    <cellStyle name="20% - Accent1 3 2 5 2 4 2 6 2 2" xfId="22259" xr:uid="{00000000-0005-0000-0000-00003B560000}"/>
    <cellStyle name="20% - Accent1 3 2 5 2 4 2 6 3" xfId="22260" xr:uid="{00000000-0005-0000-0000-00003C560000}"/>
    <cellStyle name="20% - Accent1 3 2 5 2 4 2 7" xfId="22261" xr:uid="{00000000-0005-0000-0000-00003D560000}"/>
    <cellStyle name="20% - Accent1 3 2 5 2 4 2 7 2" xfId="22262" xr:uid="{00000000-0005-0000-0000-00003E560000}"/>
    <cellStyle name="20% - Accent1 3 2 5 2 4 2 8" xfId="22263" xr:uid="{00000000-0005-0000-0000-00003F560000}"/>
    <cellStyle name="20% - Accent1 3 2 5 2 4 2 8 2" xfId="22264" xr:uid="{00000000-0005-0000-0000-000040560000}"/>
    <cellStyle name="20% - Accent1 3 2 5 2 4 2 9" xfId="22265" xr:uid="{00000000-0005-0000-0000-000041560000}"/>
    <cellStyle name="20% - Accent1 3 2 5 2 4 3" xfId="22266" xr:uid="{00000000-0005-0000-0000-000042560000}"/>
    <cellStyle name="20% - Accent1 3 2 5 2 4 3 2" xfId="22267" xr:uid="{00000000-0005-0000-0000-000043560000}"/>
    <cellStyle name="20% - Accent1 3 2 5 2 4 3 2 2" xfId="22268" xr:uid="{00000000-0005-0000-0000-000044560000}"/>
    <cellStyle name="20% - Accent1 3 2 5 2 4 3 2 2 2" xfId="22269" xr:uid="{00000000-0005-0000-0000-000045560000}"/>
    <cellStyle name="20% - Accent1 3 2 5 2 4 3 2 2 2 2" xfId="22270" xr:uid="{00000000-0005-0000-0000-000046560000}"/>
    <cellStyle name="20% - Accent1 3 2 5 2 4 3 2 2 3" xfId="22271" xr:uid="{00000000-0005-0000-0000-000047560000}"/>
    <cellStyle name="20% - Accent1 3 2 5 2 4 3 2 3" xfId="22272" xr:uid="{00000000-0005-0000-0000-000048560000}"/>
    <cellStyle name="20% - Accent1 3 2 5 2 4 3 2 3 2" xfId="22273" xr:uid="{00000000-0005-0000-0000-000049560000}"/>
    <cellStyle name="20% - Accent1 3 2 5 2 4 3 2 4" xfId="22274" xr:uid="{00000000-0005-0000-0000-00004A560000}"/>
    <cellStyle name="20% - Accent1 3 2 5 2 4 3 3" xfId="22275" xr:uid="{00000000-0005-0000-0000-00004B560000}"/>
    <cellStyle name="20% - Accent1 3 2 5 2 4 3 3 2" xfId="22276" xr:uid="{00000000-0005-0000-0000-00004C560000}"/>
    <cellStyle name="20% - Accent1 3 2 5 2 4 3 3 2 2" xfId="22277" xr:uid="{00000000-0005-0000-0000-00004D560000}"/>
    <cellStyle name="20% - Accent1 3 2 5 2 4 3 3 2 2 2" xfId="22278" xr:uid="{00000000-0005-0000-0000-00004E560000}"/>
    <cellStyle name="20% - Accent1 3 2 5 2 4 3 3 2 3" xfId="22279" xr:uid="{00000000-0005-0000-0000-00004F560000}"/>
    <cellStyle name="20% - Accent1 3 2 5 2 4 3 3 3" xfId="22280" xr:uid="{00000000-0005-0000-0000-000050560000}"/>
    <cellStyle name="20% - Accent1 3 2 5 2 4 3 3 3 2" xfId="22281" xr:uid="{00000000-0005-0000-0000-000051560000}"/>
    <cellStyle name="20% - Accent1 3 2 5 2 4 3 3 4" xfId="22282" xr:uid="{00000000-0005-0000-0000-000052560000}"/>
    <cellStyle name="20% - Accent1 3 2 5 2 4 3 4" xfId="22283" xr:uid="{00000000-0005-0000-0000-000053560000}"/>
    <cellStyle name="20% - Accent1 3 2 5 2 4 3 4 2" xfId="22284" xr:uid="{00000000-0005-0000-0000-000054560000}"/>
    <cellStyle name="20% - Accent1 3 2 5 2 4 3 4 2 2" xfId="22285" xr:uid="{00000000-0005-0000-0000-000055560000}"/>
    <cellStyle name="20% - Accent1 3 2 5 2 4 3 4 2 2 2" xfId="22286" xr:uid="{00000000-0005-0000-0000-000056560000}"/>
    <cellStyle name="20% - Accent1 3 2 5 2 4 3 4 2 3" xfId="22287" xr:uid="{00000000-0005-0000-0000-000057560000}"/>
    <cellStyle name="20% - Accent1 3 2 5 2 4 3 4 3" xfId="22288" xr:uid="{00000000-0005-0000-0000-000058560000}"/>
    <cellStyle name="20% - Accent1 3 2 5 2 4 3 4 3 2" xfId="22289" xr:uid="{00000000-0005-0000-0000-000059560000}"/>
    <cellStyle name="20% - Accent1 3 2 5 2 4 3 4 4" xfId="22290" xr:uid="{00000000-0005-0000-0000-00005A560000}"/>
    <cellStyle name="20% - Accent1 3 2 5 2 4 3 5" xfId="22291" xr:uid="{00000000-0005-0000-0000-00005B560000}"/>
    <cellStyle name="20% - Accent1 3 2 5 2 4 3 5 2" xfId="22292" xr:uid="{00000000-0005-0000-0000-00005C560000}"/>
    <cellStyle name="20% - Accent1 3 2 5 2 4 3 5 2 2" xfId="22293" xr:uid="{00000000-0005-0000-0000-00005D560000}"/>
    <cellStyle name="20% - Accent1 3 2 5 2 4 3 5 3" xfId="22294" xr:uid="{00000000-0005-0000-0000-00005E560000}"/>
    <cellStyle name="20% - Accent1 3 2 5 2 4 3 6" xfId="22295" xr:uid="{00000000-0005-0000-0000-00005F560000}"/>
    <cellStyle name="20% - Accent1 3 2 5 2 4 3 6 2" xfId="22296" xr:uid="{00000000-0005-0000-0000-000060560000}"/>
    <cellStyle name="20% - Accent1 3 2 5 2 4 3 6 2 2" xfId="22297" xr:uid="{00000000-0005-0000-0000-000061560000}"/>
    <cellStyle name="20% - Accent1 3 2 5 2 4 3 6 3" xfId="22298" xr:uid="{00000000-0005-0000-0000-000062560000}"/>
    <cellStyle name="20% - Accent1 3 2 5 2 4 3 7" xfId="22299" xr:uid="{00000000-0005-0000-0000-000063560000}"/>
    <cellStyle name="20% - Accent1 3 2 5 2 4 3 7 2" xfId="22300" xr:uid="{00000000-0005-0000-0000-000064560000}"/>
    <cellStyle name="20% - Accent1 3 2 5 2 4 3 8" xfId="22301" xr:uid="{00000000-0005-0000-0000-000065560000}"/>
    <cellStyle name="20% - Accent1 3 2 5 2 4 3 8 2" xfId="22302" xr:uid="{00000000-0005-0000-0000-000066560000}"/>
    <cellStyle name="20% - Accent1 3 2 5 2 4 3 9" xfId="22303" xr:uid="{00000000-0005-0000-0000-000067560000}"/>
    <cellStyle name="20% - Accent1 3 2 5 2 4 4" xfId="22304" xr:uid="{00000000-0005-0000-0000-000068560000}"/>
    <cellStyle name="20% - Accent1 3 2 5 2 4 4 2" xfId="22305" xr:uid="{00000000-0005-0000-0000-000069560000}"/>
    <cellStyle name="20% - Accent1 3 2 5 2 4 4 2 2" xfId="22306" xr:uid="{00000000-0005-0000-0000-00006A560000}"/>
    <cellStyle name="20% - Accent1 3 2 5 2 4 4 2 2 2" xfId="22307" xr:uid="{00000000-0005-0000-0000-00006B560000}"/>
    <cellStyle name="20% - Accent1 3 2 5 2 4 4 2 3" xfId="22308" xr:uid="{00000000-0005-0000-0000-00006C560000}"/>
    <cellStyle name="20% - Accent1 3 2 5 2 4 4 3" xfId="22309" xr:uid="{00000000-0005-0000-0000-00006D560000}"/>
    <cellStyle name="20% - Accent1 3 2 5 2 4 4 3 2" xfId="22310" xr:uid="{00000000-0005-0000-0000-00006E560000}"/>
    <cellStyle name="20% - Accent1 3 2 5 2 4 4 4" xfId="22311" xr:uid="{00000000-0005-0000-0000-00006F560000}"/>
    <cellStyle name="20% - Accent1 3 2 5 2 4 5" xfId="22312" xr:uid="{00000000-0005-0000-0000-000070560000}"/>
    <cellStyle name="20% - Accent1 3 2 5 2 4 5 2" xfId="22313" xr:uid="{00000000-0005-0000-0000-000071560000}"/>
    <cellStyle name="20% - Accent1 3 2 5 2 4 5 2 2" xfId="22314" xr:uid="{00000000-0005-0000-0000-000072560000}"/>
    <cellStyle name="20% - Accent1 3 2 5 2 4 5 2 2 2" xfId="22315" xr:uid="{00000000-0005-0000-0000-000073560000}"/>
    <cellStyle name="20% - Accent1 3 2 5 2 4 5 2 3" xfId="22316" xr:uid="{00000000-0005-0000-0000-000074560000}"/>
    <cellStyle name="20% - Accent1 3 2 5 2 4 5 3" xfId="22317" xr:uid="{00000000-0005-0000-0000-000075560000}"/>
    <cellStyle name="20% - Accent1 3 2 5 2 4 5 3 2" xfId="22318" xr:uid="{00000000-0005-0000-0000-000076560000}"/>
    <cellStyle name="20% - Accent1 3 2 5 2 4 5 4" xfId="22319" xr:uid="{00000000-0005-0000-0000-000077560000}"/>
    <cellStyle name="20% - Accent1 3 2 5 2 4 6" xfId="22320" xr:uid="{00000000-0005-0000-0000-000078560000}"/>
    <cellStyle name="20% - Accent1 3 2 5 2 4 6 2" xfId="22321" xr:uid="{00000000-0005-0000-0000-000079560000}"/>
    <cellStyle name="20% - Accent1 3 2 5 2 4 6 2 2" xfId="22322" xr:uid="{00000000-0005-0000-0000-00007A560000}"/>
    <cellStyle name="20% - Accent1 3 2 5 2 4 6 2 2 2" xfId="22323" xr:uid="{00000000-0005-0000-0000-00007B560000}"/>
    <cellStyle name="20% - Accent1 3 2 5 2 4 6 2 3" xfId="22324" xr:uid="{00000000-0005-0000-0000-00007C560000}"/>
    <cellStyle name="20% - Accent1 3 2 5 2 4 6 3" xfId="22325" xr:uid="{00000000-0005-0000-0000-00007D560000}"/>
    <cellStyle name="20% - Accent1 3 2 5 2 4 6 3 2" xfId="22326" xr:uid="{00000000-0005-0000-0000-00007E560000}"/>
    <cellStyle name="20% - Accent1 3 2 5 2 4 6 4" xfId="22327" xr:uid="{00000000-0005-0000-0000-00007F560000}"/>
    <cellStyle name="20% - Accent1 3 2 5 2 4 7" xfId="22328" xr:uid="{00000000-0005-0000-0000-000080560000}"/>
    <cellStyle name="20% - Accent1 3 2 5 2 4 7 2" xfId="22329" xr:uid="{00000000-0005-0000-0000-000081560000}"/>
    <cellStyle name="20% - Accent1 3 2 5 2 4 7 2 2" xfId="22330" xr:uid="{00000000-0005-0000-0000-000082560000}"/>
    <cellStyle name="20% - Accent1 3 2 5 2 4 7 3" xfId="22331" xr:uid="{00000000-0005-0000-0000-000083560000}"/>
    <cellStyle name="20% - Accent1 3 2 5 2 4 8" xfId="22332" xr:uid="{00000000-0005-0000-0000-000084560000}"/>
    <cellStyle name="20% - Accent1 3 2 5 2 4 8 2" xfId="22333" xr:uid="{00000000-0005-0000-0000-000085560000}"/>
    <cellStyle name="20% - Accent1 3 2 5 2 4 8 2 2" xfId="22334" xr:uid="{00000000-0005-0000-0000-000086560000}"/>
    <cellStyle name="20% - Accent1 3 2 5 2 4 8 3" xfId="22335" xr:uid="{00000000-0005-0000-0000-000087560000}"/>
    <cellStyle name="20% - Accent1 3 2 5 2 4 9" xfId="22336" xr:uid="{00000000-0005-0000-0000-000088560000}"/>
    <cellStyle name="20% - Accent1 3 2 5 2 4 9 2" xfId="22337" xr:uid="{00000000-0005-0000-0000-000089560000}"/>
    <cellStyle name="20% - Accent1 3 2 5 2 5" xfId="22338" xr:uid="{00000000-0005-0000-0000-00008A560000}"/>
    <cellStyle name="20% - Accent1 3 2 5 2 5 2" xfId="22339" xr:uid="{00000000-0005-0000-0000-00008B560000}"/>
    <cellStyle name="20% - Accent1 3 2 5 2 5 2 2" xfId="22340" xr:uid="{00000000-0005-0000-0000-00008C560000}"/>
    <cellStyle name="20% - Accent1 3 2 5 2 5 2 2 2" xfId="22341" xr:uid="{00000000-0005-0000-0000-00008D560000}"/>
    <cellStyle name="20% - Accent1 3 2 5 2 5 2 2 2 2" xfId="22342" xr:uid="{00000000-0005-0000-0000-00008E560000}"/>
    <cellStyle name="20% - Accent1 3 2 5 2 5 2 2 3" xfId="22343" xr:uid="{00000000-0005-0000-0000-00008F560000}"/>
    <cellStyle name="20% - Accent1 3 2 5 2 5 2 3" xfId="22344" xr:uid="{00000000-0005-0000-0000-000090560000}"/>
    <cellStyle name="20% - Accent1 3 2 5 2 5 2 3 2" xfId="22345" xr:uid="{00000000-0005-0000-0000-000091560000}"/>
    <cellStyle name="20% - Accent1 3 2 5 2 5 2 4" xfId="22346" xr:uid="{00000000-0005-0000-0000-000092560000}"/>
    <cellStyle name="20% - Accent1 3 2 5 2 5 3" xfId="22347" xr:uid="{00000000-0005-0000-0000-000093560000}"/>
    <cellStyle name="20% - Accent1 3 2 5 2 5 3 2" xfId="22348" xr:uid="{00000000-0005-0000-0000-000094560000}"/>
    <cellStyle name="20% - Accent1 3 2 5 2 5 3 2 2" xfId="22349" xr:uid="{00000000-0005-0000-0000-000095560000}"/>
    <cellStyle name="20% - Accent1 3 2 5 2 5 3 2 2 2" xfId="22350" xr:uid="{00000000-0005-0000-0000-000096560000}"/>
    <cellStyle name="20% - Accent1 3 2 5 2 5 3 2 3" xfId="22351" xr:uid="{00000000-0005-0000-0000-000097560000}"/>
    <cellStyle name="20% - Accent1 3 2 5 2 5 3 3" xfId="22352" xr:uid="{00000000-0005-0000-0000-000098560000}"/>
    <cellStyle name="20% - Accent1 3 2 5 2 5 3 3 2" xfId="22353" xr:uid="{00000000-0005-0000-0000-000099560000}"/>
    <cellStyle name="20% - Accent1 3 2 5 2 5 3 4" xfId="22354" xr:uid="{00000000-0005-0000-0000-00009A560000}"/>
    <cellStyle name="20% - Accent1 3 2 5 2 5 4" xfId="22355" xr:uid="{00000000-0005-0000-0000-00009B560000}"/>
    <cellStyle name="20% - Accent1 3 2 5 2 5 4 2" xfId="22356" xr:uid="{00000000-0005-0000-0000-00009C560000}"/>
    <cellStyle name="20% - Accent1 3 2 5 2 5 4 2 2" xfId="22357" xr:uid="{00000000-0005-0000-0000-00009D560000}"/>
    <cellStyle name="20% - Accent1 3 2 5 2 5 4 2 2 2" xfId="22358" xr:uid="{00000000-0005-0000-0000-00009E560000}"/>
    <cellStyle name="20% - Accent1 3 2 5 2 5 4 2 3" xfId="22359" xr:uid="{00000000-0005-0000-0000-00009F560000}"/>
    <cellStyle name="20% - Accent1 3 2 5 2 5 4 3" xfId="22360" xr:uid="{00000000-0005-0000-0000-0000A0560000}"/>
    <cellStyle name="20% - Accent1 3 2 5 2 5 4 3 2" xfId="22361" xr:uid="{00000000-0005-0000-0000-0000A1560000}"/>
    <cellStyle name="20% - Accent1 3 2 5 2 5 4 4" xfId="22362" xr:uid="{00000000-0005-0000-0000-0000A2560000}"/>
    <cellStyle name="20% - Accent1 3 2 5 2 5 5" xfId="22363" xr:uid="{00000000-0005-0000-0000-0000A3560000}"/>
    <cellStyle name="20% - Accent1 3 2 5 2 5 5 2" xfId="22364" xr:uid="{00000000-0005-0000-0000-0000A4560000}"/>
    <cellStyle name="20% - Accent1 3 2 5 2 5 5 2 2" xfId="22365" xr:uid="{00000000-0005-0000-0000-0000A5560000}"/>
    <cellStyle name="20% - Accent1 3 2 5 2 5 5 3" xfId="22366" xr:uid="{00000000-0005-0000-0000-0000A6560000}"/>
    <cellStyle name="20% - Accent1 3 2 5 2 5 6" xfId="22367" xr:uid="{00000000-0005-0000-0000-0000A7560000}"/>
    <cellStyle name="20% - Accent1 3 2 5 2 5 6 2" xfId="22368" xr:uid="{00000000-0005-0000-0000-0000A8560000}"/>
    <cellStyle name="20% - Accent1 3 2 5 2 5 6 2 2" xfId="22369" xr:uid="{00000000-0005-0000-0000-0000A9560000}"/>
    <cellStyle name="20% - Accent1 3 2 5 2 5 6 3" xfId="22370" xr:uid="{00000000-0005-0000-0000-0000AA560000}"/>
    <cellStyle name="20% - Accent1 3 2 5 2 5 7" xfId="22371" xr:uid="{00000000-0005-0000-0000-0000AB560000}"/>
    <cellStyle name="20% - Accent1 3 2 5 2 5 7 2" xfId="22372" xr:uid="{00000000-0005-0000-0000-0000AC560000}"/>
    <cellStyle name="20% - Accent1 3 2 5 2 5 8" xfId="22373" xr:uid="{00000000-0005-0000-0000-0000AD560000}"/>
    <cellStyle name="20% - Accent1 3 2 5 2 5 8 2" xfId="22374" xr:uid="{00000000-0005-0000-0000-0000AE560000}"/>
    <cellStyle name="20% - Accent1 3 2 5 2 5 9" xfId="22375" xr:uid="{00000000-0005-0000-0000-0000AF560000}"/>
    <cellStyle name="20% - Accent1 3 2 5 2 6" xfId="22376" xr:uid="{00000000-0005-0000-0000-0000B0560000}"/>
    <cellStyle name="20% - Accent1 3 2 5 2 6 2" xfId="22377" xr:uid="{00000000-0005-0000-0000-0000B1560000}"/>
    <cellStyle name="20% - Accent1 3 2 5 2 6 2 2" xfId="22378" xr:uid="{00000000-0005-0000-0000-0000B2560000}"/>
    <cellStyle name="20% - Accent1 3 2 5 2 6 2 2 2" xfId="22379" xr:uid="{00000000-0005-0000-0000-0000B3560000}"/>
    <cellStyle name="20% - Accent1 3 2 5 2 6 2 2 2 2" xfId="22380" xr:uid="{00000000-0005-0000-0000-0000B4560000}"/>
    <cellStyle name="20% - Accent1 3 2 5 2 6 2 2 3" xfId="22381" xr:uid="{00000000-0005-0000-0000-0000B5560000}"/>
    <cellStyle name="20% - Accent1 3 2 5 2 6 2 3" xfId="22382" xr:uid="{00000000-0005-0000-0000-0000B6560000}"/>
    <cellStyle name="20% - Accent1 3 2 5 2 6 2 3 2" xfId="22383" xr:uid="{00000000-0005-0000-0000-0000B7560000}"/>
    <cellStyle name="20% - Accent1 3 2 5 2 6 2 4" xfId="22384" xr:uid="{00000000-0005-0000-0000-0000B8560000}"/>
    <cellStyle name="20% - Accent1 3 2 5 2 6 3" xfId="22385" xr:uid="{00000000-0005-0000-0000-0000B9560000}"/>
    <cellStyle name="20% - Accent1 3 2 5 2 6 3 2" xfId="22386" xr:uid="{00000000-0005-0000-0000-0000BA560000}"/>
    <cellStyle name="20% - Accent1 3 2 5 2 6 3 2 2" xfId="22387" xr:uid="{00000000-0005-0000-0000-0000BB560000}"/>
    <cellStyle name="20% - Accent1 3 2 5 2 6 3 2 2 2" xfId="22388" xr:uid="{00000000-0005-0000-0000-0000BC560000}"/>
    <cellStyle name="20% - Accent1 3 2 5 2 6 3 2 3" xfId="22389" xr:uid="{00000000-0005-0000-0000-0000BD560000}"/>
    <cellStyle name="20% - Accent1 3 2 5 2 6 3 3" xfId="22390" xr:uid="{00000000-0005-0000-0000-0000BE560000}"/>
    <cellStyle name="20% - Accent1 3 2 5 2 6 3 3 2" xfId="22391" xr:uid="{00000000-0005-0000-0000-0000BF560000}"/>
    <cellStyle name="20% - Accent1 3 2 5 2 6 3 4" xfId="22392" xr:uid="{00000000-0005-0000-0000-0000C0560000}"/>
    <cellStyle name="20% - Accent1 3 2 5 2 6 4" xfId="22393" xr:uid="{00000000-0005-0000-0000-0000C1560000}"/>
    <cellStyle name="20% - Accent1 3 2 5 2 6 4 2" xfId="22394" xr:uid="{00000000-0005-0000-0000-0000C2560000}"/>
    <cellStyle name="20% - Accent1 3 2 5 2 6 4 2 2" xfId="22395" xr:uid="{00000000-0005-0000-0000-0000C3560000}"/>
    <cellStyle name="20% - Accent1 3 2 5 2 6 4 2 2 2" xfId="22396" xr:uid="{00000000-0005-0000-0000-0000C4560000}"/>
    <cellStyle name="20% - Accent1 3 2 5 2 6 4 2 3" xfId="22397" xr:uid="{00000000-0005-0000-0000-0000C5560000}"/>
    <cellStyle name="20% - Accent1 3 2 5 2 6 4 3" xfId="22398" xr:uid="{00000000-0005-0000-0000-0000C6560000}"/>
    <cellStyle name="20% - Accent1 3 2 5 2 6 4 3 2" xfId="22399" xr:uid="{00000000-0005-0000-0000-0000C7560000}"/>
    <cellStyle name="20% - Accent1 3 2 5 2 6 4 4" xfId="22400" xr:uid="{00000000-0005-0000-0000-0000C8560000}"/>
    <cellStyle name="20% - Accent1 3 2 5 2 6 5" xfId="22401" xr:uid="{00000000-0005-0000-0000-0000C9560000}"/>
    <cellStyle name="20% - Accent1 3 2 5 2 6 5 2" xfId="22402" xr:uid="{00000000-0005-0000-0000-0000CA560000}"/>
    <cellStyle name="20% - Accent1 3 2 5 2 6 5 2 2" xfId="22403" xr:uid="{00000000-0005-0000-0000-0000CB560000}"/>
    <cellStyle name="20% - Accent1 3 2 5 2 6 5 3" xfId="22404" xr:uid="{00000000-0005-0000-0000-0000CC560000}"/>
    <cellStyle name="20% - Accent1 3 2 5 2 6 6" xfId="22405" xr:uid="{00000000-0005-0000-0000-0000CD560000}"/>
    <cellStyle name="20% - Accent1 3 2 5 2 6 6 2" xfId="22406" xr:uid="{00000000-0005-0000-0000-0000CE560000}"/>
    <cellStyle name="20% - Accent1 3 2 5 2 6 6 2 2" xfId="22407" xr:uid="{00000000-0005-0000-0000-0000CF560000}"/>
    <cellStyle name="20% - Accent1 3 2 5 2 6 6 3" xfId="22408" xr:uid="{00000000-0005-0000-0000-0000D0560000}"/>
    <cellStyle name="20% - Accent1 3 2 5 2 6 7" xfId="22409" xr:uid="{00000000-0005-0000-0000-0000D1560000}"/>
    <cellStyle name="20% - Accent1 3 2 5 2 6 7 2" xfId="22410" xr:uid="{00000000-0005-0000-0000-0000D2560000}"/>
    <cellStyle name="20% - Accent1 3 2 5 2 6 8" xfId="22411" xr:uid="{00000000-0005-0000-0000-0000D3560000}"/>
    <cellStyle name="20% - Accent1 3 2 5 2 6 8 2" xfId="22412" xr:uid="{00000000-0005-0000-0000-0000D4560000}"/>
    <cellStyle name="20% - Accent1 3 2 5 2 6 9" xfId="22413" xr:uid="{00000000-0005-0000-0000-0000D5560000}"/>
    <cellStyle name="20% - Accent1 3 2 5 2 7" xfId="22414" xr:uid="{00000000-0005-0000-0000-0000D6560000}"/>
    <cellStyle name="20% - Accent1 3 2 5 2 7 2" xfId="22415" xr:uid="{00000000-0005-0000-0000-0000D7560000}"/>
    <cellStyle name="20% - Accent1 3 2 5 2 7 2 2" xfId="22416" xr:uid="{00000000-0005-0000-0000-0000D8560000}"/>
    <cellStyle name="20% - Accent1 3 2 5 2 7 2 2 2" xfId="22417" xr:uid="{00000000-0005-0000-0000-0000D9560000}"/>
    <cellStyle name="20% - Accent1 3 2 5 2 7 2 3" xfId="22418" xr:uid="{00000000-0005-0000-0000-0000DA560000}"/>
    <cellStyle name="20% - Accent1 3 2 5 2 7 3" xfId="22419" xr:uid="{00000000-0005-0000-0000-0000DB560000}"/>
    <cellStyle name="20% - Accent1 3 2 5 2 7 3 2" xfId="22420" xr:uid="{00000000-0005-0000-0000-0000DC560000}"/>
    <cellStyle name="20% - Accent1 3 2 5 2 7 4" xfId="22421" xr:uid="{00000000-0005-0000-0000-0000DD560000}"/>
    <cellStyle name="20% - Accent1 3 2 5 2 8" xfId="22422" xr:uid="{00000000-0005-0000-0000-0000DE560000}"/>
    <cellStyle name="20% - Accent1 3 2 5 2 8 2" xfId="22423" xr:uid="{00000000-0005-0000-0000-0000DF560000}"/>
    <cellStyle name="20% - Accent1 3 2 5 2 8 2 2" xfId="22424" xr:uid="{00000000-0005-0000-0000-0000E0560000}"/>
    <cellStyle name="20% - Accent1 3 2 5 2 8 2 2 2" xfId="22425" xr:uid="{00000000-0005-0000-0000-0000E1560000}"/>
    <cellStyle name="20% - Accent1 3 2 5 2 8 2 3" xfId="22426" xr:uid="{00000000-0005-0000-0000-0000E2560000}"/>
    <cellStyle name="20% - Accent1 3 2 5 2 8 3" xfId="22427" xr:uid="{00000000-0005-0000-0000-0000E3560000}"/>
    <cellStyle name="20% - Accent1 3 2 5 2 8 3 2" xfId="22428" xr:uid="{00000000-0005-0000-0000-0000E4560000}"/>
    <cellStyle name="20% - Accent1 3 2 5 2 8 4" xfId="22429" xr:uid="{00000000-0005-0000-0000-0000E5560000}"/>
    <cellStyle name="20% - Accent1 3 2 5 2 9" xfId="22430" xr:uid="{00000000-0005-0000-0000-0000E6560000}"/>
    <cellStyle name="20% - Accent1 3 2 5 2 9 2" xfId="22431" xr:uid="{00000000-0005-0000-0000-0000E7560000}"/>
    <cellStyle name="20% - Accent1 3 2 5 2 9 2 2" xfId="22432" xr:uid="{00000000-0005-0000-0000-0000E8560000}"/>
    <cellStyle name="20% - Accent1 3 2 5 2 9 2 2 2" xfId="22433" xr:uid="{00000000-0005-0000-0000-0000E9560000}"/>
    <cellStyle name="20% - Accent1 3 2 5 2 9 2 3" xfId="22434" xr:uid="{00000000-0005-0000-0000-0000EA560000}"/>
    <cellStyle name="20% - Accent1 3 2 5 2 9 3" xfId="22435" xr:uid="{00000000-0005-0000-0000-0000EB560000}"/>
    <cellStyle name="20% - Accent1 3 2 5 2 9 3 2" xfId="22436" xr:uid="{00000000-0005-0000-0000-0000EC560000}"/>
    <cellStyle name="20% - Accent1 3 2 5 2 9 4" xfId="22437" xr:uid="{00000000-0005-0000-0000-0000ED560000}"/>
    <cellStyle name="20% - Accent1 3 2 5 3" xfId="22438" xr:uid="{00000000-0005-0000-0000-0000EE560000}"/>
    <cellStyle name="20% - Accent1 3 2 5 3 10" xfId="22439" xr:uid="{00000000-0005-0000-0000-0000EF560000}"/>
    <cellStyle name="20% - Accent1 3 2 5 3 10 2" xfId="22440" xr:uid="{00000000-0005-0000-0000-0000F0560000}"/>
    <cellStyle name="20% - Accent1 3 2 5 3 11" xfId="22441" xr:uid="{00000000-0005-0000-0000-0000F1560000}"/>
    <cellStyle name="20% - Accent1 3 2 5 3 2" xfId="22442" xr:uid="{00000000-0005-0000-0000-0000F2560000}"/>
    <cellStyle name="20% - Accent1 3 2 5 3 2 2" xfId="22443" xr:uid="{00000000-0005-0000-0000-0000F3560000}"/>
    <cellStyle name="20% - Accent1 3 2 5 3 2 2 2" xfId="22444" xr:uid="{00000000-0005-0000-0000-0000F4560000}"/>
    <cellStyle name="20% - Accent1 3 2 5 3 2 2 2 2" xfId="22445" xr:uid="{00000000-0005-0000-0000-0000F5560000}"/>
    <cellStyle name="20% - Accent1 3 2 5 3 2 2 2 2 2" xfId="22446" xr:uid="{00000000-0005-0000-0000-0000F6560000}"/>
    <cellStyle name="20% - Accent1 3 2 5 3 2 2 2 3" xfId="22447" xr:uid="{00000000-0005-0000-0000-0000F7560000}"/>
    <cellStyle name="20% - Accent1 3 2 5 3 2 2 3" xfId="22448" xr:uid="{00000000-0005-0000-0000-0000F8560000}"/>
    <cellStyle name="20% - Accent1 3 2 5 3 2 2 3 2" xfId="22449" xr:uid="{00000000-0005-0000-0000-0000F9560000}"/>
    <cellStyle name="20% - Accent1 3 2 5 3 2 2 4" xfId="22450" xr:uid="{00000000-0005-0000-0000-0000FA560000}"/>
    <cellStyle name="20% - Accent1 3 2 5 3 2 3" xfId="22451" xr:uid="{00000000-0005-0000-0000-0000FB560000}"/>
    <cellStyle name="20% - Accent1 3 2 5 3 2 3 2" xfId="22452" xr:uid="{00000000-0005-0000-0000-0000FC560000}"/>
    <cellStyle name="20% - Accent1 3 2 5 3 2 3 2 2" xfId="22453" xr:uid="{00000000-0005-0000-0000-0000FD560000}"/>
    <cellStyle name="20% - Accent1 3 2 5 3 2 3 2 2 2" xfId="22454" xr:uid="{00000000-0005-0000-0000-0000FE560000}"/>
    <cellStyle name="20% - Accent1 3 2 5 3 2 3 2 3" xfId="22455" xr:uid="{00000000-0005-0000-0000-0000FF560000}"/>
    <cellStyle name="20% - Accent1 3 2 5 3 2 3 3" xfId="22456" xr:uid="{00000000-0005-0000-0000-000000570000}"/>
    <cellStyle name="20% - Accent1 3 2 5 3 2 3 3 2" xfId="22457" xr:uid="{00000000-0005-0000-0000-000001570000}"/>
    <cellStyle name="20% - Accent1 3 2 5 3 2 3 4" xfId="22458" xr:uid="{00000000-0005-0000-0000-000002570000}"/>
    <cellStyle name="20% - Accent1 3 2 5 3 2 4" xfId="22459" xr:uid="{00000000-0005-0000-0000-000003570000}"/>
    <cellStyle name="20% - Accent1 3 2 5 3 2 4 2" xfId="22460" xr:uid="{00000000-0005-0000-0000-000004570000}"/>
    <cellStyle name="20% - Accent1 3 2 5 3 2 4 2 2" xfId="22461" xr:uid="{00000000-0005-0000-0000-000005570000}"/>
    <cellStyle name="20% - Accent1 3 2 5 3 2 4 2 2 2" xfId="22462" xr:uid="{00000000-0005-0000-0000-000006570000}"/>
    <cellStyle name="20% - Accent1 3 2 5 3 2 4 2 3" xfId="22463" xr:uid="{00000000-0005-0000-0000-000007570000}"/>
    <cellStyle name="20% - Accent1 3 2 5 3 2 4 3" xfId="22464" xr:uid="{00000000-0005-0000-0000-000008570000}"/>
    <cellStyle name="20% - Accent1 3 2 5 3 2 4 3 2" xfId="22465" xr:uid="{00000000-0005-0000-0000-000009570000}"/>
    <cellStyle name="20% - Accent1 3 2 5 3 2 4 4" xfId="22466" xr:uid="{00000000-0005-0000-0000-00000A570000}"/>
    <cellStyle name="20% - Accent1 3 2 5 3 2 5" xfId="22467" xr:uid="{00000000-0005-0000-0000-00000B570000}"/>
    <cellStyle name="20% - Accent1 3 2 5 3 2 5 2" xfId="22468" xr:uid="{00000000-0005-0000-0000-00000C570000}"/>
    <cellStyle name="20% - Accent1 3 2 5 3 2 5 2 2" xfId="22469" xr:uid="{00000000-0005-0000-0000-00000D570000}"/>
    <cellStyle name="20% - Accent1 3 2 5 3 2 5 3" xfId="22470" xr:uid="{00000000-0005-0000-0000-00000E570000}"/>
    <cellStyle name="20% - Accent1 3 2 5 3 2 6" xfId="22471" xr:uid="{00000000-0005-0000-0000-00000F570000}"/>
    <cellStyle name="20% - Accent1 3 2 5 3 2 6 2" xfId="22472" xr:uid="{00000000-0005-0000-0000-000010570000}"/>
    <cellStyle name="20% - Accent1 3 2 5 3 2 6 2 2" xfId="22473" xr:uid="{00000000-0005-0000-0000-000011570000}"/>
    <cellStyle name="20% - Accent1 3 2 5 3 2 6 3" xfId="22474" xr:uid="{00000000-0005-0000-0000-000012570000}"/>
    <cellStyle name="20% - Accent1 3 2 5 3 2 7" xfId="22475" xr:uid="{00000000-0005-0000-0000-000013570000}"/>
    <cellStyle name="20% - Accent1 3 2 5 3 2 7 2" xfId="22476" xr:uid="{00000000-0005-0000-0000-000014570000}"/>
    <cellStyle name="20% - Accent1 3 2 5 3 2 8" xfId="22477" xr:uid="{00000000-0005-0000-0000-000015570000}"/>
    <cellStyle name="20% - Accent1 3 2 5 3 2 8 2" xfId="22478" xr:uid="{00000000-0005-0000-0000-000016570000}"/>
    <cellStyle name="20% - Accent1 3 2 5 3 2 9" xfId="22479" xr:uid="{00000000-0005-0000-0000-000017570000}"/>
    <cellStyle name="20% - Accent1 3 2 5 3 3" xfId="22480" xr:uid="{00000000-0005-0000-0000-000018570000}"/>
    <cellStyle name="20% - Accent1 3 2 5 3 3 2" xfId="22481" xr:uid="{00000000-0005-0000-0000-000019570000}"/>
    <cellStyle name="20% - Accent1 3 2 5 3 3 2 2" xfId="22482" xr:uid="{00000000-0005-0000-0000-00001A570000}"/>
    <cellStyle name="20% - Accent1 3 2 5 3 3 2 2 2" xfId="22483" xr:uid="{00000000-0005-0000-0000-00001B570000}"/>
    <cellStyle name="20% - Accent1 3 2 5 3 3 2 2 2 2" xfId="22484" xr:uid="{00000000-0005-0000-0000-00001C570000}"/>
    <cellStyle name="20% - Accent1 3 2 5 3 3 2 2 3" xfId="22485" xr:uid="{00000000-0005-0000-0000-00001D570000}"/>
    <cellStyle name="20% - Accent1 3 2 5 3 3 2 3" xfId="22486" xr:uid="{00000000-0005-0000-0000-00001E570000}"/>
    <cellStyle name="20% - Accent1 3 2 5 3 3 2 3 2" xfId="22487" xr:uid="{00000000-0005-0000-0000-00001F570000}"/>
    <cellStyle name="20% - Accent1 3 2 5 3 3 2 4" xfId="22488" xr:uid="{00000000-0005-0000-0000-000020570000}"/>
    <cellStyle name="20% - Accent1 3 2 5 3 3 3" xfId="22489" xr:uid="{00000000-0005-0000-0000-000021570000}"/>
    <cellStyle name="20% - Accent1 3 2 5 3 3 3 2" xfId="22490" xr:uid="{00000000-0005-0000-0000-000022570000}"/>
    <cellStyle name="20% - Accent1 3 2 5 3 3 3 2 2" xfId="22491" xr:uid="{00000000-0005-0000-0000-000023570000}"/>
    <cellStyle name="20% - Accent1 3 2 5 3 3 3 2 2 2" xfId="22492" xr:uid="{00000000-0005-0000-0000-000024570000}"/>
    <cellStyle name="20% - Accent1 3 2 5 3 3 3 2 3" xfId="22493" xr:uid="{00000000-0005-0000-0000-000025570000}"/>
    <cellStyle name="20% - Accent1 3 2 5 3 3 3 3" xfId="22494" xr:uid="{00000000-0005-0000-0000-000026570000}"/>
    <cellStyle name="20% - Accent1 3 2 5 3 3 3 3 2" xfId="22495" xr:uid="{00000000-0005-0000-0000-000027570000}"/>
    <cellStyle name="20% - Accent1 3 2 5 3 3 3 4" xfId="22496" xr:uid="{00000000-0005-0000-0000-000028570000}"/>
    <cellStyle name="20% - Accent1 3 2 5 3 3 4" xfId="22497" xr:uid="{00000000-0005-0000-0000-000029570000}"/>
    <cellStyle name="20% - Accent1 3 2 5 3 3 4 2" xfId="22498" xr:uid="{00000000-0005-0000-0000-00002A570000}"/>
    <cellStyle name="20% - Accent1 3 2 5 3 3 4 2 2" xfId="22499" xr:uid="{00000000-0005-0000-0000-00002B570000}"/>
    <cellStyle name="20% - Accent1 3 2 5 3 3 4 2 2 2" xfId="22500" xr:uid="{00000000-0005-0000-0000-00002C570000}"/>
    <cellStyle name="20% - Accent1 3 2 5 3 3 4 2 3" xfId="22501" xr:uid="{00000000-0005-0000-0000-00002D570000}"/>
    <cellStyle name="20% - Accent1 3 2 5 3 3 4 3" xfId="22502" xr:uid="{00000000-0005-0000-0000-00002E570000}"/>
    <cellStyle name="20% - Accent1 3 2 5 3 3 4 3 2" xfId="22503" xr:uid="{00000000-0005-0000-0000-00002F570000}"/>
    <cellStyle name="20% - Accent1 3 2 5 3 3 4 4" xfId="22504" xr:uid="{00000000-0005-0000-0000-000030570000}"/>
    <cellStyle name="20% - Accent1 3 2 5 3 3 5" xfId="22505" xr:uid="{00000000-0005-0000-0000-000031570000}"/>
    <cellStyle name="20% - Accent1 3 2 5 3 3 5 2" xfId="22506" xr:uid="{00000000-0005-0000-0000-000032570000}"/>
    <cellStyle name="20% - Accent1 3 2 5 3 3 5 2 2" xfId="22507" xr:uid="{00000000-0005-0000-0000-000033570000}"/>
    <cellStyle name="20% - Accent1 3 2 5 3 3 5 3" xfId="22508" xr:uid="{00000000-0005-0000-0000-000034570000}"/>
    <cellStyle name="20% - Accent1 3 2 5 3 3 6" xfId="22509" xr:uid="{00000000-0005-0000-0000-000035570000}"/>
    <cellStyle name="20% - Accent1 3 2 5 3 3 6 2" xfId="22510" xr:uid="{00000000-0005-0000-0000-000036570000}"/>
    <cellStyle name="20% - Accent1 3 2 5 3 3 6 2 2" xfId="22511" xr:uid="{00000000-0005-0000-0000-000037570000}"/>
    <cellStyle name="20% - Accent1 3 2 5 3 3 6 3" xfId="22512" xr:uid="{00000000-0005-0000-0000-000038570000}"/>
    <cellStyle name="20% - Accent1 3 2 5 3 3 7" xfId="22513" xr:uid="{00000000-0005-0000-0000-000039570000}"/>
    <cellStyle name="20% - Accent1 3 2 5 3 3 7 2" xfId="22514" xr:uid="{00000000-0005-0000-0000-00003A570000}"/>
    <cellStyle name="20% - Accent1 3 2 5 3 3 8" xfId="22515" xr:uid="{00000000-0005-0000-0000-00003B570000}"/>
    <cellStyle name="20% - Accent1 3 2 5 3 3 8 2" xfId="22516" xr:uid="{00000000-0005-0000-0000-00003C570000}"/>
    <cellStyle name="20% - Accent1 3 2 5 3 3 9" xfId="22517" xr:uid="{00000000-0005-0000-0000-00003D570000}"/>
    <cellStyle name="20% - Accent1 3 2 5 3 4" xfId="22518" xr:uid="{00000000-0005-0000-0000-00003E570000}"/>
    <cellStyle name="20% - Accent1 3 2 5 3 4 2" xfId="22519" xr:uid="{00000000-0005-0000-0000-00003F570000}"/>
    <cellStyle name="20% - Accent1 3 2 5 3 4 2 2" xfId="22520" xr:uid="{00000000-0005-0000-0000-000040570000}"/>
    <cellStyle name="20% - Accent1 3 2 5 3 4 2 2 2" xfId="22521" xr:uid="{00000000-0005-0000-0000-000041570000}"/>
    <cellStyle name="20% - Accent1 3 2 5 3 4 2 3" xfId="22522" xr:uid="{00000000-0005-0000-0000-000042570000}"/>
    <cellStyle name="20% - Accent1 3 2 5 3 4 3" xfId="22523" xr:uid="{00000000-0005-0000-0000-000043570000}"/>
    <cellStyle name="20% - Accent1 3 2 5 3 4 3 2" xfId="22524" xr:uid="{00000000-0005-0000-0000-000044570000}"/>
    <cellStyle name="20% - Accent1 3 2 5 3 4 4" xfId="22525" xr:uid="{00000000-0005-0000-0000-000045570000}"/>
    <cellStyle name="20% - Accent1 3 2 5 3 5" xfId="22526" xr:uid="{00000000-0005-0000-0000-000046570000}"/>
    <cellStyle name="20% - Accent1 3 2 5 3 5 2" xfId="22527" xr:uid="{00000000-0005-0000-0000-000047570000}"/>
    <cellStyle name="20% - Accent1 3 2 5 3 5 2 2" xfId="22528" xr:uid="{00000000-0005-0000-0000-000048570000}"/>
    <cellStyle name="20% - Accent1 3 2 5 3 5 2 2 2" xfId="22529" xr:uid="{00000000-0005-0000-0000-000049570000}"/>
    <cellStyle name="20% - Accent1 3 2 5 3 5 2 3" xfId="22530" xr:uid="{00000000-0005-0000-0000-00004A570000}"/>
    <cellStyle name="20% - Accent1 3 2 5 3 5 3" xfId="22531" xr:uid="{00000000-0005-0000-0000-00004B570000}"/>
    <cellStyle name="20% - Accent1 3 2 5 3 5 3 2" xfId="22532" xr:uid="{00000000-0005-0000-0000-00004C570000}"/>
    <cellStyle name="20% - Accent1 3 2 5 3 5 4" xfId="22533" xr:uid="{00000000-0005-0000-0000-00004D570000}"/>
    <cellStyle name="20% - Accent1 3 2 5 3 6" xfId="22534" xr:uid="{00000000-0005-0000-0000-00004E570000}"/>
    <cellStyle name="20% - Accent1 3 2 5 3 6 2" xfId="22535" xr:uid="{00000000-0005-0000-0000-00004F570000}"/>
    <cellStyle name="20% - Accent1 3 2 5 3 6 2 2" xfId="22536" xr:uid="{00000000-0005-0000-0000-000050570000}"/>
    <cellStyle name="20% - Accent1 3 2 5 3 6 2 2 2" xfId="22537" xr:uid="{00000000-0005-0000-0000-000051570000}"/>
    <cellStyle name="20% - Accent1 3 2 5 3 6 2 3" xfId="22538" xr:uid="{00000000-0005-0000-0000-000052570000}"/>
    <cellStyle name="20% - Accent1 3 2 5 3 6 3" xfId="22539" xr:uid="{00000000-0005-0000-0000-000053570000}"/>
    <cellStyle name="20% - Accent1 3 2 5 3 6 3 2" xfId="22540" xr:uid="{00000000-0005-0000-0000-000054570000}"/>
    <cellStyle name="20% - Accent1 3 2 5 3 6 4" xfId="22541" xr:uid="{00000000-0005-0000-0000-000055570000}"/>
    <cellStyle name="20% - Accent1 3 2 5 3 7" xfId="22542" xr:uid="{00000000-0005-0000-0000-000056570000}"/>
    <cellStyle name="20% - Accent1 3 2 5 3 7 2" xfId="22543" xr:uid="{00000000-0005-0000-0000-000057570000}"/>
    <cellStyle name="20% - Accent1 3 2 5 3 7 2 2" xfId="22544" xr:uid="{00000000-0005-0000-0000-000058570000}"/>
    <cellStyle name="20% - Accent1 3 2 5 3 7 3" xfId="22545" xr:uid="{00000000-0005-0000-0000-000059570000}"/>
    <cellStyle name="20% - Accent1 3 2 5 3 8" xfId="22546" xr:uid="{00000000-0005-0000-0000-00005A570000}"/>
    <cellStyle name="20% - Accent1 3 2 5 3 8 2" xfId="22547" xr:uid="{00000000-0005-0000-0000-00005B570000}"/>
    <cellStyle name="20% - Accent1 3 2 5 3 8 2 2" xfId="22548" xr:uid="{00000000-0005-0000-0000-00005C570000}"/>
    <cellStyle name="20% - Accent1 3 2 5 3 8 3" xfId="22549" xr:uid="{00000000-0005-0000-0000-00005D570000}"/>
    <cellStyle name="20% - Accent1 3 2 5 3 9" xfId="22550" xr:uid="{00000000-0005-0000-0000-00005E570000}"/>
    <cellStyle name="20% - Accent1 3 2 5 3 9 2" xfId="22551" xr:uid="{00000000-0005-0000-0000-00005F570000}"/>
    <cellStyle name="20% - Accent1 3 2 5 4" xfId="22552" xr:uid="{00000000-0005-0000-0000-000060570000}"/>
    <cellStyle name="20% - Accent1 3 2 5 4 10" xfId="22553" xr:uid="{00000000-0005-0000-0000-000061570000}"/>
    <cellStyle name="20% - Accent1 3 2 5 4 10 2" xfId="22554" xr:uid="{00000000-0005-0000-0000-000062570000}"/>
    <cellStyle name="20% - Accent1 3 2 5 4 11" xfId="22555" xr:uid="{00000000-0005-0000-0000-000063570000}"/>
    <cellStyle name="20% - Accent1 3 2 5 4 2" xfId="22556" xr:uid="{00000000-0005-0000-0000-000064570000}"/>
    <cellStyle name="20% - Accent1 3 2 5 4 2 2" xfId="22557" xr:uid="{00000000-0005-0000-0000-000065570000}"/>
    <cellStyle name="20% - Accent1 3 2 5 4 2 2 2" xfId="22558" xr:uid="{00000000-0005-0000-0000-000066570000}"/>
    <cellStyle name="20% - Accent1 3 2 5 4 2 2 2 2" xfId="22559" xr:uid="{00000000-0005-0000-0000-000067570000}"/>
    <cellStyle name="20% - Accent1 3 2 5 4 2 2 2 2 2" xfId="22560" xr:uid="{00000000-0005-0000-0000-000068570000}"/>
    <cellStyle name="20% - Accent1 3 2 5 4 2 2 2 3" xfId="22561" xr:uid="{00000000-0005-0000-0000-000069570000}"/>
    <cellStyle name="20% - Accent1 3 2 5 4 2 2 3" xfId="22562" xr:uid="{00000000-0005-0000-0000-00006A570000}"/>
    <cellStyle name="20% - Accent1 3 2 5 4 2 2 3 2" xfId="22563" xr:uid="{00000000-0005-0000-0000-00006B570000}"/>
    <cellStyle name="20% - Accent1 3 2 5 4 2 2 4" xfId="22564" xr:uid="{00000000-0005-0000-0000-00006C570000}"/>
    <cellStyle name="20% - Accent1 3 2 5 4 2 3" xfId="22565" xr:uid="{00000000-0005-0000-0000-00006D570000}"/>
    <cellStyle name="20% - Accent1 3 2 5 4 2 3 2" xfId="22566" xr:uid="{00000000-0005-0000-0000-00006E570000}"/>
    <cellStyle name="20% - Accent1 3 2 5 4 2 3 2 2" xfId="22567" xr:uid="{00000000-0005-0000-0000-00006F570000}"/>
    <cellStyle name="20% - Accent1 3 2 5 4 2 3 2 2 2" xfId="22568" xr:uid="{00000000-0005-0000-0000-000070570000}"/>
    <cellStyle name="20% - Accent1 3 2 5 4 2 3 2 3" xfId="22569" xr:uid="{00000000-0005-0000-0000-000071570000}"/>
    <cellStyle name="20% - Accent1 3 2 5 4 2 3 3" xfId="22570" xr:uid="{00000000-0005-0000-0000-000072570000}"/>
    <cellStyle name="20% - Accent1 3 2 5 4 2 3 3 2" xfId="22571" xr:uid="{00000000-0005-0000-0000-000073570000}"/>
    <cellStyle name="20% - Accent1 3 2 5 4 2 3 4" xfId="22572" xr:uid="{00000000-0005-0000-0000-000074570000}"/>
    <cellStyle name="20% - Accent1 3 2 5 4 2 4" xfId="22573" xr:uid="{00000000-0005-0000-0000-000075570000}"/>
    <cellStyle name="20% - Accent1 3 2 5 4 2 4 2" xfId="22574" xr:uid="{00000000-0005-0000-0000-000076570000}"/>
    <cellStyle name="20% - Accent1 3 2 5 4 2 4 2 2" xfId="22575" xr:uid="{00000000-0005-0000-0000-000077570000}"/>
    <cellStyle name="20% - Accent1 3 2 5 4 2 4 2 2 2" xfId="22576" xr:uid="{00000000-0005-0000-0000-000078570000}"/>
    <cellStyle name="20% - Accent1 3 2 5 4 2 4 2 3" xfId="22577" xr:uid="{00000000-0005-0000-0000-000079570000}"/>
    <cellStyle name="20% - Accent1 3 2 5 4 2 4 3" xfId="22578" xr:uid="{00000000-0005-0000-0000-00007A570000}"/>
    <cellStyle name="20% - Accent1 3 2 5 4 2 4 3 2" xfId="22579" xr:uid="{00000000-0005-0000-0000-00007B570000}"/>
    <cellStyle name="20% - Accent1 3 2 5 4 2 4 4" xfId="22580" xr:uid="{00000000-0005-0000-0000-00007C570000}"/>
    <cellStyle name="20% - Accent1 3 2 5 4 2 5" xfId="22581" xr:uid="{00000000-0005-0000-0000-00007D570000}"/>
    <cellStyle name="20% - Accent1 3 2 5 4 2 5 2" xfId="22582" xr:uid="{00000000-0005-0000-0000-00007E570000}"/>
    <cellStyle name="20% - Accent1 3 2 5 4 2 5 2 2" xfId="22583" xr:uid="{00000000-0005-0000-0000-00007F570000}"/>
    <cellStyle name="20% - Accent1 3 2 5 4 2 5 3" xfId="22584" xr:uid="{00000000-0005-0000-0000-000080570000}"/>
    <cellStyle name="20% - Accent1 3 2 5 4 2 6" xfId="22585" xr:uid="{00000000-0005-0000-0000-000081570000}"/>
    <cellStyle name="20% - Accent1 3 2 5 4 2 6 2" xfId="22586" xr:uid="{00000000-0005-0000-0000-000082570000}"/>
    <cellStyle name="20% - Accent1 3 2 5 4 2 6 2 2" xfId="22587" xr:uid="{00000000-0005-0000-0000-000083570000}"/>
    <cellStyle name="20% - Accent1 3 2 5 4 2 6 3" xfId="22588" xr:uid="{00000000-0005-0000-0000-000084570000}"/>
    <cellStyle name="20% - Accent1 3 2 5 4 2 7" xfId="22589" xr:uid="{00000000-0005-0000-0000-000085570000}"/>
    <cellStyle name="20% - Accent1 3 2 5 4 2 7 2" xfId="22590" xr:uid="{00000000-0005-0000-0000-000086570000}"/>
    <cellStyle name="20% - Accent1 3 2 5 4 2 8" xfId="22591" xr:uid="{00000000-0005-0000-0000-000087570000}"/>
    <cellStyle name="20% - Accent1 3 2 5 4 2 8 2" xfId="22592" xr:uid="{00000000-0005-0000-0000-000088570000}"/>
    <cellStyle name="20% - Accent1 3 2 5 4 2 9" xfId="22593" xr:uid="{00000000-0005-0000-0000-000089570000}"/>
    <cellStyle name="20% - Accent1 3 2 5 4 3" xfId="22594" xr:uid="{00000000-0005-0000-0000-00008A570000}"/>
    <cellStyle name="20% - Accent1 3 2 5 4 3 2" xfId="22595" xr:uid="{00000000-0005-0000-0000-00008B570000}"/>
    <cellStyle name="20% - Accent1 3 2 5 4 3 2 2" xfId="22596" xr:uid="{00000000-0005-0000-0000-00008C570000}"/>
    <cellStyle name="20% - Accent1 3 2 5 4 3 2 2 2" xfId="22597" xr:uid="{00000000-0005-0000-0000-00008D570000}"/>
    <cellStyle name="20% - Accent1 3 2 5 4 3 2 2 2 2" xfId="22598" xr:uid="{00000000-0005-0000-0000-00008E570000}"/>
    <cellStyle name="20% - Accent1 3 2 5 4 3 2 2 3" xfId="22599" xr:uid="{00000000-0005-0000-0000-00008F570000}"/>
    <cellStyle name="20% - Accent1 3 2 5 4 3 2 3" xfId="22600" xr:uid="{00000000-0005-0000-0000-000090570000}"/>
    <cellStyle name="20% - Accent1 3 2 5 4 3 2 3 2" xfId="22601" xr:uid="{00000000-0005-0000-0000-000091570000}"/>
    <cellStyle name="20% - Accent1 3 2 5 4 3 2 4" xfId="22602" xr:uid="{00000000-0005-0000-0000-000092570000}"/>
    <cellStyle name="20% - Accent1 3 2 5 4 3 3" xfId="22603" xr:uid="{00000000-0005-0000-0000-000093570000}"/>
    <cellStyle name="20% - Accent1 3 2 5 4 3 3 2" xfId="22604" xr:uid="{00000000-0005-0000-0000-000094570000}"/>
    <cellStyle name="20% - Accent1 3 2 5 4 3 3 2 2" xfId="22605" xr:uid="{00000000-0005-0000-0000-000095570000}"/>
    <cellStyle name="20% - Accent1 3 2 5 4 3 3 2 2 2" xfId="22606" xr:uid="{00000000-0005-0000-0000-000096570000}"/>
    <cellStyle name="20% - Accent1 3 2 5 4 3 3 2 3" xfId="22607" xr:uid="{00000000-0005-0000-0000-000097570000}"/>
    <cellStyle name="20% - Accent1 3 2 5 4 3 3 3" xfId="22608" xr:uid="{00000000-0005-0000-0000-000098570000}"/>
    <cellStyle name="20% - Accent1 3 2 5 4 3 3 3 2" xfId="22609" xr:uid="{00000000-0005-0000-0000-000099570000}"/>
    <cellStyle name="20% - Accent1 3 2 5 4 3 3 4" xfId="22610" xr:uid="{00000000-0005-0000-0000-00009A570000}"/>
    <cellStyle name="20% - Accent1 3 2 5 4 3 4" xfId="22611" xr:uid="{00000000-0005-0000-0000-00009B570000}"/>
    <cellStyle name="20% - Accent1 3 2 5 4 3 4 2" xfId="22612" xr:uid="{00000000-0005-0000-0000-00009C570000}"/>
    <cellStyle name="20% - Accent1 3 2 5 4 3 4 2 2" xfId="22613" xr:uid="{00000000-0005-0000-0000-00009D570000}"/>
    <cellStyle name="20% - Accent1 3 2 5 4 3 4 2 2 2" xfId="22614" xr:uid="{00000000-0005-0000-0000-00009E570000}"/>
    <cellStyle name="20% - Accent1 3 2 5 4 3 4 2 3" xfId="22615" xr:uid="{00000000-0005-0000-0000-00009F570000}"/>
    <cellStyle name="20% - Accent1 3 2 5 4 3 4 3" xfId="22616" xr:uid="{00000000-0005-0000-0000-0000A0570000}"/>
    <cellStyle name="20% - Accent1 3 2 5 4 3 4 3 2" xfId="22617" xr:uid="{00000000-0005-0000-0000-0000A1570000}"/>
    <cellStyle name="20% - Accent1 3 2 5 4 3 4 4" xfId="22618" xr:uid="{00000000-0005-0000-0000-0000A2570000}"/>
    <cellStyle name="20% - Accent1 3 2 5 4 3 5" xfId="22619" xr:uid="{00000000-0005-0000-0000-0000A3570000}"/>
    <cellStyle name="20% - Accent1 3 2 5 4 3 5 2" xfId="22620" xr:uid="{00000000-0005-0000-0000-0000A4570000}"/>
    <cellStyle name="20% - Accent1 3 2 5 4 3 5 2 2" xfId="22621" xr:uid="{00000000-0005-0000-0000-0000A5570000}"/>
    <cellStyle name="20% - Accent1 3 2 5 4 3 5 3" xfId="22622" xr:uid="{00000000-0005-0000-0000-0000A6570000}"/>
    <cellStyle name="20% - Accent1 3 2 5 4 3 6" xfId="22623" xr:uid="{00000000-0005-0000-0000-0000A7570000}"/>
    <cellStyle name="20% - Accent1 3 2 5 4 3 6 2" xfId="22624" xr:uid="{00000000-0005-0000-0000-0000A8570000}"/>
    <cellStyle name="20% - Accent1 3 2 5 4 3 6 2 2" xfId="22625" xr:uid="{00000000-0005-0000-0000-0000A9570000}"/>
    <cellStyle name="20% - Accent1 3 2 5 4 3 6 3" xfId="22626" xr:uid="{00000000-0005-0000-0000-0000AA570000}"/>
    <cellStyle name="20% - Accent1 3 2 5 4 3 7" xfId="22627" xr:uid="{00000000-0005-0000-0000-0000AB570000}"/>
    <cellStyle name="20% - Accent1 3 2 5 4 3 7 2" xfId="22628" xr:uid="{00000000-0005-0000-0000-0000AC570000}"/>
    <cellStyle name="20% - Accent1 3 2 5 4 3 8" xfId="22629" xr:uid="{00000000-0005-0000-0000-0000AD570000}"/>
    <cellStyle name="20% - Accent1 3 2 5 4 3 8 2" xfId="22630" xr:uid="{00000000-0005-0000-0000-0000AE570000}"/>
    <cellStyle name="20% - Accent1 3 2 5 4 3 9" xfId="22631" xr:uid="{00000000-0005-0000-0000-0000AF570000}"/>
    <cellStyle name="20% - Accent1 3 2 5 4 4" xfId="22632" xr:uid="{00000000-0005-0000-0000-0000B0570000}"/>
    <cellStyle name="20% - Accent1 3 2 5 4 4 2" xfId="22633" xr:uid="{00000000-0005-0000-0000-0000B1570000}"/>
    <cellStyle name="20% - Accent1 3 2 5 4 4 2 2" xfId="22634" xr:uid="{00000000-0005-0000-0000-0000B2570000}"/>
    <cellStyle name="20% - Accent1 3 2 5 4 4 2 2 2" xfId="22635" xr:uid="{00000000-0005-0000-0000-0000B3570000}"/>
    <cellStyle name="20% - Accent1 3 2 5 4 4 2 3" xfId="22636" xr:uid="{00000000-0005-0000-0000-0000B4570000}"/>
    <cellStyle name="20% - Accent1 3 2 5 4 4 3" xfId="22637" xr:uid="{00000000-0005-0000-0000-0000B5570000}"/>
    <cellStyle name="20% - Accent1 3 2 5 4 4 3 2" xfId="22638" xr:uid="{00000000-0005-0000-0000-0000B6570000}"/>
    <cellStyle name="20% - Accent1 3 2 5 4 4 4" xfId="22639" xr:uid="{00000000-0005-0000-0000-0000B7570000}"/>
    <cellStyle name="20% - Accent1 3 2 5 4 5" xfId="22640" xr:uid="{00000000-0005-0000-0000-0000B8570000}"/>
    <cellStyle name="20% - Accent1 3 2 5 4 5 2" xfId="22641" xr:uid="{00000000-0005-0000-0000-0000B9570000}"/>
    <cellStyle name="20% - Accent1 3 2 5 4 5 2 2" xfId="22642" xr:uid="{00000000-0005-0000-0000-0000BA570000}"/>
    <cellStyle name="20% - Accent1 3 2 5 4 5 2 2 2" xfId="22643" xr:uid="{00000000-0005-0000-0000-0000BB570000}"/>
    <cellStyle name="20% - Accent1 3 2 5 4 5 2 3" xfId="22644" xr:uid="{00000000-0005-0000-0000-0000BC570000}"/>
    <cellStyle name="20% - Accent1 3 2 5 4 5 3" xfId="22645" xr:uid="{00000000-0005-0000-0000-0000BD570000}"/>
    <cellStyle name="20% - Accent1 3 2 5 4 5 3 2" xfId="22646" xr:uid="{00000000-0005-0000-0000-0000BE570000}"/>
    <cellStyle name="20% - Accent1 3 2 5 4 5 4" xfId="22647" xr:uid="{00000000-0005-0000-0000-0000BF570000}"/>
    <cellStyle name="20% - Accent1 3 2 5 4 6" xfId="22648" xr:uid="{00000000-0005-0000-0000-0000C0570000}"/>
    <cellStyle name="20% - Accent1 3 2 5 4 6 2" xfId="22649" xr:uid="{00000000-0005-0000-0000-0000C1570000}"/>
    <cellStyle name="20% - Accent1 3 2 5 4 6 2 2" xfId="22650" xr:uid="{00000000-0005-0000-0000-0000C2570000}"/>
    <cellStyle name="20% - Accent1 3 2 5 4 6 2 2 2" xfId="22651" xr:uid="{00000000-0005-0000-0000-0000C3570000}"/>
    <cellStyle name="20% - Accent1 3 2 5 4 6 2 3" xfId="22652" xr:uid="{00000000-0005-0000-0000-0000C4570000}"/>
    <cellStyle name="20% - Accent1 3 2 5 4 6 3" xfId="22653" xr:uid="{00000000-0005-0000-0000-0000C5570000}"/>
    <cellStyle name="20% - Accent1 3 2 5 4 6 3 2" xfId="22654" xr:uid="{00000000-0005-0000-0000-0000C6570000}"/>
    <cellStyle name="20% - Accent1 3 2 5 4 6 4" xfId="22655" xr:uid="{00000000-0005-0000-0000-0000C7570000}"/>
    <cellStyle name="20% - Accent1 3 2 5 4 7" xfId="22656" xr:uid="{00000000-0005-0000-0000-0000C8570000}"/>
    <cellStyle name="20% - Accent1 3 2 5 4 7 2" xfId="22657" xr:uid="{00000000-0005-0000-0000-0000C9570000}"/>
    <cellStyle name="20% - Accent1 3 2 5 4 7 2 2" xfId="22658" xr:uid="{00000000-0005-0000-0000-0000CA570000}"/>
    <cellStyle name="20% - Accent1 3 2 5 4 7 3" xfId="22659" xr:uid="{00000000-0005-0000-0000-0000CB570000}"/>
    <cellStyle name="20% - Accent1 3 2 5 4 8" xfId="22660" xr:uid="{00000000-0005-0000-0000-0000CC570000}"/>
    <cellStyle name="20% - Accent1 3 2 5 4 8 2" xfId="22661" xr:uid="{00000000-0005-0000-0000-0000CD570000}"/>
    <cellStyle name="20% - Accent1 3 2 5 4 8 2 2" xfId="22662" xr:uid="{00000000-0005-0000-0000-0000CE570000}"/>
    <cellStyle name="20% - Accent1 3 2 5 4 8 3" xfId="22663" xr:uid="{00000000-0005-0000-0000-0000CF570000}"/>
    <cellStyle name="20% - Accent1 3 2 5 4 9" xfId="22664" xr:uid="{00000000-0005-0000-0000-0000D0570000}"/>
    <cellStyle name="20% - Accent1 3 2 5 4 9 2" xfId="22665" xr:uid="{00000000-0005-0000-0000-0000D1570000}"/>
    <cellStyle name="20% - Accent1 3 2 5 5" xfId="22666" xr:uid="{00000000-0005-0000-0000-0000D2570000}"/>
    <cellStyle name="20% - Accent1 3 2 5 5 10" xfId="22667" xr:uid="{00000000-0005-0000-0000-0000D3570000}"/>
    <cellStyle name="20% - Accent1 3 2 5 5 10 2" xfId="22668" xr:uid="{00000000-0005-0000-0000-0000D4570000}"/>
    <cellStyle name="20% - Accent1 3 2 5 5 11" xfId="22669" xr:uid="{00000000-0005-0000-0000-0000D5570000}"/>
    <cellStyle name="20% - Accent1 3 2 5 5 2" xfId="22670" xr:uid="{00000000-0005-0000-0000-0000D6570000}"/>
    <cellStyle name="20% - Accent1 3 2 5 5 2 2" xfId="22671" xr:uid="{00000000-0005-0000-0000-0000D7570000}"/>
    <cellStyle name="20% - Accent1 3 2 5 5 2 2 2" xfId="22672" xr:uid="{00000000-0005-0000-0000-0000D8570000}"/>
    <cellStyle name="20% - Accent1 3 2 5 5 2 2 2 2" xfId="22673" xr:uid="{00000000-0005-0000-0000-0000D9570000}"/>
    <cellStyle name="20% - Accent1 3 2 5 5 2 2 2 2 2" xfId="22674" xr:uid="{00000000-0005-0000-0000-0000DA570000}"/>
    <cellStyle name="20% - Accent1 3 2 5 5 2 2 2 3" xfId="22675" xr:uid="{00000000-0005-0000-0000-0000DB570000}"/>
    <cellStyle name="20% - Accent1 3 2 5 5 2 2 3" xfId="22676" xr:uid="{00000000-0005-0000-0000-0000DC570000}"/>
    <cellStyle name="20% - Accent1 3 2 5 5 2 2 3 2" xfId="22677" xr:uid="{00000000-0005-0000-0000-0000DD570000}"/>
    <cellStyle name="20% - Accent1 3 2 5 5 2 2 4" xfId="22678" xr:uid="{00000000-0005-0000-0000-0000DE570000}"/>
    <cellStyle name="20% - Accent1 3 2 5 5 2 3" xfId="22679" xr:uid="{00000000-0005-0000-0000-0000DF570000}"/>
    <cellStyle name="20% - Accent1 3 2 5 5 2 3 2" xfId="22680" xr:uid="{00000000-0005-0000-0000-0000E0570000}"/>
    <cellStyle name="20% - Accent1 3 2 5 5 2 3 2 2" xfId="22681" xr:uid="{00000000-0005-0000-0000-0000E1570000}"/>
    <cellStyle name="20% - Accent1 3 2 5 5 2 3 2 2 2" xfId="22682" xr:uid="{00000000-0005-0000-0000-0000E2570000}"/>
    <cellStyle name="20% - Accent1 3 2 5 5 2 3 2 3" xfId="22683" xr:uid="{00000000-0005-0000-0000-0000E3570000}"/>
    <cellStyle name="20% - Accent1 3 2 5 5 2 3 3" xfId="22684" xr:uid="{00000000-0005-0000-0000-0000E4570000}"/>
    <cellStyle name="20% - Accent1 3 2 5 5 2 3 3 2" xfId="22685" xr:uid="{00000000-0005-0000-0000-0000E5570000}"/>
    <cellStyle name="20% - Accent1 3 2 5 5 2 3 4" xfId="22686" xr:uid="{00000000-0005-0000-0000-0000E6570000}"/>
    <cellStyle name="20% - Accent1 3 2 5 5 2 4" xfId="22687" xr:uid="{00000000-0005-0000-0000-0000E7570000}"/>
    <cellStyle name="20% - Accent1 3 2 5 5 2 4 2" xfId="22688" xr:uid="{00000000-0005-0000-0000-0000E8570000}"/>
    <cellStyle name="20% - Accent1 3 2 5 5 2 4 2 2" xfId="22689" xr:uid="{00000000-0005-0000-0000-0000E9570000}"/>
    <cellStyle name="20% - Accent1 3 2 5 5 2 4 2 2 2" xfId="22690" xr:uid="{00000000-0005-0000-0000-0000EA570000}"/>
    <cellStyle name="20% - Accent1 3 2 5 5 2 4 2 3" xfId="22691" xr:uid="{00000000-0005-0000-0000-0000EB570000}"/>
    <cellStyle name="20% - Accent1 3 2 5 5 2 4 3" xfId="22692" xr:uid="{00000000-0005-0000-0000-0000EC570000}"/>
    <cellStyle name="20% - Accent1 3 2 5 5 2 4 3 2" xfId="22693" xr:uid="{00000000-0005-0000-0000-0000ED570000}"/>
    <cellStyle name="20% - Accent1 3 2 5 5 2 4 4" xfId="22694" xr:uid="{00000000-0005-0000-0000-0000EE570000}"/>
    <cellStyle name="20% - Accent1 3 2 5 5 2 5" xfId="22695" xr:uid="{00000000-0005-0000-0000-0000EF570000}"/>
    <cellStyle name="20% - Accent1 3 2 5 5 2 5 2" xfId="22696" xr:uid="{00000000-0005-0000-0000-0000F0570000}"/>
    <cellStyle name="20% - Accent1 3 2 5 5 2 5 2 2" xfId="22697" xr:uid="{00000000-0005-0000-0000-0000F1570000}"/>
    <cellStyle name="20% - Accent1 3 2 5 5 2 5 3" xfId="22698" xr:uid="{00000000-0005-0000-0000-0000F2570000}"/>
    <cellStyle name="20% - Accent1 3 2 5 5 2 6" xfId="22699" xr:uid="{00000000-0005-0000-0000-0000F3570000}"/>
    <cellStyle name="20% - Accent1 3 2 5 5 2 6 2" xfId="22700" xr:uid="{00000000-0005-0000-0000-0000F4570000}"/>
    <cellStyle name="20% - Accent1 3 2 5 5 2 6 2 2" xfId="22701" xr:uid="{00000000-0005-0000-0000-0000F5570000}"/>
    <cellStyle name="20% - Accent1 3 2 5 5 2 6 3" xfId="22702" xr:uid="{00000000-0005-0000-0000-0000F6570000}"/>
    <cellStyle name="20% - Accent1 3 2 5 5 2 7" xfId="22703" xr:uid="{00000000-0005-0000-0000-0000F7570000}"/>
    <cellStyle name="20% - Accent1 3 2 5 5 2 7 2" xfId="22704" xr:uid="{00000000-0005-0000-0000-0000F8570000}"/>
    <cellStyle name="20% - Accent1 3 2 5 5 2 8" xfId="22705" xr:uid="{00000000-0005-0000-0000-0000F9570000}"/>
    <cellStyle name="20% - Accent1 3 2 5 5 2 8 2" xfId="22706" xr:uid="{00000000-0005-0000-0000-0000FA570000}"/>
    <cellStyle name="20% - Accent1 3 2 5 5 2 9" xfId="22707" xr:uid="{00000000-0005-0000-0000-0000FB570000}"/>
    <cellStyle name="20% - Accent1 3 2 5 5 3" xfId="22708" xr:uid="{00000000-0005-0000-0000-0000FC570000}"/>
    <cellStyle name="20% - Accent1 3 2 5 5 3 2" xfId="22709" xr:uid="{00000000-0005-0000-0000-0000FD570000}"/>
    <cellStyle name="20% - Accent1 3 2 5 5 3 2 2" xfId="22710" xr:uid="{00000000-0005-0000-0000-0000FE570000}"/>
    <cellStyle name="20% - Accent1 3 2 5 5 3 2 2 2" xfId="22711" xr:uid="{00000000-0005-0000-0000-0000FF570000}"/>
    <cellStyle name="20% - Accent1 3 2 5 5 3 2 2 2 2" xfId="22712" xr:uid="{00000000-0005-0000-0000-000000580000}"/>
    <cellStyle name="20% - Accent1 3 2 5 5 3 2 2 3" xfId="22713" xr:uid="{00000000-0005-0000-0000-000001580000}"/>
    <cellStyle name="20% - Accent1 3 2 5 5 3 2 3" xfId="22714" xr:uid="{00000000-0005-0000-0000-000002580000}"/>
    <cellStyle name="20% - Accent1 3 2 5 5 3 2 3 2" xfId="22715" xr:uid="{00000000-0005-0000-0000-000003580000}"/>
    <cellStyle name="20% - Accent1 3 2 5 5 3 2 4" xfId="22716" xr:uid="{00000000-0005-0000-0000-000004580000}"/>
    <cellStyle name="20% - Accent1 3 2 5 5 3 3" xfId="22717" xr:uid="{00000000-0005-0000-0000-000005580000}"/>
    <cellStyle name="20% - Accent1 3 2 5 5 3 3 2" xfId="22718" xr:uid="{00000000-0005-0000-0000-000006580000}"/>
    <cellStyle name="20% - Accent1 3 2 5 5 3 3 2 2" xfId="22719" xr:uid="{00000000-0005-0000-0000-000007580000}"/>
    <cellStyle name="20% - Accent1 3 2 5 5 3 3 2 2 2" xfId="22720" xr:uid="{00000000-0005-0000-0000-000008580000}"/>
    <cellStyle name="20% - Accent1 3 2 5 5 3 3 2 3" xfId="22721" xr:uid="{00000000-0005-0000-0000-000009580000}"/>
    <cellStyle name="20% - Accent1 3 2 5 5 3 3 3" xfId="22722" xr:uid="{00000000-0005-0000-0000-00000A580000}"/>
    <cellStyle name="20% - Accent1 3 2 5 5 3 3 3 2" xfId="22723" xr:uid="{00000000-0005-0000-0000-00000B580000}"/>
    <cellStyle name="20% - Accent1 3 2 5 5 3 3 4" xfId="22724" xr:uid="{00000000-0005-0000-0000-00000C580000}"/>
    <cellStyle name="20% - Accent1 3 2 5 5 3 4" xfId="22725" xr:uid="{00000000-0005-0000-0000-00000D580000}"/>
    <cellStyle name="20% - Accent1 3 2 5 5 3 4 2" xfId="22726" xr:uid="{00000000-0005-0000-0000-00000E580000}"/>
    <cellStyle name="20% - Accent1 3 2 5 5 3 4 2 2" xfId="22727" xr:uid="{00000000-0005-0000-0000-00000F580000}"/>
    <cellStyle name="20% - Accent1 3 2 5 5 3 4 2 2 2" xfId="22728" xr:uid="{00000000-0005-0000-0000-000010580000}"/>
    <cellStyle name="20% - Accent1 3 2 5 5 3 4 2 3" xfId="22729" xr:uid="{00000000-0005-0000-0000-000011580000}"/>
    <cellStyle name="20% - Accent1 3 2 5 5 3 4 3" xfId="22730" xr:uid="{00000000-0005-0000-0000-000012580000}"/>
    <cellStyle name="20% - Accent1 3 2 5 5 3 4 3 2" xfId="22731" xr:uid="{00000000-0005-0000-0000-000013580000}"/>
    <cellStyle name="20% - Accent1 3 2 5 5 3 4 4" xfId="22732" xr:uid="{00000000-0005-0000-0000-000014580000}"/>
    <cellStyle name="20% - Accent1 3 2 5 5 3 5" xfId="22733" xr:uid="{00000000-0005-0000-0000-000015580000}"/>
    <cellStyle name="20% - Accent1 3 2 5 5 3 5 2" xfId="22734" xr:uid="{00000000-0005-0000-0000-000016580000}"/>
    <cellStyle name="20% - Accent1 3 2 5 5 3 5 2 2" xfId="22735" xr:uid="{00000000-0005-0000-0000-000017580000}"/>
    <cellStyle name="20% - Accent1 3 2 5 5 3 5 3" xfId="22736" xr:uid="{00000000-0005-0000-0000-000018580000}"/>
    <cellStyle name="20% - Accent1 3 2 5 5 3 6" xfId="22737" xr:uid="{00000000-0005-0000-0000-000019580000}"/>
    <cellStyle name="20% - Accent1 3 2 5 5 3 6 2" xfId="22738" xr:uid="{00000000-0005-0000-0000-00001A580000}"/>
    <cellStyle name="20% - Accent1 3 2 5 5 3 6 2 2" xfId="22739" xr:uid="{00000000-0005-0000-0000-00001B580000}"/>
    <cellStyle name="20% - Accent1 3 2 5 5 3 6 3" xfId="22740" xr:uid="{00000000-0005-0000-0000-00001C580000}"/>
    <cellStyle name="20% - Accent1 3 2 5 5 3 7" xfId="22741" xr:uid="{00000000-0005-0000-0000-00001D580000}"/>
    <cellStyle name="20% - Accent1 3 2 5 5 3 7 2" xfId="22742" xr:uid="{00000000-0005-0000-0000-00001E580000}"/>
    <cellStyle name="20% - Accent1 3 2 5 5 3 8" xfId="22743" xr:uid="{00000000-0005-0000-0000-00001F580000}"/>
    <cellStyle name="20% - Accent1 3 2 5 5 3 8 2" xfId="22744" xr:uid="{00000000-0005-0000-0000-000020580000}"/>
    <cellStyle name="20% - Accent1 3 2 5 5 3 9" xfId="22745" xr:uid="{00000000-0005-0000-0000-000021580000}"/>
    <cellStyle name="20% - Accent1 3 2 5 5 4" xfId="22746" xr:uid="{00000000-0005-0000-0000-000022580000}"/>
    <cellStyle name="20% - Accent1 3 2 5 5 4 2" xfId="22747" xr:uid="{00000000-0005-0000-0000-000023580000}"/>
    <cellStyle name="20% - Accent1 3 2 5 5 4 2 2" xfId="22748" xr:uid="{00000000-0005-0000-0000-000024580000}"/>
    <cellStyle name="20% - Accent1 3 2 5 5 4 2 2 2" xfId="22749" xr:uid="{00000000-0005-0000-0000-000025580000}"/>
    <cellStyle name="20% - Accent1 3 2 5 5 4 2 3" xfId="22750" xr:uid="{00000000-0005-0000-0000-000026580000}"/>
    <cellStyle name="20% - Accent1 3 2 5 5 4 3" xfId="22751" xr:uid="{00000000-0005-0000-0000-000027580000}"/>
    <cellStyle name="20% - Accent1 3 2 5 5 4 3 2" xfId="22752" xr:uid="{00000000-0005-0000-0000-000028580000}"/>
    <cellStyle name="20% - Accent1 3 2 5 5 4 4" xfId="22753" xr:uid="{00000000-0005-0000-0000-000029580000}"/>
    <cellStyle name="20% - Accent1 3 2 5 5 5" xfId="22754" xr:uid="{00000000-0005-0000-0000-00002A580000}"/>
    <cellStyle name="20% - Accent1 3 2 5 5 5 2" xfId="22755" xr:uid="{00000000-0005-0000-0000-00002B580000}"/>
    <cellStyle name="20% - Accent1 3 2 5 5 5 2 2" xfId="22756" xr:uid="{00000000-0005-0000-0000-00002C580000}"/>
    <cellStyle name="20% - Accent1 3 2 5 5 5 2 2 2" xfId="22757" xr:uid="{00000000-0005-0000-0000-00002D580000}"/>
    <cellStyle name="20% - Accent1 3 2 5 5 5 2 3" xfId="22758" xr:uid="{00000000-0005-0000-0000-00002E580000}"/>
    <cellStyle name="20% - Accent1 3 2 5 5 5 3" xfId="22759" xr:uid="{00000000-0005-0000-0000-00002F580000}"/>
    <cellStyle name="20% - Accent1 3 2 5 5 5 3 2" xfId="22760" xr:uid="{00000000-0005-0000-0000-000030580000}"/>
    <cellStyle name="20% - Accent1 3 2 5 5 5 4" xfId="22761" xr:uid="{00000000-0005-0000-0000-000031580000}"/>
    <cellStyle name="20% - Accent1 3 2 5 5 6" xfId="22762" xr:uid="{00000000-0005-0000-0000-000032580000}"/>
    <cellStyle name="20% - Accent1 3 2 5 5 6 2" xfId="22763" xr:uid="{00000000-0005-0000-0000-000033580000}"/>
    <cellStyle name="20% - Accent1 3 2 5 5 6 2 2" xfId="22764" xr:uid="{00000000-0005-0000-0000-000034580000}"/>
    <cellStyle name="20% - Accent1 3 2 5 5 6 2 2 2" xfId="22765" xr:uid="{00000000-0005-0000-0000-000035580000}"/>
    <cellStyle name="20% - Accent1 3 2 5 5 6 2 3" xfId="22766" xr:uid="{00000000-0005-0000-0000-000036580000}"/>
    <cellStyle name="20% - Accent1 3 2 5 5 6 3" xfId="22767" xr:uid="{00000000-0005-0000-0000-000037580000}"/>
    <cellStyle name="20% - Accent1 3 2 5 5 6 3 2" xfId="22768" xr:uid="{00000000-0005-0000-0000-000038580000}"/>
    <cellStyle name="20% - Accent1 3 2 5 5 6 4" xfId="22769" xr:uid="{00000000-0005-0000-0000-000039580000}"/>
    <cellStyle name="20% - Accent1 3 2 5 5 7" xfId="22770" xr:uid="{00000000-0005-0000-0000-00003A580000}"/>
    <cellStyle name="20% - Accent1 3 2 5 5 7 2" xfId="22771" xr:uid="{00000000-0005-0000-0000-00003B580000}"/>
    <cellStyle name="20% - Accent1 3 2 5 5 7 2 2" xfId="22772" xr:uid="{00000000-0005-0000-0000-00003C580000}"/>
    <cellStyle name="20% - Accent1 3 2 5 5 7 3" xfId="22773" xr:uid="{00000000-0005-0000-0000-00003D580000}"/>
    <cellStyle name="20% - Accent1 3 2 5 5 8" xfId="22774" xr:uid="{00000000-0005-0000-0000-00003E580000}"/>
    <cellStyle name="20% - Accent1 3 2 5 5 8 2" xfId="22775" xr:uid="{00000000-0005-0000-0000-00003F580000}"/>
    <cellStyle name="20% - Accent1 3 2 5 5 8 2 2" xfId="22776" xr:uid="{00000000-0005-0000-0000-000040580000}"/>
    <cellStyle name="20% - Accent1 3 2 5 5 8 3" xfId="22777" xr:uid="{00000000-0005-0000-0000-000041580000}"/>
    <cellStyle name="20% - Accent1 3 2 5 5 9" xfId="22778" xr:uid="{00000000-0005-0000-0000-000042580000}"/>
    <cellStyle name="20% - Accent1 3 2 5 5 9 2" xfId="22779" xr:uid="{00000000-0005-0000-0000-000043580000}"/>
    <cellStyle name="20% - Accent1 3 2 5 6" xfId="22780" xr:uid="{00000000-0005-0000-0000-000044580000}"/>
    <cellStyle name="20% - Accent1 3 2 5 6 2" xfId="22781" xr:uid="{00000000-0005-0000-0000-000045580000}"/>
    <cellStyle name="20% - Accent1 3 2 5 6 2 2" xfId="22782" xr:uid="{00000000-0005-0000-0000-000046580000}"/>
    <cellStyle name="20% - Accent1 3 2 5 6 2 2 2" xfId="22783" xr:uid="{00000000-0005-0000-0000-000047580000}"/>
    <cellStyle name="20% - Accent1 3 2 5 6 2 2 2 2" xfId="22784" xr:uid="{00000000-0005-0000-0000-000048580000}"/>
    <cellStyle name="20% - Accent1 3 2 5 6 2 2 3" xfId="22785" xr:uid="{00000000-0005-0000-0000-000049580000}"/>
    <cellStyle name="20% - Accent1 3 2 5 6 2 3" xfId="22786" xr:uid="{00000000-0005-0000-0000-00004A580000}"/>
    <cellStyle name="20% - Accent1 3 2 5 6 2 3 2" xfId="22787" xr:uid="{00000000-0005-0000-0000-00004B580000}"/>
    <cellStyle name="20% - Accent1 3 2 5 6 2 4" xfId="22788" xr:uid="{00000000-0005-0000-0000-00004C580000}"/>
    <cellStyle name="20% - Accent1 3 2 5 6 3" xfId="22789" xr:uid="{00000000-0005-0000-0000-00004D580000}"/>
    <cellStyle name="20% - Accent1 3 2 5 6 3 2" xfId="22790" xr:uid="{00000000-0005-0000-0000-00004E580000}"/>
    <cellStyle name="20% - Accent1 3 2 5 6 3 2 2" xfId="22791" xr:uid="{00000000-0005-0000-0000-00004F580000}"/>
    <cellStyle name="20% - Accent1 3 2 5 6 3 2 2 2" xfId="22792" xr:uid="{00000000-0005-0000-0000-000050580000}"/>
    <cellStyle name="20% - Accent1 3 2 5 6 3 2 3" xfId="22793" xr:uid="{00000000-0005-0000-0000-000051580000}"/>
    <cellStyle name="20% - Accent1 3 2 5 6 3 3" xfId="22794" xr:uid="{00000000-0005-0000-0000-000052580000}"/>
    <cellStyle name="20% - Accent1 3 2 5 6 3 3 2" xfId="22795" xr:uid="{00000000-0005-0000-0000-000053580000}"/>
    <cellStyle name="20% - Accent1 3 2 5 6 3 4" xfId="22796" xr:uid="{00000000-0005-0000-0000-000054580000}"/>
    <cellStyle name="20% - Accent1 3 2 5 6 4" xfId="22797" xr:uid="{00000000-0005-0000-0000-000055580000}"/>
    <cellStyle name="20% - Accent1 3 2 5 6 4 2" xfId="22798" xr:uid="{00000000-0005-0000-0000-000056580000}"/>
    <cellStyle name="20% - Accent1 3 2 5 6 4 2 2" xfId="22799" xr:uid="{00000000-0005-0000-0000-000057580000}"/>
    <cellStyle name="20% - Accent1 3 2 5 6 4 2 2 2" xfId="22800" xr:uid="{00000000-0005-0000-0000-000058580000}"/>
    <cellStyle name="20% - Accent1 3 2 5 6 4 2 3" xfId="22801" xr:uid="{00000000-0005-0000-0000-000059580000}"/>
    <cellStyle name="20% - Accent1 3 2 5 6 4 3" xfId="22802" xr:uid="{00000000-0005-0000-0000-00005A580000}"/>
    <cellStyle name="20% - Accent1 3 2 5 6 4 3 2" xfId="22803" xr:uid="{00000000-0005-0000-0000-00005B580000}"/>
    <cellStyle name="20% - Accent1 3 2 5 6 4 4" xfId="22804" xr:uid="{00000000-0005-0000-0000-00005C580000}"/>
    <cellStyle name="20% - Accent1 3 2 5 6 5" xfId="22805" xr:uid="{00000000-0005-0000-0000-00005D580000}"/>
    <cellStyle name="20% - Accent1 3 2 5 6 5 2" xfId="22806" xr:uid="{00000000-0005-0000-0000-00005E580000}"/>
    <cellStyle name="20% - Accent1 3 2 5 6 5 2 2" xfId="22807" xr:uid="{00000000-0005-0000-0000-00005F580000}"/>
    <cellStyle name="20% - Accent1 3 2 5 6 5 3" xfId="22808" xr:uid="{00000000-0005-0000-0000-000060580000}"/>
    <cellStyle name="20% - Accent1 3 2 5 6 6" xfId="22809" xr:uid="{00000000-0005-0000-0000-000061580000}"/>
    <cellStyle name="20% - Accent1 3 2 5 6 6 2" xfId="22810" xr:uid="{00000000-0005-0000-0000-000062580000}"/>
    <cellStyle name="20% - Accent1 3 2 5 6 6 2 2" xfId="22811" xr:uid="{00000000-0005-0000-0000-000063580000}"/>
    <cellStyle name="20% - Accent1 3 2 5 6 6 3" xfId="22812" xr:uid="{00000000-0005-0000-0000-000064580000}"/>
    <cellStyle name="20% - Accent1 3 2 5 6 7" xfId="22813" xr:uid="{00000000-0005-0000-0000-000065580000}"/>
    <cellStyle name="20% - Accent1 3 2 5 6 7 2" xfId="22814" xr:uid="{00000000-0005-0000-0000-000066580000}"/>
    <cellStyle name="20% - Accent1 3 2 5 6 8" xfId="22815" xr:uid="{00000000-0005-0000-0000-000067580000}"/>
    <cellStyle name="20% - Accent1 3 2 5 6 8 2" xfId="22816" xr:uid="{00000000-0005-0000-0000-000068580000}"/>
    <cellStyle name="20% - Accent1 3 2 5 6 9" xfId="22817" xr:uid="{00000000-0005-0000-0000-000069580000}"/>
    <cellStyle name="20% - Accent1 3 2 5 7" xfId="22818" xr:uid="{00000000-0005-0000-0000-00006A580000}"/>
    <cellStyle name="20% - Accent1 3 2 5 7 2" xfId="22819" xr:uid="{00000000-0005-0000-0000-00006B580000}"/>
    <cellStyle name="20% - Accent1 3 2 5 7 2 2" xfId="22820" xr:uid="{00000000-0005-0000-0000-00006C580000}"/>
    <cellStyle name="20% - Accent1 3 2 5 7 2 2 2" xfId="22821" xr:uid="{00000000-0005-0000-0000-00006D580000}"/>
    <cellStyle name="20% - Accent1 3 2 5 7 2 2 2 2" xfId="22822" xr:uid="{00000000-0005-0000-0000-00006E580000}"/>
    <cellStyle name="20% - Accent1 3 2 5 7 2 2 3" xfId="22823" xr:uid="{00000000-0005-0000-0000-00006F580000}"/>
    <cellStyle name="20% - Accent1 3 2 5 7 2 3" xfId="22824" xr:uid="{00000000-0005-0000-0000-000070580000}"/>
    <cellStyle name="20% - Accent1 3 2 5 7 2 3 2" xfId="22825" xr:uid="{00000000-0005-0000-0000-000071580000}"/>
    <cellStyle name="20% - Accent1 3 2 5 7 2 4" xfId="22826" xr:uid="{00000000-0005-0000-0000-000072580000}"/>
    <cellStyle name="20% - Accent1 3 2 5 7 3" xfId="22827" xr:uid="{00000000-0005-0000-0000-000073580000}"/>
    <cellStyle name="20% - Accent1 3 2 5 7 3 2" xfId="22828" xr:uid="{00000000-0005-0000-0000-000074580000}"/>
    <cellStyle name="20% - Accent1 3 2 5 7 3 2 2" xfId="22829" xr:uid="{00000000-0005-0000-0000-000075580000}"/>
    <cellStyle name="20% - Accent1 3 2 5 7 3 2 2 2" xfId="22830" xr:uid="{00000000-0005-0000-0000-000076580000}"/>
    <cellStyle name="20% - Accent1 3 2 5 7 3 2 3" xfId="22831" xr:uid="{00000000-0005-0000-0000-000077580000}"/>
    <cellStyle name="20% - Accent1 3 2 5 7 3 3" xfId="22832" xr:uid="{00000000-0005-0000-0000-000078580000}"/>
    <cellStyle name="20% - Accent1 3 2 5 7 3 3 2" xfId="22833" xr:uid="{00000000-0005-0000-0000-000079580000}"/>
    <cellStyle name="20% - Accent1 3 2 5 7 3 4" xfId="22834" xr:uid="{00000000-0005-0000-0000-00007A580000}"/>
    <cellStyle name="20% - Accent1 3 2 5 7 4" xfId="22835" xr:uid="{00000000-0005-0000-0000-00007B580000}"/>
    <cellStyle name="20% - Accent1 3 2 5 7 4 2" xfId="22836" xr:uid="{00000000-0005-0000-0000-00007C580000}"/>
    <cellStyle name="20% - Accent1 3 2 5 7 4 2 2" xfId="22837" xr:uid="{00000000-0005-0000-0000-00007D580000}"/>
    <cellStyle name="20% - Accent1 3 2 5 7 4 2 2 2" xfId="22838" xr:uid="{00000000-0005-0000-0000-00007E580000}"/>
    <cellStyle name="20% - Accent1 3 2 5 7 4 2 3" xfId="22839" xr:uid="{00000000-0005-0000-0000-00007F580000}"/>
    <cellStyle name="20% - Accent1 3 2 5 7 4 3" xfId="22840" xr:uid="{00000000-0005-0000-0000-000080580000}"/>
    <cellStyle name="20% - Accent1 3 2 5 7 4 3 2" xfId="22841" xr:uid="{00000000-0005-0000-0000-000081580000}"/>
    <cellStyle name="20% - Accent1 3 2 5 7 4 4" xfId="22842" xr:uid="{00000000-0005-0000-0000-000082580000}"/>
    <cellStyle name="20% - Accent1 3 2 5 7 5" xfId="22843" xr:uid="{00000000-0005-0000-0000-000083580000}"/>
    <cellStyle name="20% - Accent1 3 2 5 7 5 2" xfId="22844" xr:uid="{00000000-0005-0000-0000-000084580000}"/>
    <cellStyle name="20% - Accent1 3 2 5 7 5 2 2" xfId="22845" xr:uid="{00000000-0005-0000-0000-000085580000}"/>
    <cellStyle name="20% - Accent1 3 2 5 7 5 3" xfId="22846" xr:uid="{00000000-0005-0000-0000-000086580000}"/>
    <cellStyle name="20% - Accent1 3 2 5 7 6" xfId="22847" xr:uid="{00000000-0005-0000-0000-000087580000}"/>
    <cellStyle name="20% - Accent1 3 2 5 7 6 2" xfId="22848" xr:uid="{00000000-0005-0000-0000-000088580000}"/>
    <cellStyle name="20% - Accent1 3 2 5 7 6 2 2" xfId="22849" xr:uid="{00000000-0005-0000-0000-000089580000}"/>
    <cellStyle name="20% - Accent1 3 2 5 7 6 3" xfId="22850" xr:uid="{00000000-0005-0000-0000-00008A580000}"/>
    <cellStyle name="20% - Accent1 3 2 5 7 7" xfId="22851" xr:uid="{00000000-0005-0000-0000-00008B580000}"/>
    <cellStyle name="20% - Accent1 3 2 5 7 7 2" xfId="22852" xr:uid="{00000000-0005-0000-0000-00008C580000}"/>
    <cellStyle name="20% - Accent1 3 2 5 7 8" xfId="22853" xr:uid="{00000000-0005-0000-0000-00008D580000}"/>
    <cellStyle name="20% - Accent1 3 2 5 7 8 2" xfId="22854" xr:uid="{00000000-0005-0000-0000-00008E580000}"/>
    <cellStyle name="20% - Accent1 3 2 5 7 9" xfId="22855" xr:uid="{00000000-0005-0000-0000-00008F580000}"/>
    <cellStyle name="20% - Accent1 3 2 5 8" xfId="22856" xr:uid="{00000000-0005-0000-0000-000090580000}"/>
    <cellStyle name="20% - Accent1 3 2 5 8 2" xfId="22857" xr:uid="{00000000-0005-0000-0000-000091580000}"/>
    <cellStyle name="20% - Accent1 3 2 5 8 2 2" xfId="22858" xr:uid="{00000000-0005-0000-0000-000092580000}"/>
    <cellStyle name="20% - Accent1 3 2 5 8 2 2 2" xfId="22859" xr:uid="{00000000-0005-0000-0000-000093580000}"/>
    <cellStyle name="20% - Accent1 3 2 5 8 2 3" xfId="22860" xr:uid="{00000000-0005-0000-0000-000094580000}"/>
    <cellStyle name="20% - Accent1 3 2 5 8 3" xfId="22861" xr:uid="{00000000-0005-0000-0000-000095580000}"/>
    <cellStyle name="20% - Accent1 3 2 5 8 3 2" xfId="22862" xr:uid="{00000000-0005-0000-0000-000096580000}"/>
    <cellStyle name="20% - Accent1 3 2 5 8 4" xfId="22863" xr:uid="{00000000-0005-0000-0000-000097580000}"/>
    <cellStyle name="20% - Accent1 3 2 5 9" xfId="22864" xr:uid="{00000000-0005-0000-0000-000098580000}"/>
    <cellStyle name="20% - Accent1 3 2 5 9 2" xfId="22865" xr:uid="{00000000-0005-0000-0000-000099580000}"/>
    <cellStyle name="20% - Accent1 3 2 5 9 2 2" xfId="22866" xr:uid="{00000000-0005-0000-0000-00009A580000}"/>
    <cellStyle name="20% - Accent1 3 2 5 9 2 2 2" xfId="22867" xr:uid="{00000000-0005-0000-0000-00009B580000}"/>
    <cellStyle name="20% - Accent1 3 2 5 9 2 3" xfId="22868" xr:uid="{00000000-0005-0000-0000-00009C580000}"/>
    <cellStyle name="20% - Accent1 3 2 5 9 3" xfId="22869" xr:uid="{00000000-0005-0000-0000-00009D580000}"/>
    <cellStyle name="20% - Accent1 3 2 5 9 3 2" xfId="22870" xr:uid="{00000000-0005-0000-0000-00009E580000}"/>
    <cellStyle name="20% - Accent1 3 2 5 9 4" xfId="22871" xr:uid="{00000000-0005-0000-0000-00009F580000}"/>
    <cellStyle name="20% - Accent1 3 2 6" xfId="22872" xr:uid="{00000000-0005-0000-0000-0000A0580000}"/>
    <cellStyle name="20% - Accent1 3 2 6 10" xfId="22873" xr:uid="{00000000-0005-0000-0000-0000A1580000}"/>
    <cellStyle name="20% - Accent1 3 2 6 10 2" xfId="22874" xr:uid="{00000000-0005-0000-0000-0000A2580000}"/>
    <cellStyle name="20% - Accent1 3 2 6 10 2 2" xfId="22875" xr:uid="{00000000-0005-0000-0000-0000A3580000}"/>
    <cellStyle name="20% - Accent1 3 2 6 10 3" xfId="22876" xr:uid="{00000000-0005-0000-0000-0000A4580000}"/>
    <cellStyle name="20% - Accent1 3 2 6 11" xfId="22877" xr:uid="{00000000-0005-0000-0000-0000A5580000}"/>
    <cellStyle name="20% - Accent1 3 2 6 11 2" xfId="22878" xr:uid="{00000000-0005-0000-0000-0000A6580000}"/>
    <cellStyle name="20% - Accent1 3 2 6 11 2 2" xfId="22879" xr:uid="{00000000-0005-0000-0000-0000A7580000}"/>
    <cellStyle name="20% - Accent1 3 2 6 11 3" xfId="22880" xr:uid="{00000000-0005-0000-0000-0000A8580000}"/>
    <cellStyle name="20% - Accent1 3 2 6 12" xfId="22881" xr:uid="{00000000-0005-0000-0000-0000A9580000}"/>
    <cellStyle name="20% - Accent1 3 2 6 12 2" xfId="22882" xr:uid="{00000000-0005-0000-0000-0000AA580000}"/>
    <cellStyle name="20% - Accent1 3 2 6 13" xfId="22883" xr:uid="{00000000-0005-0000-0000-0000AB580000}"/>
    <cellStyle name="20% - Accent1 3 2 6 13 2" xfId="22884" xr:uid="{00000000-0005-0000-0000-0000AC580000}"/>
    <cellStyle name="20% - Accent1 3 2 6 14" xfId="22885" xr:uid="{00000000-0005-0000-0000-0000AD580000}"/>
    <cellStyle name="20% - Accent1 3 2 6 2" xfId="22886" xr:uid="{00000000-0005-0000-0000-0000AE580000}"/>
    <cellStyle name="20% - Accent1 3 2 6 2 10" xfId="22887" xr:uid="{00000000-0005-0000-0000-0000AF580000}"/>
    <cellStyle name="20% - Accent1 3 2 6 2 10 2" xfId="22888" xr:uid="{00000000-0005-0000-0000-0000B0580000}"/>
    <cellStyle name="20% - Accent1 3 2 6 2 11" xfId="22889" xr:uid="{00000000-0005-0000-0000-0000B1580000}"/>
    <cellStyle name="20% - Accent1 3 2 6 2 2" xfId="22890" xr:uid="{00000000-0005-0000-0000-0000B2580000}"/>
    <cellStyle name="20% - Accent1 3 2 6 2 2 2" xfId="22891" xr:uid="{00000000-0005-0000-0000-0000B3580000}"/>
    <cellStyle name="20% - Accent1 3 2 6 2 2 2 2" xfId="22892" xr:uid="{00000000-0005-0000-0000-0000B4580000}"/>
    <cellStyle name="20% - Accent1 3 2 6 2 2 2 2 2" xfId="22893" xr:uid="{00000000-0005-0000-0000-0000B5580000}"/>
    <cellStyle name="20% - Accent1 3 2 6 2 2 2 2 2 2" xfId="22894" xr:uid="{00000000-0005-0000-0000-0000B6580000}"/>
    <cellStyle name="20% - Accent1 3 2 6 2 2 2 2 3" xfId="22895" xr:uid="{00000000-0005-0000-0000-0000B7580000}"/>
    <cellStyle name="20% - Accent1 3 2 6 2 2 2 3" xfId="22896" xr:uid="{00000000-0005-0000-0000-0000B8580000}"/>
    <cellStyle name="20% - Accent1 3 2 6 2 2 2 3 2" xfId="22897" xr:uid="{00000000-0005-0000-0000-0000B9580000}"/>
    <cellStyle name="20% - Accent1 3 2 6 2 2 2 4" xfId="22898" xr:uid="{00000000-0005-0000-0000-0000BA580000}"/>
    <cellStyle name="20% - Accent1 3 2 6 2 2 3" xfId="22899" xr:uid="{00000000-0005-0000-0000-0000BB580000}"/>
    <cellStyle name="20% - Accent1 3 2 6 2 2 3 2" xfId="22900" xr:uid="{00000000-0005-0000-0000-0000BC580000}"/>
    <cellStyle name="20% - Accent1 3 2 6 2 2 3 2 2" xfId="22901" xr:uid="{00000000-0005-0000-0000-0000BD580000}"/>
    <cellStyle name="20% - Accent1 3 2 6 2 2 3 2 2 2" xfId="22902" xr:uid="{00000000-0005-0000-0000-0000BE580000}"/>
    <cellStyle name="20% - Accent1 3 2 6 2 2 3 2 3" xfId="22903" xr:uid="{00000000-0005-0000-0000-0000BF580000}"/>
    <cellStyle name="20% - Accent1 3 2 6 2 2 3 3" xfId="22904" xr:uid="{00000000-0005-0000-0000-0000C0580000}"/>
    <cellStyle name="20% - Accent1 3 2 6 2 2 3 3 2" xfId="22905" xr:uid="{00000000-0005-0000-0000-0000C1580000}"/>
    <cellStyle name="20% - Accent1 3 2 6 2 2 3 4" xfId="22906" xr:uid="{00000000-0005-0000-0000-0000C2580000}"/>
    <cellStyle name="20% - Accent1 3 2 6 2 2 4" xfId="22907" xr:uid="{00000000-0005-0000-0000-0000C3580000}"/>
    <cellStyle name="20% - Accent1 3 2 6 2 2 4 2" xfId="22908" xr:uid="{00000000-0005-0000-0000-0000C4580000}"/>
    <cellStyle name="20% - Accent1 3 2 6 2 2 4 2 2" xfId="22909" xr:uid="{00000000-0005-0000-0000-0000C5580000}"/>
    <cellStyle name="20% - Accent1 3 2 6 2 2 4 2 2 2" xfId="22910" xr:uid="{00000000-0005-0000-0000-0000C6580000}"/>
    <cellStyle name="20% - Accent1 3 2 6 2 2 4 2 3" xfId="22911" xr:uid="{00000000-0005-0000-0000-0000C7580000}"/>
    <cellStyle name="20% - Accent1 3 2 6 2 2 4 3" xfId="22912" xr:uid="{00000000-0005-0000-0000-0000C8580000}"/>
    <cellStyle name="20% - Accent1 3 2 6 2 2 4 3 2" xfId="22913" xr:uid="{00000000-0005-0000-0000-0000C9580000}"/>
    <cellStyle name="20% - Accent1 3 2 6 2 2 4 4" xfId="22914" xr:uid="{00000000-0005-0000-0000-0000CA580000}"/>
    <cellStyle name="20% - Accent1 3 2 6 2 2 5" xfId="22915" xr:uid="{00000000-0005-0000-0000-0000CB580000}"/>
    <cellStyle name="20% - Accent1 3 2 6 2 2 5 2" xfId="22916" xr:uid="{00000000-0005-0000-0000-0000CC580000}"/>
    <cellStyle name="20% - Accent1 3 2 6 2 2 5 2 2" xfId="22917" xr:uid="{00000000-0005-0000-0000-0000CD580000}"/>
    <cellStyle name="20% - Accent1 3 2 6 2 2 5 3" xfId="22918" xr:uid="{00000000-0005-0000-0000-0000CE580000}"/>
    <cellStyle name="20% - Accent1 3 2 6 2 2 6" xfId="22919" xr:uid="{00000000-0005-0000-0000-0000CF580000}"/>
    <cellStyle name="20% - Accent1 3 2 6 2 2 6 2" xfId="22920" xr:uid="{00000000-0005-0000-0000-0000D0580000}"/>
    <cellStyle name="20% - Accent1 3 2 6 2 2 6 2 2" xfId="22921" xr:uid="{00000000-0005-0000-0000-0000D1580000}"/>
    <cellStyle name="20% - Accent1 3 2 6 2 2 6 3" xfId="22922" xr:uid="{00000000-0005-0000-0000-0000D2580000}"/>
    <cellStyle name="20% - Accent1 3 2 6 2 2 7" xfId="22923" xr:uid="{00000000-0005-0000-0000-0000D3580000}"/>
    <cellStyle name="20% - Accent1 3 2 6 2 2 7 2" xfId="22924" xr:uid="{00000000-0005-0000-0000-0000D4580000}"/>
    <cellStyle name="20% - Accent1 3 2 6 2 2 8" xfId="22925" xr:uid="{00000000-0005-0000-0000-0000D5580000}"/>
    <cellStyle name="20% - Accent1 3 2 6 2 2 8 2" xfId="22926" xr:uid="{00000000-0005-0000-0000-0000D6580000}"/>
    <cellStyle name="20% - Accent1 3 2 6 2 2 9" xfId="22927" xr:uid="{00000000-0005-0000-0000-0000D7580000}"/>
    <cellStyle name="20% - Accent1 3 2 6 2 3" xfId="22928" xr:uid="{00000000-0005-0000-0000-0000D8580000}"/>
    <cellStyle name="20% - Accent1 3 2 6 2 3 2" xfId="22929" xr:uid="{00000000-0005-0000-0000-0000D9580000}"/>
    <cellStyle name="20% - Accent1 3 2 6 2 3 2 2" xfId="22930" xr:uid="{00000000-0005-0000-0000-0000DA580000}"/>
    <cellStyle name="20% - Accent1 3 2 6 2 3 2 2 2" xfId="22931" xr:uid="{00000000-0005-0000-0000-0000DB580000}"/>
    <cellStyle name="20% - Accent1 3 2 6 2 3 2 2 2 2" xfId="22932" xr:uid="{00000000-0005-0000-0000-0000DC580000}"/>
    <cellStyle name="20% - Accent1 3 2 6 2 3 2 2 3" xfId="22933" xr:uid="{00000000-0005-0000-0000-0000DD580000}"/>
    <cellStyle name="20% - Accent1 3 2 6 2 3 2 3" xfId="22934" xr:uid="{00000000-0005-0000-0000-0000DE580000}"/>
    <cellStyle name="20% - Accent1 3 2 6 2 3 2 3 2" xfId="22935" xr:uid="{00000000-0005-0000-0000-0000DF580000}"/>
    <cellStyle name="20% - Accent1 3 2 6 2 3 2 4" xfId="22936" xr:uid="{00000000-0005-0000-0000-0000E0580000}"/>
    <cellStyle name="20% - Accent1 3 2 6 2 3 3" xfId="22937" xr:uid="{00000000-0005-0000-0000-0000E1580000}"/>
    <cellStyle name="20% - Accent1 3 2 6 2 3 3 2" xfId="22938" xr:uid="{00000000-0005-0000-0000-0000E2580000}"/>
    <cellStyle name="20% - Accent1 3 2 6 2 3 3 2 2" xfId="22939" xr:uid="{00000000-0005-0000-0000-0000E3580000}"/>
    <cellStyle name="20% - Accent1 3 2 6 2 3 3 2 2 2" xfId="22940" xr:uid="{00000000-0005-0000-0000-0000E4580000}"/>
    <cellStyle name="20% - Accent1 3 2 6 2 3 3 2 3" xfId="22941" xr:uid="{00000000-0005-0000-0000-0000E5580000}"/>
    <cellStyle name="20% - Accent1 3 2 6 2 3 3 3" xfId="22942" xr:uid="{00000000-0005-0000-0000-0000E6580000}"/>
    <cellStyle name="20% - Accent1 3 2 6 2 3 3 3 2" xfId="22943" xr:uid="{00000000-0005-0000-0000-0000E7580000}"/>
    <cellStyle name="20% - Accent1 3 2 6 2 3 3 4" xfId="22944" xr:uid="{00000000-0005-0000-0000-0000E8580000}"/>
    <cellStyle name="20% - Accent1 3 2 6 2 3 4" xfId="22945" xr:uid="{00000000-0005-0000-0000-0000E9580000}"/>
    <cellStyle name="20% - Accent1 3 2 6 2 3 4 2" xfId="22946" xr:uid="{00000000-0005-0000-0000-0000EA580000}"/>
    <cellStyle name="20% - Accent1 3 2 6 2 3 4 2 2" xfId="22947" xr:uid="{00000000-0005-0000-0000-0000EB580000}"/>
    <cellStyle name="20% - Accent1 3 2 6 2 3 4 2 2 2" xfId="22948" xr:uid="{00000000-0005-0000-0000-0000EC580000}"/>
    <cellStyle name="20% - Accent1 3 2 6 2 3 4 2 3" xfId="22949" xr:uid="{00000000-0005-0000-0000-0000ED580000}"/>
    <cellStyle name="20% - Accent1 3 2 6 2 3 4 3" xfId="22950" xr:uid="{00000000-0005-0000-0000-0000EE580000}"/>
    <cellStyle name="20% - Accent1 3 2 6 2 3 4 3 2" xfId="22951" xr:uid="{00000000-0005-0000-0000-0000EF580000}"/>
    <cellStyle name="20% - Accent1 3 2 6 2 3 4 4" xfId="22952" xr:uid="{00000000-0005-0000-0000-0000F0580000}"/>
    <cellStyle name="20% - Accent1 3 2 6 2 3 5" xfId="22953" xr:uid="{00000000-0005-0000-0000-0000F1580000}"/>
    <cellStyle name="20% - Accent1 3 2 6 2 3 5 2" xfId="22954" xr:uid="{00000000-0005-0000-0000-0000F2580000}"/>
    <cellStyle name="20% - Accent1 3 2 6 2 3 5 2 2" xfId="22955" xr:uid="{00000000-0005-0000-0000-0000F3580000}"/>
    <cellStyle name="20% - Accent1 3 2 6 2 3 5 3" xfId="22956" xr:uid="{00000000-0005-0000-0000-0000F4580000}"/>
    <cellStyle name="20% - Accent1 3 2 6 2 3 6" xfId="22957" xr:uid="{00000000-0005-0000-0000-0000F5580000}"/>
    <cellStyle name="20% - Accent1 3 2 6 2 3 6 2" xfId="22958" xr:uid="{00000000-0005-0000-0000-0000F6580000}"/>
    <cellStyle name="20% - Accent1 3 2 6 2 3 6 2 2" xfId="22959" xr:uid="{00000000-0005-0000-0000-0000F7580000}"/>
    <cellStyle name="20% - Accent1 3 2 6 2 3 6 3" xfId="22960" xr:uid="{00000000-0005-0000-0000-0000F8580000}"/>
    <cellStyle name="20% - Accent1 3 2 6 2 3 7" xfId="22961" xr:uid="{00000000-0005-0000-0000-0000F9580000}"/>
    <cellStyle name="20% - Accent1 3 2 6 2 3 7 2" xfId="22962" xr:uid="{00000000-0005-0000-0000-0000FA580000}"/>
    <cellStyle name="20% - Accent1 3 2 6 2 3 8" xfId="22963" xr:uid="{00000000-0005-0000-0000-0000FB580000}"/>
    <cellStyle name="20% - Accent1 3 2 6 2 3 8 2" xfId="22964" xr:uid="{00000000-0005-0000-0000-0000FC580000}"/>
    <cellStyle name="20% - Accent1 3 2 6 2 3 9" xfId="22965" xr:uid="{00000000-0005-0000-0000-0000FD580000}"/>
    <cellStyle name="20% - Accent1 3 2 6 2 4" xfId="22966" xr:uid="{00000000-0005-0000-0000-0000FE580000}"/>
    <cellStyle name="20% - Accent1 3 2 6 2 4 2" xfId="22967" xr:uid="{00000000-0005-0000-0000-0000FF580000}"/>
    <cellStyle name="20% - Accent1 3 2 6 2 4 2 2" xfId="22968" xr:uid="{00000000-0005-0000-0000-000000590000}"/>
    <cellStyle name="20% - Accent1 3 2 6 2 4 2 2 2" xfId="22969" xr:uid="{00000000-0005-0000-0000-000001590000}"/>
    <cellStyle name="20% - Accent1 3 2 6 2 4 2 3" xfId="22970" xr:uid="{00000000-0005-0000-0000-000002590000}"/>
    <cellStyle name="20% - Accent1 3 2 6 2 4 3" xfId="22971" xr:uid="{00000000-0005-0000-0000-000003590000}"/>
    <cellStyle name="20% - Accent1 3 2 6 2 4 3 2" xfId="22972" xr:uid="{00000000-0005-0000-0000-000004590000}"/>
    <cellStyle name="20% - Accent1 3 2 6 2 4 4" xfId="22973" xr:uid="{00000000-0005-0000-0000-000005590000}"/>
    <cellStyle name="20% - Accent1 3 2 6 2 5" xfId="22974" xr:uid="{00000000-0005-0000-0000-000006590000}"/>
    <cellStyle name="20% - Accent1 3 2 6 2 5 2" xfId="22975" xr:uid="{00000000-0005-0000-0000-000007590000}"/>
    <cellStyle name="20% - Accent1 3 2 6 2 5 2 2" xfId="22976" xr:uid="{00000000-0005-0000-0000-000008590000}"/>
    <cellStyle name="20% - Accent1 3 2 6 2 5 2 2 2" xfId="22977" xr:uid="{00000000-0005-0000-0000-000009590000}"/>
    <cellStyle name="20% - Accent1 3 2 6 2 5 2 3" xfId="22978" xr:uid="{00000000-0005-0000-0000-00000A590000}"/>
    <cellStyle name="20% - Accent1 3 2 6 2 5 3" xfId="22979" xr:uid="{00000000-0005-0000-0000-00000B590000}"/>
    <cellStyle name="20% - Accent1 3 2 6 2 5 3 2" xfId="22980" xr:uid="{00000000-0005-0000-0000-00000C590000}"/>
    <cellStyle name="20% - Accent1 3 2 6 2 5 4" xfId="22981" xr:uid="{00000000-0005-0000-0000-00000D590000}"/>
    <cellStyle name="20% - Accent1 3 2 6 2 6" xfId="22982" xr:uid="{00000000-0005-0000-0000-00000E590000}"/>
    <cellStyle name="20% - Accent1 3 2 6 2 6 2" xfId="22983" xr:uid="{00000000-0005-0000-0000-00000F590000}"/>
    <cellStyle name="20% - Accent1 3 2 6 2 6 2 2" xfId="22984" xr:uid="{00000000-0005-0000-0000-000010590000}"/>
    <cellStyle name="20% - Accent1 3 2 6 2 6 2 2 2" xfId="22985" xr:uid="{00000000-0005-0000-0000-000011590000}"/>
    <cellStyle name="20% - Accent1 3 2 6 2 6 2 3" xfId="22986" xr:uid="{00000000-0005-0000-0000-000012590000}"/>
    <cellStyle name="20% - Accent1 3 2 6 2 6 3" xfId="22987" xr:uid="{00000000-0005-0000-0000-000013590000}"/>
    <cellStyle name="20% - Accent1 3 2 6 2 6 3 2" xfId="22988" xr:uid="{00000000-0005-0000-0000-000014590000}"/>
    <cellStyle name="20% - Accent1 3 2 6 2 6 4" xfId="22989" xr:uid="{00000000-0005-0000-0000-000015590000}"/>
    <cellStyle name="20% - Accent1 3 2 6 2 7" xfId="22990" xr:uid="{00000000-0005-0000-0000-000016590000}"/>
    <cellStyle name="20% - Accent1 3 2 6 2 7 2" xfId="22991" xr:uid="{00000000-0005-0000-0000-000017590000}"/>
    <cellStyle name="20% - Accent1 3 2 6 2 7 2 2" xfId="22992" xr:uid="{00000000-0005-0000-0000-000018590000}"/>
    <cellStyle name="20% - Accent1 3 2 6 2 7 3" xfId="22993" xr:uid="{00000000-0005-0000-0000-000019590000}"/>
    <cellStyle name="20% - Accent1 3 2 6 2 8" xfId="22994" xr:uid="{00000000-0005-0000-0000-00001A590000}"/>
    <cellStyle name="20% - Accent1 3 2 6 2 8 2" xfId="22995" xr:uid="{00000000-0005-0000-0000-00001B590000}"/>
    <cellStyle name="20% - Accent1 3 2 6 2 8 2 2" xfId="22996" xr:uid="{00000000-0005-0000-0000-00001C590000}"/>
    <cellStyle name="20% - Accent1 3 2 6 2 8 3" xfId="22997" xr:uid="{00000000-0005-0000-0000-00001D590000}"/>
    <cellStyle name="20% - Accent1 3 2 6 2 9" xfId="22998" xr:uid="{00000000-0005-0000-0000-00001E590000}"/>
    <cellStyle name="20% - Accent1 3 2 6 2 9 2" xfId="22999" xr:uid="{00000000-0005-0000-0000-00001F590000}"/>
    <cellStyle name="20% - Accent1 3 2 6 3" xfId="23000" xr:uid="{00000000-0005-0000-0000-000020590000}"/>
    <cellStyle name="20% - Accent1 3 2 6 3 10" xfId="23001" xr:uid="{00000000-0005-0000-0000-000021590000}"/>
    <cellStyle name="20% - Accent1 3 2 6 3 10 2" xfId="23002" xr:uid="{00000000-0005-0000-0000-000022590000}"/>
    <cellStyle name="20% - Accent1 3 2 6 3 11" xfId="23003" xr:uid="{00000000-0005-0000-0000-000023590000}"/>
    <cellStyle name="20% - Accent1 3 2 6 3 2" xfId="23004" xr:uid="{00000000-0005-0000-0000-000024590000}"/>
    <cellStyle name="20% - Accent1 3 2 6 3 2 2" xfId="23005" xr:uid="{00000000-0005-0000-0000-000025590000}"/>
    <cellStyle name="20% - Accent1 3 2 6 3 2 2 2" xfId="23006" xr:uid="{00000000-0005-0000-0000-000026590000}"/>
    <cellStyle name="20% - Accent1 3 2 6 3 2 2 2 2" xfId="23007" xr:uid="{00000000-0005-0000-0000-000027590000}"/>
    <cellStyle name="20% - Accent1 3 2 6 3 2 2 2 2 2" xfId="23008" xr:uid="{00000000-0005-0000-0000-000028590000}"/>
    <cellStyle name="20% - Accent1 3 2 6 3 2 2 2 3" xfId="23009" xr:uid="{00000000-0005-0000-0000-000029590000}"/>
    <cellStyle name="20% - Accent1 3 2 6 3 2 2 3" xfId="23010" xr:uid="{00000000-0005-0000-0000-00002A590000}"/>
    <cellStyle name="20% - Accent1 3 2 6 3 2 2 3 2" xfId="23011" xr:uid="{00000000-0005-0000-0000-00002B590000}"/>
    <cellStyle name="20% - Accent1 3 2 6 3 2 2 4" xfId="23012" xr:uid="{00000000-0005-0000-0000-00002C590000}"/>
    <cellStyle name="20% - Accent1 3 2 6 3 2 3" xfId="23013" xr:uid="{00000000-0005-0000-0000-00002D590000}"/>
    <cellStyle name="20% - Accent1 3 2 6 3 2 3 2" xfId="23014" xr:uid="{00000000-0005-0000-0000-00002E590000}"/>
    <cellStyle name="20% - Accent1 3 2 6 3 2 3 2 2" xfId="23015" xr:uid="{00000000-0005-0000-0000-00002F590000}"/>
    <cellStyle name="20% - Accent1 3 2 6 3 2 3 2 2 2" xfId="23016" xr:uid="{00000000-0005-0000-0000-000030590000}"/>
    <cellStyle name="20% - Accent1 3 2 6 3 2 3 2 3" xfId="23017" xr:uid="{00000000-0005-0000-0000-000031590000}"/>
    <cellStyle name="20% - Accent1 3 2 6 3 2 3 3" xfId="23018" xr:uid="{00000000-0005-0000-0000-000032590000}"/>
    <cellStyle name="20% - Accent1 3 2 6 3 2 3 3 2" xfId="23019" xr:uid="{00000000-0005-0000-0000-000033590000}"/>
    <cellStyle name="20% - Accent1 3 2 6 3 2 3 4" xfId="23020" xr:uid="{00000000-0005-0000-0000-000034590000}"/>
    <cellStyle name="20% - Accent1 3 2 6 3 2 4" xfId="23021" xr:uid="{00000000-0005-0000-0000-000035590000}"/>
    <cellStyle name="20% - Accent1 3 2 6 3 2 4 2" xfId="23022" xr:uid="{00000000-0005-0000-0000-000036590000}"/>
    <cellStyle name="20% - Accent1 3 2 6 3 2 4 2 2" xfId="23023" xr:uid="{00000000-0005-0000-0000-000037590000}"/>
    <cellStyle name="20% - Accent1 3 2 6 3 2 4 2 2 2" xfId="23024" xr:uid="{00000000-0005-0000-0000-000038590000}"/>
    <cellStyle name="20% - Accent1 3 2 6 3 2 4 2 3" xfId="23025" xr:uid="{00000000-0005-0000-0000-000039590000}"/>
    <cellStyle name="20% - Accent1 3 2 6 3 2 4 3" xfId="23026" xr:uid="{00000000-0005-0000-0000-00003A590000}"/>
    <cellStyle name="20% - Accent1 3 2 6 3 2 4 3 2" xfId="23027" xr:uid="{00000000-0005-0000-0000-00003B590000}"/>
    <cellStyle name="20% - Accent1 3 2 6 3 2 4 4" xfId="23028" xr:uid="{00000000-0005-0000-0000-00003C590000}"/>
    <cellStyle name="20% - Accent1 3 2 6 3 2 5" xfId="23029" xr:uid="{00000000-0005-0000-0000-00003D590000}"/>
    <cellStyle name="20% - Accent1 3 2 6 3 2 5 2" xfId="23030" xr:uid="{00000000-0005-0000-0000-00003E590000}"/>
    <cellStyle name="20% - Accent1 3 2 6 3 2 5 2 2" xfId="23031" xr:uid="{00000000-0005-0000-0000-00003F590000}"/>
    <cellStyle name="20% - Accent1 3 2 6 3 2 5 3" xfId="23032" xr:uid="{00000000-0005-0000-0000-000040590000}"/>
    <cellStyle name="20% - Accent1 3 2 6 3 2 6" xfId="23033" xr:uid="{00000000-0005-0000-0000-000041590000}"/>
    <cellStyle name="20% - Accent1 3 2 6 3 2 6 2" xfId="23034" xr:uid="{00000000-0005-0000-0000-000042590000}"/>
    <cellStyle name="20% - Accent1 3 2 6 3 2 6 2 2" xfId="23035" xr:uid="{00000000-0005-0000-0000-000043590000}"/>
    <cellStyle name="20% - Accent1 3 2 6 3 2 6 3" xfId="23036" xr:uid="{00000000-0005-0000-0000-000044590000}"/>
    <cellStyle name="20% - Accent1 3 2 6 3 2 7" xfId="23037" xr:uid="{00000000-0005-0000-0000-000045590000}"/>
    <cellStyle name="20% - Accent1 3 2 6 3 2 7 2" xfId="23038" xr:uid="{00000000-0005-0000-0000-000046590000}"/>
    <cellStyle name="20% - Accent1 3 2 6 3 2 8" xfId="23039" xr:uid="{00000000-0005-0000-0000-000047590000}"/>
    <cellStyle name="20% - Accent1 3 2 6 3 2 8 2" xfId="23040" xr:uid="{00000000-0005-0000-0000-000048590000}"/>
    <cellStyle name="20% - Accent1 3 2 6 3 2 9" xfId="23041" xr:uid="{00000000-0005-0000-0000-000049590000}"/>
    <cellStyle name="20% - Accent1 3 2 6 3 3" xfId="23042" xr:uid="{00000000-0005-0000-0000-00004A590000}"/>
    <cellStyle name="20% - Accent1 3 2 6 3 3 2" xfId="23043" xr:uid="{00000000-0005-0000-0000-00004B590000}"/>
    <cellStyle name="20% - Accent1 3 2 6 3 3 2 2" xfId="23044" xr:uid="{00000000-0005-0000-0000-00004C590000}"/>
    <cellStyle name="20% - Accent1 3 2 6 3 3 2 2 2" xfId="23045" xr:uid="{00000000-0005-0000-0000-00004D590000}"/>
    <cellStyle name="20% - Accent1 3 2 6 3 3 2 2 2 2" xfId="23046" xr:uid="{00000000-0005-0000-0000-00004E590000}"/>
    <cellStyle name="20% - Accent1 3 2 6 3 3 2 2 3" xfId="23047" xr:uid="{00000000-0005-0000-0000-00004F590000}"/>
    <cellStyle name="20% - Accent1 3 2 6 3 3 2 3" xfId="23048" xr:uid="{00000000-0005-0000-0000-000050590000}"/>
    <cellStyle name="20% - Accent1 3 2 6 3 3 2 3 2" xfId="23049" xr:uid="{00000000-0005-0000-0000-000051590000}"/>
    <cellStyle name="20% - Accent1 3 2 6 3 3 2 4" xfId="23050" xr:uid="{00000000-0005-0000-0000-000052590000}"/>
    <cellStyle name="20% - Accent1 3 2 6 3 3 3" xfId="23051" xr:uid="{00000000-0005-0000-0000-000053590000}"/>
    <cellStyle name="20% - Accent1 3 2 6 3 3 3 2" xfId="23052" xr:uid="{00000000-0005-0000-0000-000054590000}"/>
    <cellStyle name="20% - Accent1 3 2 6 3 3 3 2 2" xfId="23053" xr:uid="{00000000-0005-0000-0000-000055590000}"/>
    <cellStyle name="20% - Accent1 3 2 6 3 3 3 2 2 2" xfId="23054" xr:uid="{00000000-0005-0000-0000-000056590000}"/>
    <cellStyle name="20% - Accent1 3 2 6 3 3 3 2 3" xfId="23055" xr:uid="{00000000-0005-0000-0000-000057590000}"/>
    <cellStyle name="20% - Accent1 3 2 6 3 3 3 3" xfId="23056" xr:uid="{00000000-0005-0000-0000-000058590000}"/>
    <cellStyle name="20% - Accent1 3 2 6 3 3 3 3 2" xfId="23057" xr:uid="{00000000-0005-0000-0000-000059590000}"/>
    <cellStyle name="20% - Accent1 3 2 6 3 3 3 4" xfId="23058" xr:uid="{00000000-0005-0000-0000-00005A590000}"/>
    <cellStyle name="20% - Accent1 3 2 6 3 3 4" xfId="23059" xr:uid="{00000000-0005-0000-0000-00005B590000}"/>
    <cellStyle name="20% - Accent1 3 2 6 3 3 4 2" xfId="23060" xr:uid="{00000000-0005-0000-0000-00005C590000}"/>
    <cellStyle name="20% - Accent1 3 2 6 3 3 4 2 2" xfId="23061" xr:uid="{00000000-0005-0000-0000-00005D590000}"/>
    <cellStyle name="20% - Accent1 3 2 6 3 3 4 2 2 2" xfId="23062" xr:uid="{00000000-0005-0000-0000-00005E590000}"/>
    <cellStyle name="20% - Accent1 3 2 6 3 3 4 2 3" xfId="23063" xr:uid="{00000000-0005-0000-0000-00005F590000}"/>
    <cellStyle name="20% - Accent1 3 2 6 3 3 4 3" xfId="23064" xr:uid="{00000000-0005-0000-0000-000060590000}"/>
    <cellStyle name="20% - Accent1 3 2 6 3 3 4 3 2" xfId="23065" xr:uid="{00000000-0005-0000-0000-000061590000}"/>
    <cellStyle name="20% - Accent1 3 2 6 3 3 4 4" xfId="23066" xr:uid="{00000000-0005-0000-0000-000062590000}"/>
    <cellStyle name="20% - Accent1 3 2 6 3 3 5" xfId="23067" xr:uid="{00000000-0005-0000-0000-000063590000}"/>
    <cellStyle name="20% - Accent1 3 2 6 3 3 5 2" xfId="23068" xr:uid="{00000000-0005-0000-0000-000064590000}"/>
    <cellStyle name="20% - Accent1 3 2 6 3 3 5 2 2" xfId="23069" xr:uid="{00000000-0005-0000-0000-000065590000}"/>
    <cellStyle name="20% - Accent1 3 2 6 3 3 5 3" xfId="23070" xr:uid="{00000000-0005-0000-0000-000066590000}"/>
    <cellStyle name="20% - Accent1 3 2 6 3 3 6" xfId="23071" xr:uid="{00000000-0005-0000-0000-000067590000}"/>
    <cellStyle name="20% - Accent1 3 2 6 3 3 6 2" xfId="23072" xr:uid="{00000000-0005-0000-0000-000068590000}"/>
    <cellStyle name="20% - Accent1 3 2 6 3 3 6 2 2" xfId="23073" xr:uid="{00000000-0005-0000-0000-000069590000}"/>
    <cellStyle name="20% - Accent1 3 2 6 3 3 6 3" xfId="23074" xr:uid="{00000000-0005-0000-0000-00006A590000}"/>
    <cellStyle name="20% - Accent1 3 2 6 3 3 7" xfId="23075" xr:uid="{00000000-0005-0000-0000-00006B590000}"/>
    <cellStyle name="20% - Accent1 3 2 6 3 3 7 2" xfId="23076" xr:uid="{00000000-0005-0000-0000-00006C590000}"/>
    <cellStyle name="20% - Accent1 3 2 6 3 3 8" xfId="23077" xr:uid="{00000000-0005-0000-0000-00006D590000}"/>
    <cellStyle name="20% - Accent1 3 2 6 3 3 8 2" xfId="23078" xr:uid="{00000000-0005-0000-0000-00006E590000}"/>
    <cellStyle name="20% - Accent1 3 2 6 3 3 9" xfId="23079" xr:uid="{00000000-0005-0000-0000-00006F590000}"/>
    <cellStyle name="20% - Accent1 3 2 6 3 4" xfId="23080" xr:uid="{00000000-0005-0000-0000-000070590000}"/>
    <cellStyle name="20% - Accent1 3 2 6 3 4 2" xfId="23081" xr:uid="{00000000-0005-0000-0000-000071590000}"/>
    <cellStyle name="20% - Accent1 3 2 6 3 4 2 2" xfId="23082" xr:uid="{00000000-0005-0000-0000-000072590000}"/>
    <cellStyle name="20% - Accent1 3 2 6 3 4 2 2 2" xfId="23083" xr:uid="{00000000-0005-0000-0000-000073590000}"/>
    <cellStyle name="20% - Accent1 3 2 6 3 4 2 3" xfId="23084" xr:uid="{00000000-0005-0000-0000-000074590000}"/>
    <cellStyle name="20% - Accent1 3 2 6 3 4 3" xfId="23085" xr:uid="{00000000-0005-0000-0000-000075590000}"/>
    <cellStyle name="20% - Accent1 3 2 6 3 4 3 2" xfId="23086" xr:uid="{00000000-0005-0000-0000-000076590000}"/>
    <cellStyle name="20% - Accent1 3 2 6 3 4 4" xfId="23087" xr:uid="{00000000-0005-0000-0000-000077590000}"/>
    <cellStyle name="20% - Accent1 3 2 6 3 5" xfId="23088" xr:uid="{00000000-0005-0000-0000-000078590000}"/>
    <cellStyle name="20% - Accent1 3 2 6 3 5 2" xfId="23089" xr:uid="{00000000-0005-0000-0000-000079590000}"/>
    <cellStyle name="20% - Accent1 3 2 6 3 5 2 2" xfId="23090" xr:uid="{00000000-0005-0000-0000-00007A590000}"/>
    <cellStyle name="20% - Accent1 3 2 6 3 5 2 2 2" xfId="23091" xr:uid="{00000000-0005-0000-0000-00007B590000}"/>
    <cellStyle name="20% - Accent1 3 2 6 3 5 2 3" xfId="23092" xr:uid="{00000000-0005-0000-0000-00007C590000}"/>
    <cellStyle name="20% - Accent1 3 2 6 3 5 3" xfId="23093" xr:uid="{00000000-0005-0000-0000-00007D590000}"/>
    <cellStyle name="20% - Accent1 3 2 6 3 5 3 2" xfId="23094" xr:uid="{00000000-0005-0000-0000-00007E590000}"/>
    <cellStyle name="20% - Accent1 3 2 6 3 5 4" xfId="23095" xr:uid="{00000000-0005-0000-0000-00007F590000}"/>
    <cellStyle name="20% - Accent1 3 2 6 3 6" xfId="23096" xr:uid="{00000000-0005-0000-0000-000080590000}"/>
    <cellStyle name="20% - Accent1 3 2 6 3 6 2" xfId="23097" xr:uid="{00000000-0005-0000-0000-000081590000}"/>
    <cellStyle name="20% - Accent1 3 2 6 3 6 2 2" xfId="23098" xr:uid="{00000000-0005-0000-0000-000082590000}"/>
    <cellStyle name="20% - Accent1 3 2 6 3 6 2 2 2" xfId="23099" xr:uid="{00000000-0005-0000-0000-000083590000}"/>
    <cellStyle name="20% - Accent1 3 2 6 3 6 2 3" xfId="23100" xr:uid="{00000000-0005-0000-0000-000084590000}"/>
    <cellStyle name="20% - Accent1 3 2 6 3 6 3" xfId="23101" xr:uid="{00000000-0005-0000-0000-000085590000}"/>
    <cellStyle name="20% - Accent1 3 2 6 3 6 3 2" xfId="23102" xr:uid="{00000000-0005-0000-0000-000086590000}"/>
    <cellStyle name="20% - Accent1 3 2 6 3 6 4" xfId="23103" xr:uid="{00000000-0005-0000-0000-000087590000}"/>
    <cellStyle name="20% - Accent1 3 2 6 3 7" xfId="23104" xr:uid="{00000000-0005-0000-0000-000088590000}"/>
    <cellStyle name="20% - Accent1 3 2 6 3 7 2" xfId="23105" xr:uid="{00000000-0005-0000-0000-000089590000}"/>
    <cellStyle name="20% - Accent1 3 2 6 3 7 2 2" xfId="23106" xr:uid="{00000000-0005-0000-0000-00008A590000}"/>
    <cellStyle name="20% - Accent1 3 2 6 3 7 3" xfId="23107" xr:uid="{00000000-0005-0000-0000-00008B590000}"/>
    <cellStyle name="20% - Accent1 3 2 6 3 8" xfId="23108" xr:uid="{00000000-0005-0000-0000-00008C590000}"/>
    <cellStyle name="20% - Accent1 3 2 6 3 8 2" xfId="23109" xr:uid="{00000000-0005-0000-0000-00008D590000}"/>
    <cellStyle name="20% - Accent1 3 2 6 3 8 2 2" xfId="23110" xr:uid="{00000000-0005-0000-0000-00008E590000}"/>
    <cellStyle name="20% - Accent1 3 2 6 3 8 3" xfId="23111" xr:uid="{00000000-0005-0000-0000-00008F590000}"/>
    <cellStyle name="20% - Accent1 3 2 6 3 9" xfId="23112" xr:uid="{00000000-0005-0000-0000-000090590000}"/>
    <cellStyle name="20% - Accent1 3 2 6 3 9 2" xfId="23113" xr:uid="{00000000-0005-0000-0000-000091590000}"/>
    <cellStyle name="20% - Accent1 3 2 6 4" xfId="23114" xr:uid="{00000000-0005-0000-0000-000092590000}"/>
    <cellStyle name="20% - Accent1 3 2 6 4 10" xfId="23115" xr:uid="{00000000-0005-0000-0000-000093590000}"/>
    <cellStyle name="20% - Accent1 3 2 6 4 10 2" xfId="23116" xr:uid="{00000000-0005-0000-0000-000094590000}"/>
    <cellStyle name="20% - Accent1 3 2 6 4 11" xfId="23117" xr:uid="{00000000-0005-0000-0000-000095590000}"/>
    <cellStyle name="20% - Accent1 3 2 6 4 2" xfId="23118" xr:uid="{00000000-0005-0000-0000-000096590000}"/>
    <cellStyle name="20% - Accent1 3 2 6 4 2 2" xfId="23119" xr:uid="{00000000-0005-0000-0000-000097590000}"/>
    <cellStyle name="20% - Accent1 3 2 6 4 2 2 2" xfId="23120" xr:uid="{00000000-0005-0000-0000-000098590000}"/>
    <cellStyle name="20% - Accent1 3 2 6 4 2 2 2 2" xfId="23121" xr:uid="{00000000-0005-0000-0000-000099590000}"/>
    <cellStyle name="20% - Accent1 3 2 6 4 2 2 2 2 2" xfId="23122" xr:uid="{00000000-0005-0000-0000-00009A590000}"/>
    <cellStyle name="20% - Accent1 3 2 6 4 2 2 2 3" xfId="23123" xr:uid="{00000000-0005-0000-0000-00009B590000}"/>
    <cellStyle name="20% - Accent1 3 2 6 4 2 2 3" xfId="23124" xr:uid="{00000000-0005-0000-0000-00009C590000}"/>
    <cellStyle name="20% - Accent1 3 2 6 4 2 2 3 2" xfId="23125" xr:uid="{00000000-0005-0000-0000-00009D590000}"/>
    <cellStyle name="20% - Accent1 3 2 6 4 2 2 4" xfId="23126" xr:uid="{00000000-0005-0000-0000-00009E590000}"/>
    <cellStyle name="20% - Accent1 3 2 6 4 2 3" xfId="23127" xr:uid="{00000000-0005-0000-0000-00009F590000}"/>
    <cellStyle name="20% - Accent1 3 2 6 4 2 3 2" xfId="23128" xr:uid="{00000000-0005-0000-0000-0000A0590000}"/>
    <cellStyle name="20% - Accent1 3 2 6 4 2 3 2 2" xfId="23129" xr:uid="{00000000-0005-0000-0000-0000A1590000}"/>
    <cellStyle name="20% - Accent1 3 2 6 4 2 3 2 2 2" xfId="23130" xr:uid="{00000000-0005-0000-0000-0000A2590000}"/>
    <cellStyle name="20% - Accent1 3 2 6 4 2 3 2 3" xfId="23131" xr:uid="{00000000-0005-0000-0000-0000A3590000}"/>
    <cellStyle name="20% - Accent1 3 2 6 4 2 3 3" xfId="23132" xr:uid="{00000000-0005-0000-0000-0000A4590000}"/>
    <cellStyle name="20% - Accent1 3 2 6 4 2 3 3 2" xfId="23133" xr:uid="{00000000-0005-0000-0000-0000A5590000}"/>
    <cellStyle name="20% - Accent1 3 2 6 4 2 3 4" xfId="23134" xr:uid="{00000000-0005-0000-0000-0000A6590000}"/>
    <cellStyle name="20% - Accent1 3 2 6 4 2 4" xfId="23135" xr:uid="{00000000-0005-0000-0000-0000A7590000}"/>
    <cellStyle name="20% - Accent1 3 2 6 4 2 4 2" xfId="23136" xr:uid="{00000000-0005-0000-0000-0000A8590000}"/>
    <cellStyle name="20% - Accent1 3 2 6 4 2 4 2 2" xfId="23137" xr:uid="{00000000-0005-0000-0000-0000A9590000}"/>
    <cellStyle name="20% - Accent1 3 2 6 4 2 4 2 2 2" xfId="23138" xr:uid="{00000000-0005-0000-0000-0000AA590000}"/>
    <cellStyle name="20% - Accent1 3 2 6 4 2 4 2 3" xfId="23139" xr:uid="{00000000-0005-0000-0000-0000AB590000}"/>
    <cellStyle name="20% - Accent1 3 2 6 4 2 4 3" xfId="23140" xr:uid="{00000000-0005-0000-0000-0000AC590000}"/>
    <cellStyle name="20% - Accent1 3 2 6 4 2 4 3 2" xfId="23141" xr:uid="{00000000-0005-0000-0000-0000AD590000}"/>
    <cellStyle name="20% - Accent1 3 2 6 4 2 4 4" xfId="23142" xr:uid="{00000000-0005-0000-0000-0000AE590000}"/>
    <cellStyle name="20% - Accent1 3 2 6 4 2 5" xfId="23143" xr:uid="{00000000-0005-0000-0000-0000AF590000}"/>
    <cellStyle name="20% - Accent1 3 2 6 4 2 5 2" xfId="23144" xr:uid="{00000000-0005-0000-0000-0000B0590000}"/>
    <cellStyle name="20% - Accent1 3 2 6 4 2 5 2 2" xfId="23145" xr:uid="{00000000-0005-0000-0000-0000B1590000}"/>
    <cellStyle name="20% - Accent1 3 2 6 4 2 5 3" xfId="23146" xr:uid="{00000000-0005-0000-0000-0000B2590000}"/>
    <cellStyle name="20% - Accent1 3 2 6 4 2 6" xfId="23147" xr:uid="{00000000-0005-0000-0000-0000B3590000}"/>
    <cellStyle name="20% - Accent1 3 2 6 4 2 6 2" xfId="23148" xr:uid="{00000000-0005-0000-0000-0000B4590000}"/>
    <cellStyle name="20% - Accent1 3 2 6 4 2 6 2 2" xfId="23149" xr:uid="{00000000-0005-0000-0000-0000B5590000}"/>
    <cellStyle name="20% - Accent1 3 2 6 4 2 6 3" xfId="23150" xr:uid="{00000000-0005-0000-0000-0000B6590000}"/>
    <cellStyle name="20% - Accent1 3 2 6 4 2 7" xfId="23151" xr:uid="{00000000-0005-0000-0000-0000B7590000}"/>
    <cellStyle name="20% - Accent1 3 2 6 4 2 7 2" xfId="23152" xr:uid="{00000000-0005-0000-0000-0000B8590000}"/>
    <cellStyle name="20% - Accent1 3 2 6 4 2 8" xfId="23153" xr:uid="{00000000-0005-0000-0000-0000B9590000}"/>
    <cellStyle name="20% - Accent1 3 2 6 4 2 8 2" xfId="23154" xr:uid="{00000000-0005-0000-0000-0000BA590000}"/>
    <cellStyle name="20% - Accent1 3 2 6 4 2 9" xfId="23155" xr:uid="{00000000-0005-0000-0000-0000BB590000}"/>
    <cellStyle name="20% - Accent1 3 2 6 4 3" xfId="23156" xr:uid="{00000000-0005-0000-0000-0000BC590000}"/>
    <cellStyle name="20% - Accent1 3 2 6 4 3 2" xfId="23157" xr:uid="{00000000-0005-0000-0000-0000BD590000}"/>
    <cellStyle name="20% - Accent1 3 2 6 4 3 2 2" xfId="23158" xr:uid="{00000000-0005-0000-0000-0000BE590000}"/>
    <cellStyle name="20% - Accent1 3 2 6 4 3 2 2 2" xfId="23159" xr:uid="{00000000-0005-0000-0000-0000BF590000}"/>
    <cellStyle name="20% - Accent1 3 2 6 4 3 2 2 2 2" xfId="23160" xr:uid="{00000000-0005-0000-0000-0000C0590000}"/>
    <cellStyle name="20% - Accent1 3 2 6 4 3 2 2 3" xfId="23161" xr:uid="{00000000-0005-0000-0000-0000C1590000}"/>
    <cellStyle name="20% - Accent1 3 2 6 4 3 2 3" xfId="23162" xr:uid="{00000000-0005-0000-0000-0000C2590000}"/>
    <cellStyle name="20% - Accent1 3 2 6 4 3 2 3 2" xfId="23163" xr:uid="{00000000-0005-0000-0000-0000C3590000}"/>
    <cellStyle name="20% - Accent1 3 2 6 4 3 2 4" xfId="23164" xr:uid="{00000000-0005-0000-0000-0000C4590000}"/>
    <cellStyle name="20% - Accent1 3 2 6 4 3 3" xfId="23165" xr:uid="{00000000-0005-0000-0000-0000C5590000}"/>
    <cellStyle name="20% - Accent1 3 2 6 4 3 3 2" xfId="23166" xr:uid="{00000000-0005-0000-0000-0000C6590000}"/>
    <cellStyle name="20% - Accent1 3 2 6 4 3 3 2 2" xfId="23167" xr:uid="{00000000-0005-0000-0000-0000C7590000}"/>
    <cellStyle name="20% - Accent1 3 2 6 4 3 3 2 2 2" xfId="23168" xr:uid="{00000000-0005-0000-0000-0000C8590000}"/>
    <cellStyle name="20% - Accent1 3 2 6 4 3 3 2 3" xfId="23169" xr:uid="{00000000-0005-0000-0000-0000C9590000}"/>
    <cellStyle name="20% - Accent1 3 2 6 4 3 3 3" xfId="23170" xr:uid="{00000000-0005-0000-0000-0000CA590000}"/>
    <cellStyle name="20% - Accent1 3 2 6 4 3 3 3 2" xfId="23171" xr:uid="{00000000-0005-0000-0000-0000CB590000}"/>
    <cellStyle name="20% - Accent1 3 2 6 4 3 3 4" xfId="23172" xr:uid="{00000000-0005-0000-0000-0000CC590000}"/>
    <cellStyle name="20% - Accent1 3 2 6 4 3 4" xfId="23173" xr:uid="{00000000-0005-0000-0000-0000CD590000}"/>
    <cellStyle name="20% - Accent1 3 2 6 4 3 4 2" xfId="23174" xr:uid="{00000000-0005-0000-0000-0000CE590000}"/>
    <cellStyle name="20% - Accent1 3 2 6 4 3 4 2 2" xfId="23175" xr:uid="{00000000-0005-0000-0000-0000CF590000}"/>
    <cellStyle name="20% - Accent1 3 2 6 4 3 4 2 2 2" xfId="23176" xr:uid="{00000000-0005-0000-0000-0000D0590000}"/>
    <cellStyle name="20% - Accent1 3 2 6 4 3 4 2 3" xfId="23177" xr:uid="{00000000-0005-0000-0000-0000D1590000}"/>
    <cellStyle name="20% - Accent1 3 2 6 4 3 4 3" xfId="23178" xr:uid="{00000000-0005-0000-0000-0000D2590000}"/>
    <cellStyle name="20% - Accent1 3 2 6 4 3 4 3 2" xfId="23179" xr:uid="{00000000-0005-0000-0000-0000D3590000}"/>
    <cellStyle name="20% - Accent1 3 2 6 4 3 4 4" xfId="23180" xr:uid="{00000000-0005-0000-0000-0000D4590000}"/>
    <cellStyle name="20% - Accent1 3 2 6 4 3 5" xfId="23181" xr:uid="{00000000-0005-0000-0000-0000D5590000}"/>
    <cellStyle name="20% - Accent1 3 2 6 4 3 5 2" xfId="23182" xr:uid="{00000000-0005-0000-0000-0000D6590000}"/>
    <cellStyle name="20% - Accent1 3 2 6 4 3 5 2 2" xfId="23183" xr:uid="{00000000-0005-0000-0000-0000D7590000}"/>
    <cellStyle name="20% - Accent1 3 2 6 4 3 5 3" xfId="23184" xr:uid="{00000000-0005-0000-0000-0000D8590000}"/>
    <cellStyle name="20% - Accent1 3 2 6 4 3 6" xfId="23185" xr:uid="{00000000-0005-0000-0000-0000D9590000}"/>
    <cellStyle name="20% - Accent1 3 2 6 4 3 6 2" xfId="23186" xr:uid="{00000000-0005-0000-0000-0000DA590000}"/>
    <cellStyle name="20% - Accent1 3 2 6 4 3 6 2 2" xfId="23187" xr:uid="{00000000-0005-0000-0000-0000DB590000}"/>
    <cellStyle name="20% - Accent1 3 2 6 4 3 6 3" xfId="23188" xr:uid="{00000000-0005-0000-0000-0000DC590000}"/>
    <cellStyle name="20% - Accent1 3 2 6 4 3 7" xfId="23189" xr:uid="{00000000-0005-0000-0000-0000DD590000}"/>
    <cellStyle name="20% - Accent1 3 2 6 4 3 7 2" xfId="23190" xr:uid="{00000000-0005-0000-0000-0000DE590000}"/>
    <cellStyle name="20% - Accent1 3 2 6 4 3 8" xfId="23191" xr:uid="{00000000-0005-0000-0000-0000DF590000}"/>
    <cellStyle name="20% - Accent1 3 2 6 4 3 8 2" xfId="23192" xr:uid="{00000000-0005-0000-0000-0000E0590000}"/>
    <cellStyle name="20% - Accent1 3 2 6 4 3 9" xfId="23193" xr:uid="{00000000-0005-0000-0000-0000E1590000}"/>
    <cellStyle name="20% - Accent1 3 2 6 4 4" xfId="23194" xr:uid="{00000000-0005-0000-0000-0000E2590000}"/>
    <cellStyle name="20% - Accent1 3 2 6 4 4 2" xfId="23195" xr:uid="{00000000-0005-0000-0000-0000E3590000}"/>
    <cellStyle name="20% - Accent1 3 2 6 4 4 2 2" xfId="23196" xr:uid="{00000000-0005-0000-0000-0000E4590000}"/>
    <cellStyle name="20% - Accent1 3 2 6 4 4 2 2 2" xfId="23197" xr:uid="{00000000-0005-0000-0000-0000E5590000}"/>
    <cellStyle name="20% - Accent1 3 2 6 4 4 2 3" xfId="23198" xr:uid="{00000000-0005-0000-0000-0000E6590000}"/>
    <cellStyle name="20% - Accent1 3 2 6 4 4 3" xfId="23199" xr:uid="{00000000-0005-0000-0000-0000E7590000}"/>
    <cellStyle name="20% - Accent1 3 2 6 4 4 3 2" xfId="23200" xr:uid="{00000000-0005-0000-0000-0000E8590000}"/>
    <cellStyle name="20% - Accent1 3 2 6 4 4 4" xfId="23201" xr:uid="{00000000-0005-0000-0000-0000E9590000}"/>
    <cellStyle name="20% - Accent1 3 2 6 4 5" xfId="23202" xr:uid="{00000000-0005-0000-0000-0000EA590000}"/>
    <cellStyle name="20% - Accent1 3 2 6 4 5 2" xfId="23203" xr:uid="{00000000-0005-0000-0000-0000EB590000}"/>
    <cellStyle name="20% - Accent1 3 2 6 4 5 2 2" xfId="23204" xr:uid="{00000000-0005-0000-0000-0000EC590000}"/>
    <cellStyle name="20% - Accent1 3 2 6 4 5 2 2 2" xfId="23205" xr:uid="{00000000-0005-0000-0000-0000ED590000}"/>
    <cellStyle name="20% - Accent1 3 2 6 4 5 2 3" xfId="23206" xr:uid="{00000000-0005-0000-0000-0000EE590000}"/>
    <cellStyle name="20% - Accent1 3 2 6 4 5 3" xfId="23207" xr:uid="{00000000-0005-0000-0000-0000EF590000}"/>
    <cellStyle name="20% - Accent1 3 2 6 4 5 3 2" xfId="23208" xr:uid="{00000000-0005-0000-0000-0000F0590000}"/>
    <cellStyle name="20% - Accent1 3 2 6 4 5 4" xfId="23209" xr:uid="{00000000-0005-0000-0000-0000F1590000}"/>
    <cellStyle name="20% - Accent1 3 2 6 4 6" xfId="23210" xr:uid="{00000000-0005-0000-0000-0000F2590000}"/>
    <cellStyle name="20% - Accent1 3 2 6 4 6 2" xfId="23211" xr:uid="{00000000-0005-0000-0000-0000F3590000}"/>
    <cellStyle name="20% - Accent1 3 2 6 4 6 2 2" xfId="23212" xr:uid="{00000000-0005-0000-0000-0000F4590000}"/>
    <cellStyle name="20% - Accent1 3 2 6 4 6 2 2 2" xfId="23213" xr:uid="{00000000-0005-0000-0000-0000F5590000}"/>
    <cellStyle name="20% - Accent1 3 2 6 4 6 2 3" xfId="23214" xr:uid="{00000000-0005-0000-0000-0000F6590000}"/>
    <cellStyle name="20% - Accent1 3 2 6 4 6 3" xfId="23215" xr:uid="{00000000-0005-0000-0000-0000F7590000}"/>
    <cellStyle name="20% - Accent1 3 2 6 4 6 3 2" xfId="23216" xr:uid="{00000000-0005-0000-0000-0000F8590000}"/>
    <cellStyle name="20% - Accent1 3 2 6 4 6 4" xfId="23217" xr:uid="{00000000-0005-0000-0000-0000F9590000}"/>
    <cellStyle name="20% - Accent1 3 2 6 4 7" xfId="23218" xr:uid="{00000000-0005-0000-0000-0000FA590000}"/>
    <cellStyle name="20% - Accent1 3 2 6 4 7 2" xfId="23219" xr:uid="{00000000-0005-0000-0000-0000FB590000}"/>
    <cellStyle name="20% - Accent1 3 2 6 4 7 2 2" xfId="23220" xr:uid="{00000000-0005-0000-0000-0000FC590000}"/>
    <cellStyle name="20% - Accent1 3 2 6 4 7 3" xfId="23221" xr:uid="{00000000-0005-0000-0000-0000FD590000}"/>
    <cellStyle name="20% - Accent1 3 2 6 4 8" xfId="23222" xr:uid="{00000000-0005-0000-0000-0000FE590000}"/>
    <cellStyle name="20% - Accent1 3 2 6 4 8 2" xfId="23223" xr:uid="{00000000-0005-0000-0000-0000FF590000}"/>
    <cellStyle name="20% - Accent1 3 2 6 4 8 2 2" xfId="23224" xr:uid="{00000000-0005-0000-0000-0000005A0000}"/>
    <cellStyle name="20% - Accent1 3 2 6 4 8 3" xfId="23225" xr:uid="{00000000-0005-0000-0000-0000015A0000}"/>
    <cellStyle name="20% - Accent1 3 2 6 4 9" xfId="23226" xr:uid="{00000000-0005-0000-0000-0000025A0000}"/>
    <cellStyle name="20% - Accent1 3 2 6 4 9 2" xfId="23227" xr:uid="{00000000-0005-0000-0000-0000035A0000}"/>
    <cellStyle name="20% - Accent1 3 2 6 5" xfId="23228" xr:uid="{00000000-0005-0000-0000-0000045A0000}"/>
    <cellStyle name="20% - Accent1 3 2 6 5 2" xfId="23229" xr:uid="{00000000-0005-0000-0000-0000055A0000}"/>
    <cellStyle name="20% - Accent1 3 2 6 5 2 2" xfId="23230" xr:uid="{00000000-0005-0000-0000-0000065A0000}"/>
    <cellStyle name="20% - Accent1 3 2 6 5 2 2 2" xfId="23231" xr:uid="{00000000-0005-0000-0000-0000075A0000}"/>
    <cellStyle name="20% - Accent1 3 2 6 5 2 2 2 2" xfId="23232" xr:uid="{00000000-0005-0000-0000-0000085A0000}"/>
    <cellStyle name="20% - Accent1 3 2 6 5 2 2 3" xfId="23233" xr:uid="{00000000-0005-0000-0000-0000095A0000}"/>
    <cellStyle name="20% - Accent1 3 2 6 5 2 3" xfId="23234" xr:uid="{00000000-0005-0000-0000-00000A5A0000}"/>
    <cellStyle name="20% - Accent1 3 2 6 5 2 3 2" xfId="23235" xr:uid="{00000000-0005-0000-0000-00000B5A0000}"/>
    <cellStyle name="20% - Accent1 3 2 6 5 2 4" xfId="23236" xr:uid="{00000000-0005-0000-0000-00000C5A0000}"/>
    <cellStyle name="20% - Accent1 3 2 6 5 3" xfId="23237" xr:uid="{00000000-0005-0000-0000-00000D5A0000}"/>
    <cellStyle name="20% - Accent1 3 2 6 5 3 2" xfId="23238" xr:uid="{00000000-0005-0000-0000-00000E5A0000}"/>
    <cellStyle name="20% - Accent1 3 2 6 5 3 2 2" xfId="23239" xr:uid="{00000000-0005-0000-0000-00000F5A0000}"/>
    <cellStyle name="20% - Accent1 3 2 6 5 3 2 2 2" xfId="23240" xr:uid="{00000000-0005-0000-0000-0000105A0000}"/>
    <cellStyle name="20% - Accent1 3 2 6 5 3 2 3" xfId="23241" xr:uid="{00000000-0005-0000-0000-0000115A0000}"/>
    <cellStyle name="20% - Accent1 3 2 6 5 3 3" xfId="23242" xr:uid="{00000000-0005-0000-0000-0000125A0000}"/>
    <cellStyle name="20% - Accent1 3 2 6 5 3 3 2" xfId="23243" xr:uid="{00000000-0005-0000-0000-0000135A0000}"/>
    <cellStyle name="20% - Accent1 3 2 6 5 3 4" xfId="23244" xr:uid="{00000000-0005-0000-0000-0000145A0000}"/>
    <cellStyle name="20% - Accent1 3 2 6 5 4" xfId="23245" xr:uid="{00000000-0005-0000-0000-0000155A0000}"/>
    <cellStyle name="20% - Accent1 3 2 6 5 4 2" xfId="23246" xr:uid="{00000000-0005-0000-0000-0000165A0000}"/>
    <cellStyle name="20% - Accent1 3 2 6 5 4 2 2" xfId="23247" xr:uid="{00000000-0005-0000-0000-0000175A0000}"/>
    <cellStyle name="20% - Accent1 3 2 6 5 4 2 2 2" xfId="23248" xr:uid="{00000000-0005-0000-0000-0000185A0000}"/>
    <cellStyle name="20% - Accent1 3 2 6 5 4 2 3" xfId="23249" xr:uid="{00000000-0005-0000-0000-0000195A0000}"/>
    <cellStyle name="20% - Accent1 3 2 6 5 4 3" xfId="23250" xr:uid="{00000000-0005-0000-0000-00001A5A0000}"/>
    <cellStyle name="20% - Accent1 3 2 6 5 4 3 2" xfId="23251" xr:uid="{00000000-0005-0000-0000-00001B5A0000}"/>
    <cellStyle name="20% - Accent1 3 2 6 5 4 4" xfId="23252" xr:uid="{00000000-0005-0000-0000-00001C5A0000}"/>
    <cellStyle name="20% - Accent1 3 2 6 5 5" xfId="23253" xr:uid="{00000000-0005-0000-0000-00001D5A0000}"/>
    <cellStyle name="20% - Accent1 3 2 6 5 5 2" xfId="23254" xr:uid="{00000000-0005-0000-0000-00001E5A0000}"/>
    <cellStyle name="20% - Accent1 3 2 6 5 5 2 2" xfId="23255" xr:uid="{00000000-0005-0000-0000-00001F5A0000}"/>
    <cellStyle name="20% - Accent1 3 2 6 5 5 3" xfId="23256" xr:uid="{00000000-0005-0000-0000-0000205A0000}"/>
    <cellStyle name="20% - Accent1 3 2 6 5 6" xfId="23257" xr:uid="{00000000-0005-0000-0000-0000215A0000}"/>
    <cellStyle name="20% - Accent1 3 2 6 5 6 2" xfId="23258" xr:uid="{00000000-0005-0000-0000-0000225A0000}"/>
    <cellStyle name="20% - Accent1 3 2 6 5 6 2 2" xfId="23259" xr:uid="{00000000-0005-0000-0000-0000235A0000}"/>
    <cellStyle name="20% - Accent1 3 2 6 5 6 3" xfId="23260" xr:uid="{00000000-0005-0000-0000-0000245A0000}"/>
    <cellStyle name="20% - Accent1 3 2 6 5 7" xfId="23261" xr:uid="{00000000-0005-0000-0000-0000255A0000}"/>
    <cellStyle name="20% - Accent1 3 2 6 5 7 2" xfId="23262" xr:uid="{00000000-0005-0000-0000-0000265A0000}"/>
    <cellStyle name="20% - Accent1 3 2 6 5 8" xfId="23263" xr:uid="{00000000-0005-0000-0000-0000275A0000}"/>
    <cellStyle name="20% - Accent1 3 2 6 5 8 2" xfId="23264" xr:uid="{00000000-0005-0000-0000-0000285A0000}"/>
    <cellStyle name="20% - Accent1 3 2 6 5 9" xfId="23265" xr:uid="{00000000-0005-0000-0000-0000295A0000}"/>
    <cellStyle name="20% - Accent1 3 2 6 6" xfId="23266" xr:uid="{00000000-0005-0000-0000-00002A5A0000}"/>
    <cellStyle name="20% - Accent1 3 2 6 6 2" xfId="23267" xr:uid="{00000000-0005-0000-0000-00002B5A0000}"/>
    <cellStyle name="20% - Accent1 3 2 6 6 2 2" xfId="23268" xr:uid="{00000000-0005-0000-0000-00002C5A0000}"/>
    <cellStyle name="20% - Accent1 3 2 6 6 2 2 2" xfId="23269" xr:uid="{00000000-0005-0000-0000-00002D5A0000}"/>
    <cellStyle name="20% - Accent1 3 2 6 6 2 2 2 2" xfId="23270" xr:uid="{00000000-0005-0000-0000-00002E5A0000}"/>
    <cellStyle name="20% - Accent1 3 2 6 6 2 2 3" xfId="23271" xr:uid="{00000000-0005-0000-0000-00002F5A0000}"/>
    <cellStyle name="20% - Accent1 3 2 6 6 2 3" xfId="23272" xr:uid="{00000000-0005-0000-0000-0000305A0000}"/>
    <cellStyle name="20% - Accent1 3 2 6 6 2 3 2" xfId="23273" xr:uid="{00000000-0005-0000-0000-0000315A0000}"/>
    <cellStyle name="20% - Accent1 3 2 6 6 2 4" xfId="23274" xr:uid="{00000000-0005-0000-0000-0000325A0000}"/>
    <cellStyle name="20% - Accent1 3 2 6 6 3" xfId="23275" xr:uid="{00000000-0005-0000-0000-0000335A0000}"/>
    <cellStyle name="20% - Accent1 3 2 6 6 3 2" xfId="23276" xr:uid="{00000000-0005-0000-0000-0000345A0000}"/>
    <cellStyle name="20% - Accent1 3 2 6 6 3 2 2" xfId="23277" xr:uid="{00000000-0005-0000-0000-0000355A0000}"/>
    <cellStyle name="20% - Accent1 3 2 6 6 3 2 2 2" xfId="23278" xr:uid="{00000000-0005-0000-0000-0000365A0000}"/>
    <cellStyle name="20% - Accent1 3 2 6 6 3 2 3" xfId="23279" xr:uid="{00000000-0005-0000-0000-0000375A0000}"/>
    <cellStyle name="20% - Accent1 3 2 6 6 3 3" xfId="23280" xr:uid="{00000000-0005-0000-0000-0000385A0000}"/>
    <cellStyle name="20% - Accent1 3 2 6 6 3 3 2" xfId="23281" xr:uid="{00000000-0005-0000-0000-0000395A0000}"/>
    <cellStyle name="20% - Accent1 3 2 6 6 3 4" xfId="23282" xr:uid="{00000000-0005-0000-0000-00003A5A0000}"/>
    <cellStyle name="20% - Accent1 3 2 6 6 4" xfId="23283" xr:uid="{00000000-0005-0000-0000-00003B5A0000}"/>
    <cellStyle name="20% - Accent1 3 2 6 6 4 2" xfId="23284" xr:uid="{00000000-0005-0000-0000-00003C5A0000}"/>
    <cellStyle name="20% - Accent1 3 2 6 6 4 2 2" xfId="23285" xr:uid="{00000000-0005-0000-0000-00003D5A0000}"/>
    <cellStyle name="20% - Accent1 3 2 6 6 4 2 2 2" xfId="23286" xr:uid="{00000000-0005-0000-0000-00003E5A0000}"/>
    <cellStyle name="20% - Accent1 3 2 6 6 4 2 3" xfId="23287" xr:uid="{00000000-0005-0000-0000-00003F5A0000}"/>
    <cellStyle name="20% - Accent1 3 2 6 6 4 3" xfId="23288" xr:uid="{00000000-0005-0000-0000-0000405A0000}"/>
    <cellStyle name="20% - Accent1 3 2 6 6 4 3 2" xfId="23289" xr:uid="{00000000-0005-0000-0000-0000415A0000}"/>
    <cellStyle name="20% - Accent1 3 2 6 6 4 4" xfId="23290" xr:uid="{00000000-0005-0000-0000-0000425A0000}"/>
    <cellStyle name="20% - Accent1 3 2 6 6 5" xfId="23291" xr:uid="{00000000-0005-0000-0000-0000435A0000}"/>
    <cellStyle name="20% - Accent1 3 2 6 6 5 2" xfId="23292" xr:uid="{00000000-0005-0000-0000-0000445A0000}"/>
    <cellStyle name="20% - Accent1 3 2 6 6 5 2 2" xfId="23293" xr:uid="{00000000-0005-0000-0000-0000455A0000}"/>
    <cellStyle name="20% - Accent1 3 2 6 6 5 3" xfId="23294" xr:uid="{00000000-0005-0000-0000-0000465A0000}"/>
    <cellStyle name="20% - Accent1 3 2 6 6 6" xfId="23295" xr:uid="{00000000-0005-0000-0000-0000475A0000}"/>
    <cellStyle name="20% - Accent1 3 2 6 6 6 2" xfId="23296" xr:uid="{00000000-0005-0000-0000-0000485A0000}"/>
    <cellStyle name="20% - Accent1 3 2 6 6 6 2 2" xfId="23297" xr:uid="{00000000-0005-0000-0000-0000495A0000}"/>
    <cellStyle name="20% - Accent1 3 2 6 6 6 3" xfId="23298" xr:uid="{00000000-0005-0000-0000-00004A5A0000}"/>
    <cellStyle name="20% - Accent1 3 2 6 6 7" xfId="23299" xr:uid="{00000000-0005-0000-0000-00004B5A0000}"/>
    <cellStyle name="20% - Accent1 3 2 6 6 7 2" xfId="23300" xr:uid="{00000000-0005-0000-0000-00004C5A0000}"/>
    <cellStyle name="20% - Accent1 3 2 6 6 8" xfId="23301" xr:uid="{00000000-0005-0000-0000-00004D5A0000}"/>
    <cellStyle name="20% - Accent1 3 2 6 6 8 2" xfId="23302" xr:uid="{00000000-0005-0000-0000-00004E5A0000}"/>
    <cellStyle name="20% - Accent1 3 2 6 6 9" xfId="23303" xr:uid="{00000000-0005-0000-0000-00004F5A0000}"/>
    <cellStyle name="20% - Accent1 3 2 6 7" xfId="23304" xr:uid="{00000000-0005-0000-0000-0000505A0000}"/>
    <cellStyle name="20% - Accent1 3 2 6 7 2" xfId="23305" xr:uid="{00000000-0005-0000-0000-0000515A0000}"/>
    <cellStyle name="20% - Accent1 3 2 6 7 2 2" xfId="23306" xr:uid="{00000000-0005-0000-0000-0000525A0000}"/>
    <cellStyle name="20% - Accent1 3 2 6 7 2 2 2" xfId="23307" xr:uid="{00000000-0005-0000-0000-0000535A0000}"/>
    <cellStyle name="20% - Accent1 3 2 6 7 2 3" xfId="23308" xr:uid="{00000000-0005-0000-0000-0000545A0000}"/>
    <cellStyle name="20% - Accent1 3 2 6 7 3" xfId="23309" xr:uid="{00000000-0005-0000-0000-0000555A0000}"/>
    <cellStyle name="20% - Accent1 3 2 6 7 3 2" xfId="23310" xr:uid="{00000000-0005-0000-0000-0000565A0000}"/>
    <cellStyle name="20% - Accent1 3 2 6 7 4" xfId="23311" xr:uid="{00000000-0005-0000-0000-0000575A0000}"/>
    <cellStyle name="20% - Accent1 3 2 6 8" xfId="23312" xr:uid="{00000000-0005-0000-0000-0000585A0000}"/>
    <cellStyle name="20% - Accent1 3 2 6 8 2" xfId="23313" xr:uid="{00000000-0005-0000-0000-0000595A0000}"/>
    <cellStyle name="20% - Accent1 3 2 6 8 2 2" xfId="23314" xr:uid="{00000000-0005-0000-0000-00005A5A0000}"/>
    <cellStyle name="20% - Accent1 3 2 6 8 2 2 2" xfId="23315" xr:uid="{00000000-0005-0000-0000-00005B5A0000}"/>
    <cellStyle name="20% - Accent1 3 2 6 8 2 3" xfId="23316" xr:uid="{00000000-0005-0000-0000-00005C5A0000}"/>
    <cellStyle name="20% - Accent1 3 2 6 8 3" xfId="23317" xr:uid="{00000000-0005-0000-0000-00005D5A0000}"/>
    <cellStyle name="20% - Accent1 3 2 6 8 3 2" xfId="23318" xr:uid="{00000000-0005-0000-0000-00005E5A0000}"/>
    <cellStyle name="20% - Accent1 3 2 6 8 4" xfId="23319" xr:uid="{00000000-0005-0000-0000-00005F5A0000}"/>
    <cellStyle name="20% - Accent1 3 2 6 9" xfId="23320" xr:uid="{00000000-0005-0000-0000-0000605A0000}"/>
    <cellStyle name="20% - Accent1 3 2 6 9 2" xfId="23321" xr:uid="{00000000-0005-0000-0000-0000615A0000}"/>
    <cellStyle name="20% - Accent1 3 2 6 9 2 2" xfId="23322" xr:uid="{00000000-0005-0000-0000-0000625A0000}"/>
    <cellStyle name="20% - Accent1 3 2 6 9 2 2 2" xfId="23323" xr:uid="{00000000-0005-0000-0000-0000635A0000}"/>
    <cellStyle name="20% - Accent1 3 2 6 9 2 3" xfId="23324" xr:uid="{00000000-0005-0000-0000-0000645A0000}"/>
    <cellStyle name="20% - Accent1 3 2 6 9 3" xfId="23325" xr:uid="{00000000-0005-0000-0000-0000655A0000}"/>
    <cellStyle name="20% - Accent1 3 2 6 9 3 2" xfId="23326" xr:uid="{00000000-0005-0000-0000-0000665A0000}"/>
    <cellStyle name="20% - Accent1 3 2 6 9 4" xfId="23327" xr:uid="{00000000-0005-0000-0000-0000675A0000}"/>
    <cellStyle name="20% - Accent1 3 2 7" xfId="23328" xr:uid="{00000000-0005-0000-0000-0000685A0000}"/>
    <cellStyle name="20% - Accent1 3 2 7 10" xfId="23329" xr:uid="{00000000-0005-0000-0000-0000695A0000}"/>
    <cellStyle name="20% - Accent1 3 2 7 10 2" xfId="23330" xr:uid="{00000000-0005-0000-0000-00006A5A0000}"/>
    <cellStyle name="20% - Accent1 3 2 7 11" xfId="23331" xr:uid="{00000000-0005-0000-0000-00006B5A0000}"/>
    <cellStyle name="20% - Accent1 3 2 7 11 2" xfId="23332" xr:uid="{00000000-0005-0000-0000-00006C5A0000}"/>
    <cellStyle name="20% - Accent1 3 2 7 12" xfId="23333" xr:uid="{00000000-0005-0000-0000-00006D5A0000}"/>
    <cellStyle name="20% - Accent1 3 2 7 2" xfId="23334" xr:uid="{00000000-0005-0000-0000-00006E5A0000}"/>
    <cellStyle name="20% - Accent1 3 2 7 2 10" xfId="23335" xr:uid="{00000000-0005-0000-0000-00006F5A0000}"/>
    <cellStyle name="20% - Accent1 3 2 7 2 10 2" xfId="23336" xr:uid="{00000000-0005-0000-0000-0000705A0000}"/>
    <cellStyle name="20% - Accent1 3 2 7 2 11" xfId="23337" xr:uid="{00000000-0005-0000-0000-0000715A0000}"/>
    <cellStyle name="20% - Accent1 3 2 7 2 2" xfId="23338" xr:uid="{00000000-0005-0000-0000-0000725A0000}"/>
    <cellStyle name="20% - Accent1 3 2 7 2 2 2" xfId="23339" xr:uid="{00000000-0005-0000-0000-0000735A0000}"/>
    <cellStyle name="20% - Accent1 3 2 7 2 2 2 2" xfId="23340" xr:uid="{00000000-0005-0000-0000-0000745A0000}"/>
    <cellStyle name="20% - Accent1 3 2 7 2 2 2 2 2" xfId="23341" xr:uid="{00000000-0005-0000-0000-0000755A0000}"/>
    <cellStyle name="20% - Accent1 3 2 7 2 2 2 2 2 2" xfId="23342" xr:uid="{00000000-0005-0000-0000-0000765A0000}"/>
    <cellStyle name="20% - Accent1 3 2 7 2 2 2 2 3" xfId="23343" xr:uid="{00000000-0005-0000-0000-0000775A0000}"/>
    <cellStyle name="20% - Accent1 3 2 7 2 2 2 3" xfId="23344" xr:uid="{00000000-0005-0000-0000-0000785A0000}"/>
    <cellStyle name="20% - Accent1 3 2 7 2 2 2 3 2" xfId="23345" xr:uid="{00000000-0005-0000-0000-0000795A0000}"/>
    <cellStyle name="20% - Accent1 3 2 7 2 2 2 4" xfId="23346" xr:uid="{00000000-0005-0000-0000-00007A5A0000}"/>
    <cellStyle name="20% - Accent1 3 2 7 2 2 3" xfId="23347" xr:uid="{00000000-0005-0000-0000-00007B5A0000}"/>
    <cellStyle name="20% - Accent1 3 2 7 2 2 3 2" xfId="23348" xr:uid="{00000000-0005-0000-0000-00007C5A0000}"/>
    <cellStyle name="20% - Accent1 3 2 7 2 2 3 2 2" xfId="23349" xr:uid="{00000000-0005-0000-0000-00007D5A0000}"/>
    <cellStyle name="20% - Accent1 3 2 7 2 2 3 2 2 2" xfId="23350" xr:uid="{00000000-0005-0000-0000-00007E5A0000}"/>
    <cellStyle name="20% - Accent1 3 2 7 2 2 3 2 3" xfId="23351" xr:uid="{00000000-0005-0000-0000-00007F5A0000}"/>
    <cellStyle name="20% - Accent1 3 2 7 2 2 3 3" xfId="23352" xr:uid="{00000000-0005-0000-0000-0000805A0000}"/>
    <cellStyle name="20% - Accent1 3 2 7 2 2 3 3 2" xfId="23353" xr:uid="{00000000-0005-0000-0000-0000815A0000}"/>
    <cellStyle name="20% - Accent1 3 2 7 2 2 3 4" xfId="23354" xr:uid="{00000000-0005-0000-0000-0000825A0000}"/>
    <cellStyle name="20% - Accent1 3 2 7 2 2 4" xfId="23355" xr:uid="{00000000-0005-0000-0000-0000835A0000}"/>
    <cellStyle name="20% - Accent1 3 2 7 2 2 4 2" xfId="23356" xr:uid="{00000000-0005-0000-0000-0000845A0000}"/>
    <cellStyle name="20% - Accent1 3 2 7 2 2 4 2 2" xfId="23357" xr:uid="{00000000-0005-0000-0000-0000855A0000}"/>
    <cellStyle name="20% - Accent1 3 2 7 2 2 4 2 2 2" xfId="23358" xr:uid="{00000000-0005-0000-0000-0000865A0000}"/>
    <cellStyle name="20% - Accent1 3 2 7 2 2 4 2 3" xfId="23359" xr:uid="{00000000-0005-0000-0000-0000875A0000}"/>
    <cellStyle name="20% - Accent1 3 2 7 2 2 4 3" xfId="23360" xr:uid="{00000000-0005-0000-0000-0000885A0000}"/>
    <cellStyle name="20% - Accent1 3 2 7 2 2 4 3 2" xfId="23361" xr:uid="{00000000-0005-0000-0000-0000895A0000}"/>
    <cellStyle name="20% - Accent1 3 2 7 2 2 4 4" xfId="23362" xr:uid="{00000000-0005-0000-0000-00008A5A0000}"/>
    <cellStyle name="20% - Accent1 3 2 7 2 2 5" xfId="23363" xr:uid="{00000000-0005-0000-0000-00008B5A0000}"/>
    <cellStyle name="20% - Accent1 3 2 7 2 2 5 2" xfId="23364" xr:uid="{00000000-0005-0000-0000-00008C5A0000}"/>
    <cellStyle name="20% - Accent1 3 2 7 2 2 5 2 2" xfId="23365" xr:uid="{00000000-0005-0000-0000-00008D5A0000}"/>
    <cellStyle name="20% - Accent1 3 2 7 2 2 5 3" xfId="23366" xr:uid="{00000000-0005-0000-0000-00008E5A0000}"/>
    <cellStyle name="20% - Accent1 3 2 7 2 2 6" xfId="23367" xr:uid="{00000000-0005-0000-0000-00008F5A0000}"/>
    <cellStyle name="20% - Accent1 3 2 7 2 2 6 2" xfId="23368" xr:uid="{00000000-0005-0000-0000-0000905A0000}"/>
    <cellStyle name="20% - Accent1 3 2 7 2 2 6 2 2" xfId="23369" xr:uid="{00000000-0005-0000-0000-0000915A0000}"/>
    <cellStyle name="20% - Accent1 3 2 7 2 2 6 3" xfId="23370" xr:uid="{00000000-0005-0000-0000-0000925A0000}"/>
    <cellStyle name="20% - Accent1 3 2 7 2 2 7" xfId="23371" xr:uid="{00000000-0005-0000-0000-0000935A0000}"/>
    <cellStyle name="20% - Accent1 3 2 7 2 2 7 2" xfId="23372" xr:uid="{00000000-0005-0000-0000-0000945A0000}"/>
    <cellStyle name="20% - Accent1 3 2 7 2 2 8" xfId="23373" xr:uid="{00000000-0005-0000-0000-0000955A0000}"/>
    <cellStyle name="20% - Accent1 3 2 7 2 2 8 2" xfId="23374" xr:uid="{00000000-0005-0000-0000-0000965A0000}"/>
    <cellStyle name="20% - Accent1 3 2 7 2 2 9" xfId="23375" xr:uid="{00000000-0005-0000-0000-0000975A0000}"/>
    <cellStyle name="20% - Accent1 3 2 7 2 3" xfId="23376" xr:uid="{00000000-0005-0000-0000-0000985A0000}"/>
    <cellStyle name="20% - Accent1 3 2 7 2 3 2" xfId="23377" xr:uid="{00000000-0005-0000-0000-0000995A0000}"/>
    <cellStyle name="20% - Accent1 3 2 7 2 3 2 2" xfId="23378" xr:uid="{00000000-0005-0000-0000-00009A5A0000}"/>
    <cellStyle name="20% - Accent1 3 2 7 2 3 2 2 2" xfId="23379" xr:uid="{00000000-0005-0000-0000-00009B5A0000}"/>
    <cellStyle name="20% - Accent1 3 2 7 2 3 2 2 2 2" xfId="23380" xr:uid="{00000000-0005-0000-0000-00009C5A0000}"/>
    <cellStyle name="20% - Accent1 3 2 7 2 3 2 2 3" xfId="23381" xr:uid="{00000000-0005-0000-0000-00009D5A0000}"/>
    <cellStyle name="20% - Accent1 3 2 7 2 3 2 3" xfId="23382" xr:uid="{00000000-0005-0000-0000-00009E5A0000}"/>
    <cellStyle name="20% - Accent1 3 2 7 2 3 2 3 2" xfId="23383" xr:uid="{00000000-0005-0000-0000-00009F5A0000}"/>
    <cellStyle name="20% - Accent1 3 2 7 2 3 2 4" xfId="23384" xr:uid="{00000000-0005-0000-0000-0000A05A0000}"/>
    <cellStyle name="20% - Accent1 3 2 7 2 3 3" xfId="23385" xr:uid="{00000000-0005-0000-0000-0000A15A0000}"/>
    <cellStyle name="20% - Accent1 3 2 7 2 3 3 2" xfId="23386" xr:uid="{00000000-0005-0000-0000-0000A25A0000}"/>
    <cellStyle name="20% - Accent1 3 2 7 2 3 3 2 2" xfId="23387" xr:uid="{00000000-0005-0000-0000-0000A35A0000}"/>
    <cellStyle name="20% - Accent1 3 2 7 2 3 3 2 2 2" xfId="23388" xr:uid="{00000000-0005-0000-0000-0000A45A0000}"/>
    <cellStyle name="20% - Accent1 3 2 7 2 3 3 2 3" xfId="23389" xr:uid="{00000000-0005-0000-0000-0000A55A0000}"/>
    <cellStyle name="20% - Accent1 3 2 7 2 3 3 3" xfId="23390" xr:uid="{00000000-0005-0000-0000-0000A65A0000}"/>
    <cellStyle name="20% - Accent1 3 2 7 2 3 3 3 2" xfId="23391" xr:uid="{00000000-0005-0000-0000-0000A75A0000}"/>
    <cellStyle name="20% - Accent1 3 2 7 2 3 3 4" xfId="23392" xr:uid="{00000000-0005-0000-0000-0000A85A0000}"/>
    <cellStyle name="20% - Accent1 3 2 7 2 3 4" xfId="23393" xr:uid="{00000000-0005-0000-0000-0000A95A0000}"/>
    <cellStyle name="20% - Accent1 3 2 7 2 3 4 2" xfId="23394" xr:uid="{00000000-0005-0000-0000-0000AA5A0000}"/>
    <cellStyle name="20% - Accent1 3 2 7 2 3 4 2 2" xfId="23395" xr:uid="{00000000-0005-0000-0000-0000AB5A0000}"/>
    <cellStyle name="20% - Accent1 3 2 7 2 3 4 2 2 2" xfId="23396" xr:uid="{00000000-0005-0000-0000-0000AC5A0000}"/>
    <cellStyle name="20% - Accent1 3 2 7 2 3 4 2 3" xfId="23397" xr:uid="{00000000-0005-0000-0000-0000AD5A0000}"/>
    <cellStyle name="20% - Accent1 3 2 7 2 3 4 3" xfId="23398" xr:uid="{00000000-0005-0000-0000-0000AE5A0000}"/>
    <cellStyle name="20% - Accent1 3 2 7 2 3 4 3 2" xfId="23399" xr:uid="{00000000-0005-0000-0000-0000AF5A0000}"/>
    <cellStyle name="20% - Accent1 3 2 7 2 3 4 4" xfId="23400" xr:uid="{00000000-0005-0000-0000-0000B05A0000}"/>
    <cellStyle name="20% - Accent1 3 2 7 2 3 5" xfId="23401" xr:uid="{00000000-0005-0000-0000-0000B15A0000}"/>
    <cellStyle name="20% - Accent1 3 2 7 2 3 5 2" xfId="23402" xr:uid="{00000000-0005-0000-0000-0000B25A0000}"/>
    <cellStyle name="20% - Accent1 3 2 7 2 3 5 2 2" xfId="23403" xr:uid="{00000000-0005-0000-0000-0000B35A0000}"/>
    <cellStyle name="20% - Accent1 3 2 7 2 3 5 3" xfId="23404" xr:uid="{00000000-0005-0000-0000-0000B45A0000}"/>
    <cellStyle name="20% - Accent1 3 2 7 2 3 6" xfId="23405" xr:uid="{00000000-0005-0000-0000-0000B55A0000}"/>
    <cellStyle name="20% - Accent1 3 2 7 2 3 6 2" xfId="23406" xr:uid="{00000000-0005-0000-0000-0000B65A0000}"/>
    <cellStyle name="20% - Accent1 3 2 7 2 3 6 2 2" xfId="23407" xr:uid="{00000000-0005-0000-0000-0000B75A0000}"/>
    <cellStyle name="20% - Accent1 3 2 7 2 3 6 3" xfId="23408" xr:uid="{00000000-0005-0000-0000-0000B85A0000}"/>
    <cellStyle name="20% - Accent1 3 2 7 2 3 7" xfId="23409" xr:uid="{00000000-0005-0000-0000-0000B95A0000}"/>
    <cellStyle name="20% - Accent1 3 2 7 2 3 7 2" xfId="23410" xr:uid="{00000000-0005-0000-0000-0000BA5A0000}"/>
    <cellStyle name="20% - Accent1 3 2 7 2 3 8" xfId="23411" xr:uid="{00000000-0005-0000-0000-0000BB5A0000}"/>
    <cellStyle name="20% - Accent1 3 2 7 2 3 8 2" xfId="23412" xr:uid="{00000000-0005-0000-0000-0000BC5A0000}"/>
    <cellStyle name="20% - Accent1 3 2 7 2 3 9" xfId="23413" xr:uid="{00000000-0005-0000-0000-0000BD5A0000}"/>
    <cellStyle name="20% - Accent1 3 2 7 2 4" xfId="23414" xr:uid="{00000000-0005-0000-0000-0000BE5A0000}"/>
    <cellStyle name="20% - Accent1 3 2 7 2 4 2" xfId="23415" xr:uid="{00000000-0005-0000-0000-0000BF5A0000}"/>
    <cellStyle name="20% - Accent1 3 2 7 2 4 2 2" xfId="23416" xr:uid="{00000000-0005-0000-0000-0000C05A0000}"/>
    <cellStyle name="20% - Accent1 3 2 7 2 4 2 2 2" xfId="23417" xr:uid="{00000000-0005-0000-0000-0000C15A0000}"/>
    <cellStyle name="20% - Accent1 3 2 7 2 4 2 3" xfId="23418" xr:uid="{00000000-0005-0000-0000-0000C25A0000}"/>
    <cellStyle name="20% - Accent1 3 2 7 2 4 3" xfId="23419" xr:uid="{00000000-0005-0000-0000-0000C35A0000}"/>
    <cellStyle name="20% - Accent1 3 2 7 2 4 3 2" xfId="23420" xr:uid="{00000000-0005-0000-0000-0000C45A0000}"/>
    <cellStyle name="20% - Accent1 3 2 7 2 4 4" xfId="23421" xr:uid="{00000000-0005-0000-0000-0000C55A0000}"/>
    <cellStyle name="20% - Accent1 3 2 7 2 5" xfId="23422" xr:uid="{00000000-0005-0000-0000-0000C65A0000}"/>
    <cellStyle name="20% - Accent1 3 2 7 2 5 2" xfId="23423" xr:uid="{00000000-0005-0000-0000-0000C75A0000}"/>
    <cellStyle name="20% - Accent1 3 2 7 2 5 2 2" xfId="23424" xr:uid="{00000000-0005-0000-0000-0000C85A0000}"/>
    <cellStyle name="20% - Accent1 3 2 7 2 5 2 2 2" xfId="23425" xr:uid="{00000000-0005-0000-0000-0000C95A0000}"/>
    <cellStyle name="20% - Accent1 3 2 7 2 5 2 3" xfId="23426" xr:uid="{00000000-0005-0000-0000-0000CA5A0000}"/>
    <cellStyle name="20% - Accent1 3 2 7 2 5 3" xfId="23427" xr:uid="{00000000-0005-0000-0000-0000CB5A0000}"/>
    <cellStyle name="20% - Accent1 3 2 7 2 5 3 2" xfId="23428" xr:uid="{00000000-0005-0000-0000-0000CC5A0000}"/>
    <cellStyle name="20% - Accent1 3 2 7 2 5 4" xfId="23429" xr:uid="{00000000-0005-0000-0000-0000CD5A0000}"/>
    <cellStyle name="20% - Accent1 3 2 7 2 6" xfId="23430" xr:uid="{00000000-0005-0000-0000-0000CE5A0000}"/>
    <cellStyle name="20% - Accent1 3 2 7 2 6 2" xfId="23431" xr:uid="{00000000-0005-0000-0000-0000CF5A0000}"/>
    <cellStyle name="20% - Accent1 3 2 7 2 6 2 2" xfId="23432" xr:uid="{00000000-0005-0000-0000-0000D05A0000}"/>
    <cellStyle name="20% - Accent1 3 2 7 2 6 2 2 2" xfId="23433" xr:uid="{00000000-0005-0000-0000-0000D15A0000}"/>
    <cellStyle name="20% - Accent1 3 2 7 2 6 2 3" xfId="23434" xr:uid="{00000000-0005-0000-0000-0000D25A0000}"/>
    <cellStyle name="20% - Accent1 3 2 7 2 6 3" xfId="23435" xr:uid="{00000000-0005-0000-0000-0000D35A0000}"/>
    <cellStyle name="20% - Accent1 3 2 7 2 6 3 2" xfId="23436" xr:uid="{00000000-0005-0000-0000-0000D45A0000}"/>
    <cellStyle name="20% - Accent1 3 2 7 2 6 4" xfId="23437" xr:uid="{00000000-0005-0000-0000-0000D55A0000}"/>
    <cellStyle name="20% - Accent1 3 2 7 2 7" xfId="23438" xr:uid="{00000000-0005-0000-0000-0000D65A0000}"/>
    <cellStyle name="20% - Accent1 3 2 7 2 7 2" xfId="23439" xr:uid="{00000000-0005-0000-0000-0000D75A0000}"/>
    <cellStyle name="20% - Accent1 3 2 7 2 7 2 2" xfId="23440" xr:uid="{00000000-0005-0000-0000-0000D85A0000}"/>
    <cellStyle name="20% - Accent1 3 2 7 2 7 3" xfId="23441" xr:uid="{00000000-0005-0000-0000-0000D95A0000}"/>
    <cellStyle name="20% - Accent1 3 2 7 2 8" xfId="23442" xr:uid="{00000000-0005-0000-0000-0000DA5A0000}"/>
    <cellStyle name="20% - Accent1 3 2 7 2 8 2" xfId="23443" xr:uid="{00000000-0005-0000-0000-0000DB5A0000}"/>
    <cellStyle name="20% - Accent1 3 2 7 2 8 2 2" xfId="23444" xr:uid="{00000000-0005-0000-0000-0000DC5A0000}"/>
    <cellStyle name="20% - Accent1 3 2 7 2 8 3" xfId="23445" xr:uid="{00000000-0005-0000-0000-0000DD5A0000}"/>
    <cellStyle name="20% - Accent1 3 2 7 2 9" xfId="23446" xr:uid="{00000000-0005-0000-0000-0000DE5A0000}"/>
    <cellStyle name="20% - Accent1 3 2 7 2 9 2" xfId="23447" xr:uid="{00000000-0005-0000-0000-0000DF5A0000}"/>
    <cellStyle name="20% - Accent1 3 2 7 3" xfId="23448" xr:uid="{00000000-0005-0000-0000-0000E05A0000}"/>
    <cellStyle name="20% - Accent1 3 2 7 3 2" xfId="23449" xr:uid="{00000000-0005-0000-0000-0000E15A0000}"/>
    <cellStyle name="20% - Accent1 3 2 7 3 2 2" xfId="23450" xr:uid="{00000000-0005-0000-0000-0000E25A0000}"/>
    <cellStyle name="20% - Accent1 3 2 7 3 2 2 2" xfId="23451" xr:uid="{00000000-0005-0000-0000-0000E35A0000}"/>
    <cellStyle name="20% - Accent1 3 2 7 3 2 2 2 2" xfId="23452" xr:uid="{00000000-0005-0000-0000-0000E45A0000}"/>
    <cellStyle name="20% - Accent1 3 2 7 3 2 2 3" xfId="23453" xr:uid="{00000000-0005-0000-0000-0000E55A0000}"/>
    <cellStyle name="20% - Accent1 3 2 7 3 2 3" xfId="23454" xr:uid="{00000000-0005-0000-0000-0000E65A0000}"/>
    <cellStyle name="20% - Accent1 3 2 7 3 2 3 2" xfId="23455" xr:uid="{00000000-0005-0000-0000-0000E75A0000}"/>
    <cellStyle name="20% - Accent1 3 2 7 3 2 4" xfId="23456" xr:uid="{00000000-0005-0000-0000-0000E85A0000}"/>
    <cellStyle name="20% - Accent1 3 2 7 3 3" xfId="23457" xr:uid="{00000000-0005-0000-0000-0000E95A0000}"/>
    <cellStyle name="20% - Accent1 3 2 7 3 3 2" xfId="23458" xr:uid="{00000000-0005-0000-0000-0000EA5A0000}"/>
    <cellStyle name="20% - Accent1 3 2 7 3 3 2 2" xfId="23459" xr:uid="{00000000-0005-0000-0000-0000EB5A0000}"/>
    <cellStyle name="20% - Accent1 3 2 7 3 3 2 2 2" xfId="23460" xr:uid="{00000000-0005-0000-0000-0000EC5A0000}"/>
    <cellStyle name="20% - Accent1 3 2 7 3 3 2 3" xfId="23461" xr:uid="{00000000-0005-0000-0000-0000ED5A0000}"/>
    <cellStyle name="20% - Accent1 3 2 7 3 3 3" xfId="23462" xr:uid="{00000000-0005-0000-0000-0000EE5A0000}"/>
    <cellStyle name="20% - Accent1 3 2 7 3 3 3 2" xfId="23463" xr:uid="{00000000-0005-0000-0000-0000EF5A0000}"/>
    <cellStyle name="20% - Accent1 3 2 7 3 3 4" xfId="23464" xr:uid="{00000000-0005-0000-0000-0000F05A0000}"/>
    <cellStyle name="20% - Accent1 3 2 7 3 4" xfId="23465" xr:uid="{00000000-0005-0000-0000-0000F15A0000}"/>
    <cellStyle name="20% - Accent1 3 2 7 3 4 2" xfId="23466" xr:uid="{00000000-0005-0000-0000-0000F25A0000}"/>
    <cellStyle name="20% - Accent1 3 2 7 3 4 2 2" xfId="23467" xr:uid="{00000000-0005-0000-0000-0000F35A0000}"/>
    <cellStyle name="20% - Accent1 3 2 7 3 4 2 2 2" xfId="23468" xr:uid="{00000000-0005-0000-0000-0000F45A0000}"/>
    <cellStyle name="20% - Accent1 3 2 7 3 4 2 3" xfId="23469" xr:uid="{00000000-0005-0000-0000-0000F55A0000}"/>
    <cellStyle name="20% - Accent1 3 2 7 3 4 3" xfId="23470" xr:uid="{00000000-0005-0000-0000-0000F65A0000}"/>
    <cellStyle name="20% - Accent1 3 2 7 3 4 3 2" xfId="23471" xr:uid="{00000000-0005-0000-0000-0000F75A0000}"/>
    <cellStyle name="20% - Accent1 3 2 7 3 4 4" xfId="23472" xr:uid="{00000000-0005-0000-0000-0000F85A0000}"/>
    <cellStyle name="20% - Accent1 3 2 7 3 5" xfId="23473" xr:uid="{00000000-0005-0000-0000-0000F95A0000}"/>
    <cellStyle name="20% - Accent1 3 2 7 3 5 2" xfId="23474" xr:uid="{00000000-0005-0000-0000-0000FA5A0000}"/>
    <cellStyle name="20% - Accent1 3 2 7 3 5 2 2" xfId="23475" xr:uid="{00000000-0005-0000-0000-0000FB5A0000}"/>
    <cellStyle name="20% - Accent1 3 2 7 3 5 3" xfId="23476" xr:uid="{00000000-0005-0000-0000-0000FC5A0000}"/>
    <cellStyle name="20% - Accent1 3 2 7 3 6" xfId="23477" xr:uid="{00000000-0005-0000-0000-0000FD5A0000}"/>
    <cellStyle name="20% - Accent1 3 2 7 3 6 2" xfId="23478" xr:uid="{00000000-0005-0000-0000-0000FE5A0000}"/>
    <cellStyle name="20% - Accent1 3 2 7 3 6 2 2" xfId="23479" xr:uid="{00000000-0005-0000-0000-0000FF5A0000}"/>
    <cellStyle name="20% - Accent1 3 2 7 3 6 3" xfId="23480" xr:uid="{00000000-0005-0000-0000-0000005B0000}"/>
    <cellStyle name="20% - Accent1 3 2 7 3 7" xfId="23481" xr:uid="{00000000-0005-0000-0000-0000015B0000}"/>
    <cellStyle name="20% - Accent1 3 2 7 3 7 2" xfId="23482" xr:uid="{00000000-0005-0000-0000-0000025B0000}"/>
    <cellStyle name="20% - Accent1 3 2 7 3 8" xfId="23483" xr:uid="{00000000-0005-0000-0000-0000035B0000}"/>
    <cellStyle name="20% - Accent1 3 2 7 3 8 2" xfId="23484" xr:uid="{00000000-0005-0000-0000-0000045B0000}"/>
    <cellStyle name="20% - Accent1 3 2 7 3 9" xfId="23485" xr:uid="{00000000-0005-0000-0000-0000055B0000}"/>
    <cellStyle name="20% - Accent1 3 2 7 4" xfId="23486" xr:uid="{00000000-0005-0000-0000-0000065B0000}"/>
    <cellStyle name="20% - Accent1 3 2 7 4 2" xfId="23487" xr:uid="{00000000-0005-0000-0000-0000075B0000}"/>
    <cellStyle name="20% - Accent1 3 2 7 4 2 2" xfId="23488" xr:uid="{00000000-0005-0000-0000-0000085B0000}"/>
    <cellStyle name="20% - Accent1 3 2 7 4 2 2 2" xfId="23489" xr:uid="{00000000-0005-0000-0000-0000095B0000}"/>
    <cellStyle name="20% - Accent1 3 2 7 4 2 2 2 2" xfId="23490" xr:uid="{00000000-0005-0000-0000-00000A5B0000}"/>
    <cellStyle name="20% - Accent1 3 2 7 4 2 2 3" xfId="23491" xr:uid="{00000000-0005-0000-0000-00000B5B0000}"/>
    <cellStyle name="20% - Accent1 3 2 7 4 2 3" xfId="23492" xr:uid="{00000000-0005-0000-0000-00000C5B0000}"/>
    <cellStyle name="20% - Accent1 3 2 7 4 2 3 2" xfId="23493" xr:uid="{00000000-0005-0000-0000-00000D5B0000}"/>
    <cellStyle name="20% - Accent1 3 2 7 4 2 4" xfId="23494" xr:uid="{00000000-0005-0000-0000-00000E5B0000}"/>
    <cellStyle name="20% - Accent1 3 2 7 4 3" xfId="23495" xr:uid="{00000000-0005-0000-0000-00000F5B0000}"/>
    <cellStyle name="20% - Accent1 3 2 7 4 3 2" xfId="23496" xr:uid="{00000000-0005-0000-0000-0000105B0000}"/>
    <cellStyle name="20% - Accent1 3 2 7 4 3 2 2" xfId="23497" xr:uid="{00000000-0005-0000-0000-0000115B0000}"/>
    <cellStyle name="20% - Accent1 3 2 7 4 3 2 2 2" xfId="23498" xr:uid="{00000000-0005-0000-0000-0000125B0000}"/>
    <cellStyle name="20% - Accent1 3 2 7 4 3 2 3" xfId="23499" xr:uid="{00000000-0005-0000-0000-0000135B0000}"/>
    <cellStyle name="20% - Accent1 3 2 7 4 3 3" xfId="23500" xr:uid="{00000000-0005-0000-0000-0000145B0000}"/>
    <cellStyle name="20% - Accent1 3 2 7 4 3 3 2" xfId="23501" xr:uid="{00000000-0005-0000-0000-0000155B0000}"/>
    <cellStyle name="20% - Accent1 3 2 7 4 3 4" xfId="23502" xr:uid="{00000000-0005-0000-0000-0000165B0000}"/>
    <cellStyle name="20% - Accent1 3 2 7 4 4" xfId="23503" xr:uid="{00000000-0005-0000-0000-0000175B0000}"/>
    <cellStyle name="20% - Accent1 3 2 7 4 4 2" xfId="23504" xr:uid="{00000000-0005-0000-0000-0000185B0000}"/>
    <cellStyle name="20% - Accent1 3 2 7 4 4 2 2" xfId="23505" xr:uid="{00000000-0005-0000-0000-0000195B0000}"/>
    <cellStyle name="20% - Accent1 3 2 7 4 4 2 2 2" xfId="23506" xr:uid="{00000000-0005-0000-0000-00001A5B0000}"/>
    <cellStyle name="20% - Accent1 3 2 7 4 4 2 3" xfId="23507" xr:uid="{00000000-0005-0000-0000-00001B5B0000}"/>
    <cellStyle name="20% - Accent1 3 2 7 4 4 3" xfId="23508" xr:uid="{00000000-0005-0000-0000-00001C5B0000}"/>
    <cellStyle name="20% - Accent1 3 2 7 4 4 3 2" xfId="23509" xr:uid="{00000000-0005-0000-0000-00001D5B0000}"/>
    <cellStyle name="20% - Accent1 3 2 7 4 4 4" xfId="23510" xr:uid="{00000000-0005-0000-0000-00001E5B0000}"/>
    <cellStyle name="20% - Accent1 3 2 7 4 5" xfId="23511" xr:uid="{00000000-0005-0000-0000-00001F5B0000}"/>
    <cellStyle name="20% - Accent1 3 2 7 4 5 2" xfId="23512" xr:uid="{00000000-0005-0000-0000-0000205B0000}"/>
    <cellStyle name="20% - Accent1 3 2 7 4 5 2 2" xfId="23513" xr:uid="{00000000-0005-0000-0000-0000215B0000}"/>
    <cellStyle name="20% - Accent1 3 2 7 4 5 3" xfId="23514" xr:uid="{00000000-0005-0000-0000-0000225B0000}"/>
    <cellStyle name="20% - Accent1 3 2 7 4 6" xfId="23515" xr:uid="{00000000-0005-0000-0000-0000235B0000}"/>
    <cellStyle name="20% - Accent1 3 2 7 4 6 2" xfId="23516" xr:uid="{00000000-0005-0000-0000-0000245B0000}"/>
    <cellStyle name="20% - Accent1 3 2 7 4 6 2 2" xfId="23517" xr:uid="{00000000-0005-0000-0000-0000255B0000}"/>
    <cellStyle name="20% - Accent1 3 2 7 4 6 3" xfId="23518" xr:uid="{00000000-0005-0000-0000-0000265B0000}"/>
    <cellStyle name="20% - Accent1 3 2 7 4 7" xfId="23519" xr:uid="{00000000-0005-0000-0000-0000275B0000}"/>
    <cellStyle name="20% - Accent1 3 2 7 4 7 2" xfId="23520" xr:uid="{00000000-0005-0000-0000-0000285B0000}"/>
    <cellStyle name="20% - Accent1 3 2 7 4 8" xfId="23521" xr:uid="{00000000-0005-0000-0000-0000295B0000}"/>
    <cellStyle name="20% - Accent1 3 2 7 4 8 2" xfId="23522" xr:uid="{00000000-0005-0000-0000-00002A5B0000}"/>
    <cellStyle name="20% - Accent1 3 2 7 4 9" xfId="23523" xr:uid="{00000000-0005-0000-0000-00002B5B0000}"/>
    <cellStyle name="20% - Accent1 3 2 7 5" xfId="23524" xr:uid="{00000000-0005-0000-0000-00002C5B0000}"/>
    <cellStyle name="20% - Accent1 3 2 7 5 2" xfId="23525" xr:uid="{00000000-0005-0000-0000-00002D5B0000}"/>
    <cellStyle name="20% - Accent1 3 2 7 5 2 2" xfId="23526" xr:uid="{00000000-0005-0000-0000-00002E5B0000}"/>
    <cellStyle name="20% - Accent1 3 2 7 5 2 2 2" xfId="23527" xr:uid="{00000000-0005-0000-0000-00002F5B0000}"/>
    <cellStyle name="20% - Accent1 3 2 7 5 2 3" xfId="23528" xr:uid="{00000000-0005-0000-0000-0000305B0000}"/>
    <cellStyle name="20% - Accent1 3 2 7 5 3" xfId="23529" xr:uid="{00000000-0005-0000-0000-0000315B0000}"/>
    <cellStyle name="20% - Accent1 3 2 7 5 3 2" xfId="23530" xr:uid="{00000000-0005-0000-0000-0000325B0000}"/>
    <cellStyle name="20% - Accent1 3 2 7 5 4" xfId="23531" xr:uid="{00000000-0005-0000-0000-0000335B0000}"/>
    <cellStyle name="20% - Accent1 3 2 7 6" xfId="23532" xr:uid="{00000000-0005-0000-0000-0000345B0000}"/>
    <cellStyle name="20% - Accent1 3 2 7 6 2" xfId="23533" xr:uid="{00000000-0005-0000-0000-0000355B0000}"/>
    <cellStyle name="20% - Accent1 3 2 7 6 2 2" xfId="23534" xr:uid="{00000000-0005-0000-0000-0000365B0000}"/>
    <cellStyle name="20% - Accent1 3 2 7 6 2 2 2" xfId="23535" xr:uid="{00000000-0005-0000-0000-0000375B0000}"/>
    <cellStyle name="20% - Accent1 3 2 7 6 2 3" xfId="23536" xr:uid="{00000000-0005-0000-0000-0000385B0000}"/>
    <cellStyle name="20% - Accent1 3 2 7 6 3" xfId="23537" xr:uid="{00000000-0005-0000-0000-0000395B0000}"/>
    <cellStyle name="20% - Accent1 3 2 7 6 3 2" xfId="23538" xr:uid="{00000000-0005-0000-0000-00003A5B0000}"/>
    <cellStyle name="20% - Accent1 3 2 7 6 4" xfId="23539" xr:uid="{00000000-0005-0000-0000-00003B5B0000}"/>
    <cellStyle name="20% - Accent1 3 2 7 7" xfId="23540" xr:uid="{00000000-0005-0000-0000-00003C5B0000}"/>
    <cellStyle name="20% - Accent1 3 2 7 7 2" xfId="23541" xr:uid="{00000000-0005-0000-0000-00003D5B0000}"/>
    <cellStyle name="20% - Accent1 3 2 7 7 2 2" xfId="23542" xr:uid="{00000000-0005-0000-0000-00003E5B0000}"/>
    <cellStyle name="20% - Accent1 3 2 7 7 2 2 2" xfId="23543" xr:uid="{00000000-0005-0000-0000-00003F5B0000}"/>
    <cellStyle name="20% - Accent1 3 2 7 7 2 3" xfId="23544" xr:uid="{00000000-0005-0000-0000-0000405B0000}"/>
    <cellStyle name="20% - Accent1 3 2 7 7 3" xfId="23545" xr:uid="{00000000-0005-0000-0000-0000415B0000}"/>
    <cellStyle name="20% - Accent1 3 2 7 7 3 2" xfId="23546" xr:uid="{00000000-0005-0000-0000-0000425B0000}"/>
    <cellStyle name="20% - Accent1 3 2 7 7 4" xfId="23547" xr:uid="{00000000-0005-0000-0000-0000435B0000}"/>
    <cellStyle name="20% - Accent1 3 2 7 8" xfId="23548" xr:uid="{00000000-0005-0000-0000-0000445B0000}"/>
    <cellStyle name="20% - Accent1 3 2 7 8 2" xfId="23549" xr:uid="{00000000-0005-0000-0000-0000455B0000}"/>
    <cellStyle name="20% - Accent1 3 2 7 8 2 2" xfId="23550" xr:uid="{00000000-0005-0000-0000-0000465B0000}"/>
    <cellStyle name="20% - Accent1 3 2 7 8 3" xfId="23551" xr:uid="{00000000-0005-0000-0000-0000475B0000}"/>
    <cellStyle name="20% - Accent1 3 2 7 9" xfId="23552" xr:uid="{00000000-0005-0000-0000-0000485B0000}"/>
    <cellStyle name="20% - Accent1 3 2 7 9 2" xfId="23553" xr:uid="{00000000-0005-0000-0000-0000495B0000}"/>
    <cellStyle name="20% - Accent1 3 2 7 9 2 2" xfId="23554" xr:uid="{00000000-0005-0000-0000-00004A5B0000}"/>
    <cellStyle name="20% - Accent1 3 2 7 9 3" xfId="23555" xr:uid="{00000000-0005-0000-0000-00004B5B0000}"/>
    <cellStyle name="20% - Accent1 3 2 8" xfId="23556" xr:uid="{00000000-0005-0000-0000-00004C5B0000}"/>
    <cellStyle name="20% - Accent1 3 2 8 10" xfId="23557" xr:uid="{00000000-0005-0000-0000-00004D5B0000}"/>
    <cellStyle name="20% - Accent1 3 2 8 10 2" xfId="23558" xr:uid="{00000000-0005-0000-0000-00004E5B0000}"/>
    <cellStyle name="20% - Accent1 3 2 8 11" xfId="23559" xr:uid="{00000000-0005-0000-0000-00004F5B0000}"/>
    <cellStyle name="20% - Accent1 3 2 8 2" xfId="23560" xr:uid="{00000000-0005-0000-0000-0000505B0000}"/>
    <cellStyle name="20% - Accent1 3 2 8 2 2" xfId="23561" xr:uid="{00000000-0005-0000-0000-0000515B0000}"/>
    <cellStyle name="20% - Accent1 3 2 8 2 2 2" xfId="23562" xr:uid="{00000000-0005-0000-0000-0000525B0000}"/>
    <cellStyle name="20% - Accent1 3 2 8 2 2 2 2" xfId="23563" xr:uid="{00000000-0005-0000-0000-0000535B0000}"/>
    <cellStyle name="20% - Accent1 3 2 8 2 2 2 2 2" xfId="23564" xr:uid="{00000000-0005-0000-0000-0000545B0000}"/>
    <cellStyle name="20% - Accent1 3 2 8 2 2 2 3" xfId="23565" xr:uid="{00000000-0005-0000-0000-0000555B0000}"/>
    <cellStyle name="20% - Accent1 3 2 8 2 2 3" xfId="23566" xr:uid="{00000000-0005-0000-0000-0000565B0000}"/>
    <cellStyle name="20% - Accent1 3 2 8 2 2 3 2" xfId="23567" xr:uid="{00000000-0005-0000-0000-0000575B0000}"/>
    <cellStyle name="20% - Accent1 3 2 8 2 2 4" xfId="23568" xr:uid="{00000000-0005-0000-0000-0000585B0000}"/>
    <cellStyle name="20% - Accent1 3 2 8 2 3" xfId="23569" xr:uid="{00000000-0005-0000-0000-0000595B0000}"/>
    <cellStyle name="20% - Accent1 3 2 8 2 3 2" xfId="23570" xr:uid="{00000000-0005-0000-0000-00005A5B0000}"/>
    <cellStyle name="20% - Accent1 3 2 8 2 3 2 2" xfId="23571" xr:uid="{00000000-0005-0000-0000-00005B5B0000}"/>
    <cellStyle name="20% - Accent1 3 2 8 2 3 2 2 2" xfId="23572" xr:uid="{00000000-0005-0000-0000-00005C5B0000}"/>
    <cellStyle name="20% - Accent1 3 2 8 2 3 2 3" xfId="23573" xr:uid="{00000000-0005-0000-0000-00005D5B0000}"/>
    <cellStyle name="20% - Accent1 3 2 8 2 3 3" xfId="23574" xr:uid="{00000000-0005-0000-0000-00005E5B0000}"/>
    <cellStyle name="20% - Accent1 3 2 8 2 3 3 2" xfId="23575" xr:uid="{00000000-0005-0000-0000-00005F5B0000}"/>
    <cellStyle name="20% - Accent1 3 2 8 2 3 4" xfId="23576" xr:uid="{00000000-0005-0000-0000-0000605B0000}"/>
    <cellStyle name="20% - Accent1 3 2 8 2 4" xfId="23577" xr:uid="{00000000-0005-0000-0000-0000615B0000}"/>
    <cellStyle name="20% - Accent1 3 2 8 2 4 2" xfId="23578" xr:uid="{00000000-0005-0000-0000-0000625B0000}"/>
    <cellStyle name="20% - Accent1 3 2 8 2 4 2 2" xfId="23579" xr:uid="{00000000-0005-0000-0000-0000635B0000}"/>
    <cellStyle name="20% - Accent1 3 2 8 2 4 2 2 2" xfId="23580" xr:uid="{00000000-0005-0000-0000-0000645B0000}"/>
    <cellStyle name="20% - Accent1 3 2 8 2 4 2 3" xfId="23581" xr:uid="{00000000-0005-0000-0000-0000655B0000}"/>
    <cellStyle name="20% - Accent1 3 2 8 2 4 3" xfId="23582" xr:uid="{00000000-0005-0000-0000-0000665B0000}"/>
    <cellStyle name="20% - Accent1 3 2 8 2 4 3 2" xfId="23583" xr:uid="{00000000-0005-0000-0000-0000675B0000}"/>
    <cellStyle name="20% - Accent1 3 2 8 2 4 4" xfId="23584" xr:uid="{00000000-0005-0000-0000-0000685B0000}"/>
    <cellStyle name="20% - Accent1 3 2 8 2 5" xfId="23585" xr:uid="{00000000-0005-0000-0000-0000695B0000}"/>
    <cellStyle name="20% - Accent1 3 2 8 2 5 2" xfId="23586" xr:uid="{00000000-0005-0000-0000-00006A5B0000}"/>
    <cellStyle name="20% - Accent1 3 2 8 2 5 2 2" xfId="23587" xr:uid="{00000000-0005-0000-0000-00006B5B0000}"/>
    <cellStyle name="20% - Accent1 3 2 8 2 5 3" xfId="23588" xr:uid="{00000000-0005-0000-0000-00006C5B0000}"/>
    <cellStyle name="20% - Accent1 3 2 8 2 6" xfId="23589" xr:uid="{00000000-0005-0000-0000-00006D5B0000}"/>
    <cellStyle name="20% - Accent1 3 2 8 2 6 2" xfId="23590" xr:uid="{00000000-0005-0000-0000-00006E5B0000}"/>
    <cellStyle name="20% - Accent1 3 2 8 2 6 2 2" xfId="23591" xr:uid="{00000000-0005-0000-0000-00006F5B0000}"/>
    <cellStyle name="20% - Accent1 3 2 8 2 6 3" xfId="23592" xr:uid="{00000000-0005-0000-0000-0000705B0000}"/>
    <cellStyle name="20% - Accent1 3 2 8 2 7" xfId="23593" xr:uid="{00000000-0005-0000-0000-0000715B0000}"/>
    <cellStyle name="20% - Accent1 3 2 8 2 7 2" xfId="23594" xr:uid="{00000000-0005-0000-0000-0000725B0000}"/>
    <cellStyle name="20% - Accent1 3 2 8 2 8" xfId="23595" xr:uid="{00000000-0005-0000-0000-0000735B0000}"/>
    <cellStyle name="20% - Accent1 3 2 8 2 8 2" xfId="23596" xr:uid="{00000000-0005-0000-0000-0000745B0000}"/>
    <cellStyle name="20% - Accent1 3 2 8 2 9" xfId="23597" xr:uid="{00000000-0005-0000-0000-0000755B0000}"/>
    <cellStyle name="20% - Accent1 3 2 8 3" xfId="23598" xr:uid="{00000000-0005-0000-0000-0000765B0000}"/>
    <cellStyle name="20% - Accent1 3 2 8 3 2" xfId="23599" xr:uid="{00000000-0005-0000-0000-0000775B0000}"/>
    <cellStyle name="20% - Accent1 3 2 8 3 2 2" xfId="23600" xr:uid="{00000000-0005-0000-0000-0000785B0000}"/>
    <cellStyle name="20% - Accent1 3 2 8 3 2 2 2" xfId="23601" xr:uid="{00000000-0005-0000-0000-0000795B0000}"/>
    <cellStyle name="20% - Accent1 3 2 8 3 2 2 2 2" xfId="23602" xr:uid="{00000000-0005-0000-0000-00007A5B0000}"/>
    <cellStyle name="20% - Accent1 3 2 8 3 2 2 3" xfId="23603" xr:uid="{00000000-0005-0000-0000-00007B5B0000}"/>
    <cellStyle name="20% - Accent1 3 2 8 3 2 3" xfId="23604" xr:uid="{00000000-0005-0000-0000-00007C5B0000}"/>
    <cellStyle name="20% - Accent1 3 2 8 3 2 3 2" xfId="23605" xr:uid="{00000000-0005-0000-0000-00007D5B0000}"/>
    <cellStyle name="20% - Accent1 3 2 8 3 2 4" xfId="23606" xr:uid="{00000000-0005-0000-0000-00007E5B0000}"/>
    <cellStyle name="20% - Accent1 3 2 8 3 3" xfId="23607" xr:uid="{00000000-0005-0000-0000-00007F5B0000}"/>
    <cellStyle name="20% - Accent1 3 2 8 3 3 2" xfId="23608" xr:uid="{00000000-0005-0000-0000-0000805B0000}"/>
    <cellStyle name="20% - Accent1 3 2 8 3 3 2 2" xfId="23609" xr:uid="{00000000-0005-0000-0000-0000815B0000}"/>
    <cellStyle name="20% - Accent1 3 2 8 3 3 2 2 2" xfId="23610" xr:uid="{00000000-0005-0000-0000-0000825B0000}"/>
    <cellStyle name="20% - Accent1 3 2 8 3 3 2 3" xfId="23611" xr:uid="{00000000-0005-0000-0000-0000835B0000}"/>
    <cellStyle name="20% - Accent1 3 2 8 3 3 3" xfId="23612" xr:uid="{00000000-0005-0000-0000-0000845B0000}"/>
    <cellStyle name="20% - Accent1 3 2 8 3 3 3 2" xfId="23613" xr:uid="{00000000-0005-0000-0000-0000855B0000}"/>
    <cellStyle name="20% - Accent1 3 2 8 3 3 4" xfId="23614" xr:uid="{00000000-0005-0000-0000-0000865B0000}"/>
    <cellStyle name="20% - Accent1 3 2 8 3 4" xfId="23615" xr:uid="{00000000-0005-0000-0000-0000875B0000}"/>
    <cellStyle name="20% - Accent1 3 2 8 3 4 2" xfId="23616" xr:uid="{00000000-0005-0000-0000-0000885B0000}"/>
    <cellStyle name="20% - Accent1 3 2 8 3 4 2 2" xfId="23617" xr:uid="{00000000-0005-0000-0000-0000895B0000}"/>
    <cellStyle name="20% - Accent1 3 2 8 3 4 2 2 2" xfId="23618" xr:uid="{00000000-0005-0000-0000-00008A5B0000}"/>
    <cellStyle name="20% - Accent1 3 2 8 3 4 2 3" xfId="23619" xr:uid="{00000000-0005-0000-0000-00008B5B0000}"/>
    <cellStyle name="20% - Accent1 3 2 8 3 4 3" xfId="23620" xr:uid="{00000000-0005-0000-0000-00008C5B0000}"/>
    <cellStyle name="20% - Accent1 3 2 8 3 4 3 2" xfId="23621" xr:uid="{00000000-0005-0000-0000-00008D5B0000}"/>
    <cellStyle name="20% - Accent1 3 2 8 3 4 4" xfId="23622" xr:uid="{00000000-0005-0000-0000-00008E5B0000}"/>
    <cellStyle name="20% - Accent1 3 2 8 3 5" xfId="23623" xr:uid="{00000000-0005-0000-0000-00008F5B0000}"/>
    <cellStyle name="20% - Accent1 3 2 8 3 5 2" xfId="23624" xr:uid="{00000000-0005-0000-0000-0000905B0000}"/>
    <cellStyle name="20% - Accent1 3 2 8 3 5 2 2" xfId="23625" xr:uid="{00000000-0005-0000-0000-0000915B0000}"/>
    <cellStyle name="20% - Accent1 3 2 8 3 5 3" xfId="23626" xr:uid="{00000000-0005-0000-0000-0000925B0000}"/>
    <cellStyle name="20% - Accent1 3 2 8 3 6" xfId="23627" xr:uid="{00000000-0005-0000-0000-0000935B0000}"/>
    <cellStyle name="20% - Accent1 3 2 8 3 6 2" xfId="23628" xr:uid="{00000000-0005-0000-0000-0000945B0000}"/>
    <cellStyle name="20% - Accent1 3 2 8 3 6 2 2" xfId="23629" xr:uid="{00000000-0005-0000-0000-0000955B0000}"/>
    <cellStyle name="20% - Accent1 3 2 8 3 6 3" xfId="23630" xr:uid="{00000000-0005-0000-0000-0000965B0000}"/>
    <cellStyle name="20% - Accent1 3 2 8 3 7" xfId="23631" xr:uid="{00000000-0005-0000-0000-0000975B0000}"/>
    <cellStyle name="20% - Accent1 3 2 8 3 7 2" xfId="23632" xr:uid="{00000000-0005-0000-0000-0000985B0000}"/>
    <cellStyle name="20% - Accent1 3 2 8 3 8" xfId="23633" xr:uid="{00000000-0005-0000-0000-0000995B0000}"/>
    <cellStyle name="20% - Accent1 3 2 8 3 8 2" xfId="23634" xr:uid="{00000000-0005-0000-0000-00009A5B0000}"/>
    <cellStyle name="20% - Accent1 3 2 8 3 9" xfId="23635" xr:uid="{00000000-0005-0000-0000-00009B5B0000}"/>
    <cellStyle name="20% - Accent1 3 2 8 4" xfId="23636" xr:uid="{00000000-0005-0000-0000-00009C5B0000}"/>
    <cellStyle name="20% - Accent1 3 2 8 4 2" xfId="23637" xr:uid="{00000000-0005-0000-0000-00009D5B0000}"/>
    <cellStyle name="20% - Accent1 3 2 8 4 2 2" xfId="23638" xr:uid="{00000000-0005-0000-0000-00009E5B0000}"/>
    <cellStyle name="20% - Accent1 3 2 8 4 2 2 2" xfId="23639" xr:uid="{00000000-0005-0000-0000-00009F5B0000}"/>
    <cellStyle name="20% - Accent1 3 2 8 4 2 3" xfId="23640" xr:uid="{00000000-0005-0000-0000-0000A05B0000}"/>
    <cellStyle name="20% - Accent1 3 2 8 4 3" xfId="23641" xr:uid="{00000000-0005-0000-0000-0000A15B0000}"/>
    <cellStyle name="20% - Accent1 3 2 8 4 3 2" xfId="23642" xr:uid="{00000000-0005-0000-0000-0000A25B0000}"/>
    <cellStyle name="20% - Accent1 3 2 8 4 4" xfId="23643" xr:uid="{00000000-0005-0000-0000-0000A35B0000}"/>
    <cellStyle name="20% - Accent1 3 2 8 5" xfId="23644" xr:uid="{00000000-0005-0000-0000-0000A45B0000}"/>
    <cellStyle name="20% - Accent1 3 2 8 5 2" xfId="23645" xr:uid="{00000000-0005-0000-0000-0000A55B0000}"/>
    <cellStyle name="20% - Accent1 3 2 8 5 2 2" xfId="23646" xr:uid="{00000000-0005-0000-0000-0000A65B0000}"/>
    <cellStyle name="20% - Accent1 3 2 8 5 2 2 2" xfId="23647" xr:uid="{00000000-0005-0000-0000-0000A75B0000}"/>
    <cellStyle name="20% - Accent1 3 2 8 5 2 3" xfId="23648" xr:uid="{00000000-0005-0000-0000-0000A85B0000}"/>
    <cellStyle name="20% - Accent1 3 2 8 5 3" xfId="23649" xr:uid="{00000000-0005-0000-0000-0000A95B0000}"/>
    <cellStyle name="20% - Accent1 3 2 8 5 3 2" xfId="23650" xr:uid="{00000000-0005-0000-0000-0000AA5B0000}"/>
    <cellStyle name="20% - Accent1 3 2 8 5 4" xfId="23651" xr:uid="{00000000-0005-0000-0000-0000AB5B0000}"/>
    <cellStyle name="20% - Accent1 3 2 8 6" xfId="23652" xr:uid="{00000000-0005-0000-0000-0000AC5B0000}"/>
    <cellStyle name="20% - Accent1 3 2 8 6 2" xfId="23653" xr:uid="{00000000-0005-0000-0000-0000AD5B0000}"/>
    <cellStyle name="20% - Accent1 3 2 8 6 2 2" xfId="23654" xr:uid="{00000000-0005-0000-0000-0000AE5B0000}"/>
    <cellStyle name="20% - Accent1 3 2 8 6 2 2 2" xfId="23655" xr:uid="{00000000-0005-0000-0000-0000AF5B0000}"/>
    <cellStyle name="20% - Accent1 3 2 8 6 2 3" xfId="23656" xr:uid="{00000000-0005-0000-0000-0000B05B0000}"/>
    <cellStyle name="20% - Accent1 3 2 8 6 3" xfId="23657" xr:uid="{00000000-0005-0000-0000-0000B15B0000}"/>
    <cellStyle name="20% - Accent1 3 2 8 6 3 2" xfId="23658" xr:uid="{00000000-0005-0000-0000-0000B25B0000}"/>
    <cellStyle name="20% - Accent1 3 2 8 6 4" xfId="23659" xr:uid="{00000000-0005-0000-0000-0000B35B0000}"/>
    <cellStyle name="20% - Accent1 3 2 8 7" xfId="23660" xr:uid="{00000000-0005-0000-0000-0000B45B0000}"/>
    <cellStyle name="20% - Accent1 3 2 8 7 2" xfId="23661" xr:uid="{00000000-0005-0000-0000-0000B55B0000}"/>
    <cellStyle name="20% - Accent1 3 2 8 7 2 2" xfId="23662" xr:uid="{00000000-0005-0000-0000-0000B65B0000}"/>
    <cellStyle name="20% - Accent1 3 2 8 7 3" xfId="23663" xr:uid="{00000000-0005-0000-0000-0000B75B0000}"/>
    <cellStyle name="20% - Accent1 3 2 8 8" xfId="23664" xr:uid="{00000000-0005-0000-0000-0000B85B0000}"/>
    <cellStyle name="20% - Accent1 3 2 8 8 2" xfId="23665" xr:uid="{00000000-0005-0000-0000-0000B95B0000}"/>
    <cellStyle name="20% - Accent1 3 2 8 8 2 2" xfId="23666" xr:uid="{00000000-0005-0000-0000-0000BA5B0000}"/>
    <cellStyle name="20% - Accent1 3 2 8 8 3" xfId="23667" xr:uid="{00000000-0005-0000-0000-0000BB5B0000}"/>
    <cellStyle name="20% - Accent1 3 2 8 9" xfId="23668" xr:uid="{00000000-0005-0000-0000-0000BC5B0000}"/>
    <cellStyle name="20% - Accent1 3 2 8 9 2" xfId="23669" xr:uid="{00000000-0005-0000-0000-0000BD5B0000}"/>
    <cellStyle name="20% - Accent1 3 2 9" xfId="23670" xr:uid="{00000000-0005-0000-0000-0000BE5B0000}"/>
    <cellStyle name="20% - Accent1 3 2 9 10" xfId="23671" xr:uid="{00000000-0005-0000-0000-0000BF5B0000}"/>
    <cellStyle name="20% - Accent1 3 2 9 10 2" xfId="23672" xr:uid="{00000000-0005-0000-0000-0000C05B0000}"/>
    <cellStyle name="20% - Accent1 3 2 9 11" xfId="23673" xr:uid="{00000000-0005-0000-0000-0000C15B0000}"/>
    <cellStyle name="20% - Accent1 3 2 9 2" xfId="23674" xr:uid="{00000000-0005-0000-0000-0000C25B0000}"/>
    <cellStyle name="20% - Accent1 3 2 9 2 2" xfId="23675" xr:uid="{00000000-0005-0000-0000-0000C35B0000}"/>
    <cellStyle name="20% - Accent1 3 2 9 2 2 2" xfId="23676" xr:uid="{00000000-0005-0000-0000-0000C45B0000}"/>
    <cellStyle name="20% - Accent1 3 2 9 2 2 2 2" xfId="23677" xr:uid="{00000000-0005-0000-0000-0000C55B0000}"/>
    <cellStyle name="20% - Accent1 3 2 9 2 2 2 2 2" xfId="23678" xr:uid="{00000000-0005-0000-0000-0000C65B0000}"/>
    <cellStyle name="20% - Accent1 3 2 9 2 2 2 3" xfId="23679" xr:uid="{00000000-0005-0000-0000-0000C75B0000}"/>
    <cellStyle name="20% - Accent1 3 2 9 2 2 3" xfId="23680" xr:uid="{00000000-0005-0000-0000-0000C85B0000}"/>
    <cellStyle name="20% - Accent1 3 2 9 2 2 3 2" xfId="23681" xr:uid="{00000000-0005-0000-0000-0000C95B0000}"/>
    <cellStyle name="20% - Accent1 3 2 9 2 2 4" xfId="23682" xr:uid="{00000000-0005-0000-0000-0000CA5B0000}"/>
    <cellStyle name="20% - Accent1 3 2 9 2 3" xfId="23683" xr:uid="{00000000-0005-0000-0000-0000CB5B0000}"/>
    <cellStyle name="20% - Accent1 3 2 9 2 3 2" xfId="23684" xr:uid="{00000000-0005-0000-0000-0000CC5B0000}"/>
    <cellStyle name="20% - Accent1 3 2 9 2 3 2 2" xfId="23685" xr:uid="{00000000-0005-0000-0000-0000CD5B0000}"/>
    <cellStyle name="20% - Accent1 3 2 9 2 3 2 2 2" xfId="23686" xr:uid="{00000000-0005-0000-0000-0000CE5B0000}"/>
    <cellStyle name="20% - Accent1 3 2 9 2 3 2 3" xfId="23687" xr:uid="{00000000-0005-0000-0000-0000CF5B0000}"/>
    <cellStyle name="20% - Accent1 3 2 9 2 3 3" xfId="23688" xr:uid="{00000000-0005-0000-0000-0000D05B0000}"/>
    <cellStyle name="20% - Accent1 3 2 9 2 3 3 2" xfId="23689" xr:uid="{00000000-0005-0000-0000-0000D15B0000}"/>
    <cellStyle name="20% - Accent1 3 2 9 2 3 4" xfId="23690" xr:uid="{00000000-0005-0000-0000-0000D25B0000}"/>
    <cellStyle name="20% - Accent1 3 2 9 2 4" xfId="23691" xr:uid="{00000000-0005-0000-0000-0000D35B0000}"/>
    <cellStyle name="20% - Accent1 3 2 9 2 4 2" xfId="23692" xr:uid="{00000000-0005-0000-0000-0000D45B0000}"/>
    <cellStyle name="20% - Accent1 3 2 9 2 4 2 2" xfId="23693" xr:uid="{00000000-0005-0000-0000-0000D55B0000}"/>
    <cellStyle name="20% - Accent1 3 2 9 2 4 2 2 2" xfId="23694" xr:uid="{00000000-0005-0000-0000-0000D65B0000}"/>
    <cellStyle name="20% - Accent1 3 2 9 2 4 2 3" xfId="23695" xr:uid="{00000000-0005-0000-0000-0000D75B0000}"/>
    <cellStyle name="20% - Accent1 3 2 9 2 4 3" xfId="23696" xr:uid="{00000000-0005-0000-0000-0000D85B0000}"/>
    <cellStyle name="20% - Accent1 3 2 9 2 4 3 2" xfId="23697" xr:uid="{00000000-0005-0000-0000-0000D95B0000}"/>
    <cellStyle name="20% - Accent1 3 2 9 2 4 4" xfId="23698" xr:uid="{00000000-0005-0000-0000-0000DA5B0000}"/>
    <cellStyle name="20% - Accent1 3 2 9 2 5" xfId="23699" xr:uid="{00000000-0005-0000-0000-0000DB5B0000}"/>
    <cellStyle name="20% - Accent1 3 2 9 2 5 2" xfId="23700" xr:uid="{00000000-0005-0000-0000-0000DC5B0000}"/>
    <cellStyle name="20% - Accent1 3 2 9 2 5 2 2" xfId="23701" xr:uid="{00000000-0005-0000-0000-0000DD5B0000}"/>
    <cellStyle name="20% - Accent1 3 2 9 2 5 3" xfId="23702" xr:uid="{00000000-0005-0000-0000-0000DE5B0000}"/>
    <cellStyle name="20% - Accent1 3 2 9 2 6" xfId="23703" xr:uid="{00000000-0005-0000-0000-0000DF5B0000}"/>
    <cellStyle name="20% - Accent1 3 2 9 2 6 2" xfId="23704" xr:uid="{00000000-0005-0000-0000-0000E05B0000}"/>
    <cellStyle name="20% - Accent1 3 2 9 2 6 2 2" xfId="23705" xr:uid="{00000000-0005-0000-0000-0000E15B0000}"/>
    <cellStyle name="20% - Accent1 3 2 9 2 6 3" xfId="23706" xr:uid="{00000000-0005-0000-0000-0000E25B0000}"/>
    <cellStyle name="20% - Accent1 3 2 9 2 7" xfId="23707" xr:uid="{00000000-0005-0000-0000-0000E35B0000}"/>
    <cellStyle name="20% - Accent1 3 2 9 2 7 2" xfId="23708" xr:uid="{00000000-0005-0000-0000-0000E45B0000}"/>
    <cellStyle name="20% - Accent1 3 2 9 2 8" xfId="23709" xr:uid="{00000000-0005-0000-0000-0000E55B0000}"/>
    <cellStyle name="20% - Accent1 3 2 9 2 8 2" xfId="23710" xr:uid="{00000000-0005-0000-0000-0000E65B0000}"/>
    <cellStyle name="20% - Accent1 3 2 9 2 9" xfId="23711" xr:uid="{00000000-0005-0000-0000-0000E75B0000}"/>
    <cellStyle name="20% - Accent1 3 2 9 3" xfId="23712" xr:uid="{00000000-0005-0000-0000-0000E85B0000}"/>
    <cellStyle name="20% - Accent1 3 2 9 3 2" xfId="23713" xr:uid="{00000000-0005-0000-0000-0000E95B0000}"/>
    <cellStyle name="20% - Accent1 3 2 9 3 2 2" xfId="23714" xr:uid="{00000000-0005-0000-0000-0000EA5B0000}"/>
    <cellStyle name="20% - Accent1 3 2 9 3 2 2 2" xfId="23715" xr:uid="{00000000-0005-0000-0000-0000EB5B0000}"/>
    <cellStyle name="20% - Accent1 3 2 9 3 2 2 2 2" xfId="23716" xr:uid="{00000000-0005-0000-0000-0000EC5B0000}"/>
    <cellStyle name="20% - Accent1 3 2 9 3 2 2 3" xfId="23717" xr:uid="{00000000-0005-0000-0000-0000ED5B0000}"/>
    <cellStyle name="20% - Accent1 3 2 9 3 2 3" xfId="23718" xr:uid="{00000000-0005-0000-0000-0000EE5B0000}"/>
    <cellStyle name="20% - Accent1 3 2 9 3 2 3 2" xfId="23719" xr:uid="{00000000-0005-0000-0000-0000EF5B0000}"/>
    <cellStyle name="20% - Accent1 3 2 9 3 2 4" xfId="23720" xr:uid="{00000000-0005-0000-0000-0000F05B0000}"/>
    <cellStyle name="20% - Accent1 3 2 9 3 3" xfId="23721" xr:uid="{00000000-0005-0000-0000-0000F15B0000}"/>
    <cellStyle name="20% - Accent1 3 2 9 3 3 2" xfId="23722" xr:uid="{00000000-0005-0000-0000-0000F25B0000}"/>
    <cellStyle name="20% - Accent1 3 2 9 3 3 2 2" xfId="23723" xr:uid="{00000000-0005-0000-0000-0000F35B0000}"/>
    <cellStyle name="20% - Accent1 3 2 9 3 3 2 2 2" xfId="23724" xr:uid="{00000000-0005-0000-0000-0000F45B0000}"/>
    <cellStyle name="20% - Accent1 3 2 9 3 3 2 3" xfId="23725" xr:uid="{00000000-0005-0000-0000-0000F55B0000}"/>
    <cellStyle name="20% - Accent1 3 2 9 3 3 3" xfId="23726" xr:uid="{00000000-0005-0000-0000-0000F65B0000}"/>
    <cellStyle name="20% - Accent1 3 2 9 3 3 3 2" xfId="23727" xr:uid="{00000000-0005-0000-0000-0000F75B0000}"/>
    <cellStyle name="20% - Accent1 3 2 9 3 3 4" xfId="23728" xr:uid="{00000000-0005-0000-0000-0000F85B0000}"/>
    <cellStyle name="20% - Accent1 3 2 9 3 4" xfId="23729" xr:uid="{00000000-0005-0000-0000-0000F95B0000}"/>
    <cellStyle name="20% - Accent1 3 2 9 3 4 2" xfId="23730" xr:uid="{00000000-0005-0000-0000-0000FA5B0000}"/>
    <cellStyle name="20% - Accent1 3 2 9 3 4 2 2" xfId="23731" xr:uid="{00000000-0005-0000-0000-0000FB5B0000}"/>
    <cellStyle name="20% - Accent1 3 2 9 3 4 2 2 2" xfId="23732" xr:uid="{00000000-0005-0000-0000-0000FC5B0000}"/>
    <cellStyle name="20% - Accent1 3 2 9 3 4 2 3" xfId="23733" xr:uid="{00000000-0005-0000-0000-0000FD5B0000}"/>
    <cellStyle name="20% - Accent1 3 2 9 3 4 3" xfId="23734" xr:uid="{00000000-0005-0000-0000-0000FE5B0000}"/>
    <cellStyle name="20% - Accent1 3 2 9 3 4 3 2" xfId="23735" xr:uid="{00000000-0005-0000-0000-0000FF5B0000}"/>
    <cellStyle name="20% - Accent1 3 2 9 3 4 4" xfId="23736" xr:uid="{00000000-0005-0000-0000-0000005C0000}"/>
    <cellStyle name="20% - Accent1 3 2 9 3 5" xfId="23737" xr:uid="{00000000-0005-0000-0000-0000015C0000}"/>
    <cellStyle name="20% - Accent1 3 2 9 3 5 2" xfId="23738" xr:uid="{00000000-0005-0000-0000-0000025C0000}"/>
    <cellStyle name="20% - Accent1 3 2 9 3 5 2 2" xfId="23739" xr:uid="{00000000-0005-0000-0000-0000035C0000}"/>
    <cellStyle name="20% - Accent1 3 2 9 3 5 3" xfId="23740" xr:uid="{00000000-0005-0000-0000-0000045C0000}"/>
    <cellStyle name="20% - Accent1 3 2 9 3 6" xfId="23741" xr:uid="{00000000-0005-0000-0000-0000055C0000}"/>
    <cellStyle name="20% - Accent1 3 2 9 3 6 2" xfId="23742" xr:uid="{00000000-0005-0000-0000-0000065C0000}"/>
    <cellStyle name="20% - Accent1 3 2 9 3 6 2 2" xfId="23743" xr:uid="{00000000-0005-0000-0000-0000075C0000}"/>
    <cellStyle name="20% - Accent1 3 2 9 3 6 3" xfId="23744" xr:uid="{00000000-0005-0000-0000-0000085C0000}"/>
    <cellStyle name="20% - Accent1 3 2 9 3 7" xfId="23745" xr:uid="{00000000-0005-0000-0000-0000095C0000}"/>
    <cellStyle name="20% - Accent1 3 2 9 3 7 2" xfId="23746" xr:uid="{00000000-0005-0000-0000-00000A5C0000}"/>
    <cellStyle name="20% - Accent1 3 2 9 3 8" xfId="23747" xr:uid="{00000000-0005-0000-0000-00000B5C0000}"/>
    <cellStyle name="20% - Accent1 3 2 9 3 8 2" xfId="23748" xr:uid="{00000000-0005-0000-0000-00000C5C0000}"/>
    <cellStyle name="20% - Accent1 3 2 9 3 9" xfId="23749" xr:uid="{00000000-0005-0000-0000-00000D5C0000}"/>
    <cellStyle name="20% - Accent1 3 2 9 4" xfId="23750" xr:uid="{00000000-0005-0000-0000-00000E5C0000}"/>
    <cellStyle name="20% - Accent1 3 2 9 4 2" xfId="23751" xr:uid="{00000000-0005-0000-0000-00000F5C0000}"/>
    <cellStyle name="20% - Accent1 3 2 9 4 2 2" xfId="23752" xr:uid="{00000000-0005-0000-0000-0000105C0000}"/>
    <cellStyle name="20% - Accent1 3 2 9 4 2 2 2" xfId="23753" xr:uid="{00000000-0005-0000-0000-0000115C0000}"/>
    <cellStyle name="20% - Accent1 3 2 9 4 2 3" xfId="23754" xr:uid="{00000000-0005-0000-0000-0000125C0000}"/>
    <cellStyle name="20% - Accent1 3 2 9 4 3" xfId="23755" xr:uid="{00000000-0005-0000-0000-0000135C0000}"/>
    <cellStyle name="20% - Accent1 3 2 9 4 3 2" xfId="23756" xr:uid="{00000000-0005-0000-0000-0000145C0000}"/>
    <cellStyle name="20% - Accent1 3 2 9 4 4" xfId="23757" xr:uid="{00000000-0005-0000-0000-0000155C0000}"/>
    <cellStyle name="20% - Accent1 3 2 9 5" xfId="23758" xr:uid="{00000000-0005-0000-0000-0000165C0000}"/>
    <cellStyle name="20% - Accent1 3 2 9 5 2" xfId="23759" xr:uid="{00000000-0005-0000-0000-0000175C0000}"/>
    <cellStyle name="20% - Accent1 3 2 9 5 2 2" xfId="23760" xr:uid="{00000000-0005-0000-0000-0000185C0000}"/>
    <cellStyle name="20% - Accent1 3 2 9 5 2 2 2" xfId="23761" xr:uid="{00000000-0005-0000-0000-0000195C0000}"/>
    <cellStyle name="20% - Accent1 3 2 9 5 2 3" xfId="23762" xr:uid="{00000000-0005-0000-0000-00001A5C0000}"/>
    <cellStyle name="20% - Accent1 3 2 9 5 3" xfId="23763" xr:uid="{00000000-0005-0000-0000-00001B5C0000}"/>
    <cellStyle name="20% - Accent1 3 2 9 5 3 2" xfId="23764" xr:uid="{00000000-0005-0000-0000-00001C5C0000}"/>
    <cellStyle name="20% - Accent1 3 2 9 5 4" xfId="23765" xr:uid="{00000000-0005-0000-0000-00001D5C0000}"/>
    <cellStyle name="20% - Accent1 3 2 9 6" xfId="23766" xr:uid="{00000000-0005-0000-0000-00001E5C0000}"/>
    <cellStyle name="20% - Accent1 3 2 9 6 2" xfId="23767" xr:uid="{00000000-0005-0000-0000-00001F5C0000}"/>
    <cellStyle name="20% - Accent1 3 2 9 6 2 2" xfId="23768" xr:uid="{00000000-0005-0000-0000-0000205C0000}"/>
    <cellStyle name="20% - Accent1 3 2 9 6 2 2 2" xfId="23769" xr:uid="{00000000-0005-0000-0000-0000215C0000}"/>
    <cellStyle name="20% - Accent1 3 2 9 6 2 3" xfId="23770" xr:uid="{00000000-0005-0000-0000-0000225C0000}"/>
    <cellStyle name="20% - Accent1 3 2 9 6 3" xfId="23771" xr:uid="{00000000-0005-0000-0000-0000235C0000}"/>
    <cellStyle name="20% - Accent1 3 2 9 6 3 2" xfId="23772" xr:uid="{00000000-0005-0000-0000-0000245C0000}"/>
    <cellStyle name="20% - Accent1 3 2 9 6 4" xfId="23773" xr:uid="{00000000-0005-0000-0000-0000255C0000}"/>
    <cellStyle name="20% - Accent1 3 2 9 7" xfId="23774" xr:uid="{00000000-0005-0000-0000-0000265C0000}"/>
    <cellStyle name="20% - Accent1 3 2 9 7 2" xfId="23775" xr:uid="{00000000-0005-0000-0000-0000275C0000}"/>
    <cellStyle name="20% - Accent1 3 2 9 7 2 2" xfId="23776" xr:uid="{00000000-0005-0000-0000-0000285C0000}"/>
    <cellStyle name="20% - Accent1 3 2 9 7 3" xfId="23777" xr:uid="{00000000-0005-0000-0000-0000295C0000}"/>
    <cellStyle name="20% - Accent1 3 2 9 8" xfId="23778" xr:uid="{00000000-0005-0000-0000-00002A5C0000}"/>
    <cellStyle name="20% - Accent1 3 2 9 8 2" xfId="23779" xr:uid="{00000000-0005-0000-0000-00002B5C0000}"/>
    <cellStyle name="20% - Accent1 3 2 9 8 2 2" xfId="23780" xr:uid="{00000000-0005-0000-0000-00002C5C0000}"/>
    <cellStyle name="20% - Accent1 3 2 9 8 3" xfId="23781" xr:uid="{00000000-0005-0000-0000-00002D5C0000}"/>
    <cellStyle name="20% - Accent1 3 2 9 9" xfId="23782" xr:uid="{00000000-0005-0000-0000-00002E5C0000}"/>
    <cellStyle name="20% - Accent1 3 2 9 9 2" xfId="23783" xr:uid="{00000000-0005-0000-0000-00002F5C0000}"/>
    <cellStyle name="20% - Accent1 3 20" xfId="23784" xr:uid="{00000000-0005-0000-0000-0000305C0000}"/>
    <cellStyle name="20% - Accent1 3 20 2" xfId="23785" xr:uid="{00000000-0005-0000-0000-0000315C0000}"/>
    <cellStyle name="20% - Accent1 3 21" xfId="23786" xr:uid="{00000000-0005-0000-0000-0000325C0000}"/>
    <cellStyle name="20% - Accent1 3 3" xfId="23787" xr:uid="{00000000-0005-0000-0000-0000335C0000}"/>
    <cellStyle name="20% - Accent1 3 3 10" xfId="23788" xr:uid="{00000000-0005-0000-0000-0000345C0000}"/>
    <cellStyle name="20% - Accent1 3 3 10 2" xfId="23789" xr:uid="{00000000-0005-0000-0000-0000355C0000}"/>
    <cellStyle name="20% - Accent1 3 3 10 2 2" xfId="23790" xr:uid="{00000000-0005-0000-0000-0000365C0000}"/>
    <cellStyle name="20% - Accent1 3 3 10 2 2 2" xfId="23791" xr:uid="{00000000-0005-0000-0000-0000375C0000}"/>
    <cellStyle name="20% - Accent1 3 3 10 2 3" xfId="23792" xr:uid="{00000000-0005-0000-0000-0000385C0000}"/>
    <cellStyle name="20% - Accent1 3 3 10 3" xfId="23793" xr:uid="{00000000-0005-0000-0000-0000395C0000}"/>
    <cellStyle name="20% - Accent1 3 3 10 3 2" xfId="23794" xr:uid="{00000000-0005-0000-0000-00003A5C0000}"/>
    <cellStyle name="20% - Accent1 3 3 10 4" xfId="23795" xr:uid="{00000000-0005-0000-0000-00003B5C0000}"/>
    <cellStyle name="20% - Accent1 3 3 11" xfId="23796" xr:uid="{00000000-0005-0000-0000-00003C5C0000}"/>
    <cellStyle name="20% - Accent1 3 3 11 2" xfId="23797" xr:uid="{00000000-0005-0000-0000-00003D5C0000}"/>
    <cellStyle name="20% - Accent1 3 3 11 2 2" xfId="23798" xr:uid="{00000000-0005-0000-0000-00003E5C0000}"/>
    <cellStyle name="20% - Accent1 3 3 11 2 2 2" xfId="23799" xr:uid="{00000000-0005-0000-0000-00003F5C0000}"/>
    <cellStyle name="20% - Accent1 3 3 11 2 3" xfId="23800" xr:uid="{00000000-0005-0000-0000-0000405C0000}"/>
    <cellStyle name="20% - Accent1 3 3 11 3" xfId="23801" xr:uid="{00000000-0005-0000-0000-0000415C0000}"/>
    <cellStyle name="20% - Accent1 3 3 11 3 2" xfId="23802" xr:uid="{00000000-0005-0000-0000-0000425C0000}"/>
    <cellStyle name="20% - Accent1 3 3 11 4" xfId="23803" xr:uid="{00000000-0005-0000-0000-0000435C0000}"/>
    <cellStyle name="20% - Accent1 3 3 12" xfId="23804" xr:uid="{00000000-0005-0000-0000-0000445C0000}"/>
    <cellStyle name="20% - Accent1 3 3 12 2" xfId="23805" xr:uid="{00000000-0005-0000-0000-0000455C0000}"/>
    <cellStyle name="20% - Accent1 3 3 12 2 2" xfId="23806" xr:uid="{00000000-0005-0000-0000-0000465C0000}"/>
    <cellStyle name="20% - Accent1 3 3 12 3" xfId="23807" xr:uid="{00000000-0005-0000-0000-0000475C0000}"/>
    <cellStyle name="20% - Accent1 3 3 13" xfId="23808" xr:uid="{00000000-0005-0000-0000-0000485C0000}"/>
    <cellStyle name="20% - Accent1 3 3 13 2" xfId="23809" xr:uid="{00000000-0005-0000-0000-0000495C0000}"/>
    <cellStyle name="20% - Accent1 3 3 13 2 2" xfId="23810" xr:uid="{00000000-0005-0000-0000-00004A5C0000}"/>
    <cellStyle name="20% - Accent1 3 3 13 3" xfId="23811" xr:uid="{00000000-0005-0000-0000-00004B5C0000}"/>
    <cellStyle name="20% - Accent1 3 3 14" xfId="23812" xr:uid="{00000000-0005-0000-0000-00004C5C0000}"/>
    <cellStyle name="20% - Accent1 3 3 14 2" xfId="23813" xr:uid="{00000000-0005-0000-0000-00004D5C0000}"/>
    <cellStyle name="20% - Accent1 3 3 15" xfId="23814" xr:uid="{00000000-0005-0000-0000-00004E5C0000}"/>
    <cellStyle name="20% - Accent1 3 3 15 2" xfId="23815" xr:uid="{00000000-0005-0000-0000-00004F5C0000}"/>
    <cellStyle name="20% - Accent1 3 3 16" xfId="23816" xr:uid="{00000000-0005-0000-0000-0000505C0000}"/>
    <cellStyle name="20% - Accent1 3 3 2" xfId="23817" xr:uid="{00000000-0005-0000-0000-0000515C0000}"/>
    <cellStyle name="20% - Accent1 3 3 2 10" xfId="23818" xr:uid="{00000000-0005-0000-0000-0000525C0000}"/>
    <cellStyle name="20% - Accent1 3 3 2 10 2" xfId="23819" xr:uid="{00000000-0005-0000-0000-0000535C0000}"/>
    <cellStyle name="20% - Accent1 3 3 2 10 2 2" xfId="23820" xr:uid="{00000000-0005-0000-0000-0000545C0000}"/>
    <cellStyle name="20% - Accent1 3 3 2 10 2 2 2" xfId="23821" xr:uid="{00000000-0005-0000-0000-0000555C0000}"/>
    <cellStyle name="20% - Accent1 3 3 2 10 2 3" xfId="23822" xr:uid="{00000000-0005-0000-0000-0000565C0000}"/>
    <cellStyle name="20% - Accent1 3 3 2 10 3" xfId="23823" xr:uid="{00000000-0005-0000-0000-0000575C0000}"/>
    <cellStyle name="20% - Accent1 3 3 2 10 3 2" xfId="23824" xr:uid="{00000000-0005-0000-0000-0000585C0000}"/>
    <cellStyle name="20% - Accent1 3 3 2 10 4" xfId="23825" xr:uid="{00000000-0005-0000-0000-0000595C0000}"/>
    <cellStyle name="20% - Accent1 3 3 2 11" xfId="23826" xr:uid="{00000000-0005-0000-0000-00005A5C0000}"/>
    <cellStyle name="20% - Accent1 3 3 2 11 2" xfId="23827" xr:uid="{00000000-0005-0000-0000-00005B5C0000}"/>
    <cellStyle name="20% - Accent1 3 3 2 11 2 2" xfId="23828" xr:uid="{00000000-0005-0000-0000-00005C5C0000}"/>
    <cellStyle name="20% - Accent1 3 3 2 11 3" xfId="23829" xr:uid="{00000000-0005-0000-0000-00005D5C0000}"/>
    <cellStyle name="20% - Accent1 3 3 2 12" xfId="23830" xr:uid="{00000000-0005-0000-0000-00005E5C0000}"/>
    <cellStyle name="20% - Accent1 3 3 2 12 2" xfId="23831" xr:uid="{00000000-0005-0000-0000-00005F5C0000}"/>
    <cellStyle name="20% - Accent1 3 3 2 12 2 2" xfId="23832" xr:uid="{00000000-0005-0000-0000-0000605C0000}"/>
    <cellStyle name="20% - Accent1 3 3 2 12 3" xfId="23833" xr:uid="{00000000-0005-0000-0000-0000615C0000}"/>
    <cellStyle name="20% - Accent1 3 3 2 13" xfId="23834" xr:uid="{00000000-0005-0000-0000-0000625C0000}"/>
    <cellStyle name="20% - Accent1 3 3 2 13 2" xfId="23835" xr:uid="{00000000-0005-0000-0000-0000635C0000}"/>
    <cellStyle name="20% - Accent1 3 3 2 14" xfId="23836" xr:uid="{00000000-0005-0000-0000-0000645C0000}"/>
    <cellStyle name="20% - Accent1 3 3 2 14 2" xfId="23837" xr:uid="{00000000-0005-0000-0000-0000655C0000}"/>
    <cellStyle name="20% - Accent1 3 3 2 15" xfId="23838" xr:uid="{00000000-0005-0000-0000-0000665C0000}"/>
    <cellStyle name="20% - Accent1 3 3 2 2" xfId="23839" xr:uid="{00000000-0005-0000-0000-0000675C0000}"/>
    <cellStyle name="20% - Accent1 3 3 2 2 10" xfId="23840" xr:uid="{00000000-0005-0000-0000-0000685C0000}"/>
    <cellStyle name="20% - Accent1 3 3 2 2 10 2" xfId="23841" xr:uid="{00000000-0005-0000-0000-0000695C0000}"/>
    <cellStyle name="20% - Accent1 3 3 2 2 10 2 2" xfId="23842" xr:uid="{00000000-0005-0000-0000-00006A5C0000}"/>
    <cellStyle name="20% - Accent1 3 3 2 2 10 3" xfId="23843" xr:uid="{00000000-0005-0000-0000-00006B5C0000}"/>
    <cellStyle name="20% - Accent1 3 3 2 2 11" xfId="23844" xr:uid="{00000000-0005-0000-0000-00006C5C0000}"/>
    <cellStyle name="20% - Accent1 3 3 2 2 11 2" xfId="23845" xr:uid="{00000000-0005-0000-0000-00006D5C0000}"/>
    <cellStyle name="20% - Accent1 3 3 2 2 11 2 2" xfId="23846" xr:uid="{00000000-0005-0000-0000-00006E5C0000}"/>
    <cellStyle name="20% - Accent1 3 3 2 2 11 3" xfId="23847" xr:uid="{00000000-0005-0000-0000-00006F5C0000}"/>
    <cellStyle name="20% - Accent1 3 3 2 2 12" xfId="23848" xr:uid="{00000000-0005-0000-0000-0000705C0000}"/>
    <cellStyle name="20% - Accent1 3 3 2 2 12 2" xfId="23849" xr:uid="{00000000-0005-0000-0000-0000715C0000}"/>
    <cellStyle name="20% - Accent1 3 3 2 2 13" xfId="23850" xr:uid="{00000000-0005-0000-0000-0000725C0000}"/>
    <cellStyle name="20% - Accent1 3 3 2 2 13 2" xfId="23851" xr:uid="{00000000-0005-0000-0000-0000735C0000}"/>
    <cellStyle name="20% - Accent1 3 3 2 2 14" xfId="23852" xr:uid="{00000000-0005-0000-0000-0000745C0000}"/>
    <cellStyle name="20% - Accent1 3 3 2 2 2" xfId="23853" xr:uid="{00000000-0005-0000-0000-0000755C0000}"/>
    <cellStyle name="20% - Accent1 3 3 2 2 2 10" xfId="23854" xr:uid="{00000000-0005-0000-0000-0000765C0000}"/>
    <cellStyle name="20% - Accent1 3 3 2 2 2 10 2" xfId="23855" xr:uid="{00000000-0005-0000-0000-0000775C0000}"/>
    <cellStyle name="20% - Accent1 3 3 2 2 2 11" xfId="23856" xr:uid="{00000000-0005-0000-0000-0000785C0000}"/>
    <cellStyle name="20% - Accent1 3 3 2 2 2 2" xfId="23857" xr:uid="{00000000-0005-0000-0000-0000795C0000}"/>
    <cellStyle name="20% - Accent1 3 3 2 2 2 2 2" xfId="23858" xr:uid="{00000000-0005-0000-0000-00007A5C0000}"/>
    <cellStyle name="20% - Accent1 3 3 2 2 2 2 2 2" xfId="23859" xr:uid="{00000000-0005-0000-0000-00007B5C0000}"/>
    <cellStyle name="20% - Accent1 3 3 2 2 2 2 2 2 2" xfId="23860" xr:uid="{00000000-0005-0000-0000-00007C5C0000}"/>
    <cellStyle name="20% - Accent1 3 3 2 2 2 2 2 2 2 2" xfId="23861" xr:uid="{00000000-0005-0000-0000-00007D5C0000}"/>
    <cellStyle name="20% - Accent1 3 3 2 2 2 2 2 2 3" xfId="23862" xr:uid="{00000000-0005-0000-0000-00007E5C0000}"/>
    <cellStyle name="20% - Accent1 3 3 2 2 2 2 2 3" xfId="23863" xr:uid="{00000000-0005-0000-0000-00007F5C0000}"/>
    <cellStyle name="20% - Accent1 3 3 2 2 2 2 2 3 2" xfId="23864" xr:uid="{00000000-0005-0000-0000-0000805C0000}"/>
    <cellStyle name="20% - Accent1 3 3 2 2 2 2 2 4" xfId="23865" xr:uid="{00000000-0005-0000-0000-0000815C0000}"/>
    <cellStyle name="20% - Accent1 3 3 2 2 2 2 3" xfId="23866" xr:uid="{00000000-0005-0000-0000-0000825C0000}"/>
    <cellStyle name="20% - Accent1 3 3 2 2 2 2 3 2" xfId="23867" xr:uid="{00000000-0005-0000-0000-0000835C0000}"/>
    <cellStyle name="20% - Accent1 3 3 2 2 2 2 3 2 2" xfId="23868" xr:uid="{00000000-0005-0000-0000-0000845C0000}"/>
    <cellStyle name="20% - Accent1 3 3 2 2 2 2 3 2 2 2" xfId="23869" xr:uid="{00000000-0005-0000-0000-0000855C0000}"/>
    <cellStyle name="20% - Accent1 3 3 2 2 2 2 3 2 3" xfId="23870" xr:uid="{00000000-0005-0000-0000-0000865C0000}"/>
    <cellStyle name="20% - Accent1 3 3 2 2 2 2 3 3" xfId="23871" xr:uid="{00000000-0005-0000-0000-0000875C0000}"/>
    <cellStyle name="20% - Accent1 3 3 2 2 2 2 3 3 2" xfId="23872" xr:uid="{00000000-0005-0000-0000-0000885C0000}"/>
    <cellStyle name="20% - Accent1 3 3 2 2 2 2 3 4" xfId="23873" xr:uid="{00000000-0005-0000-0000-0000895C0000}"/>
    <cellStyle name="20% - Accent1 3 3 2 2 2 2 4" xfId="23874" xr:uid="{00000000-0005-0000-0000-00008A5C0000}"/>
    <cellStyle name="20% - Accent1 3 3 2 2 2 2 4 2" xfId="23875" xr:uid="{00000000-0005-0000-0000-00008B5C0000}"/>
    <cellStyle name="20% - Accent1 3 3 2 2 2 2 4 2 2" xfId="23876" xr:uid="{00000000-0005-0000-0000-00008C5C0000}"/>
    <cellStyle name="20% - Accent1 3 3 2 2 2 2 4 2 2 2" xfId="23877" xr:uid="{00000000-0005-0000-0000-00008D5C0000}"/>
    <cellStyle name="20% - Accent1 3 3 2 2 2 2 4 2 3" xfId="23878" xr:uid="{00000000-0005-0000-0000-00008E5C0000}"/>
    <cellStyle name="20% - Accent1 3 3 2 2 2 2 4 3" xfId="23879" xr:uid="{00000000-0005-0000-0000-00008F5C0000}"/>
    <cellStyle name="20% - Accent1 3 3 2 2 2 2 4 3 2" xfId="23880" xr:uid="{00000000-0005-0000-0000-0000905C0000}"/>
    <cellStyle name="20% - Accent1 3 3 2 2 2 2 4 4" xfId="23881" xr:uid="{00000000-0005-0000-0000-0000915C0000}"/>
    <cellStyle name="20% - Accent1 3 3 2 2 2 2 5" xfId="23882" xr:uid="{00000000-0005-0000-0000-0000925C0000}"/>
    <cellStyle name="20% - Accent1 3 3 2 2 2 2 5 2" xfId="23883" xr:uid="{00000000-0005-0000-0000-0000935C0000}"/>
    <cellStyle name="20% - Accent1 3 3 2 2 2 2 5 2 2" xfId="23884" xr:uid="{00000000-0005-0000-0000-0000945C0000}"/>
    <cellStyle name="20% - Accent1 3 3 2 2 2 2 5 3" xfId="23885" xr:uid="{00000000-0005-0000-0000-0000955C0000}"/>
    <cellStyle name="20% - Accent1 3 3 2 2 2 2 6" xfId="23886" xr:uid="{00000000-0005-0000-0000-0000965C0000}"/>
    <cellStyle name="20% - Accent1 3 3 2 2 2 2 6 2" xfId="23887" xr:uid="{00000000-0005-0000-0000-0000975C0000}"/>
    <cellStyle name="20% - Accent1 3 3 2 2 2 2 6 2 2" xfId="23888" xr:uid="{00000000-0005-0000-0000-0000985C0000}"/>
    <cellStyle name="20% - Accent1 3 3 2 2 2 2 6 3" xfId="23889" xr:uid="{00000000-0005-0000-0000-0000995C0000}"/>
    <cellStyle name="20% - Accent1 3 3 2 2 2 2 7" xfId="23890" xr:uid="{00000000-0005-0000-0000-00009A5C0000}"/>
    <cellStyle name="20% - Accent1 3 3 2 2 2 2 7 2" xfId="23891" xr:uid="{00000000-0005-0000-0000-00009B5C0000}"/>
    <cellStyle name="20% - Accent1 3 3 2 2 2 2 8" xfId="23892" xr:uid="{00000000-0005-0000-0000-00009C5C0000}"/>
    <cellStyle name="20% - Accent1 3 3 2 2 2 2 8 2" xfId="23893" xr:uid="{00000000-0005-0000-0000-00009D5C0000}"/>
    <cellStyle name="20% - Accent1 3 3 2 2 2 2 9" xfId="23894" xr:uid="{00000000-0005-0000-0000-00009E5C0000}"/>
    <cellStyle name="20% - Accent1 3 3 2 2 2 3" xfId="23895" xr:uid="{00000000-0005-0000-0000-00009F5C0000}"/>
    <cellStyle name="20% - Accent1 3 3 2 2 2 3 2" xfId="23896" xr:uid="{00000000-0005-0000-0000-0000A05C0000}"/>
    <cellStyle name="20% - Accent1 3 3 2 2 2 3 2 2" xfId="23897" xr:uid="{00000000-0005-0000-0000-0000A15C0000}"/>
    <cellStyle name="20% - Accent1 3 3 2 2 2 3 2 2 2" xfId="23898" xr:uid="{00000000-0005-0000-0000-0000A25C0000}"/>
    <cellStyle name="20% - Accent1 3 3 2 2 2 3 2 2 2 2" xfId="23899" xr:uid="{00000000-0005-0000-0000-0000A35C0000}"/>
    <cellStyle name="20% - Accent1 3 3 2 2 2 3 2 2 3" xfId="23900" xr:uid="{00000000-0005-0000-0000-0000A45C0000}"/>
    <cellStyle name="20% - Accent1 3 3 2 2 2 3 2 3" xfId="23901" xr:uid="{00000000-0005-0000-0000-0000A55C0000}"/>
    <cellStyle name="20% - Accent1 3 3 2 2 2 3 2 3 2" xfId="23902" xr:uid="{00000000-0005-0000-0000-0000A65C0000}"/>
    <cellStyle name="20% - Accent1 3 3 2 2 2 3 2 4" xfId="23903" xr:uid="{00000000-0005-0000-0000-0000A75C0000}"/>
    <cellStyle name="20% - Accent1 3 3 2 2 2 3 3" xfId="23904" xr:uid="{00000000-0005-0000-0000-0000A85C0000}"/>
    <cellStyle name="20% - Accent1 3 3 2 2 2 3 3 2" xfId="23905" xr:uid="{00000000-0005-0000-0000-0000A95C0000}"/>
    <cellStyle name="20% - Accent1 3 3 2 2 2 3 3 2 2" xfId="23906" xr:uid="{00000000-0005-0000-0000-0000AA5C0000}"/>
    <cellStyle name="20% - Accent1 3 3 2 2 2 3 3 2 2 2" xfId="23907" xr:uid="{00000000-0005-0000-0000-0000AB5C0000}"/>
    <cellStyle name="20% - Accent1 3 3 2 2 2 3 3 2 3" xfId="23908" xr:uid="{00000000-0005-0000-0000-0000AC5C0000}"/>
    <cellStyle name="20% - Accent1 3 3 2 2 2 3 3 3" xfId="23909" xr:uid="{00000000-0005-0000-0000-0000AD5C0000}"/>
    <cellStyle name="20% - Accent1 3 3 2 2 2 3 3 3 2" xfId="23910" xr:uid="{00000000-0005-0000-0000-0000AE5C0000}"/>
    <cellStyle name="20% - Accent1 3 3 2 2 2 3 3 4" xfId="23911" xr:uid="{00000000-0005-0000-0000-0000AF5C0000}"/>
    <cellStyle name="20% - Accent1 3 3 2 2 2 3 4" xfId="23912" xr:uid="{00000000-0005-0000-0000-0000B05C0000}"/>
    <cellStyle name="20% - Accent1 3 3 2 2 2 3 4 2" xfId="23913" xr:uid="{00000000-0005-0000-0000-0000B15C0000}"/>
    <cellStyle name="20% - Accent1 3 3 2 2 2 3 4 2 2" xfId="23914" xr:uid="{00000000-0005-0000-0000-0000B25C0000}"/>
    <cellStyle name="20% - Accent1 3 3 2 2 2 3 4 2 2 2" xfId="23915" xr:uid="{00000000-0005-0000-0000-0000B35C0000}"/>
    <cellStyle name="20% - Accent1 3 3 2 2 2 3 4 2 3" xfId="23916" xr:uid="{00000000-0005-0000-0000-0000B45C0000}"/>
    <cellStyle name="20% - Accent1 3 3 2 2 2 3 4 3" xfId="23917" xr:uid="{00000000-0005-0000-0000-0000B55C0000}"/>
    <cellStyle name="20% - Accent1 3 3 2 2 2 3 4 3 2" xfId="23918" xr:uid="{00000000-0005-0000-0000-0000B65C0000}"/>
    <cellStyle name="20% - Accent1 3 3 2 2 2 3 4 4" xfId="23919" xr:uid="{00000000-0005-0000-0000-0000B75C0000}"/>
    <cellStyle name="20% - Accent1 3 3 2 2 2 3 5" xfId="23920" xr:uid="{00000000-0005-0000-0000-0000B85C0000}"/>
    <cellStyle name="20% - Accent1 3 3 2 2 2 3 5 2" xfId="23921" xr:uid="{00000000-0005-0000-0000-0000B95C0000}"/>
    <cellStyle name="20% - Accent1 3 3 2 2 2 3 5 2 2" xfId="23922" xr:uid="{00000000-0005-0000-0000-0000BA5C0000}"/>
    <cellStyle name="20% - Accent1 3 3 2 2 2 3 5 3" xfId="23923" xr:uid="{00000000-0005-0000-0000-0000BB5C0000}"/>
    <cellStyle name="20% - Accent1 3 3 2 2 2 3 6" xfId="23924" xr:uid="{00000000-0005-0000-0000-0000BC5C0000}"/>
    <cellStyle name="20% - Accent1 3 3 2 2 2 3 6 2" xfId="23925" xr:uid="{00000000-0005-0000-0000-0000BD5C0000}"/>
    <cellStyle name="20% - Accent1 3 3 2 2 2 3 6 2 2" xfId="23926" xr:uid="{00000000-0005-0000-0000-0000BE5C0000}"/>
    <cellStyle name="20% - Accent1 3 3 2 2 2 3 6 3" xfId="23927" xr:uid="{00000000-0005-0000-0000-0000BF5C0000}"/>
    <cellStyle name="20% - Accent1 3 3 2 2 2 3 7" xfId="23928" xr:uid="{00000000-0005-0000-0000-0000C05C0000}"/>
    <cellStyle name="20% - Accent1 3 3 2 2 2 3 7 2" xfId="23929" xr:uid="{00000000-0005-0000-0000-0000C15C0000}"/>
    <cellStyle name="20% - Accent1 3 3 2 2 2 3 8" xfId="23930" xr:uid="{00000000-0005-0000-0000-0000C25C0000}"/>
    <cellStyle name="20% - Accent1 3 3 2 2 2 3 8 2" xfId="23931" xr:uid="{00000000-0005-0000-0000-0000C35C0000}"/>
    <cellStyle name="20% - Accent1 3 3 2 2 2 3 9" xfId="23932" xr:uid="{00000000-0005-0000-0000-0000C45C0000}"/>
    <cellStyle name="20% - Accent1 3 3 2 2 2 4" xfId="23933" xr:uid="{00000000-0005-0000-0000-0000C55C0000}"/>
    <cellStyle name="20% - Accent1 3 3 2 2 2 4 2" xfId="23934" xr:uid="{00000000-0005-0000-0000-0000C65C0000}"/>
    <cellStyle name="20% - Accent1 3 3 2 2 2 4 2 2" xfId="23935" xr:uid="{00000000-0005-0000-0000-0000C75C0000}"/>
    <cellStyle name="20% - Accent1 3 3 2 2 2 4 2 2 2" xfId="23936" xr:uid="{00000000-0005-0000-0000-0000C85C0000}"/>
    <cellStyle name="20% - Accent1 3 3 2 2 2 4 2 3" xfId="23937" xr:uid="{00000000-0005-0000-0000-0000C95C0000}"/>
    <cellStyle name="20% - Accent1 3 3 2 2 2 4 3" xfId="23938" xr:uid="{00000000-0005-0000-0000-0000CA5C0000}"/>
    <cellStyle name="20% - Accent1 3 3 2 2 2 4 3 2" xfId="23939" xr:uid="{00000000-0005-0000-0000-0000CB5C0000}"/>
    <cellStyle name="20% - Accent1 3 3 2 2 2 4 4" xfId="23940" xr:uid="{00000000-0005-0000-0000-0000CC5C0000}"/>
    <cellStyle name="20% - Accent1 3 3 2 2 2 5" xfId="23941" xr:uid="{00000000-0005-0000-0000-0000CD5C0000}"/>
    <cellStyle name="20% - Accent1 3 3 2 2 2 5 2" xfId="23942" xr:uid="{00000000-0005-0000-0000-0000CE5C0000}"/>
    <cellStyle name="20% - Accent1 3 3 2 2 2 5 2 2" xfId="23943" xr:uid="{00000000-0005-0000-0000-0000CF5C0000}"/>
    <cellStyle name="20% - Accent1 3 3 2 2 2 5 2 2 2" xfId="23944" xr:uid="{00000000-0005-0000-0000-0000D05C0000}"/>
    <cellStyle name="20% - Accent1 3 3 2 2 2 5 2 3" xfId="23945" xr:uid="{00000000-0005-0000-0000-0000D15C0000}"/>
    <cellStyle name="20% - Accent1 3 3 2 2 2 5 3" xfId="23946" xr:uid="{00000000-0005-0000-0000-0000D25C0000}"/>
    <cellStyle name="20% - Accent1 3 3 2 2 2 5 3 2" xfId="23947" xr:uid="{00000000-0005-0000-0000-0000D35C0000}"/>
    <cellStyle name="20% - Accent1 3 3 2 2 2 5 4" xfId="23948" xr:uid="{00000000-0005-0000-0000-0000D45C0000}"/>
    <cellStyle name="20% - Accent1 3 3 2 2 2 6" xfId="23949" xr:uid="{00000000-0005-0000-0000-0000D55C0000}"/>
    <cellStyle name="20% - Accent1 3 3 2 2 2 6 2" xfId="23950" xr:uid="{00000000-0005-0000-0000-0000D65C0000}"/>
    <cellStyle name="20% - Accent1 3 3 2 2 2 6 2 2" xfId="23951" xr:uid="{00000000-0005-0000-0000-0000D75C0000}"/>
    <cellStyle name="20% - Accent1 3 3 2 2 2 6 2 2 2" xfId="23952" xr:uid="{00000000-0005-0000-0000-0000D85C0000}"/>
    <cellStyle name="20% - Accent1 3 3 2 2 2 6 2 3" xfId="23953" xr:uid="{00000000-0005-0000-0000-0000D95C0000}"/>
    <cellStyle name="20% - Accent1 3 3 2 2 2 6 3" xfId="23954" xr:uid="{00000000-0005-0000-0000-0000DA5C0000}"/>
    <cellStyle name="20% - Accent1 3 3 2 2 2 6 3 2" xfId="23955" xr:uid="{00000000-0005-0000-0000-0000DB5C0000}"/>
    <cellStyle name="20% - Accent1 3 3 2 2 2 6 4" xfId="23956" xr:uid="{00000000-0005-0000-0000-0000DC5C0000}"/>
    <cellStyle name="20% - Accent1 3 3 2 2 2 7" xfId="23957" xr:uid="{00000000-0005-0000-0000-0000DD5C0000}"/>
    <cellStyle name="20% - Accent1 3 3 2 2 2 7 2" xfId="23958" xr:uid="{00000000-0005-0000-0000-0000DE5C0000}"/>
    <cellStyle name="20% - Accent1 3 3 2 2 2 7 2 2" xfId="23959" xr:uid="{00000000-0005-0000-0000-0000DF5C0000}"/>
    <cellStyle name="20% - Accent1 3 3 2 2 2 7 3" xfId="23960" xr:uid="{00000000-0005-0000-0000-0000E05C0000}"/>
    <cellStyle name="20% - Accent1 3 3 2 2 2 8" xfId="23961" xr:uid="{00000000-0005-0000-0000-0000E15C0000}"/>
    <cellStyle name="20% - Accent1 3 3 2 2 2 8 2" xfId="23962" xr:uid="{00000000-0005-0000-0000-0000E25C0000}"/>
    <cellStyle name="20% - Accent1 3 3 2 2 2 8 2 2" xfId="23963" xr:uid="{00000000-0005-0000-0000-0000E35C0000}"/>
    <cellStyle name="20% - Accent1 3 3 2 2 2 8 3" xfId="23964" xr:uid="{00000000-0005-0000-0000-0000E45C0000}"/>
    <cellStyle name="20% - Accent1 3 3 2 2 2 9" xfId="23965" xr:uid="{00000000-0005-0000-0000-0000E55C0000}"/>
    <cellStyle name="20% - Accent1 3 3 2 2 2 9 2" xfId="23966" xr:uid="{00000000-0005-0000-0000-0000E65C0000}"/>
    <cellStyle name="20% - Accent1 3 3 2 2 3" xfId="23967" xr:uid="{00000000-0005-0000-0000-0000E75C0000}"/>
    <cellStyle name="20% - Accent1 3 3 2 2 3 10" xfId="23968" xr:uid="{00000000-0005-0000-0000-0000E85C0000}"/>
    <cellStyle name="20% - Accent1 3 3 2 2 3 10 2" xfId="23969" xr:uid="{00000000-0005-0000-0000-0000E95C0000}"/>
    <cellStyle name="20% - Accent1 3 3 2 2 3 11" xfId="23970" xr:uid="{00000000-0005-0000-0000-0000EA5C0000}"/>
    <cellStyle name="20% - Accent1 3 3 2 2 3 2" xfId="23971" xr:uid="{00000000-0005-0000-0000-0000EB5C0000}"/>
    <cellStyle name="20% - Accent1 3 3 2 2 3 2 2" xfId="23972" xr:uid="{00000000-0005-0000-0000-0000EC5C0000}"/>
    <cellStyle name="20% - Accent1 3 3 2 2 3 2 2 2" xfId="23973" xr:uid="{00000000-0005-0000-0000-0000ED5C0000}"/>
    <cellStyle name="20% - Accent1 3 3 2 2 3 2 2 2 2" xfId="23974" xr:uid="{00000000-0005-0000-0000-0000EE5C0000}"/>
    <cellStyle name="20% - Accent1 3 3 2 2 3 2 2 2 2 2" xfId="23975" xr:uid="{00000000-0005-0000-0000-0000EF5C0000}"/>
    <cellStyle name="20% - Accent1 3 3 2 2 3 2 2 2 3" xfId="23976" xr:uid="{00000000-0005-0000-0000-0000F05C0000}"/>
    <cellStyle name="20% - Accent1 3 3 2 2 3 2 2 3" xfId="23977" xr:uid="{00000000-0005-0000-0000-0000F15C0000}"/>
    <cellStyle name="20% - Accent1 3 3 2 2 3 2 2 3 2" xfId="23978" xr:uid="{00000000-0005-0000-0000-0000F25C0000}"/>
    <cellStyle name="20% - Accent1 3 3 2 2 3 2 2 4" xfId="23979" xr:uid="{00000000-0005-0000-0000-0000F35C0000}"/>
    <cellStyle name="20% - Accent1 3 3 2 2 3 2 3" xfId="23980" xr:uid="{00000000-0005-0000-0000-0000F45C0000}"/>
    <cellStyle name="20% - Accent1 3 3 2 2 3 2 3 2" xfId="23981" xr:uid="{00000000-0005-0000-0000-0000F55C0000}"/>
    <cellStyle name="20% - Accent1 3 3 2 2 3 2 3 2 2" xfId="23982" xr:uid="{00000000-0005-0000-0000-0000F65C0000}"/>
    <cellStyle name="20% - Accent1 3 3 2 2 3 2 3 2 2 2" xfId="23983" xr:uid="{00000000-0005-0000-0000-0000F75C0000}"/>
    <cellStyle name="20% - Accent1 3 3 2 2 3 2 3 2 3" xfId="23984" xr:uid="{00000000-0005-0000-0000-0000F85C0000}"/>
    <cellStyle name="20% - Accent1 3 3 2 2 3 2 3 3" xfId="23985" xr:uid="{00000000-0005-0000-0000-0000F95C0000}"/>
    <cellStyle name="20% - Accent1 3 3 2 2 3 2 3 3 2" xfId="23986" xr:uid="{00000000-0005-0000-0000-0000FA5C0000}"/>
    <cellStyle name="20% - Accent1 3 3 2 2 3 2 3 4" xfId="23987" xr:uid="{00000000-0005-0000-0000-0000FB5C0000}"/>
    <cellStyle name="20% - Accent1 3 3 2 2 3 2 4" xfId="23988" xr:uid="{00000000-0005-0000-0000-0000FC5C0000}"/>
    <cellStyle name="20% - Accent1 3 3 2 2 3 2 4 2" xfId="23989" xr:uid="{00000000-0005-0000-0000-0000FD5C0000}"/>
    <cellStyle name="20% - Accent1 3 3 2 2 3 2 4 2 2" xfId="23990" xr:uid="{00000000-0005-0000-0000-0000FE5C0000}"/>
    <cellStyle name="20% - Accent1 3 3 2 2 3 2 4 2 2 2" xfId="23991" xr:uid="{00000000-0005-0000-0000-0000FF5C0000}"/>
    <cellStyle name="20% - Accent1 3 3 2 2 3 2 4 2 3" xfId="23992" xr:uid="{00000000-0005-0000-0000-0000005D0000}"/>
    <cellStyle name="20% - Accent1 3 3 2 2 3 2 4 3" xfId="23993" xr:uid="{00000000-0005-0000-0000-0000015D0000}"/>
    <cellStyle name="20% - Accent1 3 3 2 2 3 2 4 3 2" xfId="23994" xr:uid="{00000000-0005-0000-0000-0000025D0000}"/>
    <cellStyle name="20% - Accent1 3 3 2 2 3 2 4 4" xfId="23995" xr:uid="{00000000-0005-0000-0000-0000035D0000}"/>
    <cellStyle name="20% - Accent1 3 3 2 2 3 2 5" xfId="23996" xr:uid="{00000000-0005-0000-0000-0000045D0000}"/>
    <cellStyle name="20% - Accent1 3 3 2 2 3 2 5 2" xfId="23997" xr:uid="{00000000-0005-0000-0000-0000055D0000}"/>
    <cellStyle name="20% - Accent1 3 3 2 2 3 2 5 2 2" xfId="23998" xr:uid="{00000000-0005-0000-0000-0000065D0000}"/>
    <cellStyle name="20% - Accent1 3 3 2 2 3 2 5 3" xfId="23999" xr:uid="{00000000-0005-0000-0000-0000075D0000}"/>
    <cellStyle name="20% - Accent1 3 3 2 2 3 2 6" xfId="24000" xr:uid="{00000000-0005-0000-0000-0000085D0000}"/>
    <cellStyle name="20% - Accent1 3 3 2 2 3 2 6 2" xfId="24001" xr:uid="{00000000-0005-0000-0000-0000095D0000}"/>
    <cellStyle name="20% - Accent1 3 3 2 2 3 2 6 2 2" xfId="24002" xr:uid="{00000000-0005-0000-0000-00000A5D0000}"/>
    <cellStyle name="20% - Accent1 3 3 2 2 3 2 6 3" xfId="24003" xr:uid="{00000000-0005-0000-0000-00000B5D0000}"/>
    <cellStyle name="20% - Accent1 3 3 2 2 3 2 7" xfId="24004" xr:uid="{00000000-0005-0000-0000-00000C5D0000}"/>
    <cellStyle name="20% - Accent1 3 3 2 2 3 2 7 2" xfId="24005" xr:uid="{00000000-0005-0000-0000-00000D5D0000}"/>
    <cellStyle name="20% - Accent1 3 3 2 2 3 2 8" xfId="24006" xr:uid="{00000000-0005-0000-0000-00000E5D0000}"/>
    <cellStyle name="20% - Accent1 3 3 2 2 3 2 8 2" xfId="24007" xr:uid="{00000000-0005-0000-0000-00000F5D0000}"/>
    <cellStyle name="20% - Accent1 3 3 2 2 3 2 9" xfId="24008" xr:uid="{00000000-0005-0000-0000-0000105D0000}"/>
    <cellStyle name="20% - Accent1 3 3 2 2 3 3" xfId="24009" xr:uid="{00000000-0005-0000-0000-0000115D0000}"/>
    <cellStyle name="20% - Accent1 3 3 2 2 3 3 2" xfId="24010" xr:uid="{00000000-0005-0000-0000-0000125D0000}"/>
    <cellStyle name="20% - Accent1 3 3 2 2 3 3 2 2" xfId="24011" xr:uid="{00000000-0005-0000-0000-0000135D0000}"/>
    <cellStyle name="20% - Accent1 3 3 2 2 3 3 2 2 2" xfId="24012" xr:uid="{00000000-0005-0000-0000-0000145D0000}"/>
    <cellStyle name="20% - Accent1 3 3 2 2 3 3 2 2 2 2" xfId="24013" xr:uid="{00000000-0005-0000-0000-0000155D0000}"/>
    <cellStyle name="20% - Accent1 3 3 2 2 3 3 2 2 3" xfId="24014" xr:uid="{00000000-0005-0000-0000-0000165D0000}"/>
    <cellStyle name="20% - Accent1 3 3 2 2 3 3 2 3" xfId="24015" xr:uid="{00000000-0005-0000-0000-0000175D0000}"/>
    <cellStyle name="20% - Accent1 3 3 2 2 3 3 2 3 2" xfId="24016" xr:uid="{00000000-0005-0000-0000-0000185D0000}"/>
    <cellStyle name="20% - Accent1 3 3 2 2 3 3 2 4" xfId="24017" xr:uid="{00000000-0005-0000-0000-0000195D0000}"/>
    <cellStyle name="20% - Accent1 3 3 2 2 3 3 3" xfId="24018" xr:uid="{00000000-0005-0000-0000-00001A5D0000}"/>
    <cellStyle name="20% - Accent1 3 3 2 2 3 3 3 2" xfId="24019" xr:uid="{00000000-0005-0000-0000-00001B5D0000}"/>
    <cellStyle name="20% - Accent1 3 3 2 2 3 3 3 2 2" xfId="24020" xr:uid="{00000000-0005-0000-0000-00001C5D0000}"/>
    <cellStyle name="20% - Accent1 3 3 2 2 3 3 3 2 2 2" xfId="24021" xr:uid="{00000000-0005-0000-0000-00001D5D0000}"/>
    <cellStyle name="20% - Accent1 3 3 2 2 3 3 3 2 3" xfId="24022" xr:uid="{00000000-0005-0000-0000-00001E5D0000}"/>
    <cellStyle name="20% - Accent1 3 3 2 2 3 3 3 3" xfId="24023" xr:uid="{00000000-0005-0000-0000-00001F5D0000}"/>
    <cellStyle name="20% - Accent1 3 3 2 2 3 3 3 3 2" xfId="24024" xr:uid="{00000000-0005-0000-0000-0000205D0000}"/>
    <cellStyle name="20% - Accent1 3 3 2 2 3 3 3 4" xfId="24025" xr:uid="{00000000-0005-0000-0000-0000215D0000}"/>
    <cellStyle name="20% - Accent1 3 3 2 2 3 3 4" xfId="24026" xr:uid="{00000000-0005-0000-0000-0000225D0000}"/>
    <cellStyle name="20% - Accent1 3 3 2 2 3 3 4 2" xfId="24027" xr:uid="{00000000-0005-0000-0000-0000235D0000}"/>
    <cellStyle name="20% - Accent1 3 3 2 2 3 3 4 2 2" xfId="24028" xr:uid="{00000000-0005-0000-0000-0000245D0000}"/>
    <cellStyle name="20% - Accent1 3 3 2 2 3 3 4 2 2 2" xfId="24029" xr:uid="{00000000-0005-0000-0000-0000255D0000}"/>
    <cellStyle name="20% - Accent1 3 3 2 2 3 3 4 2 3" xfId="24030" xr:uid="{00000000-0005-0000-0000-0000265D0000}"/>
    <cellStyle name="20% - Accent1 3 3 2 2 3 3 4 3" xfId="24031" xr:uid="{00000000-0005-0000-0000-0000275D0000}"/>
    <cellStyle name="20% - Accent1 3 3 2 2 3 3 4 3 2" xfId="24032" xr:uid="{00000000-0005-0000-0000-0000285D0000}"/>
    <cellStyle name="20% - Accent1 3 3 2 2 3 3 4 4" xfId="24033" xr:uid="{00000000-0005-0000-0000-0000295D0000}"/>
    <cellStyle name="20% - Accent1 3 3 2 2 3 3 5" xfId="24034" xr:uid="{00000000-0005-0000-0000-00002A5D0000}"/>
    <cellStyle name="20% - Accent1 3 3 2 2 3 3 5 2" xfId="24035" xr:uid="{00000000-0005-0000-0000-00002B5D0000}"/>
    <cellStyle name="20% - Accent1 3 3 2 2 3 3 5 2 2" xfId="24036" xr:uid="{00000000-0005-0000-0000-00002C5D0000}"/>
    <cellStyle name="20% - Accent1 3 3 2 2 3 3 5 3" xfId="24037" xr:uid="{00000000-0005-0000-0000-00002D5D0000}"/>
    <cellStyle name="20% - Accent1 3 3 2 2 3 3 6" xfId="24038" xr:uid="{00000000-0005-0000-0000-00002E5D0000}"/>
    <cellStyle name="20% - Accent1 3 3 2 2 3 3 6 2" xfId="24039" xr:uid="{00000000-0005-0000-0000-00002F5D0000}"/>
    <cellStyle name="20% - Accent1 3 3 2 2 3 3 6 2 2" xfId="24040" xr:uid="{00000000-0005-0000-0000-0000305D0000}"/>
    <cellStyle name="20% - Accent1 3 3 2 2 3 3 6 3" xfId="24041" xr:uid="{00000000-0005-0000-0000-0000315D0000}"/>
    <cellStyle name="20% - Accent1 3 3 2 2 3 3 7" xfId="24042" xr:uid="{00000000-0005-0000-0000-0000325D0000}"/>
    <cellStyle name="20% - Accent1 3 3 2 2 3 3 7 2" xfId="24043" xr:uid="{00000000-0005-0000-0000-0000335D0000}"/>
    <cellStyle name="20% - Accent1 3 3 2 2 3 3 8" xfId="24044" xr:uid="{00000000-0005-0000-0000-0000345D0000}"/>
    <cellStyle name="20% - Accent1 3 3 2 2 3 3 8 2" xfId="24045" xr:uid="{00000000-0005-0000-0000-0000355D0000}"/>
    <cellStyle name="20% - Accent1 3 3 2 2 3 3 9" xfId="24046" xr:uid="{00000000-0005-0000-0000-0000365D0000}"/>
    <cellStyle name="20% - Accent1 3 3 2 2 3 4" xfId="24047" xr:uid="{00000000-0005-0000-0000-0000375D0000}"/>
    <cellStyle name="20% - Accent1 3 3 2 2 3 4 2" xfId="24048" xr:uid="{00000000-0005-0000-0000-0000385D0000}"/>
    <cellStyle name="20% - Accent1 3 3 2 2 3 4 2 2" xfId="24049" xr:uid="{00000000-0005-0000-0000-0000395D0000}"/>
    <cellStyle name="20% - Accent1 3 3 2 2 3 4 2 2 2" xfId="24050" xr:uid="{00000000-0005-0000-0000-00003A5D0000}"/>
    <cellStyle name="20% - Accent1 3 3 2 2 3 4 2 3" xfId="24051" xr:uid="{00000000-0005-0000-0000-00003B5D0000}"/>
    <cellStyle name="20% - Accent1 3 3 2 2 3 4 3" xfId="24052" xr:uid="{00000000-0005-0000-0000-00003C5D0000}"/>
    <cellStyle name="20% - Accent1 3 3 2 2 3 4 3 2" xfId="24053" xr:uid="{00000000-0005-0000-0000-00003D5D0000}"/>
    <cellStyle name="20% - Accent1 3 3 2 2 3 4 4" xfId="24054" xr:uid="{00000000-0005-0000-0000-00003E5D0000}"/>
    <cellStyle name="20% - Accent1 3 3 2 2 3 5" xfId="24055" xr:uid="{00000000-0005-0000-0000-00003F5D0000}"/>
    <cellStyle name="20% - Accent1 3 3 2 2 3 5 2" xfId="24056" xr:uid="{00000000-0005-0000-0000-0000405D0000}"/>
    <cellStyle name="20% - Accent1 3 3 2 2 3 5 2 2" xfId="24057" xr:uid="{00000000-0005-0000-0000-0000415D0000}"/>
    <cellStyle name="20% - Accent1 3 3 2 2 3 5 2 2 2" xfId="24058" xr:uid="{00000000-0005-0000-0000-0000425D0000}"/>
    <cellStyle name="20% - Accent1 3 3 2 2 3 5 2 3" xfId="24059" xr:uid="{00000000-0005-0000-0000-0000435D0000}"/>
    <cellStyle name="20% - Accent1 3 3 2 2 3 5 3" xfId="24060" xr:uid="{00000000-0005-0000-0000-0000445D0000}"/>
    <cellStyle name="20% - Accent1 3 3 2 2 3 5 3 2" xfId="24061" xr:uid="{00000000-0005-0000-0000-0000455D0000}"/>
    <cellStyle name="20% - Accent1 3 3 2 2 3 5 4" xfId="24062" xr:uid="{00000000-0005-0000-0000-0000465D0000}"/>
    <cellStyle name="20% - Accent1 3 3 2 2 3 6" xfId="24063" xr:uid="{00000000-0005-0000-0000-0000475D0000}"/>
    <cellStyle name="20% - Accent1 3 3 2 2 3 6 2" xfId="24064" xr:uid="{00000000-0005-0000-0000-0000485D0000}"/>
    <cellStyle name="20% - Accent1 3 3 2 2 3 6 2 2" xfId="24065" xr:uid="{00000000-0005-0000-0000-0000495D0000}"/>
    <cellStyle name="20% - Accent1 3 3 2 2 3 6 2 2 2" xfId="24066" xr:uid="{00000000-0005-0000-0000-00004A5D0000}"/>
    <cellStyle name="20% - Accent1 3 3 2 2 3 6 2 3" xfId="24067" xr:uid="{00000000-0005-0000-0000-00004B5D0000}"/>
    <cellStyle name="20% - Accent1 3 3 2 2 3 6 3" xfId="24068" xr:uid="{00000000-0005-0000-0000-00004C5D0000}"/>
    <cellStyle name="20% - Accent1 3 3 2 2 3 6 3 2" xfId="24069" xr:uid="{00000000-0005-0000-0000-00004D5D0000}"/>
    <cellStyle name="20% - Accent1 3 3 2 2 3 6 4" xfId="24070" xr:uid="{00000000-0005-0000-0000-00004E5D0000}"/>
    <cellStyle name="20% - Accent1 3 3 2 2 3 7" xfId="24071" xr:uid="{00000000-0005-0000-0000-00004F5D0000}"/>
    <cellStyle name="20% - Accent1 3 3 2 2 3 7 2" xfId="24072" xr:uid="{00000000-0005-0000-0000-0000505D0000}"/>
    <cellStyle name="20% - Accent1 3 3 2 2 3 7 2 2" xfId="24073" xr:uid="{00000000-0005-0000-0000-0000515D0000}"/>
    <cellStyle name="20% - Accent1 3 3 2 2 3 7 3" xfId="24074" xr:uid="{00000000-0005-0000-0000-0000525D0000}"/>
    <cellStyle name="20% - Accent1 3 3 2 2 3 8" xfId="24075" xr:uid="{00000000-0005-0000-0000-0000535D0000}"/>
    <cellStyle name="20% - Accent1 3 3 2 2 3 8 2" xfId="24076" xr:uid="{00000000-0005-0000-0000-0000545D0000}"/>
    <cellStyle name="20% - Accent1 3 3 2 2 3 8 2 2" xfId="24077" xr:uid="{00000000-0005-0000-0000-0000555D0000}"/>
    <cellStyle name="20% - Accent1 3 3 2 2 3 8 3" xfId="24078" xr:uid="{00000000-0005-0000-0000-0000565D0000}"/>
    <cellStyle name="20% - Accent1 3 3 2 2 3 9" xfId="24079" xr:uid="{00000000-0005-0000-0000-0000575D0000}"/>
    <cellStyle name="20% - Accent1 3 3 2 2 3 9 2" xfId="24080" xr:uid="{00000000-0005-0000-0000-0000585D0000}"/>
    <cellStyle name="20% - Accent1 3 3 2 2 4" xfId="24081" xr:uid="{00000000-0005-0000-0000-0000595D0000}"/>
    <cellStyle name="20% - Accent1 3 3 2 2 4 10" xfId="24082" xr:uid="{00000000-0005-0000-0000-00005A5D0000}"/>
    <cellStyle name="20% - Accent1 3 3 2 2 4 10 2" xfId="24083" xr:uid="{00000000-0005-0000-0000-00005B5D0000}"/>
    <cellStyle name="20% - Accent1 3 3 2 2 4 11" xfId="24084" xr:uid="{00000000-0005-0000-0000-00005C5D0000}"/>
    <cellStyle name="20% - Accent1 3 3 2 2 4 2" xfId="24085" xr:uid="{00000000-0005-0000-0000-00005D5D0000}"/>
    <cellStyle name="20% - Accent1 3 3 2 2 4 2 2" xfId="24086" xr:uid="{00000000-0005-0000-0000-00005E5D0000}"/>
    <cellStyle name="20% - Accent1 3 3 2 2 4 2 2 2" xfId="24087" xr:uid="{00000000-0005-0000-0000-00005F5D0000}"/>
    <cellStyle name="20% - Accent1 3 3 2 2 4 2 2 2 2" xfId="24088" xr:uid="{00000000-0005-0000-0000-0000605D0000}"/>
    <cellStyle name="20% - Accent1 3 3 2 2 4 2 2 2 2 2" xfId="24089" xr:uid="{00000000-0005-0000-0000-0000615D0000}"/>
    <cellStyle name="20% - Accent1 3 3 2 2 4 2 2 2 3" xfId="24090" xr:uid="{00000000-0005-0000-0000-0000625D0000}"/>
    <cellStyle name="20% - Accent1 3 3 2 2 4 2 2 3" xfId="24091" xr:uid="{00000000-0005-0000-0000-0000635D0000}"/>
    <cellStyle name="20% - Accent1 3 3 2 2 4 2 2 3 2" xfId="24092" xr:uid="{00000000-0005-0000-0000-0000645D0000}"/>
    <cellStyle name="20% - Accent1 3 3 2 2 4 2 2 4" xfId="24093" xr:uid="{00000000-0005-0000-0000-0000655D0000}"/>
    <cellStyle name="20% - Accent1 3 3 2 2 4 2 3" xfId="24094" xr:uid="{00000000-0005-0000-0000-0000665D0000}"/>
    <cellStyle name="20% - Accent1 3 3 2 2 4 2 3 2" xfId="24095" xr:uid="{00000000-0005-0000-0000-0000675D0000}"/>
    <cellStyle name="20% - Accent1 3 3 2 2 4 2 3 2 2" xfId="24096" xr:uid="{00000000-0005-0000-0000-0000685D0000}"/>
    <cellStyle name="20% - Accent1 3 3 2 2 4 2 3 2 2 2" xfId="24097" xr:uid="{00000000-0005-0000-0000-0000695D0000}"/>
    <cellStyle name="20% - Accent1 3 3 2 2 4 2 3 2 3" xfId="24098" xr:uid="{00000000-0005-0000-0000-00006A5D0000}"/>
    <cellStyle name="20% - Accent1 3 3 2 2 4 2 3 3" xfId="24099" xr:uid="{00000000-0005-0000-0000-00006B5D0000}"/>
    <cellStyle name="20% - Accent1 3 3 2 2 4 2 3 3 2" xfId="24100" xr:uid="{00000000-0005-0000-0000-00006C5D0000}"/>
    <cellStyle name="20% - Accent1 3 3 2 2 4 2 3 4" xfId="24101" xr:uid="{00000000-0005-0000-0000-00006D5D0000}"/>
    <cellStyle name="20% - Accent1 3 3 2 2 4 2 4" xfId="24102" xr:uid="{00000000-0005-0000-0000-00006E5D0000}"/>
    <cellStyle name="20% - Accent1 3 3 2 2 4 2 4 2" xfId="24103" xr:uid="{00000000-0005-0000-0000-00006F5D0000}"/>
    <cellStyle name="20% - Accent1 3 3 2 2 4 2 4 2 2" xfId="24104" xr:uid="{00000000-0005-0000-0000-0000705D0000}"/>
    <cellStyle name="20% - Accent1 3 3 2 2 4 2 4 2 2 2" xfId="24105" xr:uid="{00000000-0005-0000-0000-0000715D0000}"/>
    <cellStyle name="20% - Accent1 3 3 2 2 4 2 4 2 3" xfId="24106" xr:uid="{00000000-0005-0000-0000-0000725D0000}"/>
    <cellStyle name="20% - Accent1 3 3 2 2 4 2 4 3" xfId="24107" xr:uid="{00000000-0005-0000-0000-0000735D0000}"/>
    <cellStyle name="20% - Accent1 3 3 2 2 4 2 4 3 2" xfId="24108" xr:uid="{00000000-0005-0000-0000-0000745D0000}"/>
    <cellStyle name="20% - Accent1 3 3 2 2 4 2 4 4" xfId="24109" xr:uid="{00000000-0005-0000-0000-0000755D0000}"/>
    <cellStyle name="20% - Accent1 3 3 2 2 4 2 5" xfId="24110" xr:uid="{00000000-0005-0000-0000-0000765D0000}"/>
    <cellStyle name="20% - Accent1 3 3 2 2 4 2 5 2" xfId="24111" xr:uid="{00000000-0005-0000-0000-0000775D0000}"/>
    <cellStyle name="20% - Accent1 3 3 2 2 4 2 5 2 2" xfId="24112" xr:uid="{00000000-0005-0000-0000-0000785D0000}"/>
    <cellStyle name="20% - Accent1 3 3 2 2 4 2 5 3" xfId="24113" xr:uid="{00000000-0005-0000-0000-0000795D0000}"/>
    <cellStyle name="20% - Accent1 3 3 2 2 4 2 6" xfId="24114" xr:uid="{00000000-0005-0000-0000-00007A5D0000}"/>
    <cellStyle name="20% - Accent1 3 3 2 2 4 2 6 2" xfId="24115" xr:uid="{00000000-0005-0000-0000-00007B5D0000}"/>
    <cellStyle name="20% - Accent1 3 3 2 2 4 2 6 2 2" xfId="24116" xr:uid="{00000000-0005-0000-0000-00007C5D0000}"/>
    <cellStyle name="20% - Accent1 3 3 2 2 4 2 6 3" xfId="24117" xr:uid="{00000000-0005-0000-0000-00007D5D0000}"/>
    <cellStyle name="20% - Accent1 3 3 2 2 4 2 7" xfId="24118" xr:uid="{00000000-0005-0000-0000-00007E5D0000}"/>
    <cellStyle name="20% - Accent1 3 3 2 2 4 2 7 2" xfId="24119" xr:uid="{00000000-0005-0000-0000-00007F5D0000}"/>
    <cellStyle name="20% - Accent1 3 3 2 2 4 2 8" xfId="24120" xr:uid="{00000000-0005-0000-0000-0000805D0000}"/>
    <cellStyle name="20% - Accent1 3 3 2 2 4 2 8 2" xfId="24121" xr:uid="{00000000-0005-0000-0000-0000815D0000}"/>
    <cellStyle name="20% - Accent1 3 3 2 2 4 2 9" xfId="24122" xr:uid="{00000000-0005-0000-0000-0000825D0000}"/>
    <cellStyle name="20% - Accent1 3 3 2 2 4 3" xfId="24123" xr:uid="{00000000-0005-0000-0000-0000835D0000}"/>
    <cellStyle name="20% - Accent1 3 3 2 2 4 3 2" xfId="24124" xr:uid="{00000000-0005-0000-0000-0000845D0000}"/>
    <cellStyle name="20% - Accent1 3 3 2 2 4 3 2 2" xfId="24125" xr:uid="{00000000-0005-0000-0000-0000855D0000}"/>
    <cellStyle name="20% - Accent1 3 3 2 2 4 3 2 2 2" xfId="24126" xr:uid="{00000000-0005-0000-0000-0000865D0000}"/>
    <cellStyle name="20% - Accent1 3 3 2 2 4 3 2 2 2 2" xfId="24127" xr:uid="{00000000-0005-0000-0000-0000875D0000}"/>
    <cellStyle name="20% - Accent1 3 3 2 2 4 3 2 2 3" xfId="24128" xr:uid="{00000000-0005-0000-0000-0000885D0000}"/>
    <cellStyle name="20% - Accent1 3 3 2 2 4 3 2 3" xfId="24129" xr:uid="{00000000-0005-0000-0000-0000895D0000}"/>
    <cellStyle name="20% - Accent1 3 3 2 2 4 3 2 3 2" xfId="24130" xr:uid="{00000000-0005-0000-0000-00008A5D0000}"/>
    <cellStyle name="20% - Accent1 3 3 2 2 4 3 2 4" xfId="24131" xr:uid="{00000000-0005-0000-0000-00008B5D0000}"/>
    <cellStyle name="20% - Accent1 3 3 2 2 4 3 3" xfId="24132" xr:uid="{00000000-0005-0000-0000-00008C5D0000}"/>
    <cellStyle name="20% - Accent1 3 3 2 2 4 3 3 2" xfId="24133" xr:uid="{00000000-0005-0000-0000-00008D5D0000}"/>
    <cellStyle name="20% - Accent1 3 3 2 2 4 3 3 2 2" xfId="24134" xr:uid="{00000000-0005-0000-0000-00008E5D0000}"/>
    <cellStyle name="20% - Accent1 3 3 2 2 4 3 3 2 2 2" xfId="24135" xr:uid="{00000000-0005-0000-0000-00008F5D0000}"/>
    <cellStyle name="20% - Accent1 3 3 2 2 4 3 3 2 3" xfId="24136" xr:uid="{00000000-0005-0000-0000-0000905D0000}"/>
    <cellStyle name="20% - Accent1 3 3 2 2 4 3 3 3" xfId="24137" xr:uid="{00000000-0005-0000-0000-0000915D0000}"/>
    <cellStyle name="20% - Accent1 3 3 2 2 4 3 3 3 2" xfId="24138" xr:uid="{00000000-0005-0000-0000-0000925D0000}"/>
    <cellStyle name="20% - Accent1 3 3 2 2 4 3 3 4" xfId="24139" xr:uid="{00000000-0005-0000-0000-0000935D0000}"/>
    <cellStyle name="20% - Accent1 3 3 2 2 4 3 4" xfId="24140" xr:uid="{00000000-0005-0000-0000-0000945D0000}"/>
    <cellStyle name="20% - Accent1 3 3 2 2 4 3 4 2" xfId="24141" xr:uid="{00000000-0005-0000-0000-0000955D0000}"/>
    <cellStyle name="20% - Accent1 3 3 2 2 4 3 4 2 2" xfId="24142" xr:uid="{00000000-0005-0000-0000-0000965D0000}"/>
    <cellStyle name="20% - Accent1 3 3 2 2 4 3 4 2 2 2" xfId="24143" xr:uid="{00000000-0005-0000-0000-0000975D0000}"/>
    <cellStyle name="20% - Accent1 3 3 2 2 4 3 4 2 3" xfId="24144" xr:uid="{00000000-0005-0000-0000-0000985D0000}"/>
    <cellStyle name="20% - Accent1 3 3 2 2 4 3 4 3" xfId="24145" xr:uid="{00000000-0005-0000-0000-0000995D0000}"/>
    <cellStyle name="20% - Accent1 3 3 2 2 4 3 4 3 2" xfId="24146" xr:uid="{00000000-0005-0000-0000-00009A5D0000}"/>
    <cellStyle name="20% - Accent1 3 3 2 2 4 3 4 4" xfId="24147" xr:uid="{00000000-0005-0000-0000-00009B5D0000}"/>
    <cellStyle name="20% - Accent1 3 3 2 2 4 3 5" xfId="24148" xr:uid="{00000000-0005-0000-0000-00009C5D0000}"/>
    <cellStyle name="20% - Accent1 3 3 2 2 4 3 5 2" xfId="24149" xr:uid="{00000000-0005-0000-0000-00009D5D0000}"/>
    <cellStyle name="20% - Accent1 3 3 2 2 4 3 5 2 2" xfId="24150" xr:uid="{00000000-0005-0000-0000-00009E5D0000}"/>
    <cellStyle name="20% - Accent1 3 3 2 2 4 3 5 3" xfId="24151" xr:uid="{00000000-0005-0000-0000-00009F5D0000}"/>
    <cellStyle name="20% - Accent1 3 3 2 2 4 3 6" xfId="24152" xr:uid="{00000000-0005-0000-0000-0000A05D0000}"/>
    <cellStyle name="20% - Accent1 3 3 2 2 4 3 6 2" xfId="24153" xr:uid="{00000000-0005-0000-0000-0000A15D0000}"/>
    <cellStyle name="20% - Accent1 3 3 2 2 4 3 6 2 2" xfId="24154" xr:uid="{00000000-0005-0000-0000-0000A25D0000}"/>
    <cellStyle name="20% - Accent1 3 3 2 2 4 3 6 3" xfId="24155" xr:uid="{00000000-0005-0000-0000-0000A35D0000}"/>
    <cellStyle name="20% - Accent1 3 3 2 2 4 3 7" xfId="24156" xr:uid="{00000000-0005-0000-0000-0000A45D0000}"/>
    <cellStyle name="20% - Accent1 3 3 2 2 4 3 7 2" xfId="24157" xr:uid="{00000000-0005-0000-0000-0000A55D0000}"/>
    <cellStyle name="20% - Accent1 3 3 2 2 4 3 8" xfId="24158" xr:uid="{00000000-0005-0000-0000-0000A65D0000}"/>
    <cellStyle name="20% - Accent1 3 3 2 2 4 3 8 2" xfId="24159" xr:uid="{00000000-0005-0000-0000-0000A75D0000}"/>
    <cellStyle name="20% - Accent1 3 3 2 2 4 3 9" xfId="24160" xr:uid="{00000000-0005-0000-0000-0000A85D0000}"/>
    <cellStyle name="20% - Accent1 3 3 2 2 4 4" xfId="24161" xr:uid="{00000000-0005-0000-0000-0000A95D0000}"/>
    <cellStyle name="20% - Accent1 3 3 2 2 4 4 2" xfId="24162" xr:uid="{00000000-0005-0000-0000-0000AA5D0000}"/>
    <cellStyle name="20% - Accent1 3 3 2 2 4 4 2 2" xfId="24163" xr:uid="{00000000-0005-0000-0000-0000AB5D0000}"/>
    <cellStyle name="20% - Accent1 3 3 2 2 4 4 2 2 2" xfId="24164" xr:uid="{00000000-0005-0000-0000-0000AC5D0000}"/>
    <cellStyle name="20% - Accent1 3 3 2 2 4 4 2 3" xfId="24165" xr:uid="{00000000-0005-0000-0000-0000AD5D0000}"/>
    <cellStyle name="20% - Accent1 3 3 2 2 4 4 3" xfId="24166" xr:uid="{00000000-0005-0000-0000-0000AE5D0000}"/>
    <cellStyle name="20% - Accent1 3 3 2 2 4 4 3 2" xfId="24167" xr:uid="{00000000-0005-0000-0000-0000AF5D0000}"/>
    <cellStyle name="20% - Accent1 3 3 2 2 4 4 4" xfId="24168" xr:uid="{00000000-0005-0000-0000-0000B05D0000}"/>
    <cellStyle name="20% - Accent1 3 3 2 2 4 5" xfId="24169" xr:uid="{00000000-0005-0000-0000-0000B15D0000}"/>
    <cellStyle name="20% - Accent1 3 3 2 2 4 5 2" xfId="24170" xr:uid="{00000000-0005-0000-0000-0000B25D0000}"/>
    <cellStyle name="20% - Accent1 3 3 2 2 4 5 2 2" xfId="24171" xr:uid="{00000000-0005-0000-0000-0000B35D0000}"/>
    <cellStyle name="20% - Accent1 3 3 2 2 4 5 2 2 2" xfId="24172" xr:uid="{00000000-0005-0000-0000-0000B45D0000}"/>
    <cellStyle name="20% - Accent1 3 3 2 2 4 5 2 3" xfId="24173" xr:uid="{00000000-0005-0000-0000-0000B55D0000}"/>
    <cellStyle name="20% - Accent1 3 3 2 2 4 5 3" xfId="24174" xr:uid="{00000000-0005-0000-0000-0000B65D0000}"/>
    <cellStyle name="20% - Accent1 3 3 2 2 4 5 3 2" xfId="24175" xr:uid="{00000000-0005-0000-0000-0000B75D0000}"/>
    <cellStyle name="20% - Accent1 3 3 2 2 4 5 4" xfId="24176" xr:uid="{00000000-0005-0000-0000-0000B85D0000}"/>
    <cellStyle name="20% - Accent1 3 3 2 2 4 6" xfId="24177" xr:uid="{00000000-0005-0000-0000-0000B95D0000}"/>
    <cellStyle name="20% - Accent1 3 3 2 2 4 6 2" xfId="24178" xr:uid="{00000000-0005-0000-0000-0000BA5D0000}"/>
    <cellStyle name="20% - Accent1 3 3 2 2 4 6 2 2" xfId="24179" xr:uid="{00000000-0005-0000-0000-0000BB5D0000}"/>
    <cellStyle name="20% - Accent1 3 3 2 2 4 6 2 2 2" xfId="24180" xr:uid="{00000000-0005-0000-0000-0000BC5D0000}"/>
    <cellStyle name="20% - Accent1 3 3 2 2 4 6 2 3" xfId="24181" xr:uid="{00000000-0005-0000-0000-0000BD5D0000}"/>
    <cellStyle name="20% - Accent1 3 3 2 2 4 6 3" xfId="24182" xr:uid="{00000000-0005-0000-0000-0000BE5D0000}"/>
    <cellStyle name="20% - Accent1 3 3 2 2 4 6 3 2" xfId="24183" xr:uid="{00000000-0005-0000-0000-0000BF5D0000}"/>
    <cellStyle name="20% - Accent1 3 3 2 2 4 6 4" xfId="24184" xr:uid="{00000000-0005-0000-0000-0000C05D0000}"/>
    <cellStyle name="20% - Accent1 3 3 2 2 4 7" xfId="24185" xr:uid="{00000000-0005-0000-0000-0000C15D0000}"/>
    <cellStyle name="20% - Accent1 3 3 2 2 4 7 2" xfId="24186" xr:uid="{00000000-0005-0000-0000-0000C25D0000}"/>
    <cellStyle name="20% - Accent1 3 3 2 2 4 7 2 2" xfId="24187" xr:uid="{00000000-0005-0000-0000-0000C35D0000}"/>
    <cellStyle name="20% - Accent1 3 3 2 2 4 7 3" xfId="24188" xr:uid="{00000000-0005-0000-0000-0000C45D0000}"/>
    <cellStyle name="20% - Accent1 3 3 2 2 4 8" xfId="24189" xr:uid="{00000000-0005-0000-0000-0000C55D0000}"/>
    <cellStyle name="20% - Accent1 3 3 2 2 4 8 2" xfId="24190" xr:uid="{00000000-0005-0000-0000-0000C65D0000}"/>
    <cellStyle name="20% - Accent1 3 3 2 2 4 8 2 2" xfId="24191" xr:uid="{00000000-0005-0000-0000-0000C75D0000}"/>
    <cellStyle name="20% - Accent1 3 3 2 2 4 8 3" xfId="24192" xr:uid="{00000000-0005-0000-0000-0000C85D0000}"/>
    <cellStyle name="20% - Accent1 3 3 2 2 4 9" xfId="24193" xr:uid="{00000000-0005-0000-0000-0000C95D0000}"/>
    <cellStyle name="20% - Accent1 3 3 2 2 4 9 2" xfId="24194" xr:uid="{00000000-0005-0000-0000-0000CA5D0000}"/>
    <cellStyle name="20% - Accent1 3 3 2 2 5" xfId="24195" xr:uid="{00000000-0005-0000-0000-0000CB5D0000}"/>
    <cellStyle name="20% - Accent1 3 3 2 2 5 2" xfId="24196" xr:uid="{00000000-0005-0000-0000-0000CC5D0000}"/>
    <cellStyle name="20% - Accent1 3 3 2 2 5 2 2" xfId="24197" xr:uid="{00000000-0005-0000-0000-0000CD5D0000}"/>
    <cellStyle name="20% - Accent1 3 3 2 2 5 2 2 2" xfId="24198" xr:uid="{00000000-0005-0000-0000-0000CE5D0000}"/>
    <cellStyle name="20% - Accent1 3 3 2 2 5 2 2 2 2" xfId="24199" xr:uid="{00000000-0005-0000-0000-0000CF5D0000}"/>
    <cellStyle name="20% - Accent1 3 3 2 2 5 2 2 3" xfId="24200" xr:uid="{00000000-0005-0000-0000-0000D05D0000}"/>
    <cellStyle name="20% - Accent1 3 3 2 2 5 2 3" xfId="24201" xr:uid="{00000000-0005-0000-0000-0000D15D0000}"/>
    <cellStyle name="20% - Accent1 3 3 2 2 5 2 3 2" xfId="24202" xr:uid="{00000000-0005-0000-0000-0000D25D0000}"/>
    <cellStyle name="20% - Accent1 3 3 2 2 5 2 4" xfId="24203" xr:uid="{00000000-0005-0000-0000-0000D35D0000}"/>
    <cellStyle name="20% - Accent1 3 3 2 2 5 3" xfId="24204" xr:uid="{00000000-0005-0000-0000-0000D45D0000}"/>
    <cellStyle name="20% - Accent1 3 3 2 2 5 3 2" xfId="24205" xr:uid="{00000000-0005-0000-0000-0000D55D0000}"/>
    <cellStyle name="20% - Accent1 3 3 2 2 5 3 2 2" xfId="24206" xr:uid="{00000000-0005-0000-0000-0000D65D0000}"/>
    <cellStyle name="20% - Accent1 3 3 2 2 5 3 2 2 2" xfId="24207" xr:uid="{00000000-0005-0000-0000-0000D75D0000}"/>
    <cellStyle name="20% - Accent1 3 3 2 2 5 3 2 3" xfId="24208" xr:uid="{00000000-0005-0000-0000-0000D85D0000}"/>
    <cellStyle name="20% - Accent1 3 3 2 2 5 3 3" xfId="24209" xr:uid="{00000000-0005-0000-0000-0000D95D0000}"/>
    <cellStyle name="20% - Accent1 3 3 2 2 5 3 3 2" xfId="24210" xr:uid="{00000000-0005-0000-0000-0000DA5D0000}"/>
    <cellStyle name="20% - Accent1 3 3 2 2 5 3 4" xfId="24211" xr:uid="{00000000-0005-0000-0000-0000DB5D0000}"/>
    <cellStyle name="20% - Accent1 3 3 2 2 5 4" xfId="24212" xr:uid="{00000000-0005-0000-0000-0000DC5D0000}"/>
    <cellStyle name="20% - Accent1 3 3 2 2 5 4 2" xfId="24213" xr:uid="{00000000-0005-0000-0000-0000DD5D0000}"/>
    <cellStyle name="20% - Accent1 3 3 2 2 5 4 2 2" xfId="24214" xr:uid="{00000000-0005-0000-0000-0000DE5D0000}"/>
    <cellStyle name="20% - Accent1 3 3 2 2 5 4 2 2 2" xfId="24215" xr:uid="{00000000-0005-0000-0000-0000DF5D0000}"/>
    <cellStyle name="20% - Accent1 3 3 2 2 5 4 2 3" xfId="24216" xr:uid="{00000000-0005-0000-0000-0000E05D0000}"/>
    <cellStyle name="20% - Accent1 3 3 2 2 5 4 3" xfId="24217" xr:uid="{00000000-0005-0000-0000-0000E15D0000}"/>
    <cellStyle name="20% - Accent1 3 3 2 2 5 4 3 2" xfId="24218" xr:uid="{00000000-0005-0000-0000-0000E25D0000}"/>
    <cellStyle name="20% - Accent1 3 3 2 2 5 4 4" xfId="24219" xr:uid="{00000000-0005-0000-0000-0000E35D0000}"/>
    <cellStyle name="20% - Accent1 3 3 2 2 5 5" xfId="24220" xr:uid="{00000000-0005-0000-0000-0000E45D0000}"/>
    <cellStyle name="20% - Accent1 3 3 2 2 5 5 2" xfId="24221" xr:uid="{00000000-0005-0000-0000-0000E55D0000}"/>
    <cellStyle name="20% - Accent1 3 3 2 2 5 5 2 2" xfId="24222" xr:uid="{00000000-0005-0000-0000-0000E65D0000}"/>
    <cellStyle name="20% - Accent1 3 3 2 2 5 5 3" xfId="24223" xr:uid="{00000000-0005-0000-0000-0000E75D0000}"/>
    <cellStyle name="20% - Accent1 3 3 2 2 5 6" xfId="24224" xr:uid="{00000000-0005-0000-0000-0000E85D0000}"/>
    <cellStyle name="20% - Accent1 3 3 2 2 5 6 2" xfId="24225" xr:uid="{00000000-0005-0000-0000-0000E95D0000}"/>
    <cellStyle name="20% - Accent1 3 3 2 2 5 6 2 2" xfId="24226" xr:uid="{00000000-0005-0000-0000-0000EA5D0000}"/>
    <cellStyle name="20% - Accent1 3 3 2 2 5 6 3" xfId="24227" xr:uid="{00000000-0005-0000-0000-0000EB5D0000}"/>
    <cellStyle name="20% - Accent1 3 3 2 2 5 7" xfId="24228" xr:uid="{00000000-0005-0000-0000-0000EC5D0000}"/>
    <cellStyle name="20% - Accent1 3 3 2 2 5 7 2" xfId="24229" xr:uid="{00000000-0005-0000-0000-0000ED5D0000}"/>
    <cellStyle name="20% - Accent1 3 3 2 2 5 8" xfId="24230" xr:uid="{00000000-0005-0000-0000-0000EE5D0000}"/>
    <cellStyle name="20% - Accent1 3 3 2 2 5 8 2" xfId="24231" xr:uid="{00000000-0005-0000-0000-0000EF5D0000}"/>
    <cellStyle name="20% - Accent1 3 3 2 2 5 9" xfId="24232" xr:uid="{00000000-0005-0000-0000-0000F05D0000}"/>
    <cellStyle name="20% - Accent1 3 3 2 2 6" xfId="24233" xr:uid="{00000000-0005-0000-0000-0000F15D0000}"/>
    <cellStyle name="20% - Accent1 3 3 2 2 6 2" xfId="24234" xr:uid="{00000000-0005-0000-0000-0000F25D0000}"/>
    <cellStyle name="20% - Accent1 3 3 2 2 6 2 2" xfId="24235" xr:uid="{00000000-0005-0000-0000-0000F35D0000}"/>
    <cellStyle name="20% - Accent1 3 3 2 2 6 2 2 2" xfId="24236" xr:uid="{00000000-0005-0000-0000-0000F45D0000}"/>
    <cellStyle name="20% - Accent1 3 3 2 2 6 2 2 2 2" xfId="24237" xr:uid="{00000000-0005-0000-0000-0000F55D0000}"/>
    <cellStyle name="20% - Accent1 3 3 2 2 6 2 2 3" xfId="24238" xr:uid="{00000000-0005-0000-0000-0000F65D0000}"/>
    <cellStyle name="20% - Accent1 3 3 2 2 6 2 3" xfId="24239" xr:uid="{00000000-0005-0000-0000-0000F75D0000}"/>
    <cellStyle name="20% - Accent1 3 3 2 2 6 2 3 2" xfId="24240" xr:uid="{00000000-0005-0000-0000-0000F85D0000}"/>
    <cellStyle name="20% - Accent1 3 3 2 2 6 2 4" xfId="24241" xr:uid="{00000000-0005-0000-0000-0000F95D0000}"/>
    <cellStyle name="20% - Accent1 3 3 2 2 6 3" xfId="24242" xr:uid="{00000000-0005-0000-0000-0000FA5D0000}"/>
    <cellStyle name="20% - Accent1 3 3 2 2 6 3 2" xfId="24243" xr:uid="{00000000-0005-0000-0000-0000FB5D0000}"/>
    <cellStyle name="20% - Accent1 3 3 2 2 6 3 2 2" xfId="24244" xr:uid="{00000000-0005-0000-0000-0000FC5D0000}"/>
    <cellStyle name="20% - Accent1 3 3 2 2 6 3 2 2 2" xfId="24245" xr:uid="{00000000-0005-0000-0000-0000FD5D0000}"/>
    <cellStyle name="20% - Accent1 3 3 2 2 6 3 2 3" xfId="24246" xr:uid="{00000000-0005-0000-0000-0000FE5D0000}"/>
    <cellStyle name="20% - Accent1 3 3 2 2 6 3 3" xfId="24247" xr:uid="{00000000-0005-0000-0000-0000FF5D0000}"/>
    <cellStyle name="20% - Accent1 3 3 2 2 6 3 3 2" xfId="24248" xr:uid="{00000000-0005-0000-0000-0000005E0000}"/>
    <cellStyle name="20% - Accent1 3 3 2 2 6 3 4" xfId="24249" xr:uid="{00000000-0005-0000-0000-0000015E0000}"/>
    <cellStyle name="20% - Accent1 3 3 2 2 6 4" xfId="24250" xr:uid="{00000000-0005-0000-0000-0000025E0000}"/>
    <cellStyle name="20% - Accent1 3 3 2 2 6 4 2" xfId="24251" xr:uid="{00000000-0005-0000-0000-0000035E0000}"/>
    <cellStyle name="20% - Accent1 3 3 2 2 6 4 2 2" xfId="24252" xr:uid="{00000000-0005-0000-0000-0000045E0000}"/>
    <cellStyle name="20% - Accent1 3 3 2 2 6 4 2 2 2" xfId="24253" xr:uid="{00000000-0005-0000-0000-0000055E0000}"/>
    <cellStyle name="20% - Accent1 3 3 2 2 6 4 2 3" xfId="24254" xr:uid="{00000000-0005-0000-0000-0000065E0000}"/>
    <cellStyle name="20% - Accent1 3 3 2 2 6 4 3" xfId="24255" xr:uid="{00000000-0005-0000-0000-0000075E0000}"/>
    <cellStyle name="20% - Accent1 3 3 2 2 6 4 3 2" xfId="24256" xr:uid="{00000000-0005-0000-0000-0000085E0000}"/>
    <cellStyle name="20% - Accent1 3 3 2 2 6 4 4" xfId="24257" xr:uid="{00000000-0005-0000-0000-0000095E0000}"/>
    <cellStyle name="20% - Accent1 3 3 2 2 6 5" xfId="24258" xr:uid="{00000000-0005-0000-0000-00000A5E0000}"/>
    <cellStyle name="20% - Accent1 3 3 2 2 6 5 2" xfId="24259" xr:uid="{00000000-0005-0000-0000-00000B5E0000}"/>
    <cellStyle name="20% - Accent1 3 3 2 2 6 5 2 2" xfId="24260" xr:uid="{00000000-0005-0000-0000-00000C5E0000}"/>
    <cellStyle name="20% - Accent1 3 3 2 2 6 5 3" xfId="24261" xr:uid="{00000000-0005-0000-0000-00000D5E0000}"/>
    <cellStyle name="20% - Accent1 3 3 2 2 6 6" xfId="24262" xr:uid="{00000000-0005-0000-0000-00000E5E0000}"/>
    <cellStyle name="20% - Accent1 3 3 2 2 6 6 2" xfId="24263" xr:uid="{00000000-0005-0000-0000-00000F5E0000}"/>
    <cellStyle name="20% - Accent1 3 3 2 2 6 6 2 2" xfId="24264" xr:uid="{00000000-0005-0000-0000-0000105E0000}"/>
    <cellStyle name="20% - Accent1 3 3 2 2 6 6 3" xfId="24265" xr:uid="{00000000-0005-0000-0000-0000115E0000}"/>
    <cellStyle name="20% - Accent1 3 3 2 2 6 7" xfId="24266" xr:uid="{00000000-0005-0000-0000-0000125E0000}"/>
    <cellStyle name="20% - Accent1 3 3 2 2 6 7 2" xfId="24267" xr:uid="{00000000-0005-0000-0000-0000135E0000}"/>
    <cellStyle name="20% - Accent1 3 3 2 2 6 8" xfId="24268" xr:uid="{00000000-0005-0000-0000-0000145E0000}"/>
    <cellStyle name="20% - Accent1 3 3 2 2 6 8 2" xfId="24269" xr:uid="{00000000-0005-0000-0000-0000155E0000}"/>
    <cellStyle name="20% - Accent1 3 3 2 2 6 9" xfId="24270" xr:uid="{00000000-0005-0000-0000-0000165E0000}"/>
    <cellStyle name="20% - Accent1 3 3 2 2 7" xfId="24271" xr:uid="{00000000-0005-0000-0000-0000175E0000}"/>
    <cellStyle name="20% - Accent1 3 3 2 2 7 2" xfId="24272" xr:uid="{00000000-0005-0000-0000-0000185E0000}"/>
    <cellStyle name="20% - Accent1 3 3 2 2 7 2 2" xfId="24273" xr:uid="{00000000-0005-0000-0000-0000195E0000}"/>
    <cellStyle name="20% - Accent1 3 3 2 2 7 2 2 2" xfId="24274" xr:uid="{00000000-0005-0000-0000-00001A5E0000}"/>
    <cellStyle name="20% - Accent1 3 3 2 2 7 2 3" xfId="24275" xr:uid="{00000000-0005-0000-0000-00001B5E0000}"/>
    <cellStyle name="20% - Accent1 3 3 2 2 7 3" xfId="24276" xr:uid="{00000000-0005-0000-0000-00001C5E0000}"/>
    <cellStyle name="20% - Accent1 3 3 2 2 7 3 2" xfId="24277" xr:uid="{00000000-0005-0000-0000-00001D5E0000}"/>
    <cellStyle name="20% - Accent1 3 3 2 2 7 4" xfId="24278" xr:uid="{00000000-0005-0000-0000-00001E5E0000}"/>
    <cellStyle name="20% - Accent1 3 3 2 2 8" xfId="24279" xr:uid="{00000000-0005-0000-0000-00001F5E0000}"/>
    <cellStyle name="20% - Accent1 3 3 2 2 8 2" xfId="24280" xr:uid="{00000000-0005-0000-0000-0000205E0000}"/>
    <cellStyle name="20% - Accent1 3 3 2 2 8 2 2" xfId="24281" xr:uid="{00000000-0005-0000-0000-0000215E0000}"/>
    <cellStyle name="20% - Accent1 3 3 2 2 8 2 2 2" xfId="24282" xr:uid="{00000000-0005-0000-0000-0000225E0000}"/>
    <cellStyle name="20% - Accent1 3 3 2 2 8 2 3" xfId="24283" xr:uid="{00000000-0005-0000-0000-0000235E0000}"/>
    <cellStyle name="20% - Accent1 3 3 2 2 8 3" xfId="24284" xr:uid="{00000000-0005-0000-0000-0000245E0000}"/>
    <cellStyle name="20% - Accent1 3 3 2 2 8 3 2" xfId="24285" xr:uid="{00000000-0005-0000-0000-0000255E0000}"/>
    <cellStyle name="20% - Accent1 3 3 2 2 8 4" xfId="24286" xr:uid="{00000000-0005-0000-0000-0000265E0000}"/>
    <cellStyle name="20% - Accent1 3 3 2 2 9" xfId="24287" xr:uid="{00000000-0005-0000-0000-0000275E0000}"/>
    <cellStyle name="20% - Accent1 3 3 2 2 9 2" xfId="24288" xr:uid="{00000000-0005-0000-0000-0000285E0000}"/>
    <cellStyle name="20% - Accent1 3 3 2 2 9 2 2" xfId="24289" xr:uid="{00000000-0005-0000-0000-0000295E0000}"/>
    <cellStyle name="20% - Accent1 3 3 2 2 9 2 2 2" xfId="24290" xr:uid="{00000000-0005-0000-0000-00002A5E0000}"/>
    <cellStyle name="20% - Accent1 3 3 2 2 9 2 3" xfId="24291" xr:uid="{00000000-0005-0000-0000-00002B5E0000}"/>
    <cellStyle name="20% - Accent1 3 3 2 2 9 3" xfId="24292" xr:uid="{00000000-0005-0000-0000-00002C5E0000}"/>
    <cellStyle name="20% - Accent1 3 3 2 2 9 3 2" xfId="24293" xr:uid="{00000000-0005-0000-0000-00002D5E0000}"/>
    <cellStyle name="20% - Accent1 3 3 2 2 9 4" xfId="24294" xr:uid="{00000000-0005-0000-0000-00002E5E0000}"/>
    <cellStyle name="20% - Accent1 3 3 2 3" xfId="24295" xr:uid="{00000000-0005-0000-0000-00002F5E0000}"/>
    <cellStyle name="20% - Accent1 3 3 2 3 10" xfId="24296" xr:uid="{00000000-0005-0000-0000-0000305E0000}"/>
    <cellStyle name="20% - Accent1 3 3 2 3 10 2" xfId="24297" xr:uid="{00000000-0005-0000-0000-0000315E0000}"/>
    <cellStyle name="20% - Accent1 3 3 2 3 11" xfId="24298" xr:uid="{00000000-0005-0000-0000-0000325E0000}"/>
    <cellStyle name="20% - Accent1 3 3 2 3 2" xfId="24299" xr:uid="{00000000-0005-0000-0000-0000335E0000}"/>
    <cellStyle name="20% - Accent1 3 3 2 3 2 2" xfId="24300" xr:uid="{00000000-0005-0000-0000-0000345E0000}"/>
    <cellStyle name="20% - Accent1 3 3 2 3 2 2 2" xfId="24301" xr:uid="{00000000-0005-0000-0000-0000355E0000}"/>
    <cellStyle name="20% - Accent1 3 3 2 3 2 2 2 2" xfId="24302" xr:uid="{00000000-0005-0000-0000-0000365E0000}"/>
    <cellStyle name="20% - Accent1 3 3 2 3 2 2 2 2 2" xfId="24303" xr:uid="{00000000-0005-0000-0000-0000375E0000}"/>
    <cellStyle name="20% - Accent1 3 3 2 3 2 2 2 3" xfId="24304" xr:uid="{00000000-0005-0000-0000-0000385E0000}"/>
    <cellStyle name="20% - Accent1 3 3 2 3 2 2 3" xfId="24305" xr:uid="{00000000-0005-0000-0000-0000395E0000}"/>
    <cellStyle name="20% - Accent1 3 3 2 3 2 2 3 2" xfId="24306" xr:uid="{00000000-0005-0000-0000-00003A5E0000}"/>
    <cellStyle name="20% - Accent1 3 3 2 3 2 2 4" xfId="24307" xr:uid="{00000000-0005-0000-0000-00003B5E0000}"/>
    <cellStyle name="20% - Accent1 3 3 2 3 2 3" xfId="24308" xr:uid="{00000000-0005-0000-0000-00003C5E0000}"/>
    <cellStyle name="20% - Accent1 3 3 2 3 2 3 2" xfId="24309" xr:uid="{00000000-0005-0000-0000-00003D5E0000}"/>
    <cellStyle name="20% - Accent1 3 3 2 3 2 3 2 2" xfId="24310" xr:uid="{00000000-0005-0000-0000-00003E5E0000}"/>
    <cellStyle name="20% - Accent1 3 3 2 3 2 3 2 2 2" xfId="24311" xr:uid="{00000000-0005-0000-0000-00003F5E0000}"/>
    <cellStyle name="20% - Accent1 3 3 2 3 2 3 2 3" xfId="24312" xr:uid="{00000000-0005-0000-0000-0000405E0000}"/>
    <cellStyle name="20% - Accent1 3 3 2 3 2 3 3" xfId="24313" xr:uid="{00000000-0005-0000-0000-0000415E0000}"/>
    <cellStyle name="20% - Accent1 3 3 2 3 2 3 3 2" xfId="24314" xr:uid="{00000000-0005-0000-0000-0000425E0000}"/>
    <cellStyle name="20% - Accent1 3 3 2 3 2 3 4" xfId="24315" xr:uid="{00000000-0005-0000-0000-0000435E0000}"/>
    <cellStyle name="20% - Accent1 3 3 2 3 2 4" xfId="24316" xr:uid="{00000000-0005-0000-0000-0000445E0000}"/>
    <cellStyle name="20% - Accent1 3 3 2 3 2 4 2" xfId="24317" xr:uid="{00000000-0005-0000-0000-0000455E0000}"/>
    <cellStyle name="20% - Accent1 3 3 2 3 2 4 2 2" xfId="24318" xr:uid="{00000000-0005-0000-0000-0000465E0000}"/>
    <cellStyle name="20% - Accent1 3 3 2 3 2 4 2 2 2" xfId="24319" xr:uid="{00000000-0005-0000-0000-0000475E0000}"/>
    <cellStyle name="20% - Accent1 3 3 2 3 2 4 2 3" xfId="24320" xr:uid="{00000000-0005-0000-0000-0000485E0000}"/>
    <cellStyle name="20% - Accent1 3 3 2 3 2 4 3" xfId="24321" xr:uid="{00000000-0005-0000-0000-0000495E0000}"/>
    <cellStyle name="20% - Accent1 3 3 2 3 2 4 3 2" xfId="24322" xr:uid="{00000000-0005-0000-0000-00004A5E0000}"/>
    <cellStyle name="20% - Accent1 3 3 2 3 2 4 4" xfId="24323" xr:uid="{00000000-0005-0000-0000-00004B5E0000}"/>
    <cellStyle name="20% - Accent1 3 3 2 3 2 5" xfId="24324" xr:uid="{00000000-0005-0000-0000-00004C5E0000}"/>
    <cellStyle name="20% - Accent1 3 3 2 3 2 5 2" xfId="24325" xr:uid="{00000000-0005-0000-0000-00004D5E0000}"/>
    <cellStyle name="20% - Accent1 3 3 2 3 2 5 2 2" xfId="24326" xr:uid="{00000000-0005-0000-0000-00004E5E0000}"/>
    <cellStyle name="20% - Accent1 3 3 2 3 2 5 3" xfId="24327" xr:uid="{00000000-0005-0000-0000-00004F5E0000}"/>
    <cellStyle name="20% - Accent1 3 3 2 3 2 6" xfId="24328" xr:uid="{00000000-0005-0000-0000-0000505E0000}"/>
    <cellStyle name="20% - Accent1 3 3 2 3 2 6 2" xfId="24329" xr:uid="{00000000-0005-0000-0000-0000515E0000}"/>
    <cellStyle name="20% - Accent1 3 3 2 3 2 6 2 2" xfId="24330" xr:uid="{00000000-0005-0000-0000-0000525E0000}"/>
    <cellStyle name="20% - Accent1 3 3 2 3 2 6 3" xfId="24331" xr:uid="{00000000-0005-0000-0000-0000535E0000}"/>
    <cellStyle name="20% - Accent1 3 3 2 3 2 7" xfId="24332" xr:uid="{00000000-0005-0000-0000-0000545E0000}"/>
    <cellStyle name="20% - Accent1 3 3 2 3 2 7 2" xfId="24333" xr:uid="{00000000-0005-0000-0000-0000555E0000}"/>
    <cellStyle name="20% - Accent1 3 3 2 3 2 8" xfId="24334" xr:uid="{00000000-0005-0000-0000-0000565E0000}"/>
    <cellStyle name="20% - Accent1 3 3 2 3 2 8 2" xfId="24335" xr:uid="{00000000-0005-0000-0000-0000575E0000}"/>
    <cellStyle name="20% - Accent1 3 3 2 3 2 9" xfId="24336" xr:uid="{00000000-0005-0000-0000-0000585E0000}"/>
    <cellStyle name="20% - Accent1 3 3 2 3 3" xfId="24337" xr:uid="{00000000-0005-0000-0000-0000595E0000}"/>
    <cellStyle name="20% - Accent1 3 3 2 3 3 2" xfId="24338" xr:uid="{00000000-0005-0000-0000-00005A5E0000}"/>
    <cellStyle name="20% - Accent1 3 3 2 3 3 2 2" xfId="24339" xr:uid="{00000000-0005-0000-0000-00005B5E0000}"/>
    <cellStyle name="20% - Accent1 3 3 2 3 3 2 2 2" xfId="24340" xr:uid="{00000000-0005-0000-0000-00005C5E0000}"/>
    <cellStyle name="20% - Accent1 3 3 2 3 3 2 2 2 2" xfId="24341" xr:uid="{00000000-0005-0000-0000-00005D5E0000}"/>
    <cellStyle name="20% - Accent1 3 3 2 3 3 2 2 3" xfId="24342" xr:uid="{00000000-0005-0000-0000-00005E5E0000}"/>
    <cellStyle name="20% - Accent1 3 3 2 3 3 2 3" xfId="24343" xr:uid="{00000000-0005-0000-0000-00005F5E0000}"/>
    <cellStyle name="20% - Accent1 3 3 2 3 3 2 3 2" xfId="24344" xr:uid="{00000000-0005-0000-0000-0000605E0000}"/>
    <cellStyle name="20% - Accent1 3 3 2 3 3 2 4" xfId="24345" xr:uid="{00000000-0005-0000-0000-0000615E0000}"/>
    <cellStyle name="20% - Accent1 3 3 2 3 3 3" xfId="24346" xr:uid="{00000000-0005-0000-0000-0000625E0000}"/>
    <cellStyle name="20% - Accent1 3 3 2 3 3 3 2" xfId="24347" xr:uid="{00000000-0005-0000-0000-0000635E0000}"/>
    <cellStyle name="20% - Accent1 3 3 2 3 3 3 2 2" xfId="24348" xr:uid="{00000000-0005-0000-0000-0000645E0000}"/>
    <cellStyle name="20% - Accent1 3 3 2 3 3 3 2 2 2" xfId="24349" xr:uid="{00000000-0005-0000-0000-0000655E0000}"/>
    <cellStyle name="20% - Accent1 3 3 2 3 3 3 2 3" xfId="24350" xr:uid="{00000000-0005-0000-0000-0000665E0000}"/>
    <cellStyle name="20% - Accent1 3 3 2 3 3 3 3" xfId="24351" xr:uid="{00000000-0005-0000-0000-0000675E0000}"/>
    <cellStyle name="20% - Accent1 3 3 2 3 3 3 3 2" xfId="24352" xr:uid="{00000000-0005-0000-0000-0000685E0000}"/>
    <cellStyle name="20% - Accent1 3 3 2 3 3 3 4" xfId="24353" xr:uid="{00000000-0005-0000-0000-0000695E0000}"/>
    <cellStyle name="20% - Accent1 3 3 2 3 3 4" xfId="24354" xr:uid="{00000000-0005-0000-0000-00006A5E0000}"/>
    <cellStyle name="20% - Accent1 3 3 2 3 3 4 2" xfId="24355" xr:uid="{00000000-0005-0000-0000-00006B5E0000}"/>
    <cellStyle name="20% - Accent1 3 3 2 3 3 4 2 2" xfId="24356" xr:uid="{00000000-0005-0000-0000-00006C5E0000}"/>
    <cellStyle name="20% - Accent1 3 3 2 3 3 4 2 2 2" xfId="24357" xr:uid="{00000000-0005-0000-0000-00006D5E0000}"/>
    <cellStyle name="20% - Accent1 3 3 2 3 3 4 2 3" xfId="24358" xr:uid="{00000000-0005-0000-0000-00006E5E0000}"/>
    <cellStyle name="20% - Accent1 3 3 2 3 3 4 3" xfId="24359" xr:uid="{00000000-0005-0000-0000-00006F5E0000}"/>
    <cellStyle name="20% - Accent1 3 3 2 3 3 4 3 2" xfId="24360" xr:uid="{00000000-0005-0000-0000-0000705E0000}"/>
    <cellStyle name="20% - Accent1 3 3 2 3 3 4 4" xfId="24361" xr:uid="{00000000-0005-0000-0000-0000715E0000}"/>
    <cellStyle name="20% - Accent1 3 3 2 3 3 5" xfId="24362" xr:uid="{00000000-0005-0000-0000-0000725E0000}"/>
    <cellStyle name="20% - Accent1 3 3 2 3 3 5 2" xfId="24363" xr:uid="{00000000-0005-0000-0000-0000735E0000}"/>
    <cellStyle name="20% - Accent1 3 3 2 3 3 5 2 2" xfId="24364" xr:uid="{00000000-0005-0000-0000-0000745E0000}"/>
    <cellStyle name="20% - Accent1 3 3 2 3 3 5 3" xfId="24365" xr:uid="{00000000-0005-0000-0000-0000755E0000}"/>
    <cellStyle name="20% - Accent1 3 3 2 3 3 6" xfId="24366" xr:uid="{00000000-0005-0000-0000-0000765E0000}"/>
    <cellStyle name="20% - Accent1 3 3 2 3 3 6 2" xfId="24367" xr:uid="{00000000-0005-0000-0000-0000775E0000}"/>
    <cellStyle name="20% - Accent1 3 3 2 3 3 6 2 2" xfId="24368" xr:uid="{00000000-0005-0000-0000-0000785E0000}"/>
    <cellStyle name="20% - Accent1 3 3 2 3 3 6 3" xfId="24369" xr:uid="{00000000-0005-0000-0000-0000795E0000}"/>
    <cellStyle name="20% - Accent1 3 3 2 3 3 7" xfId="24370" xr:uid="{00000000-0005-0000-0000-00007A5E0000}"/>
    <cellStyle name="20% - Accent1 3 3 2 3 3 7 2" xfId="24371" xr:uid="{00000000-0005-0000-0000-00007B5E0000}"/>
    <cellStyle name="20% - Accent1 3 3 2 3 3 8" xfId="24372" xr:uid="{00000000-0005-0000-0000-00007C5E0000}"/>
    <cellStyle name="20% - Accent1 3 3 2 3 3 8 2" xfId="24373" xr:uid="{00000000-0005-0000-0000-00007D5E0000}"/>
    <cellStyle name="20% - Accent1 3 3 2 3 3 9" xfId="24374" xr:uid="{00000000-0005-0000-0000-00007E5E0000}"/>
    <cellStyle name="20% - Accent1 3 3 2 3 4" xfId="24375" xr:uid="{00000000-0005-0000-0000-00007F5E0000}"/>
    <cellStyle name="20% - Accent1 3 3 2 3 4 2" xfId="24376" xr:uid="{00000000-0005-0000-0000-0000805E0000}"/>
    <cellStyle name="20% - Accent1 3 3 2 3 4 2 2" xfId="24377" xr:uid="{00000000-0005-0000-0000-0000815E0000}"/>
    <cellStyle name="20% - Accent1 3 3 2 3 4 2 2 2" xfId="24378" xr:uid="{00000000-0005-0000-0000-0000825E0000}"/>
    <cellStyle name="20% - Accent1 3 3 2 3 4 2 3" xfId="24379" xr:uid="{00000000-0005-0000-0000-0000835E0000}"/>
    <cellStyle name="20% - Accent1 3 3 2 3 4 3" xfId="24380" xr:uid="{00000000-0005-0000-0000-0000845E0000}"/>
    <cellStyle name="20% - Accent1 3 3 2 3 4 3 2" xfId="24381" xr:uid="{00000000-0005-0000-0000-0000855E0000}"/>
    <cellStyle name="20% - Accent1 3 3 2 3 4 4" xfId="24382" xr:uid="{00000000-0005-0000-0000-0000865E0000}"/>
    <cellStyle name="20% - Accent1 3 3 2 3 5" xfId="24383" xr:uid="{00000000-0005-0000-0000-0000875E0000}"/>
    <cellStyle name="20% - Accent1 3 3 2 3 5 2" xfId="24384" xr:uid="{00000000-0005-0000-0000-0000885E0000}"/>
    <cellStyle name="20% - Accent1 3 3 2 3 5 2 2" xfId="24385" xr:uid="{00000000-0005-0000-0000-0000895E0000}"/>
    <cellStyle name="20% - Accent1 3 3 2 3 5 2 2 2" xfId="24386" xr:uid="{00000000-0005-0000-0000-00008A5E0000}"/>
    <cellStyle name="20% - Accent1 3 3 2 3 5 2 3" xfId="24387" xr:uid="{00000000-0005-0000-0000-00008B5E0000}"/>
    <cellStyle name="20% - Accent1 3 3 2 3 5 3" xfId="24388" xr:uid="{00000000-0005-0000-0000-00008C5E0000}"/>
    <cellStyle name="20% - Accent1 3 3 2 3 5 3 2" xfId="24389" xr:uid="{00000000-0005-0000-0000-00008D5E0000}"/>
    <cellStyle name="20% - Accent1 3 3 2 3 5 4" xfId="24390" xr:uid="{00000000-0005-0000-0000-00008E5E0000}"/>
    <cellStyle name="20% - Accent1 3 3 2 3 6" xfId="24391" xr:uid="{00000000-0005-0000-0000-00008F5E0000}"/>
    <cellStyle name="20% - Accent1 3 3 2 3 6 2" xfId="24392" xr:uid="{00000000-0005-0000-0000-0000905E0000}"/>
    <cellStyle name="20% - Accent1 3 3 2 3 6 2 2" xfId="24393" xr:uid="{00000000-0005-0000-0000-0000915E0000}"/>
    <cellStyle name="20% - Accent1 3 3 2 3 6 2 2 2" xfId="24394" xr:uid="{00000000-0005-0000-0000-0000925E0000}"/>
    <cellStyle name="20% - Accent1 3 3 2 3 6 2 3" xfId="24395" xr:uid="{00000000-0005-0000-0000-0000935E0000}"/>
    <cellStyle name="20% - Accent1 3 3 2 3 6 3" xfId="24396" xr:uid="{00000000-0005-0000-0000-0000945E0000}"/>
    <cellStyle name="20% - Accent1 3 3 2 3 6 3 2" xfId="24397" xr:uid="{00000000-0005-0000-0000-0000955E0000}"/>
    <cellStyle name="20% - Accent1 3 3 2 3 6 4" xfId="24398" xr:uid="{00000000-0005-0000-0000-0000965E0000}"/>
    <cellStyle name="20% - Accent1 3 3 2 3 7" xfId="24399" xr:uid="{00000000-0005-0000-0000-0000975E0000}"/>
    <cellStyle name="20% - Accent1 3 3 2 3 7 2" xfId="24400" xr:uid="{00000000-0005-0000-0000-0000985E0000}"/>
    <cellStyle name="20% - Accent1 3 3 2 3 7 2 2" xfId="24401" xr:uid="{00000000-0005-0000-0000-0000995E0000}"/>
    <cellStyle name="20% - Accent1 3 3 2 3 7 3" xfId="24402" xr:uid="{00000000-0005-0000-0000-00009A5E0000}"/>
    <cellStyle name="20% - Accent1 3 3 2 3 8" xfId="24403" xr:uid="{00000000-0005-0000-0000-00009B5E0000}"/>
    <cellStyle name="20% - Accent1 3 3 2 3 8 2" xfId="24404" xr:uid="{00000000-0005-0000-0000-00009C5E0000}"/>
    <cellStyle name="20% - Accent1 3 3 2 3 8 2 2" xfId="24405" xr:uid="{00000000-0005-0000-0000-00009D5E0000}"/>
    <cellStyle name="20% - Accent1 3 3 2 3 8 3" xfId="24406" xr:uid="{00000000-0005-0000-0000-00009E5E0000}"/>
    <cellStyle name="20% - Accent1 3 3 2 3 9" xfId="24407" xr:uid="{00000000-0005-0000-0000-00009F5E0000}"/>
    <cellStyle name="20% - Accent1 3 3 2 3 9 2" xfId="24408" xr:uid="{00000000-0005-0000-0000-0000A05E0000}"/>
    <cellStyle name="20% - Accent1 3 3 2 4" xfId="24409" xr:uid="{00000000-0005-0000-0000-0000A15E0000}"/>
    <cellStyle name="20% - Accent1 3 3 2 4 10" xfId="24410" xr:uid="{00000000-0005-0000-0000-0000A25E0000}"/>
    <cellStyle name="20% - Accent1 3 3 2 4 10 2" xfId="24411" xr:uid="{00000000-0005-0000-0000-0000A35E0000}"/>
    <cellStyle name="20% - Accent1 3 3 2 4 11" xfId="24412" xr:uid="{00000000-0005-0000-0000-0000A45E0000}"/>
    <cellStyle name="20% - Accent1 3 3 2 4 2" xfId="24413" xr:uid="{00000000-0005-0000-0000-0000A55E0000}"/>
    <cellStyle name="20% - Accent1 3 3 2 4 2 2" xfId="24414" xr:uid="{00000000-0005-0000-0000-0000A65E0000}"/>
    <cellStyle name="20% - Accent1 3 3 2 4 2 2 2" xfId="24415" xr:uid="{00000000-0005-0000-0000-0000A75E0000}"/>
    <cellStyle name="20% - Accent1 3 3 2 4 2 2 2 2" xfId="24416" xr:uid="{00000000-0005-0000-0000-0000A85E0000}"/>
    <cellStyle name="20% - Accent1 3 3 2 4 2 2 2 2 2" xfId="24417" xr:uid="{00000000-0005-0000-0000-0000A95E0000}"/>
    <cellStyle name="20% - Accent1 3 3 2 4 2 2 2 3" xfId="24418" xr:uid="{00000000-0005-0000-0000-0000AA5E0000}"/>
    <cellStyle name="20% - Accent1 3 3 2 4 2 2 3" xfId="24419" xr:uid="{00000000-0005-0000-0000-0000AB5E0000}"/>
    <cellStyle name="20% - Accent1 3 3 2 4 2 2 3 2" xfId="24420" xr:uid="{00000000-0005-0000-0000-0000AC5E0000}"/>
    <cellStyle name="20% - Accent1 3 3 2 4 2 2 4" xfId="24421" xr:uid="{00000000-0005-0000-0000-0000AD5E0000}"/>
    <cellStyle name="20% - Accent1 3 3 2 4 2 3" xfId="24422" xr:uid="{00000000-0005-0000-0000-0000AE5E0000}"/>
    <cellStyle name="20% - Accent1 3 3 2 4 2 3 2" xfId="24423" xr:uid="{00000000-0005-0000-0000-0000AF5E0000}"/>
    <cellStyle name="20% - Accent1 3 3 2 4 2 3 2 2" xfId="24424" xr:uid="{00000000-0005-0000-0000-0000B05E0000}"/>
    <cellStyle name="20% - Accent1 3 3 2 4 2 3 2 2 2" xfId="24425" xr:uid="{00000000-0005-0000-0000-0000B15E0000}"/>
    <cellStyle name="20% - Accent1 3 3 2 4 2 3 2 3" xfId="24426" xr:uid="{00000000-0005-0000-0000-0000B25E0000}"/>
    <cellStyle name="20% - Accent1 3 3 2 4 2 3 3" xfId="24427" xr:uid="{00000000-0005-0000-0000-0000B35E0000}"/>
    <cellStyle name="20% - Accent1 3 3 2 4 2 3 3 2" xfId="24428" xr:uid="{00000000-0005-0000-0000-0000B45E0000}"/>
    <cellStyle name="20% - Accent1 3 3 2 4 2 3 4" xfId="24429" xr:uid="{00000000-0005-0000-0000-0000B55E0000}"/>
    <cellStyle name="20% - Accent1 3 3 2 4 2 4" xfId="24430" xr:uid="{00000000-0005-0000-0000-0000B65E0000}"/>
    <cellStyle name="20% - Accent1 3 3 2 4 2 4 2" xfId="24431" xr:uid="{00000000-0005-0000-0000-0000B75E0000}"/>
    <cellStyle name="20% - Accent1 3 3 2 4 2 4 2 2" xfId="24432" xr:uid="{00000000-0005-0000-0000-0000B85E0000}"/>
    <cellStyle name="20% - Accent1 3 3 2 4 2 4 2 2 2" xfId="24433" xr:uid="{00000000-0005-0000-0000-0000B95E0000}"/>
    <cellStyle name="20% - Accent1 3 3 2 4 2 4 2 3" xfId="24434" xr:uid="{00000000-0005-0000-0000-0000BA5E0000}"/>
    <cellStyle name="20% - Accent1 3 3 2 4 2 4 3" xfId="24435" xr:uid="{00000000-0005-0000-0000-0000BB5E0000}"/>
    <cellStyle name="20% - Accent1 3 3 2 4 2 4 3 2" xfId="24436" xr:uid="{00000000-0005-0000-0000-0000BC5E0000}"/>
    <cellStyle name="20% - Accent1 3 3 2 4 2 4 4" xfId="24437" xr:uid="{00000000-0005-0000-0000-0000BD5E0000}"/>
    <cellStyle name="20% - Accent1 3 3 2 4 2 5" xfId="24438" xr:uid="{00000000-0005-0000-0000-0000BE5E0000}"/>
    <cellStyle name="20% - Accent1 3 3 2 4 2 5 2" xfId="24439" xr:uid="{00000000-0005-0000-0000-0000BF5E0000}"/>
    <cellStyle name="20% - Accent1 3 3 2 4 2 5 2 2" xfId="24440" xr:uid="{00000000-0005-0000-0000-0000C05E0000}"/>
    <cellStyle name="20% - Accent1 3 3 2 4 2 5 3" xfId="24441" xr:uid="{00000000-0005-0000-0000-0000C15E0000}"/>
    <cellStyle name="20% - Accent1 3 3 2 4 2 6" xfId="24442" xr:uid="{00000000-0005-0000-0000-0000C25E0000}"/>
    <cellStyle name="20% - Accent1 3 3 2 4 2 6 2" xfId="24443" xr:uid="{00000000-0005-0000-0000-0000C35E0000}"/>
    <cellStyle name="20% - Accent1 3 3 2 4 2 6 2 2" xfId="24444" xr:uid="{00000000-0005-0000-0000-0000C45E0000}"/>
    <cellStyle name="20% - Accent1 3 3 2 4 2 6 3" xfId="24445" xr:uid="{00000000-0005-0000-0000-0000C55E0000}"/>
    <cellStyle name="20% - Accent1 3 3 2 4 2 7" xfId="24446" xr:uid="{00000000-0005-0000-0000-0000C65E0000}"/>
    <cellStyle name="20% - Accent1 3 3 2 4 2 7 2" xfId="24447" xr:uid="{00000000-0005-0000-0000-0000C75E0000}"/>
    <cellStyle name="20% - Accent1 3 3 2 4 2 8" xfId="24448" xr:uid="{00000000-0005-0000-0000-0000C85E0000}"/>
    <cellStyle name="20% - Accent1 3 3 2 4 2 8 2" xfId="24449" xr:uid="{00000000-0005-0000-0000-0000C95E0000}"/>
    <cellStyle name="20% - Accent1 3 3 2 4 2 9" xfId="24450" xr:uid="{00000000-0005-0000-0000-0000CA5E0000}"/>
    <cellStyle name="20% - Accent1 3 3 2 4 3" xfId="24451" xr:uid="{00000000-0005-0000-0000-0000CB5E0000}"/>
    <cellStyle name="20% - Accent1 3 3 2 4 3 2" xfId="24452" xr:uid="{00000000-0005-0000-0000-0000CC5E0000}"/>
    <cellStyle name="20% - Accent1 3 3 2 4 3 2 2" xfId="24453" xr:uid="{00000000-0005-0000-0000-0000CD5E0000}"/>
    <cellStyle name="20% - Accent1 3 3 2 4 3 2 2 2" xfId="24454" xr:uid="{00000000-0005-0000-0000-0000CE5E0000}"/>
    <cellStyle name="20% - Accent1 3 3 2 4 3 2 2 2 2" xfId="24455" xr:uid="{00000000-0005-0000-0000-0000CF5E0000}"/>
    <cellStyle name="20% - Accent1 3 3 2 4 3 2 2 3" xfId="24456" xr:uid="{00000000-0005-0000-0000-0000D05E0000}"/>
    <cellStyle name="20% - Accent1 3 3 2 4 3 2 3" xfId="24457" xr:uid="{00000000-0005-0000-0000-0000D15E0000}"/>
    <cellStyle name="20% - Accent1 3 3 2 4 3 2 3 2" xfId="24458" xr:uid="{00000000-0005-0000-0000-0000D25E0000}"/>
    <cellStyle name="20% - Accent1 3 3 2 4 3 2 4" xfId="24459" xr:uid="{00000000-0005-0000-0000-0000D35E0000}"/>
    <cellStyle name="20% - Accent1 3 3 2 4 3 3" xfId="24460" xr:uid="{00000000-0005-0000-0000-0000D45E0000}"/>
    <cellStyle name="20% - Accent1 3 3 2 4 3 3 2" xfId="24461" xr:uid="{00000000-0005-0000-0000-0000D55E0000}"/>
    <cellStyle name="20% - Accent1 3 3 2 4 3 3 2 2" xfId="24462" xr:uid="{00000000-0005-0000-0000-0000D65E0000}"/>
    <cellStyle name="20% - Accent1 3 3 2 4 3 3 2 2 2" xfId="24463" xr:uid="{00000000-0005-0000-0000-0000D75E0000}"/>
    <cellStyle name="20% - Accent1 3 3 2 4 3 3 2 3" xfId="24464" xr:uid="{00000000-0005-0000-0000-0000D85E0000}"/>
    <cellStyle name="20% - Accent1 3 3 2 4 3 3 3" xfId="24465" xr:uid="{00000000-0005-0000-0000-0000D95E0000}"/>
    <cellStyle name="20% - Accent1 3 3 2 4 3 3 3 2" xfId="24466" xr:uid="{00000000-0005-0000-0000-0000DA5E0000}"/>
    <cellStyle name="20% - Accent1 3 3 2 4 3 3 4" xfId="24467" xr:uid="{00000000-0005-0000-0000-0000DB5E0000}"/>
    <cellStyle name="20% - Accent1 3 3 2 4 3 4" xfId="24468" xr:uid="{00000000-0005-0000-0000-0000DC5E0000}"/>
    <cellStyle name="20% - Accent1 3 3 2 4 3 4 2" xfId="24469" xr:uid="{00000000-0005-0000-0000-0000DD5E0000}"/>
    <cellStyle name="20% - Accent1 3 3 2 4 3 4 2 2" xfId="24470" xr:uid="{00000000-0005-0000-0000-0000DE5E0000}"/>
    <cellStyle name="20% - Accent1 3 3 2 4 3 4 2 2 2" xfId="24471" xr:uid="{00000000-0005-0000-0000-0000DF5E0000}"/>
    <cellStyle name="20% - Accent1 3 3 2 4 3 4 2 3" xfId="24472" xr:uid="{00000000-0005-0000-0000-0000E05E0000}"/>
    <cellStyle name="20% - Accent1 3 3 2 4 3 4 3" xfId="24473" xr:uid="{00000000-0005-0000-0000-0000E15E0000}"/>
    <cellStyle name="20% - Accent1 3 3 2 4 3 4 3 2" xfId="24474" xr:uid="{00000000-0005-0000-0000-0000E25E0000}"/>
    <cellStyle name="20% - Accent1 3 3 2 4 3 4 4" xfId="24475" xr:uid="{00000000-0005-0000-0000-0000E35E0000}"/>
    <cellStyle name="20% - Accent1 3 3 2 4 3 5" xfId="24476" xr:uid="{00000000-0005-0000-0000-0000E45E0000}"/>
    <cellStyle name="20% - Accent1 3 3 2 4 3 5 2" xfId="24477" xr:uid="{00000000-0005-0000-0000-0000E55E0000}"/>
    <cellStyle name="20% - Accent1 3 3 2 4 3 5 2 2" xfId="24478" xr:uid="{00000000-0005-0000-0000-0000E65E0000}"/>
    <cellStyle name="20% - Accent1 3 3 2 4 3 5 3" xfId="24479" xr:uid="{00000000-0005-0000-0000-0000E75E0000}"/>
    <cellStyle name="20% - Accent1 3 3 2 4 3 6" xfId="24480" xr:uid="{00000000-0005-0000-0000-0000E85E0000}"/>
    <cellStyle name="20% - Accent1 3 3 2 4 3 6 2" xfId="24481" xr:uid="{00000000-0005-0000-0000-0000E95E0000}"/>
    <cellStyle name="20% - Accent1 3 3 2 4 3 6 2 2" xfId="24482" xr:uid="{00000000-0005-0000-0000-0000EA5E0000}"/>
    <cellStyle name="20% - Accent1 3 3 2 4 3 6 3" xfId="24483" xr:uid="{00000000-0005-0000-0000-0000EB5E0000}"/>
    <cellStyle name="20% - Accent1 3 3 2 4 3 7" xfId="24484" xr:uid="{00000000-0005-0000-0000-0000EC5E0000}"/>
    <cellStyle name="20% - Accent1 3 3 2 4 3 7 2" xfId="24485" xr:uid="{00000000-0005-0000-0000-0000ED5E0000}"/>
    <cellStyle name="20% - Accent1 3 3 2 4 3 8" xfId="24486" xr:uid="{00000000-0005-0000-0000-0000EE5E0000}"/>
    <cellStyle name="20% - Accent1 3 3 2 4 3 8 2" xfId="24487" xr:uid="{00000000-0005-0000-0000-0000EF5E0000}"/>
    <cellStyle name="20% - Accent1 3 3 2 4 3 9" xfId="24488" xr:uid="{00000000-0005-0000-0000-0000F05E0000}"/>
    <cellStyle name="20% - Accent1 3 3 2 4 4" xfId="24489" xr:uid="{00000000-0005-0000-0000-0000F15E0000}"/>
    <cellStyle name="20% - Accent1 3 3 2 4 4 2" xfId="24490" xr:uid="{00000000-0005-0000-0000-0000F25E0000}"/>
    <cellStyle name="20% - Accent1 3 3 2 4 4 2 2" xfId="24491" xr:uid="{00000000-0005-0000-0000-0000F35E0000}"/>
    <cellStyle name="20% - Accent1 3 3 2 4 4 2 2 2" xfId="24492" xr:uid="{00000000-0005-0000-0000-0000F45E0000}"/>
    <cellStyle name="20% - Accent1 3 3 2 4 4 2 3" xfId="24493" xr:uid="{00000000-0005-0000-0000-0000F55E0000}"/>
    <cellStyle name="20% - Accent1 3 3 2 4 4 3" xfId="24494" xr:uid="{00000000-0005-0000-0000-0000F65E0000}"/>
    <cellStyle name="20% - Accent1 3 3 2 4 4 3 2" xfId="24495" xr:uid="{00000000-0005-0000-0000-0000F75E0000}"/>
    <cellStyle name="20% - Accent1 3 3 2 4 4 4" xfId="24496" xr:uid="{00000000-0005-0000-0000-0000F85E0000}"/>
    <cellStyle name="20% - Accent1 3 3 2 4 5" xfId="24497" xr:uid="{00000000-0005-0000-0000-0000F95E0000}"/>
    <cellStyle name="20% - Accent1 3 3 2 4 5 2" xfId="24498" xr:uid="{00000000-0005-0000-0000-0000FA5E0000}"/>
    <cellStyle name="20% - Accent1 3 3 2 4 5 2 2" xfId="24499" xr:uid="{00000000-0005-0000-0000-0000FB5E0000}"/>
    <cellStyle name="20% - Accent1 3 3 2 4 5 2 2 2" xfId="24500" xr:uid="{00000000-0005-0000-0000-0000FC5E0000}"/>
    <cellStyle name="20% - Accent1 3 3 2 4 5 2 3" xfId="24501" xr:uid="{00000000-0005-0000-0000-0000FD5E0000}"/>
    <cellStyle name="20% - Accent1 3 3 2 4 5 3" xfId="24502" xr:uid="{00000000-0005-0000-0000-0000FE5E0000}"/>
    <cellStyle name="20% - Accent1 3 3 2 4 5 3 2" xfId="24503" xr:uid="{00000000-0005-0000-0000-0000FF5E0000}"/>
    <cellStyle name="20% - Accent1 3 3 2 4 5 4" xfId="24504" xr:uid="{00000000-0005-0000-0000-0000005F0000}"/>
    <cellStyle name="20% - Accent1 3 3 2 4 6" xfId="24505" xr:uid="{00000000-0005-0000-0000-0000015F0000}"/>
    <cellStyle name="20% - Accent1 3 3 2 4 6 2" xfId="24506" xr:uid="{00000000-0005-0000-0000-0000025F0000}"/>
    <cellStyle name="20% - Accent1 3 3 2 4 6 2 2" xfId="24507" xr:uid="{00000000-0005-0000-0000-0000035F0000}"/>
    <cellStyle name="20% - Accent1 3 3 2 4 6 2 2 2" xfId="24508" xr:uid="{00000000-0005-0000-0000-0000045F0000}"/>
    <cellStyle name="20% - Accent1 3 3 2 4 6 2 3" xfId="24509" xr:uid="{00000000-0005-0000-0000-0000055F0000}"/>
    <cellStyle name="20% - Accent1 3 3 2 4 6 3" xfId="24510" xr:uid="{00000000-0005-0000-0000-0000065F0000}"/>
    <cellStyle name="20% - Accent1 3 3 2 4 6 3 2" xfId="24511" xr:uid="{00000000-0005-0000-0000-0000075F0000}"/>
    <cellStyle name="20% - Accent1 3 3 2 4 6 4" xfId="24512" xr:uid="{00000000-0005-0000-0000-0000085F0000}"/>
    <cellStyle name="20% - Accent1 3 3 2 4 7" xfId="24513" xr:uid="{00000000-0005-0000-0000-0000095F0000}"/>
    <cellStyle name="20% - Accent1 3 3 2 4 7 2" xfId="24514" xr:uid="{00000000-0005-0000-0000-00000A5F0000}"/>
    <cellStyle name="20% - Accent1 3 3 2 4 7 2 2" xfId="24515" xr:uid="{00000000-0005-0000-0000-00000B5F0000}"/>
    <cellStyle name="20% - Accent1 3 3 2 4 7 3" xfId="24516" xr:uid="{00000000-0005-0000-0000-00000C5F0000}"/>
    <cellStyle name="20% - Accent1 3 3 2 4 8" xfId="24517" xr:uid="{00000000-0005-0000-0000-00000D5F0000}"/>
    <cellStyle name="20% - Accent1 3 3 2 4 8 2" xfId="24518" xr:uid="{00000000-0005-0000-0000-00000E5F0000}"/>
    <cellStyle name="20% - Accent1 3 3 2 4 8 2 2" xfId="24519" xr:uid="{00000000-0005-0000-0000-00000F5F0000}"/>
    <cellStyle name="20% - Accent1 3 3 2 4 8 3" xfId="24520" xr:uid="{00000000-0005-0000-0000-0000105F0000}"/>
    <cellStyle name="20% - Accent1 3 3 2 4 9" xfId="24521" xr:uid="{00000000-0005-0000-0000-0000115F0000}"/>
    <cellStyle name="20% - Accent1 3 3 2 4 9 2" xfId="24522" xr:uid="{00000000-0005-0000-0000-0000125F0000}"/>
    <cellStyle name="20% - Accent1 3 3 2 5" xfId="24523" xr:uid="{00000000-0005-0000-0000-0000135F0000}"/>
    <cellStyle name="20% - Accent1 3 3 2 5 10" xfId="24524" xr:uid="{00000000-0005-0000-0000-0000145F0000}"/>
    <cellStyle name="20% - Accent1 3 3 2 5 10 2" xfId="24525" xr:uid="{00000000-0005-0000-0000-0000155F0000}"/>
    <cellStyle name="20% - Accent1 3 3 2 5 11" xfId="24526" xr:uid="{00000000-0005-0000-0000-0000165F0000}"/>
    <cellStyle name="20% - Accent1 3 3 2 5 2" xfId="24527" xr:uid="{00000000-0005-0000-0000-0000175F0000}"/>
    <cellStyle name="20% - Accent1 3 3 2 5 2 2" xfId="24528" xr:uid="{00000000-0005-0000-0000-0000185F0000}"/>
    <cellStyle name="20% - Accent1 3 3 2 5 2 2 2" xfId="24529" xr:uid="{00000000-0005-0000-0000-0000195F0000}"/>
    <cellStyle name="20% - Accent1 3 3 2 5 2 2 2 2" xfId="24530" xr:uid="{00000000-0005-0000-0000-00001A5F0000}"/>
    <cellStyle name="20% - Accent1 3 3 2 5 2 2 2 2 2" xfId="24531" xr:uid="{00000000-0005-0000-0000-00001B5F0000}"/>
    <cellStyle name="20% - Accent1 3 3 2 5 2 2 2 3" xfId="24532" xr:uid="{00000000-0005-0000-0000-00001C5F0000}"/>
    <cellStyle name="20% - Accent1 3 3 2 5 2 2 3" xfId="24533" xr:uid="{00000000-0005-0000-0000-00001D5F0000}"/>
    <cellStyle name="20% - Accent1 3 3 2 5 2 2 3 2" xfId="24534" xr:uid="{00000000-0005-0000-0000-00001E5F0000}"/>
    <cellStyle name="20% - Accent1 3 3 2 5 2 2 4" xfId="24535" xr:uid="{00000000-0005-0000-0000-00001F5F0000}"/>
    <cellStyle name="20% - Accent1 3 3 2 5 2 3" xfId="24536" xr:uid="{00000000-0005-0000-0000-0000205F0000}"/>
    <cellStyle name="20% - Accent1 3 3 2 5 2 3 2" xfId="24537" xr:uid="{00000000-0005-0000-0000-0000215F0000}"/>
    <cellStyle name="20% - Accent1 3 3 2 5 2 3 2 2" xfId="24538" xr:uid="{00000000-0005-0000-0000-0000225F0000}"/>
    <cellStyle name="20% - Accent1 3 3 2 5 2 3 2 2 2" xfId="24539" xr:uid="{00000000-0005-0000-0000-0000235F0000}"/>
    <cellStyle name="20% - Accent1 3 3 2 5 2 3 2 3" xfId="24540" xr:uid="{00000000-0005-0000-0000-0000245F0000}"/>
    <cellStyle name="20% - Accent1 3 3 2 5 2 3 3" xfId="24541" xr:uid="{00000000-0005-0000-0000-0000255F0000}"/>
    <cellStyle name="20% - Accent1 3 3 2 5 2 3 3 2" xfId="24542" xr:uid="{00000000-0005-0000-0000-0000265F0000}"/>
    <cellStyle name="20% - Accent1 3 3 2 5 2 3 4" xfId="24543" xr:uid="{00000000-0005-0000-0000-0000275F0000}"/>
    <cellStyle name="20% - Accent1 3 3 2 5 2 4" xfId="24544" xr:uid="{00000000-0005-0000-0000-0000285F0000}"/>
    <cellStyle name="20% - Accent1 3 3 2 5 2 4 2" xfId="24545" xr:uid="{00000000-0005-0000-0000-0000295F0000}"/>
    <cellStyle name="20% - Accent1 3 3 2 5 2 4 2 2" xfId="24546" xr:uid="{00000000-0005-0000-0000-00002A5F0000}"/>
    <cellStyle name="20% - Accent1 3 3 2 5 2 4 2 2 2" xfId="24547" xr:uid="{00000000-0005-0000-0000-00002B5F0000}"/>
    <cellStyle name="20% - Accent1 3 3 2 5 2 4 2 3" xfId="24548" xr:uid="{00000000-0005-0000-0000-00002C5F0000}"/>
    <cellStyle name="20% - Accent1 3 3 2 5 2 4 3" xfId="24549" xr:uid="{00000000-0005-0000-0000-00002D5F0000}"/>
    <cellStyle name="20% - Accent1 3 3 2 5 2 4 3 2" xfId="24550" xr:uid="{00000000-0005-0000-0000-00002E5F0000}"/>
    <cellStyle name="20% - Accent1 3 3 2 5 2 4 4" xfId="24551" xr:uid="{00000000-0005-0000-0000-00002F5F0000}"/>
    <cellStyle name="20% - Accent1 3 3 2 5 2 5" xfId="24552" xr:uid="{00000000-0005-0000-0000-0000305F0000}"/>
    <cellStyle name="20% - Accent1 3 3 2 5 2 5 2" xfId="24553" xr:uid="{00000000-0005-0000-0000-0000315F0000}"/>
    <cellStyle name="20% - Accent1 3 3 2 5 2 5 2 2" xfId="24554" xr:uid="{00000000-0005-0000-0000-0000325F0000}"/>
    <cellStyle name="20% - Accent1 3 3 2 5 2 5 3" xfId="24555" xr:uid="{00000000-0005-0000-0000-0000335F0000}"/>
    <cellStyle name="20% - Accent1 3 3 2 5 2 6" xfId="24556" xr:uid="{00000000-0005-0000-0000-0000345F0000}"/>
    <cellStyle name="20% - Accent1 3 3 2 5 2 6 2" xfId="24557" xr:uid="{00000000-0005-0000-0000-0000355F0000}"/>
    <cellStyle name="20% - Accent1 3 3 2 5 2 6 2 2" xfId="24558" xr:uid="{00000000-0005-0000-0000-0000365F0000}"/>
    <cellStyle name="20% - Accent1 3 3 2 5 2 6 3" xfId="24559" xr:uid="{00000000-0005-0000-0000-0000375F0000}"/>
    <cellStyle name="20% - Accent1 3 3 2 5 2 7" xfId="24560" xr:uid="{00000000-0005-0000-0000-0000385F0000}"/>
    <cellStyle name="20% - Accent1 3 3 2 5 2 7 2" xfId="24561" xr:uid="{00000000-0005-0000-0000-0000395F0000}"/>
    <cellStyle name="20% - Accent1 3 3 2 5 2 8" xfId="24562" xr:uid="{00000000-0005-0000-0000-00003A5F0000}"/>
    <cellStyle name="20% - Accent1 3 3 2 5 2 8 2" xfId="24563" xr:uid="{00000000-0005-0000-0000-00003B5F0000}"/>
    <cellStyle name="20% - Accent1 3 3 2 5 2 9" xfId="24564" xr:uid="{00000000-0005-0000-0000-00003C5F0000}"/>
    <cellStyle name="20% - Accent1 3 3 2 5 3" xfId="24565" xr:uid="{00000000-0005-0000-0000-00003D5F0000}"/>
    <cellStyle name="20% - Accent1 3 3 2 5 3 2" xfId="24566" xr:uid="{00000000-0005-0000-0000-00003E5F0000}"/>
    <cellStyle name="20% - Accent1 3 3 2 5 3 2 2" xfId="24567" xr:uid="{00000000-0005-0000-0000-00003F5F0000}"/>
    <cellStyle name="20% - Accent1 3 3 2 5 3 2 2 2" xfId="24568" xr:uid="{00000000-0005-0000-0000-0000405F0000}"/>
    <cellStyle name="20% - Accent1 3 3 2 5 3 2 2 2 2" xfId="24569" xr:uid="{00000000-0005-0000-0000-0000415F0000}"/>
    <cellStyle name="20% - Accent1 3 3 2 5 3 2 2 3" xfId="24570" xr:uid="{00000000-0005-0000-0000-0000425F0000}"/>
    <cellStyle name="20% - Accent1 3 3 2 5 3 2 3" xfId="24571" xr:uid="{00000000-0005-0000-0000-0000435F0000}"/>
    <cellStyle name="20% - Accent1 3 3 2 5 3 2 3 2" xfId="24572" xr:uid="{00000000-0005-0000-0000-0000445F0000}"/>
    <cellStyle name="20% - Accent1 3 3 2 5 3 2 4" xfId="24573" xr:uid="{00000000-0005-0000-0000-0000455F0000}"/>
    <cellStyle name="20% - Accent1 3 3 2 5 3 3" xfId="24574" xr:uid="{00000000-0005-0000-0000-0000465F0000}"/>
    <cellStyle name="20% - Accent1 3 3 2 5 3 3 2" xfId="24575" xr:uid="{00000000-0005-0000-0000-0000475F0000}"/>
    <cellStyle name="20% - Accent1 3 3 2 5 3 3 2 2" xfId="24576" xr:uid="{00000000-0005-0000-0000-0000485F0000}"/>
    <cellStyle name="20% - Accent1 3 3 2 5 3 3 2 2 2" xfId="24577" xr:uid="{00000000-0005-0000-0000-0000495F0000}"/>
    <cellStyle name="20% - Accent1 3 3 2 5 3 3 2 3" xfId="24578" xr:uid="{00000000-0005-0000-0000-00004A5F0000}"/>
    <cellStyle name="20% - Accent1 3 3 2 5 3 3 3" xfId="24579" xr:uid="{00000000-0005-0000-0000-00004B5F0000}"/>
    <cellStyle name="20% - Accent1 3 3 2 5 3 3 3 2" xfId="24580" xr:uid="{00000000-0005-0000-0000-00004C5F0000}"/>
    <cellStyle name="20% - Accent1 3 3 2 5 3 3 4" xfId="24581" xr:uid="{00000000-0005-0000-0000-00004D5F0000}"/>
    <cellStyle name="20% - Accent1 3 3 2 5 3 4" xfId="24582" xr:uid="{00000000-0005-0000-0000-00004E5F0000}"/>
    <cellStyle name="20% - Accent1 3 3 2 5 3 4 2" xfId="24583" xr:uid="{00000000-0005-0000-0000-00004F5F0000}"/>
    <cellStyle name="20% - Accent1 3 3 2 5 3 4 2 2" xfId="24584" xr:uid="{00000000-0005-0000-0000-0000505F0000}"/>
    <cellStyle name="20% - Accent1 3 3 2 5 3 4 2 2 2" xfId="24585" xr:uid="{00000000-0005-0000-0000-0000515F0000}"/>
    <cellStyle name="20% - Accent1 3 3 2 5 3 4 2 3" xfId="24586" xr:uid="{00000000-0005-0000-0000-0000525F0000}"/>
    <cellStyle name="20% - Accent1 3 3 2 5 3 4 3" xfId="24587" xr:uid="{00000000-0005-0000-0000-0000535F0000}"/>
    <cellStyle name="20% - Accent1 3 3 2 5 3 4 3 2" xfId="24588" xr:uid="{00000000-0005-0000-0000-0000545F0000}"/>
    <cellStyle name="20% - Accent1 3 3 2 5 3 4 4" xfId="24589" xr:uid="{00000000-0005-0000-0000-0000555F0000}"/>
    <cellStyle name="20% - Accent1 3 3 2 5 3 5" xfId="24590" xr:uid="{00000000-0005-0000-0000-0000565F0000}"/>
    <cellStyle name="20% - Accent1 3 3 2 5 3 5 2" xfId="24591" xr:uid="{00000000-0005-0000-0000-0000575F0000}"/>
    <cellStyle name="20% - Accent1 3 3 2 5 3 5 2 2" xfId="24592" xr:uid="{00000000-0005-0000-0000-0000585F0000}"/>
    <cellStyle name="20% - Accent1 3 3 2 5 3 5 3" xfId="24593" xr:uid="{00000000-0005-0000-0000-0000595F0000}"/>
    <cellStyle name="20% - Accent1 3 3 2 5 3 6" xfId="24594" xr:uid="{00000000-0005-0000-0000-00005A5F0000}"/>
    <cellStyle name="20% - Accent1 3 3 2 5 3 6 2" xfId="24595" xr:uid="{00000000-0005-0000-0000-00005B5F0000}"/>
    <cellStyle name="20% - Accent1 3 3 2 5 3 6 2 2" xfId="24596" xr:uid="{00000000-0005-0000-0000-00005C5F0000}"/>
    <cellStyle name="20% - Accent1 3 3 2 5 3 6 3" xfId="24597" xr:uid="{00000000-0005-0000-0000-00005D5F0000}"/>
    <cellStyle name="20% - Accent1 3 3 2 5 3 7" xfId="24598" xr:uid="{00000000-0005-0000-0000-00005E5F0000}"/>
    <cellStyle name="20% - Accent1 3 3 2 5 3 7 2" xfId="24599" xr:uid="{00000000-0005-0000-0000-00005F5F0000}"/>
    <cellStyle name="20% - Accent1 3 3 2 5 3 8" xfId="24600" xr:uid="{00000000-0005-0000-0000-0000605F0000}"/>
    <cellStyle name="20% - Accent1 3 3 2 5 3 8 2" xfId="24601" xr:uid="{00000000-0005-0000-0000-0000615F0000}"/>
    <cellStyle name="20% - Accent1 3 3 2 5 3 9" xfId="24602" xr:uid="{00000000-0005-0000-0000-0000625F0000}"/>
    <cellStyle name="20% - Accent1 3 3 2 5 4" xfId="24603" xr:uid="{00000000-0005-0000-0000-0000635F0000}"/>
    <cellStyle name="20% - Accent1 3 3 2 5 4 2" xfId="24604" xr:uid="{00000000-0005-0000-0000-0000645F0000}"/>
    <cellStyle name="20% - Accent1 3 3 2 5 4 2 2" xfId="24605" xr:uid="{00000000-0005-0000-0000-0000655F0000}"/>
    <cellStyle name="20% - Accent1 3 3 2 5 4 2 2 2" xfId="24606" xr:uid="{00000000-0005-0000-0000-0000665F0000}"/>
    <cellStyle name="20% - Accent1 3 3 2 5 4 2 3" xfId="24607" xr:uid="{00000000-0005-0000-0000-0000675F0000}"/>
    <cellStyle name="20% - Accent1 3 3 2 5 4 3" xfId="24608" xr:uid="{00000000-0005-0000-0000-0000685F0000}"/>
    <cellStyle name="20% - Accent1 3 3 2 5 4 3 2" xfId="24609" xr:uid="{00000000-0005-0000-0000-0000695F0000}"/>
    <cellStyle name="20% - Accent1 3 3 2 5 4 4" xfId="24610" xr:uid="{00000000-0005-0000-0000-00006A5F0000}"/>
    <cellStyle name="20% - Accent1 3 3 2 5 5" xfId="24611" xr:uid="{00000000-0005-0000-0000-00006B5F0000}"/>
    <cellStyle name="20% - Accent1 3 3 2 5 5 2" xfId="24612" xr:uid="{00000000-0005-0000-0000-00006C5F0000}"/>
    <cellStyle name="20% - Accent1 3 3 2 5 5 2 2" xfId="24613" xr:uid="{00000000-0005-0000-0000-00006D5F0000}"/>
    <cellStyle name="20% - Accent1 3 3 2 5 5 2 2 2" xfId="24614" xr:uid="{00000000-0005-0000-0000-00006E5F0000}"/>
    <cellStyle name="20% - Accent1 3 3 2 5 5 2 3" xfId="24615" xr:uid="{00000000-0005-0000-0000-00006F5F0000}"/>
    <cellStyle name="20% - Accent1 3 3 2 5 5 3" xfId="24616" xr:uid="{00000000-0005-0000-0000-0000705F0000}"/>
    <cellStyle name="20% - Accent1 3 3 2 5 5 3 2" xfId="24617" xr:uid="{00000000-0005-0000-0000-0000715F0000}"/>
    <cellStyle name="20% - Accent1 3 3 2 5 5 4" xfId="24618" xr:uid="{00000000-0005-0000-0000-0000725F0000}"/>
    <cellStyle name="20% - Accent1 3 3 2 5 6" xfId="24619" xr:uid="{00000000-0005-0000-0000-0000735F0000}"/>
    <cellStyle name="20% - Accent1 3 3 2 5 6 2" xfId="24620" xr:uid="{00000000-0005-0000-0000-0000745F0000}"/>
    <cellStyle name="20% - Accent1 3 3 2 5 6 2 2" xfId="24621" xr:uid="{00000000-0005-0000-0000-0000755F0000}"/>
    <cellStyle name="20% - Accent1 3 3 2 5 6 2 2 2" xfId="24622" xr:uid="{00000000-0005-0000-0000-0000765F0000}"/>
    <cellStyle name="20% - Accent1 3 3 2 5 6 2 3" xfId="24623" xr:uid="{00000000-0005-0000-0000-0000775F0000}"/>
    <cellStyle name="20% - Accent1 3 3 2 5 6 3" xfId="24624" xr:uid="{00000000-0005-0000-0000-0000785F0000}"/>
    <cellStyle name="20% - Accent1 3 3 2 5 6 3 2" xfId="24625" xr:uid="{00000000-0005-0000-0000-0000795F0000}"/>
    <cellStyle name="20% - Accent1 3 3 2 5 6 4" xfId="24626" xr:uid="{00000000-0005-0000-0000-00007A5F0000}"/>
    <cellStyle name="20% - Accent1 3 3 2 5 7" xfId="24627" xr:uid="{00000000-0005-0000-0000-00007B5F0000}"/>
    <cellStyle name="20% - Accent1 3 3 2 5 7 2" xfId="24628" xr:uid="{00000000-0005-0000-0000-00007C5F0000}"/>
    <cellStyle name="20% - Accent1 3 3 2 5 7 2 2" xfId="24629" xr:uid="{00000000-0005-0000-0000-00007D5F0000}"/>
    <cellStyle name="20% - Accent1 3 3 2 5 7 3" xfId="24630" xr:uid="{00000000-0005-0000-0000-00007E5F0000}"/>
    <cellStyle name="20% - Accent1 3 3 2 5 8" xfId="24631" xr:uid="{00000000-0005-0000-0000-00007F5F0000}"/>
    <cellStyle name="20% - Accent1 3 3 2 5 8 2" xfId="24632" xr:uid="{00000000-0005-0000-0000-0000805F0000}"/>
    <cellStyle name="20% - Accent1 3 3 2 5 8 2 2" xfId="24633" xr:uid="{00000000-0005-0000-0000-0000815F0000}"/>
    <cellStyle name="20% - Accent1 3 3 2 5 8 3" xfId="24634" xr:uid="{00000000-0005-0000-0000-0000825F0000}"/>
    <cellStyle name="20% - Accent1 3 3 2 5 9" xfId="24635" xr:uid="{00000000-0005-0000-0000-0000835F0000}"/>
    <cellStyle name="20% - Accent1 3 3 2 5 9 2" xfId="24636" xr:uid="{00000000-0005-0000-0000-0000845F0000}"/>
    <cellStyle name="20% - Accent1 3 3 2 6" xfId="24637" xr:uid="{00000000-0005-0000-0000-0000855F0000}"/>
    <cellStyle name="20% - Accent1 3 3 2 6 2" xfId="24638" xr:uid="{00000000-0005-0000-0000-0000865F0000}"/>
    <cellStyle name="20% - Accent1 3 3 2 6 2 2" xfId="24639" xr:uid="{00000000-0005-0000-0000-0000875F0000}"/>
    <cellStyle name="20% - Accent1 3 3 2 6 2 2 2" xfId="24640" xr:uid="{00000000-0005-0000-0000-0000885F0000}"/>
    <cellStyle name="20% - Accent1 3 3 2 6 2 2 2 2" xfId="24641" xr:uid="{00000000-0005-0000-0000-0000895F0000}"/>
    <cellStyle name="20% - Accent1 3 3 2 6 2 2 3" xfId="24642" xr:uid="{00000000-0005-0000-0000-00008A5F0000}"/>
    <cellStyle name="20% - Accent1 3 3 2 6 2 3" xfId="24643" xr:uid="{00000000-0005-0000-0000-00008B5F0000}"/>
    <cellStyle name="20% - Accent1 3 3 2 6 2 3 2" xfId="24644" xr:uid="{00000000-0005-0000-0000-00008C5F0000}"/>
    <cellStyle name="20% - Accent1 3 3 2 6 2 4" xfId="24645" xr:uid="{00000000-0005-0000-0000-00008D5F0000}"/>
    <cellStyle name="20% - Accent1 3 3 2 6 3" xfId="24646" xr:uid="{00000000-0005-0000-0000-00008E5F0000}"/>
    <cellStyle name="20% - Accent1 3 3 2 6 3 2" xfId="24647" xr:uid="{00000000-0005-0000-0000-00008F5F0000}"/>
    <cellStyle name="20% - Accent1 3 3 2 6 3 2 2" xfId="24648" xr:uid="{00000000-0005-0000-0000-0000905F0000}"/>
    <cellStyle name="20% - Accent1 3 3 2 6 3 2 2 2" xfId="24649" xr:uid="{00000000-0005-0000-0000-0000915F0000}"/>
    <cellStyle name="20% - Accent1 3 3 2 6 3 2 3" xfId="24650" xr:uid="{00000000-0005-0000-0000-0000925F0000}"/>
    <cellStyle name="20% - Accent1 3 3 2 6 3 3" xfId="24651" xr:uid="{00000000-0005-0000-0000-0000935F0000}"/>
    <cellStyle name="20% - Accent1 3 3 2 6 3 3 2" xfId="24652" xr:uid="{00000000-0005-0000-0000-0000945F0000}"/>
    <cellStyle name="20% - Accent1 3 3 2 6 3 4" xfId="24653" xr:uid="{00000000-0005-0000-0000-0000955F0000}"/>
    <cellStyle name="20% - Accent1 3 3 2 6 4" xfId="24654" xr:uid="{00000000-0005-0000-0000-0000965F0000}"/>
    <cellStyle name="20% - Accent1 3 3 2 6 4 2" xfId="24655" xr:uid="{00000000-0005-0000-0000-0000975F0000}"/>
    <cellStyle name="20% - Accent1 3 3 2 6 4 2 2" xfId="24656" xr:uid="{00000000-0005-0000-0000-0000985F0000}"/>
    <cellStyle name="20% - Accent1 3 3 2 6 4 2 2 2" xfId="24657" xr:uid="{00000000-0005-0000-0000-0000995F0000}"/>
    <cellStyle name="20% - Accent1 3 3 2 6 4 2 3" xfId="24658" xr:uid="{00000000-0005-0000-0000-00009A5F0000}"/>
    <cellStyle name="20% - Accent1 3 3 2 6 4 3" xfId="24659" xr:uid="{00000000-0005-0000-0000-00009B5F0000}"/>
    <cellStyle name="20% - Accent1 3 3 2 6 4 3 2" xfId="24660" xr:uid="{00000000-0005-0000-0000-00009C5F0000}"/>
    <cellStyle name="20% - Accent1 3 3 2 6 4 4" xfId="24661" xr:uid="{00000000-0005-0000-0000-00009D5F0000}"/>
    <cellStyle name="20% - Accent1 3 3 2 6 5" xfId="24662" xr:uid="{00000000-0005-0000-0000-00009E5F0000}"/>
    <cellStyle name="20% - Accent1 3 3 2 6 5 2" xfId="24663" xr:uid="{00000000-0005-0000-0000-00009F5F0000}"/>
    <cellStyle name="20% - Accent1 3 3 2 6 5 2 2" xfId="24664" xr:uid="{00000000-0005-0000-0000-0000A05F0000}"/>
    <cellStyle name="20% - Accent1 3 3 2 6 5 3" xfId="24665" xr:uid="{00000000-0005-0000-0000-0000A15F0000}"/>
    <cellStyle name="20% - Accent1 3 3 2 6 6" xfId="24666" xr:uid="{00000000-0005-0000-0000-0000A25F0000}"/>
    <cellStyle name="20% - Accent1 3 3 2 6 6 2" xfId="24667" xr:uid="{00000000-0005-0000-0000-0000A35F0000}"/>
    <cellStyle name="20% - Accent1 3 3 2 6 6 2 2" xfId="24668" xr:uid="{00000000-0005-0000-0000-0000A45F0000}"/>
    <cellStyle name="20% - Accent1 3 3 2 6 6 3" xfId="24669" xr:uid="{00000000-0005-0000-0000-0000A55F0000}"/>
    <cellStyle name="20% - Accent1 3 3 2 6 7" xfId="24670" xr:uid="{00000000-0005-0000-0000-0000A65F0000}"/>
    <cellStyle name="20% - Accent1 3 3 2 6 7 2" xfId="24671" xr:uid="{00000000-0005-0000-0000-0000A75F0000}"/>
    <cellStyle name="20% - Accent1 3 3 2 6 8" xfId="24672" xr:uid="{00000000-0005-0000-0000-0000A85F0000}"/>
    <cellStyle name="20% - Accent1 3 3 2 6 8 2" xfId="24673" xr:uid="{00000000-0005-0000-0000-0000A95F0000}"/>
    <cellStyle name="20% - Accent1 3 3 2 6 9" xfId="24674" xr:uid="{00000000-0005-0000-0000-0000AA5F0000}"/>
    <cellStyle name="20% - Accent1 3 3 2 7" xfId="24675" xr:uid="{00000000-0005-0000-0000-0000AB5F0000}"/>
    <cellStyle name="20% - Accent1 3 3 2 7 2" xfId="24676" xr:uid="{00000000-0005-0000-0000-0000AC5F0000}"/>
    <cellStyle name="20% - Accent1 3 3 2 7 2 2" xfId="24677" xr:uid="{00000000-0005-0000-0000-0000AD5F0000}"/>
    <cellStyle name="20% - Accent1 3 3 2 7 2 2 2" xfId="24678" xr:uid="{00000000-0005-0000-0000-0000AE5F0000}"/>
    <cellStyle name="20% - Accent1 3 3 2 7 2 2 2 2" xfId="24679" xr:uid="{00000000-0005-0000-0000-0000AF5F0000}"/>
    <cellStyle name="20% - Accent1 3 3 2 7 2 2 3" xfId="24680" xr:uid="{00000000-0005-0000-0000-0000B05F0000}"/>
    <cellStyle name="20% - Accent1 3 3 2 7 2 3" xfId="24681" xr:uid="{00000000-0005-0000-0000-0000B15F0000}"/>
    <cellStyle name="20% - Accent1 3 3 2 7 2 3 2" xfId="24682" xr:uid="{00000000-0005-0000-0000-0000B25F0000}"/>
    <cellStyle name="20% - Accent1 3 3 2 7 2 4" xfId="24683" xr:uid="{00000000-0005-0000-0000-0000B35F0000}"/>
    <cellStyle name="20% - Accent1 3 3 2 7 3" xfId="24684" xr:uid="{00000000-0005-0000-0000-0000B45F0000}"/>
    <cellStyle name="20% - Accent1 3 3 2 7 3 2" xfId="24685" xr:uid="{00000000-0005-0000-0000-0000B55F0000}"/>
    <cellStyle name="20% - Accent1 3 3 2 7 3 2 2" xfId="24686" xr:uid="{00000000-0005-0000-0000-0000B65F0000}"/>
    <cellStyle name="20% - Accent1 3 3 2 7 3 2 2 2" xfId="24687" xr:uid="{00000000-0005-0000-0000-0000B75F0000}"/>
    <cellStyle name="20% - Accent1 3 3 2 7 3 2 3" xfId="24688" xr:uid="{00000000-0005-0000-0000-0000B85F0000}"/>
    <cellStyle name="20% - Accent1 3 3 2 7 3 3" xfId="24689" xr:uid="{00000000-0005-0000-0000-0000B95F0000}"/>
    <cellStyle name="20% - Accent1 3 3 2 7 3 3 2" xfId="24690" xr:uid="{00000000-0005-0000-0000-0000BA5F0000}"/>
    <cellStyle name="20% - Accent1 3 3 2 7 3 4" xfId="24691" xr:uid="{00000000-0005-0000-0000-0000BB5F0000}"/>
    <cellStyle name="20% - Accent1 3 3 2 7 4" xfId="24692" xr:uid="{00000000-0005-0000-0000-0000BC5F0000}"/>
    <cellStyle name="20% - Accent1 3 3 2 7 4 2" xfId="24693" xr:uid="{00000000-0005-0000-0000-0000BD5F0000}"/>
    <cellStyle name="20% - Accent1 3 3 2 7 4 2 2" xfId="24694" xr:uid="{00000000-0005-0000-0000-0000BE5F0000}"/>
    <cellStyle name="20% - Accent1 3 3 2 7 4 2 2 2" xfId="24695" xr:uid="{00000000-0005-0000-0000-0000BF5F0000}"/>
    <cellStyle name="20% - Accent1 3 3 2 7 4 2 3" xfId="24696" xr:uid="{00000000-0005-0000-0000-0000C05F0000}"/>
    <cellStyle name="20% - Accent1 3 3 2 7 4 3" xfId="24697" xr:uid="{00000000-0005-0000-0000-0000C15F0000}"/>
    <cellStyle name="20% - Accent1 3 3 2 7 4 3 2" xfId="24698" xr:uid="{00000000-0005-0000-0000-0000C25F0000}"/>
    <cellStyle name="20% - Accent1 3 3 2 7 4 4" xfId="24699" xr:uid="{00000000-0005-0000-0000-0000C35F0000}"/>
    <cellStyle name="20% - Accent1 3 3 2 7 5" xfId="24700" xr:uid="{00000000-0005-0000-0000-0000C45F0000}"/>
    <cellStyle name="20% - Accent1 3 3 2 7 5 2" xfId="24701" xr:uid="{00000000-0005-0000-0000-0000C55F0000}"/>
    <cellStyle name="20% - Accent1 3 3 2 7 5 2 2" xfId="24702" xr:uid="{00000000-0005-0000-0000-0000C65F0000}"/>
    <cellStyle name="20% - Accent1 3 3 2 7 5 3" xfId="24703" xr:uid="{00000000-0005-0000-0000-0000C75F0000}"/>
    <cellStyle name="20% - Accent1 3 3 2 7 6" xfId="24704" xr:uid="{00000000-0005-0000-0000-0000C85F0000}"/>
    <cellStyle name="20% - Accent1 3 3 2 7 6 2" xfId="24705" xr:uid="{00000000-0005-0000-0000-0000C95F0000}"/>
    <cellStyle name="20% - Accent1 3 3 2 7 6 2 2" xfId="24706" xr:uid="{00000000-0005-0000-0000-0000CA5F0000}"/>
    <cellStyle name="20% - Accent1 3 3 2 7 6 3" xfId="24707" xr:uid="{00000000-0005-0000-0000-0000CB5F0000}"/>
    <cellStyle name="20% - Accent1 3 3 2 7 7" xfId="24708" xr:uid="{00000000-0005-0000-0000-0000CC5F0000}"/>
    <cellStyle name="20% - Accent1 3 3 2 7 7 2" xfId="24709" xr:uid="{00000000-0005-0000-0000-0000CD5F0000}"/>
    <cellStyle name="20% - Accent1 3 3 2 7 8" xfId="24710" xr:uid="{00000000-0005-0000-0000-0000CE5F0000}"/>
    <cellStyle name="20% - Accent1 3 3 2 7 8 2" xfId="24711" xr:uid="{00000000-0005-0000-0000-0000CF5F0000}"/>
    <cellStyle name="20% - Accent1 3 3 2 7 9" xfId="24712" xr:uid="{00000000-0005-0000-0000-0000D05F0000}"/>
    <cellStyle name="20% - Accent1 3 3 2 8" xfId="24713" xr:uid="{00000000-0005-0000-0000-0000D15F0000}"/>
    <cellStyle name="20% - Accent1 3 3 2 8 2" xfId="24714" xr:uid="{00000000-0005-0000-0000-0000D25F0000}"/>
    <cellStyle name="20% - Accent1 3 3 2 8 2 2" xfId="24715" xr:uid="{00000000-0005-0000-0000-0000D35F0000}"/>
    <cellStyle name="20% - Accent1 3 3 2 8 2 2 2" xfId="24716" xr:uid="{00000000-0005-0000-0000-0000D45F0000}"/>
    <cellStyle name="20% - Accent1 3 3 2 8 2 3" xfId="24717" xr:uid="{00000000-0005-0000-0000-0000D55F0000}"/>
    <cellStyle name="20% - Accent1 3 3 2 8 3" xfId="24718" xr:uid="{00000000-0005-0000-0000-0000D65F0000}"/>
    <cellStyle name="20% - Accent1 3 3 2 8 3 2" xfId="24719" xr:uid="{00000000-0005-0000-0000-0000D75F0000}"/>
    <cellStyle name="20% - Accent1 3 3 2 8 4" xfId="24720" xr:uid="{00000000-0005-0000-0000-0000D85F0000}"/>
    <cellStyle name="20% - Accent1 3 3 2 9" xfId="24721" xr:uid="{00000000-0005-0000-0000-0000D95F0000}"/>
    <cellStyle name="20% - Accent1 3 3 2 9 2" xfId="24722" xr:uid="{00000000-0005-0000-0000-0000DA5F0000}"/>
    <cellStyle name="20% - Accent1 3 3 2 9 2 2" xfId="24723" xr:uid="{00000000-0005-0000-0000-0000DB5F0000}"/>
    <cellStyle name="20% - Accent1 3 3 2 9 2 2 2" xfId="24724" xr:uid="{00000000-0005-0000-0000-0000DC5F0000}"/>
    <cellStyle name="20% - Accent1 3 3 2 9 2 3" xfId="24725" xr:uid="{00000000-0005-0000-0000-0000DD5F0000}"/>
    <cellStyle name="20% - Accent1 3 3 2 9 3" xfId="24726" xr:uid="{00000000-0005-0000-0000-0000DE5F0000}"/>
    <cellStyle name="20% - Accent1 3 3 2 9 3 2" xfId="24727" xr:uid="{00000000-0005-0000-0000-0000DF5F0000}"/>
    <cellStyle name="20% - Accent1 3 3 2 9 4" xfId="24728" xr:uid="{00000000-0005-0000-0000-0000E05F0000}"/>
    <cellStyle name="20% - Accent1 3 3 3" xfId="24729" xr:uid="{00000000-0005-0000-0000-0000E15F0000}"/>
    <cellStyle name="20% - Accent1 3 3 3 10" xfId="24730" xr:uid="{00000000-0005-0000-0000-0000E25F0000}"/>
    <cellStyle name="20% - Accent1 3 3 3 10 2" xfId="24731" xr:uid="{00000000-0005-0000-0000-0000E35F0000}"/>
    <cellStyle name="20% - Accent1 3 3 3 10 2 2" xfId="24732" xr:uid="{00000000-0005-0000-0000-0000E45F0000}"/>
    <cellStyle name="20% - Accent1 3 3 3 10 3" xfId="24733" xr:uid="{00000000-0005-0000-0000-0000E55F0000}"/>
    <cellStyle name="20% - Accent1 3 3 3 11" xfId="24734" xr:uid="{00000000-0005-0000-0000-0000E65F0000}"/>
    <cellStyle name="20% - Accent1 3 3 3 11 2" xfId="24735" xr:uid="{00000000-0005-0000-0000-0000E75F0000}"/>
    <cellStyle name="20% - Accent1 3 3 3 11 2 2" xfId="24736" xr:uid="{00000000-0005-0000-0000-0000E85F0000}"/>
    <cellStyle name="20% - Accent1 3 3 3 11 3" xfId="24737" xr:uid="{00000000-0005-0000-0000-0000E95F0000}"/>
    <cellStyle name="20% - Accent1 3 3 3 12" xfId="24738" xr:uid="{00000000-0005-0000-0000-0000EA5F0000}"/>
    <cellStyle name="20% - Accent1 3 3 3 12 2" xfId="24739" xr:uid="{00000000-0005-0000-0000-0000EB5F0000}"/>
    <cellStyle name="20% - Accent1 3 3 3 13" xfId="24740" xr:uid="{00000000-0005-0000-0000-0000EC5F0000}"/>
    <cellStyle name="20% - Accent1 3 3 3 13 2" xfId="24741" xr:uid="{00000000-0005-0000-0000-0000ED5F0000}"/>
    <cellStyle name="20% - Accent1 3 3 3 14" xfId="24742" xr:uid="{00000000-0005-0000-0000-0000EE5F0000}"/>
    <cellStyle name="20% - Accent1 3 3 3 2" xfId="24743" xr:uid="{00000000-0005-0000-0000-0000EF5F0000}"/>
    <cellStyle name="20% - Accent1 3 3 3 2 10" xfId="24744" xr:uid="{00000000-0005-0000-0000-0000F05F0000}"/>
    <cellStyle name="20% - Accent1 3 3 3 2 10 2" xfId="24745" xr:uid="{00000000-0005-0000-0000-0000F15F0000}"/>
    <cellStyle name="20% - Accent1 3 3 3 2 11" xfId="24746" xr:uid="{00000000-0005-0000-0000-0000F25F0000}"/>
    <cellStyle name="20% - Accent1 3 3 3 2 2" xfId="24747" xr:uid="{00000000-0005-0000-0000-0000F35F0000}"/>
    <cellStyle name="20% - Accent1 3 3 3 2 2 2" xfId="24748" xr:uid="{00000000-0005-0000-0000-0000F45F0000}"/>
    <cellStyle name="20% - Accent1 3 3 3 2 2 2 2" xfId="24749" xr:uid="{00000000-0005-0000-0000-0000F55F0000}"/>
    <cellStyle name="20% - Accent1 3 3 3 2 2 2 2 2" xfId="24750" xr:uid="{00000000-0005-0000-0000-0000F65F0000}"/>
    <cellStyle name="20% - Accent1 3 3 3 2 2 2 2 2 2" xfId="24751" xr:uid="{00000000-0005-0000-0000-0000F75F0000}"/>
    <cellStyle name="20% - Accent1 3 3 3 2 2 2 2 3" xfId="24752" xr:uid="{00000000-0005-0000-0000-0000F85F0000}"/>
    <cellStyle name="20% - Accent1 3 3 3 2 2 2 3" xfId="24753" xr:uid="{00000000-0005-0000-0000-0000F95F0000}"/>
    <cellStyle name="20% - Accent1 3 3 3 2 2 2 3 2" xfId="24754" xr:uid="{00000000-0005-0000-0000-0000FA5F0000}"/>
    <cellStyle name="20% - Accent1 3 3 3 2 2 2 4" xfId="24755" xr:uid="{00000000-0005-0000-0000-0000FB5F0000}"/>
    <cellStyle name="20% - Accent1 3 3 3 2 2 3" xfId="24756" xr:uid="{00000000-0005-0000-0000-0000FC5F0000}"/>
    <cellStyle name="20% - Accent1 3 3 3 2 2 3 2" xfId="24757" xr:uid="{00000000-0005-0000-0000-0000FD5F0000}"/>
    <cellStyle name="20% - Accent1 3 3 3 2 2 3 2 2" xfId="24758" xr:uid="{00000000-0005-0000-0000-0000FE5F0000}"/>
    <cellStyle name="20% - Accent1 3 3 3 2 2 3 2 2 2" xfId="24759" xr:uid="{00000000-0005-0000-0000-0000FF5F0000}"/>
    <cellStyle name="20% - Accent1 3 3 3 2 2 3 2 3" xfId="24760" xr:uid="{00000000-0005-0000-0000-000000600000}"/>
    <cellStyle name="20% - Accent1 3 3 3 2 2 3 3" xfId="24761" xr:uid="{00000000-0005-0000-0000-000001600000}"/>
    <cellStyle name="20% - Accent1 3 3 3 2 2 3 3 2" xfId="24762" xr:uid="{00000000-0005-0000-0000-000002600000}"/>
    <cellStyle name="20% - Accent1 3 3 3 2 2 3 4" xfId="24763" xr:uid="{00000000-0005-0000-0000-000003600000}"/>
    <cellStyle name="20% - Accent1 3 3 3 2 2 4" xfId="24764" xr:uid="{00000000-0005-0000-0000-000004600000}"/>
    <cellStyle name="20% - Accent1 3 3 3 2 2 4 2" xfId="24765" xr:uid="{00000000-0005-0000-0000-000005600000}"/>
    <cellStyle name="20% - Accent1 3 3 3 2 2 4 2 2" xfId="24766" xr:uid="{00000000-0005-0000-0000-000006600000}"/>
    <cellStyle name="20% - Accent1 3 3 3 2 2 4 2 2 2" xfId="24767" xr:uid="{00000000-0005-0000-0000-000007600000}"/>
    <cellStyle name="20% - Accent1 3 3 3 2 2 4 2 3" xfId="24768" xr:uid="{00000000-0005-0000-0000-000008600000}"/>
    <cellStyle name="20% - Accent1 3 3 3 2 2 4 3" xfId="24769" xr:uid="{00000000-0005-0000-0000-000009600000}"/>
    <cellStyle name="20% - Accent1 3 3 3 2 2 4 3 2" xfId="24770" xr:uid="{00000000-0005-0000-0000-00000A600000}"/>
    <cellStyle name="20% - Accent1 3 3 3 2 2 4 4" xfId="24771" xr:uid="{00000000-0005-0000-0000-00000B600000}"/>
    <cellStyle name="20% - Accent1 3 3 3 2 2 5" xfId="24772" xr:uid="{00000000-0005-0000-0000-00000C600000}"/>
    <cellStyle name="20% - Accent1 3 3 3 2 2 5 2" xfId="24773" xr:uid="{00000000-0005-0000-0000-00000D600000}"/>
    <cellStyle name="20% - Accent1 3 3 3 2 2 5 2 2" xfId="24774" xr:uid="{00000000-0005-0000-0000-00000E600000}"/>
    <cellStyle name="20% - Accent1 3 3 3 2 2 5 3" xfId="24775" xr:uid="{00000000-0005-0000-0000-00000F600000}"/>
    <cellStyle name="20% - Accent1 3 3 3 2 2 6" xfId="24776" xr:uid="{00000000-0005-0000-0000-000010600000}"/>
    <cellStyle name="20% - Accent1 3 3 3 2 2 6 2" xfId="24777" xr:uid="{00000000-0005-0000-0000-000011600000}"/>
    <cellStyle name="20% - Accent1 3 3 3 2 2 6 2 2" xfId="24778" xr:uid="{00000000-0005-0000-0000-000012600000}"/>
    <cellStyle name="20% - Accent1 3 3 3 2 2 6 3" xfId="24779" xr:uid="{00000000-0005-0000-0000-000013600000}"/>
    <cellStyle name="20% - Accent1 3 3 3 2 2 7" xfId="24780" xr:uid="{00000000-0005-0000-0000-000014600000}"/>
    <cellStyle name="20% - Accent1 3 3 3 2 2 7 2" xfId="24781" xr:uid="{00000000-0005-0000-0000-000015600000}"/>
    <cellStyle name="20% - Accent1 3 3 3 2 2 8" xfId="24782" xr:uid="{00000000-0005-0000-0000-000016600000}"/>
    <cellStyle name="20% - Accent1 3 3 3 2 2 8 2" xfId="24783" xr:uid="{00000000-0005-0000-0000-000017600000}"/>
    <cellStyle name="20% - Accent1 3 3 3 2 2 9" xfId="24784" xr:uid="{00000000-0005-0000-0000-000018600000}"/>
    <cellStyle name="20% - Accent1 3 3 3 2 3" xfId="24785" xr:uid="{00000000-0005-0000-0000-000019600000}"/>
    <cellStyle name="20% - Accent1 3 3 3 2 3 2" xfId="24786" xr:uid="{00000000-0005-0000-0000-00001A600000}"/>
    <cellStyle name="20% - Accent1 3 3 3 2 3 2 2" xfId="24787" xr:uid="{00000000-0005-0000-0000-00001B600000}"/>
    <cellStyle name="20% - Accent1 3 3 3 2 3 2 2 2" xfId="24788" xr:uid="{00000000-0005-0000-0000-00001C600000}"/>
    <cellStyle name="20% - Accent1 3 3 3 2 3 2 2 2 2" xfId="24789" xr:uid="{00000000-0005-0000-0000-00001D600000}"/>
    <cellStyle name="20% - Accent1 3 3 3 2 3 2 2 3" xfId="24790" xr:uid="{00000000-0005-0000-0000-00001E600000}"/>
    <cellStyle name="20% - Accent1 3 3 3 2 3 2 3" xfId="24791" xr:uid="{00000000-0005-0000-0000-00001F600000}"/>
    <cellStyle name="20% - Accent1 3 3 3 2 3 2 3 2" xfId="24792" xr:uid="{00000000-0005-0000-0000-000020600000}"/>
    <cellStyle name="20% - Accent1 3 3 3 2 3 2 4" xfId="24793" xr:uid="{00000000-0005-0000-0000-000021600000}"/>
    <cellStyle name="20% - Accent1 3 3 3 2 3 3" xfId="24794" xr:uid="{00000000-0005-0000-0000-000022600000}"/>
    <cellStyle name="20% - Accent1 3 3 3 2 3 3 2" xfId="24795" xr:uid="{00000000-0005-0000-0000-000023600000}"/>
    <cellStyle name="20% - Accent1 3 3 3 2 3 3 2 2" xfId="24796" xr:uid="{00000000-0005-0000-0000-000024600000}"/>
    <cellStyle name="20% - Accent1 3 3 3 2 3 3 2 2 2" xfId="24797" xr:uid="{00000000-0005-0000-0000-000025600000}"/>
    <cellStyle name="20% - Accent1 3 3 3 2 3 3 2 3" xfId="24798" xr:uid="{00000000-0005-0000-0000-000026600000}"/>
    <cellStyle name="20% - Accent1 3 3 3 2 3 3 3" xfId="24799" xr:uid="{00000000-0005-0000-0000-000027600000}"/>
    <cellStyle name="20% - Accent1 3 3 3 2 3 3 3 2" xfId="24800" xr:uid="{00000000-0005-0000-0000-000028600000}"/>
    <cellStyle name="20% - Accent1 3 3 3 2 3 3 4" xfId="24801" xr:uid="{00000000-0005-0000-0000-000029600000}"/>
    <cellStyle name="20% - Accent1 3 3 3 2 3 4" xfId="24802" xr:uid="{00000000-0005-0000-0000-00002A600000}"/>
    <cellStyle name="20% - Accent1 3 3 3 2 3 4 2" xfId="24803" xr:uid="{00000000-0005-0000-0000-00002B600000}"/>
    <cellStyle name="20% - Accent1 3 3 3 2 3 4 2 2" xfId="24804" xr:uid="{00000000-0005-0000-0000-00002C600000}"/>
    <cellStyle name="20% - Accent1 3 3 3 2 3 4 2 2 2" xfId="24805" xr:uid="{00000000-0005-0000-0000-00002D600000}"/>
    <cellStyle name="20% - Accent1 3 3 3 2 3 4 2 3" xfId="24806" xr:uid="{00000000-0005-0000-0000-00002E600000}"/>
    <cellStyle name="20% - Accent1 3 3 3 2 3 4 3" xfId="24807" xr:uid="{00000000-0005-0000-0000-00002F600000}"/>
    <cellStyle name="20% - Accent1 3 3 3 2 3 4 3 2" xfId="24808" xr:uid="{00000000-0005-0000-0000-000030600000}"/>
    <cellStyle name="20% - Accent1 3 3 3 2 3 4 4" xfId="24809" xr:uid="{00000000-0005-0000-0000-000031600000}"/>
    <cellStyle name="20% - Accent1 3 3 3 2 3 5" xfId="24810" xr:uid="{00000000-0005-0000-0000-000032600000}"/>
    <cellStyle name="20% - Accent1 3 3 3 2 3 5 2" xfId="24811" xr:uid="{00000000-0005-0000-0000-000033600000}"/>
    <cellStyle name="20% - Accent1 3 3 3 2 3 5 2 2" xfId="24812" xr:uid="{00000000-0005-0000-0000-000034600000}"/>
    <cellStyle name="20% - Accent1 3 3 3 2 3 5 3" xfId="24813" xr:uid="{00000000-0005-0000-0000-000035600000}"/>
    <cellStyle name="20% - Accent1 3 3 3 2 3 6" xfId="24814" xr:uid="{00000000-0005-0000-0000-000036600000}"/>
    <cellStyle name="20% - Accent1 3 3 3 2 3 6 2" xfId="24815" xr:uid="{00000000-0005-0000-0000-000037600000}"/>
    <cellStyle name="20% - Accent1 3 3 3 2 3 6 2 2" xfId="24816" xr:uid="{00000000-0005-0000-0000-000038600000}"/>
    <cellStyle name="20% - Accent1 3 3 3 2 3 6 3" xfId="24817" xr:uid="{00000000-0005-0000-0000-000039600000}"/>
    <cellStyle name="20% - Accent1 3 3 3 2 3 7" xfId="24818" xr:uid="{00000000-0005-0000-0000-00003A600000}"/>
    <cellStyle name="20% - Accent1 3 3 3 2 3 7 2" xfId="24819" xr:uid="{00000000-0005-0000-0000-00003B600000}"/>
    <cellStyle name="20% - Accent1 3 3 3 2 3 8" xfId="24820" xr:uid="{00000000-0005-0000-0000-00003C600000}"/>
    <cellStyle name="20% - Accent1 3 3 3 2 3 8 2" xfId="24821" xr:uid="{00000000-0005-0000-0000-00003D600000}"/>
    <cellStyle name="20% - Accent1 3 3 3 2 3 9" xfId="24822" xr:uid="{00000000-0005-0000-0000-00003E600000}"/>
    <cellStyle name="20% - Accent1 3 3 3 2 4" xfId="24823" xr:uid="{00000000-0005-0000-0000-00003F600000}"/>
    <cellStyle name="20% - Accent1 3 3 3 2 4 2" xfId="24824" xr:uid="{00000000-0005-0000-0000-000040600000}"/>
    <cellStyle name="20% - Accent1 3 3 3 2 4 2 2" xfId="24825" xr:uid="{00000000-0005-0000-0000-000041600000}"/>
    <cellStyle name="20% - Accent1 3 3 3 2 4 2 2 2" xfId="24826" xr:uid="{00000000-0005-0000-0000-000042600000}"/>
    <cellStyle name="20% - Accent1 3 3 3 2 4 2 3" xfId="24827" xr:uid="{00000000-0005-0000-0000-000043600000}"/>
    <cellStyle name="20% - Accent1 3 3 3 2 4 3" xfId="24828" xr:uid="{00000000-0005-0000-0000-000044600000}"/>
    <cellStyle name="20% - Accent1 3 3 3 2 4 3 2" xfId="24829" xr:uid="{00000000-0005-0000-0000-000045600000}"/>
    <cellStyle name="20% - Accent1 3 3 3 2 4 4" xfId="24830" xr:uid="{00000000-0005-0000-0000-000046600000}"/>
    <cellStyle name="20% - Accent1 3 3 3 2 5" xfId="24831" xr:uid="{00000000-0005-0000-0000-000047600000}"/>
    <cellStyle name="20% - Accent1 3 3 3 2 5 2" xfId="24832" xr:uid="{00000000-0005-0000-0000-000048600000}"/>
    <cellStyle name="20% - Accent1 3 3 3 2 5 2 2" xfId="24833" xr:uid="{00000000-0005-0000-0000-000049600000}"/>
    <cellStyle name="20% - Accent1 3 3 3 2 5 2 2 2" xfId="24834" xr:uid="{00000000-0005-0000-0000-00004A600000}"/>
    <cellStyle name="20% - Accent1 3 3 3 2 5 2 3" xfId="24835" xr:uid="{00000000-0005-0000-0000-00004B600000}"/>
    <cellStyle name="20% - Accent1 3 3 3 2 5 3" xfId="24836" xr:uid="{00000000-0005-0000-0000-00004C600000}"/>
    <cellStyle name="20% - Accent1 3 3 3 2 5 3 2" xfId="24837" xr:uid="{00000000-0005-0000-0000-00004D600000}"/>
    <cellStyle name="20% - Accent1 3 3 3 2 5 4" xfId="24838" xr:uid="{00000000-0005-0000-0000-00004E600000}"/>
    <cellStyle name="20% - Accent1 3 3 3 2 6" xfId="24839" xr:uid="{00000000-0005-0000-0000-00004F600000}"/>
    <cellStyle name="20% - Accent1 3 3 3 2 6 2" xfId="24840" xr:uid="{00000000-0005-0000-0000-000050600000}"/>
    <cellStyle name="20% - Accent1 3 3 3 2 6 2 2" xfId="24841" xr:uid="{00000000-0005-0000-0000-000051600000}"/>
    <cellStyle name="20% - Accent1 3 3 3 2 6 2 2 2" xfId="24842" xr:uid="{00000000-0005-0000-0000-000052600000}"/>
    <cellStyle name="20% - Accent1 3 3 3 2 6 2 3" xfId="24843" xr:uid="{00000000-0005-0000-0000-000053600000}"/>
    <cellStyle name="20% - Accent1 3 3 3 2 6 3" xfId="24844" xr:uid="{00000000-0005-0000-0000-000054600000}"/>
    <cellStyle name="20% - Accent1 3 3 3 2 6 3 2" xfId="24845" xr:uid="{00000000-0005-0000-0000-000055600000}"/>
    <cellStyle name="20% - Accent1 3 3 3 2 6 4" xfId="24846" xr:uid="{00000000-0005-0000-0000-000056600000}"/>
    <cellStyle name="20% - Accent1 3 3 3 2 7" xfId="24847" xr:uid="{00000000-0005-0000-0000-000057600000}"/>
    <cellStyle name="20% - Accent1 3 3 3 2 7 2" xfId="24848" xr:uid="{00000000-0005-0000-0000-000058600000}"/>
    <cellStyle name="20% - Accent1 3 3 3 2 7 2 2" xfId="24849" xr:uid="{00000000-0005-0000-0000-000059600000}"/>
    <cellStyle name="20% - Accent1 3 3 3 2 7 3" xfId="24850" xr:uid="{00000000-0005-0000-0000-00005A600000}"/>
    <cellStyle name="20% - Accent1 3 3 3 2 8" xfId="24851" xr:uid="{00000000-0005-0000-0000-00005B600000}"/>
    <cellStyle name="20% - Accent1 3 3 3 2 8 2" xfId="24852" xr:uid="{00000000-0005-0000-0000-00005C600000}"/>
    <cellStyle name="20% - Accent1 3 3 3 2 8 2 2" xfId="24853" xr:uid="{00000000-0005-0000-0000-00005D600000}"/>
    <cellStyle name="20% - Accent1 3 3 3 2 8 3" xfId="24854" xr:uid="{00000000-0005-0000-0000-00005E600000}"/>
    <cellStyle name="20% - Accent1 3 3 3 2 9" xfId="24855" xr:uid="{00000000-0005-0000-0000-00005F600000}"/>
    <cellStyle name="20% - Accent1 3 3 3 2 9 2" xfId="24856" xr:uid="{00000000-0005-0000-0000-000060600000}"/>
    <cellStyle name="20% - Accent1 3 3 3 3" xfId="24857" xr:uid="{00000000-0005-0000-0000-000061600000}"/>
    <cellStyle name="20% - Accent1 3 3 3 3 10" xfId="24858" xr:uid="{00000000-0005-0000-0000-000062600000}"/>
    <cellStyle name="20% - Accent1 3 3 3 3 10 2" xfId="24859" xr:uid="{00000000-0005-0000-0000-000063600000}"/>
    <cellStyle name="20% - Accent1 3 3 3 3 11" xfId="24860" xr:uid="{00000000-0005-0000-0000-000064600000}"/>
    <cellStyle name="20% - Accent1 3 3 3 3 2" xfId="24861" xr:uid="{00000000-0005-0000-0000-000065600000}"/>
    <cellStyle name="20% - Accent1 3 3 3 3 2 2" xfId="24862" xr:uid="{00000000-0005-0000-0000-000066600000}"/>
    <cellStyle name="20% - Accent1 3 3 3 3 2 2 2" xfId="24863" xr:uid="{00000000-0005-0000-0000-000067600000}"/>
    <cellStyle name="20% - Accent1 3 3 3 3 2 2 2 2" xfId="24864" xr:uid="{00000000-0005-0000-0000-000068600000}"/>
    <cellStyle name="20% - Accent1 3 3 3 3 2 2 2 2 2" xfId="24865" xr:uid="{00000000-0005-0000-0000-000069600000}"/>
    <cellStyle name="20% - Accent1 3 3 3 3 2 2 2 3" xfId="24866" xr:uid="{00000000-0005-0000-0000-00006A600000}"/>
    <cellStyle name="20% - Accent1 3 3 3 3 2 2 3" xfId="24867" xr:uid="{00000000-0005-0000-0000-00006B600000}"/>
    <cellStyle name="20% - Accent1 3 3 3 3 2 2 3 2" xfId="24868" xr:uid="{00000000-0005-0000-0000-00006C600000}"/>
    <cellStyle name="20% - Accent1 3 3 3 3 2 2 4" xfId="24869" xr:uid="{00000000-0005-0000-0000-00006D600000}"/>
    <cellStyle name="20% - Accent1 3 3 3 3 2 3" xfId="24870" xr:uid="{00000000-0005-0000-0000-00006E600000}"/>
    <cellStyle name="20% - Accent1 3 3 3 3 2 3 2" xfId="24871" xr:uid="{00000000-0005-0000-0000-00006F600000}"/>
    <cellStyle name="20% - Accent1 3 3 3 3 2 3 2 2" xfId="24872" xr:uid="{00000000-0005-0000-0000-000070600000}"/>
    <cellStyle name="20% - Accent1 3 3 3 3 2 3 2 2 2" xfId="24873" xr:uid="{00000000-0005-0000-0000-000071600000}"/>
    <cellStyle name="20% - Accent1 3 3 3 3 2 3 2 3" xfId="24874" xr:uid="{00000000-0005-0000-0000-000072600000}"/>
    <cellStyle name="20% - Accent1 3 3 3 3 2 3 3" xfId="24875" xr:uid="{00000000-0005-0000-0000-000073600000}"/>
    <cellStyle name="20% - Accent1 3 3 3 3 2 3 3 2" xfId="24876" xr:uid="{00000000-0005-0000-0000-000074600000}"/>
    <cellStyle name="20% - Accent1 3 3 3 3 2 3 4" xfId="24877" xr:uid="{00000000-0005-0000-0000-000075600000}"/>
    <cellStyle name="20% - Accent1 3 3 3 3 2 4" xfId="24878" xr:uid="{00000000-0005-0000-0000-000076600000}"/>
    <cellStyle name="20% - Accent1 3 3 3 3 2 4 2" xfId="24879" xr:uid="{00000000-0005-0000-0000-000077600000}"/>
    <cellStyle name="20% - Accent1 3 3 3 3 2 4 2 2" xfId="24880" xr:uid="{00000000-0005-0000-0000-000078600000}"/>
    <cellStyle name="20% - Accent1 3 3 3 3 2 4 2 2 2" xfId="24881" xr:uid="{00000000-0005-0000-0000-000079600000}"/>
    <cellStyle name="20% - Accent1 3 3 3 3 2 4 2 3" xfId="24882" xr:uid="{00000000-0005-0000-0000-00007A600000}"/>
    <cellStyle name="20% - Accent1 3 3 3 3 2 4 3" xfId="24883" xr:uid="{00000000-0005-0000-0000-00007B600000}"/>
    <cellStyle name="20% - Accent1 3 3 3 3 2 4 3 2" xfId="24884" xr:uid="{00000000-0005-0000-0000-00007C600000}"/>
    <cellStyle name="20% - Accent1 3 3 3 3 2 4 4" xfId="24885" xr:uid="{00000000-0005-0000-0000-00007D600000}"/>
    <cellStyle name="20% - Accent1 3 3 3 3 2 5" xfId="24886" xr:uid="{00000000-0005-0000-0000-00007E600000}"/>
    <cellStyle name="20% - Accent1 3 3 3 3 2 5 2" xfId="24887" xr:uid="{00000000-0005-0000-0000-00007F600000}"/>
    <cellStyle name="20% - Accent1 3 3 3 3 2 5 2 2" xfId="24888" xr:uid="{00000000-0005-0000-0000-000080600000}"/>
    <cellStyle name="20% - Accent1 3 3 3 3 2 5 3" xfId="24889" xr:uid="{00000000-0005-0000-0000-000081600000}"/>
    <cellStyle name="20% - Accent1 3 3 3 3 2 6" xfId="24890" xr:uid="{00000000-0005-0000-0000-000082600000}"/>
    <cellStyle name="20% - Accent1 3 3 3 3 2 6 2" xfId="24891" xr:uid="{00000000-0005-0000-0000-000083600000}"/>
    <cellStyle name="20% - Accent1 3 3 3 3 2 6 2 2" xfId="24892" xr:uid="{00000000-0005-0000-0000-000084600000}"/>
    <cellStyle name="20% - Accent1 3 3 3 3 2 6 3" xfId="24893" xr:uid="{00000000-0005-0000-0000-000085600000}"/>
    <cellStyle name="20% - Accent1 3 3 3 3 2 7" xfId="24894" xr:uid="{00000000-0005-0000-0000-000086600000}"/>
    <cellStyle name="20% - Accent1 3 3 3 3 2 7 2" xfId="24895" xr:uid="{00000000-0005-0000-0000-000087600000}"/>
    <cellStyle name="20% - Accent1 3 3 3 3 2 8" xfId="24896" xr:uid="{00000000-0005-0000-0000-000088600000}"/>
    <cellStyle name="20% - Accent1 3 3 3 3 2 8 2" xfId="24897" xr:uid="{00000000-0005-0000-0000-000089600000}"/>
    <cellStyle name="20% - Accent1 3 3 3 3 2 9" xfId="24898" xr:uid="{00000000-0005-0000-0000-00008A600000}"/>
    <cellStyle name="20% - Accent1 3 3 3 3 3" xfId="24899" xr:uid="{00000000-0005-0000-0000-00008B600000}"/>
    <cellStyle name="20% - Accent1 3 3 3 3 3 2" xfId="24900" xr:uid="{00000000-0005-0000-0000-00008C600000}"/>
    <cellStyle name="20% - Accent1 3 3 3 3 3 2 2" xfId="24901" xr:uid="{00000000-0005-0000-0000-00008D600000}"/>
    <cellStyle name="20% - Accent1 3 3 3 3 3 2 2 2" xfId="24902" xr:uid="{00000000-0005-0000-0000-00008E600000}"/>
    <cellStyle name="20% - Accent1 3 3 3 3 3 2 2 2 2" xfId="24903" xr:uid="{00000000-0005-0000-0000-00008F600000}"/>
    <cellStyle name="20% - Accent1 3 3 3 3 3 2 2 3" xfId="24904" xr:uid="{00000000-0005-0000-0000-000090600000}"/>
    <cellStyle name="20% - Accent1 3 3 3 3 3 2 3" xfId="24905" xr:uid="{00000000-0005-0000-0000-000091600000}"/>
    <cellStyle name="20% - Accent1 3 3 3 3 3 2 3 2" xfId="24906" xr:uid="{00000000-0005-0000-0000-000092600000}"/>
    <cellStyle name="20% - Accent1 3 3 3 3 3 2 4" xfId="24907" xr:uid="{00000000-0005-0000-0000-000093600000}"/>
    <cellStyle name="20% - Accent1 3 3 3 3 3 3" xfId="24908" xr:uid="{00000000-0005-0000-0000-000094600000}"/>
    <cellStyle name="20% - Accent1 3 3 3 3 3 3 2" xfId="24909" xr:uid="{00000000-0005-0000-0000-000095600000}"/>
    <cellStyle name="20% - Accent1 3 3 3 3 3 3 2 2" xfId="24910" xr:uid="{00000000-0005-0000-0000-000096600000}"/>
    <cellStyle name="20% - Accent1 3 3 3 3 3 3 2 2 2" xfId="24911" xr:uid="{00000000-0005-0000-0000-000097600000}"/>
    <cellStyle name="20% - Accent1 3 3 3 3 3 3 2 3" xfId="24912" xr:uid="{00000000-0005-0000-0000-000098600000}"/>
    <cellStyle name="20% - Accent1 3 3 3 3 3 3 3" xfId="24913" xr:uid="{00000000-0005-0000-0000-000099600000}"/>
    <cellStyle name="20% - Accent1 3 3 3 3 3 3 3 2" xfId="24914" xr:uid="{00000000-0005-0000-0000-00009A600000}"/>
    <cellStyle name="20% - Accent1 3 3 3 3 3 3 4" xfId="24915" xr:uid="{00000000-0005-0000-0000-00009B600000}"/>
    <cellStyle name="20% - Accent1 3 3 3 3 3 4" xfId="24916" xr:uid="{00000000-0005-0000-0000-00009C600000}"/>
    <cellStyle name="20% - Accent1 3 3 3 3 3 4 2" xfId="24917" xr:uid="{00000000-0005-0000-0000-00009D600000}"/>
    <cellStyle name="20% - Accent1 3 3 3 3 3 4 2 2" xfId="24918" xr:uid="{00000000-0005-0000-0000-00009E600000}"/>
    <cellStyle name="20% - Accent1 3 3 3 3 3 4 2 2 2" xfId="24919" xr:uid="{00000000-0005-0000-0000-00009F600000}"/>
    <cellStyle name="20% - Accent1 3 3 3 3 3 4 2 3" xfId="24920" xr:uid="{00000000-0005-0000-0000-0000A0600000}"/>
    <cellStyle name="20% - Accent1 3 3 3 3 3 4 3" xfId="24921" xr:uid="{00000000-0005-0000-0000-0000A1600000}"/>
    <cellStyle name="20% - Accent1 3 3 3 3 3 4 3 2" xfId="24922" xr:uid="{00000000-0005-0000-0000-0000A2600000}"/>
    <cellStyle name="20% - Accent1 3 3 3 3 3 4 4" xfId="24923" xr:uid="{00000000-0005-0000-0000-0000A3600000}"/>
    <cellStyle name="20% - Accent1 3 3 3 3 3 5" xfId="24924" xr:uid="{00000000-0005-0000-0000-0000A4600000}"/>
    <cellStyle name="20% - Accent1 3 3 3 3 3 5 2" xfId="24925" xr:uid="{00000000-0005-0000-0000-0000A5600000}"/>
    <cellStyle name="20% - Accent1 3 3 3 3 3 5 2 2" xfId="24926" xr:uid="{00000000-0005-0000-0000-0000A6600000}"/>
    <cellStyle name="20% - Accent1 3 3 3 3 3 5 3" xfId="24927" xr:uid="{00000000-0005-0000-0000-0000A7600000}"/>
    <cellStyle name="20% - Accent1 3 3 3 3 3 6" xfId="24928" xr:uid="{00000000-0005-0000-0000-0000A8600000}"/>
    <cellStyle name="20% - Accent1 3 3 3 3 3 6 2" xfId="24929" xr:uid="{00000000-0005-0000-0000-0000A9600000}"/>
    <cellStyle name="20% - Accent1 3 3 3 3 3 6 2 2" xfId="24930" xr:uid="{00000000-0005-0000-0000-0000AA600000}"/>
    <cellStyle name="20% - Accent1 3 3 3 3 3 6 3" xfId="24931" xr:uid="{00000000-0005-0000-0000-0000AB600000}"/>
    <cellStyle name="20% - Accent1 3 3 3 3 3 7" xfId="24932" xr:uid="{00000000-0005-0000-0000-0000AC600000}"/>
    <cellStyle name="20% - Accent1 3 3 3 3 3 7 2" xfId="24933" xr:uid="{00000000-0005-0000-0000-0000AD600000}"/>
    <cellStyle name="20% - Accent1 3 3 3 3 3 8" xfId="24934" xr:uid="{00000000-0005-0000-0000-0000AE600000}"/>
    <cellStyle name="20% - Accent1 3 3 3 3 3 8 2" xfId="24935" xr:uid="{00000000-0005-0000-0000-0000AF600000}"/>
    <cellStyle name="20% - Accent1 3 3 3 3 3 9" xfId="24936" xr:uid="{00000000-0005-0000-0000-0000B0600000}"/>
    <cellStyle name="20% - Accent1 3 3 3 3 4" xfId="24937" xr:uid="{00000000-0005-0000-0000-0000B1600000}"/>
    <cellStyle name="20% - Accent1 3 3 3 3 4 2" xfId="24938" xr:uid="{00000000-0005-0000-0000-0000B2600000}"/>
    <cellStyle name="20% - Accent1 3 3 3 3 4 2 2" xfId="24939" xr:uid="{00000000-0005-0000-0000-0000B3600000}"/>
    <cellStyle name="20% - Accent1 3 3 3 3 4 2 2 2" xfId="24940" xr:uid="{00000000-0005-0000-0000-0000B4600000}"/>
    <cellStyle name="20% - Accent1 3 3 3 3 4 2 3" xfId="24941" xr:uid="{00000000-0005-0000-0000-0000B5600000}"/>
    <cellStyle name="20% - Accent1 3 3 3 3 4 3" xfId="24942" xr:uid="{00000000-0005-0000-0000-0000B6600000}"/>
    <cellStyle name="20% - Accent1 3 3 3 3 4 3 2" xfId="24943" xr:uid="{00000000-0005-0000-0000-0000B7600000}"/>
    <cellStyle name="20% - Accent1 3 3 3 3 4 4" xfId="24944" xr:uid="{00000000-0005-0000-0000-0000B8600000}"/>
    <cellStyle name="20% - Accent1 3 3 3 3 5" xfId="24945" xr:uid="{00000000-0005-0000-0000-0000B9600000}"/>
    <cellStyle name="20% - Accent1 3 3 3 3 5 2" xfId="24946" xr:uid="{00000000-0005-0000-0000-0000BA600000}"/>
    <cellStyle name="20% - Accent1 3 3 3 3 5 2 2" xfId="24947" xr:uid="{00000000-0005-0000-0000-0000BB600000}"/>
    <cellStyle name="20% - Accent1 3 3 3 3 5 2 2 2" xfId="24948" xr:uid="{00000000-0005-0000-0000-0000BC600000}"/>
    <cellStyle name="20% - Accent1 3 3 3 3 5 2 3" xfId="24949" xr:uid="{00000000-0005-0000-0000-0000BD600000}"/>
    <cellStyle name="20% - Accent1 3 3 3 3 5 3" xfId="24950" xr:uid="{00000000-0005-0000-0000-0000BE600000}"/>
    <cellStyle name="20% - Accent1 3 3 3 3 5 3 2" xfId="24951" xr:uid="{00000000-0005-0000-0000-0000BF600000}"/>
    <cellStyle name="20% - Accent1 3 3 3 3 5 4" xfId="24952" xr:uid="{00000000-0005-0000-0000-0000C0600000}"/>
    <cellStyle name="20% - Accent1 3 3 3 3 6" xfId="24953" xr:uid="{00000000-0005-0000-0000-0000C1600000}"/>
    <cellStyle name="20% - Accent1 3 3 3 3 6 2" xfId="24954" xr:uid="{00000000-0005-0000-0000-0000C2600000}"/>
    <cellStyle name="20% - Accent1 3 3 3 3 6 2 2" xfId="24955" xr:uid="{00000000-0005-0000-0000-0000C3600000}"/>
    <cellStyle name="20% - Accent1 3 3 3 3 6 2 2 2" xfId="24956" xr:uid="{00000000-0005-0000-0000-0000C4600000}"/>
    <cellStyle name="20% - Accent1 3 3 3 3 6 2 3" xfId="24957" xr:uid="{00000000-0005-0000-0000-0000C5600000}"/>
    <cellStyle name="20% - Accent1 3 3 3 3 6 3" xfId="24958" xr:uid="{00000000-0005-0000-0000-0000C6600000}"/>
    <cellStyle name="20% - Accent1 3 3 3 3 6 3 2" xfId="24959" xr:uid="{00000000-0005-0000-0000-0000C7600000}"/>
    <cellStyle name="20% - Accent1 3 3 3 3 6 4" xfId="24960" xr:uid="{00000000-0005-0000-0000-0000C8600000}"/>
    <cellStyle name="20% - Accent1 3 3 3 3 7" xfId="24961" xr:uid="{00000000-0005-0000-0000-0000C9600000}"/>
    <cellStyle name="20% - Accent1 3 3 3 3 7 2" xfId="24962" xr:uid="{00000000-0005-0000-0000-0000CA600000}"/>
    <cellStyle name="20% - Accent1 3 3 3 3 7 2 2" xfId="24963" xr:uid="{00000000-0005-0000-0000-0000CB600000}"/>
    <cellStyle name="20% - Accent1 3 3 3 3 7 3" xfId="24964" xr:uid="{00000000-0005-0000-0000-0000CC600000}"/>
    <cellStyle name="20% - Accent1 3 3 3 3 8" xfId="24965" xr:uid="{00000000-0005-0000-0000-0000CD600000}"/>
    <cellStyle name="20% - Accent1 3 3 3 3 8 2" xfId="24966" xr:uid="{00000000-0005-0000-0000-0000CE600000}"/>
    <cellStyle name="20% - Accent1 3 3 3 3 8 2 2" xfId="24967" xr:uid="{00000000-0005-0000-0000-0000CF600000}"/>
    <cellStyle name="20% - Accent1 3 3 3 3 8 3" xfId="24968" xr:uid="{00000000-0005-0000-0000-0000D0600000}"/>
    <cellStyle name="20% - Accent1 3 3 3 3 9" xfId="24969" xr:uid="{00000000-0005-0000-0000-0000D1600000}"/>
    <cellStyle name="20% - Accent1 3 3 3 3 9 2" xfId="24970" xr:uid="{00000000-0005-0000-0000-0000D2600000}"/>
    <cellStyle name="20% - Accent1 3 3 3 4" xfId="24971" xr:uid="{00000000-0005-0000-0000-0000D3600000}"/>
    <cellStyle name="20% - Accent1 3 3 3 4 10" xfId="24972" xr:uid="{00000000-0005-0000-0000-0000D4600000}"/>
    <cellStyle name="20% - Accent1 3 3 3 4 10 2" xfId="24973" xr:uid="{00000000-0005-0000-0000-0000D5600000}"/>
    <cellStyle name="20% - Accent1 3 3 3 4 11" xfId="24974" xr:uid="{00000000-0005-0000-0000-0000D6600000}"/>
    <cellStyle name="20% - Accent1 3 3 3 4 2" xfId="24975" xr:uid="{00000000-0005-0000-0000-0000D7600000}"/>
    <cellStyle name="20% - Accent1 3 3 3 4 2 2" xfId="24976" xr:uid="{00000000-0005-0000-0000-0000D8600000}"/>
    <cellStyle name="20% - Accent1 3 3 3 4 2 2 2" xfId="24977" xr:uid="{00000000-0005-0000-0000-0000D9600000}"/>
    <cellStyle name="20% - Accent1 3 3 3 4 2 2 2 2" xfId="24978" xr:uid="{00000000-0005-0000-0000-0000DA600000}"/>
    <cellStyle name="20% - Accent1 3 3 3 4 2 2 2 2 2" xfId="24979" xr:uid="{00000000-0005-0000-0000-0000DB600000}"/>
    <cellStyle name="20% - Accent1 3 3 3 4 2 2 2 3" xfId="24980" xr:uid="{00000000-0005-0000-0000-0000DC600000}"/>
    <cellStyle name="20% - Accent1 3 3 3 4 2 2 3" xfId="24981" xr:uid="{00000000-0005-0000-0000-0000DD600000}"/>
    <cellStyle name="20% - Accent1 3 3 3 4 2 2 3 2" xfId="24982" xr:uid="{00000000-0005-0000-0000-0000DE600000}"/>
    <cellStyle name="20% - Accent1 3 3 3 4 2 2 4" xfId="24983" xr:uid="{00000000-0005-0000-0000-0000DF600000}"/>
    <cellStyle name="20% - Accent1 3 3 3 4 2 3" xfId="24984" xr:uid="{00000000-0005-0000-0000-0000E0600000}"/>
    <cellStyle name="20% - Accent1 3 3 3 4 2 3 2" xfId="24985" xr:uid="{00000000-0005-0000-0000-0000E1600000}"/>
    <cellStyle name="20% - Accent1 3 3 3 4 2 3 2 2" xfId="24986" xr:uid="{00000000-0005-0000-0000-0000E2600000}"/>
    <cellStyle name="20% - Accent1 3 3 3 4 2 3 2 2 2" xfId="24987" xr:uid="{00000000-0005-0000-0000-0000E3600000}"/>
    <cellStyle name="20% - Accent1 3 3 3 4 2 3 2 3" xfId="24988" xr:uid="{00000000-0005-0000-0000-0000E4600000}"/>
    <cellStyle name="20% - Accent1 3 3 3 4 2 3 3" xfId="24989" xr:uid="{00000000-0005-0000-0000-0000E5600000}"/>
    <cellStyle name="20% - Accent1 3 3 3 4 2 3 3 2" xfId="24990" xr:uid="{00000000-0005-0000-0000-0000E6600000}"/>
    <cellStyle name="20% - Accent1 3 3 3 4 2 3 4" xfId="24991" xr:uid="{00000000-0005-0000-0000-0000E7600000}"/>
    <cellStyle name="20% - Accent1 3 3 3 4 2 4" xfId="24992" xr:uid="{00000000-0005-0000-0000-0000E8600000}"/>
    <cellStyle name="20% - Accent1 3 3 3 4 2 4 2" xfId="24993" xr:uid="{00000000-0005-0000-0000-0000E9600000}"/>
    <cellStyle name="20% - Accent1 3 3 3 4 2 4 2 2" xfId="24994" xr:uid="{00000000-0005-0000-0000-0000EA600000}"/>
    <cellStyle name="20% - Accent1 3 3 3 4 2 4 2 2 2" xfId="24995" xr:uid="{00000000-0005-0000-0000-0000EB600000}"/>
    <cellStyle name="20% - Accent1 3 3 3 4 2 4 2 3" xfId="24996" xr:uid="{00000000-0005-0000-0000-0000EC600000}"/>
    <cellStyle name="20% - Accent1 3 3 3 4 2 4 3" xfId="24997" xr:uid="{00000000-0005-0000-0000-0000ED600000}"/>
    <cellStyle name="20% - Accent1 3 3 3 4 2 4 3 2" xfId="24998" xr:uid="{00000000-0005-0000-0000-0000EE600000}"/>
    <cellStyle name="20% - Accent1 3 3 3 4 2 4 4" xfId="24999" xr:uid="{00000000-0005-0000-0000-0000EF600000}"/>
    <cellStyle name="20% - Accent1 3 3 3 4 2 5" xfId="25000" xr:uid="{00000000-0005-0000-0000-0000F0600000}"/>
    <cellStyle name="20% - Accent1 3 3 3 4 2 5 2" xfId="25001" xr:uid="{00000000-0005-0000-0000-0000F1600000}"/>
    <cellStyle name="20% - Accent1 3 3 3 4 2 5 2 2" xfId="25002" xr:uid="{00000000-0005-0000-0000-0000F2600000}"/>
    <cellStyle name="20% - Accent1 3 3 3 4 2 5 3" xfId="25003" xr:uid="{00000000-0005-0000-0000-0000F3600000}"/>
    <cellStyle name="20% - Accent1 3 3 3 4 2 6" xfId="25004" xr:uid="{00000000-0005-0000-0000-0000F4600000}"/>
    <cellStyle name="20% - Accent1 3 3 3 4 2 6 2" xfId="25005" xr:uid="{00000000-0005-0000-0000-0000F5600000}"/>
    <cellStyle name="20% - Accent1 3 3 3 4 2 6 2 2" xfId="25006" xr:uid="{00000000-0005-0000-0000-0000F6600000}"/>
    <cellStyle name="20% - Accent1 3 3 3 4 2 6 3" xfId="25007" xr:uid="{00000000-0005-0000-0000-0000F7600000}"/>
    <cellStyle name="20% - Accent1 3 3 3 4 2 7" xfId="25008" xr:uid="{00000000-0005-0000-0000-0000F8600000}"/>
    <cellStyle name="20% - Accent1 3 3 3 4 2 7 2" xfId="25009" xr:uid="{00000000-0005-0000-0000-0000F9600000}"/>
    <cellStyle name="20% - Accent1 3 3 3 4 2 8" xfId="25010" xr:uid="{00000000-0005-0000-0000-0000FA600000}"/>
    <cellStyle name="20% - Accent1 3 3 3 4 2 8 2" xfId="25011" xr:uid="{00000000-0005-0000-0000-0000FB600000}"/>
    <cellStyle name="20% - Accent1 3 3 3 4 2 9" xfId="25012" xr:uid="{00000000-0005-0000-0000-0000FC600000}"/>
    <cellStyle name="20% - Accent1 3 3 3 4 3" xfId="25013" xr:uid="{00000000-0005-0000-0000-0000FD600000}"/>
    <cellStyle name="20% - Accent1 3 3 3 4 3 2" xfId="25014" xr:uid="{00000000-0005-0000-0000-0000FE600000}"/>
    <cellStyle name="20% - Accent1 3 3 3 4 3 2 2" xfId="25015" xr:uid="{00000000-0005-0000-0000-0000FF600000}"/>
    <cellStyle name="20% - Accent1 3 3 3 4 3 2 2 2" xfId="25016" xr:uid="{00000000-0005-0000-0000-000000610000}"/>
    <cellStyle name="20% - Accent1 3 3 3 4 3 2 2 2 2" xfId="25017" xr:uid="{00000000-0005-0000-0000-000001610000}"/>
    <cellStyle name="20% - Accent1 3 3 3 4 3 2 2 3" xfId="25018" xr:uid="{00000000-0005-0000-0000-000002610000}"/>
    <cellStyle name="20% - Accent1 3 3 3 4 3 2 3" xfId="25019" xr:uid="{00000000-0005-0000-0000-000003610000}"/>
    <cellStyle name="20% - Accent1 3 3 3 4 3 2 3 2" xfId="25020" xr:uid="{00000000-0005-0000-0000-000004610000}"/>
    <cellStyle name="20% - Accent1 3 3 3 4 3 2 4" xfId="25021" xr:uid="{00000000-0005-0000-0000-000005610000}"/>
    <cellStyle name="20% - Accent1 3 3 3 4 3 3" xfId="25022" xr:uid="{00000000-0005-0000-0000-000006610000}"/>
    <cellStyle name="20% - Accent1 3 3 3 4 3 3 2" xfId="25023" xr:uid="{00000000-0005-0000-0000-000007610000}"/>
    <cellStyle name="20% - Accent1 3 3 3 4 3 3 2 2" xfId="25024" xr:uid="{00000000-0005-0000-0000-000008610000}"/>
    <cellStyle name="20% - Accent1 3 3 3 4 3 3 2 2 2" xfId="25025" xr:uid="{00000000-0005-0000-0000-000009610000}"/>
    <cellStyle name="20% - Accent1 3 3 3 4 3 3 2 3" xfId="25026" xr:uid="{00000000-0005-0000-0000-00000A610000}"/>
    <cellStyle name="20% - Accent1 3 3 3 4 3 3 3" xfId="25027" xr:uid="{00000000-0005-0000-0000-00000B610000}"/>
    <cellStyle name="20% - Accent1 3 3 3 4 3 3 3 2" xfId="25028" xr:uid="{00000000-0005-0000-0000-00000C610000}"/>
    <cellStyle name="20% - Accent1 3 3 3 4 3 3 4" xfId="25029" xr:uid="{00000000-0005-0000-0000-00000D610000}"/>
    <cellStyle name="20% - Accent1 3 3 3 4 3 4" xfId="25030" xr:uid="{00000000-0005-0000-0000-00000E610000}"/>
    <cellStyle name="20% - Accent1 3 3 3 4 3 4 2" xfId="25031" xr:uid="{00000000-0005-0000-0000-00000F610000}"/>
    <cellStyle name="20% - Accent1 3 3 3 4 3 4 2 2" xfId="25032" xr:uid="{00000000-0005-0000-0000-000010610000}"/>
    <cellStyle name="20% - Accent1 3 3 3 4 3 4 2 2 2" xfId="25033" xr:uid="{00000000-0005-0000-0000-000011610000}"/>
    <cellStyle name="20% - Accent1 3 3 3 4 3 4 2 3" xfId="25034" xr:uid="{00000000-0005-0000-0000-000012610000}"/>
    <cellStyle name="20% - Accent1 3 3 3 4 3 4 3" xfId="25035" xr:uid="{00000000-0005-0000-0000-000013610000}"/>
    <cellStyle name="20% - Accent1 3 3 3 4 3 4 3 2" xfId="25036" xr:uid="{00000000-0005-0000-0000-000014610000}"/>
    <cellStyle name="20% - Accent1 3 3 3 4 3 4 4" xfId="25037" xr:uid="{00000000-0005-0000-0000-000015610000}"/>
    <cellStyle name="20% - Accent1 3 3 3 4 3 5" xfId="25038" xr:uid="{00000000-0005-0000-0000-000016610000}"/>
    <cellStyle name="20% - Accent1 3 3 3 4 3 5 2" xfId="25039" xr:uid="{00000000-0005-0000-0000-000017610000}"/>
    <cellStyle name="20% - Accent1 3 3 3 4 3 5 2 2" xfId="25040" xr:uid="{00000000-0005-0000-0000-000018610000}"/>
    <cellStyle name="20% - Accent1 3 3 3 4 3 5 3" xfId="25041" xr:uid="{00000000-0005-0000-0000-000019610000}"/>
    <cellStyle name="20% - Accent1 3 3 3 4 3 6" xfId="25042" xr:uid="{00000000-0005-0000-0000-00001A610000}"/>
    <cellStyle name="20% - Accent1 3 3 3 4 3 6 2" xfId="25043" xr:uid="{00000000-0005-0000-0000-00001B610000}"/>
    <cellStyle name="20% - Accent1 3 3 3 4 3 6 2 2" xfId="25044" xr:uid="{00000000-0005-0000-0000-00001C610000}"/>
    <cellStyle name="20% - Accent1 3 3 3 4 3 6 3" xfId="25045" xr:uid="{00000000-0005-0000-0000-00001D610000}"/>
    <cellStyle name="20% - Accent1 3 3 3 4 3 7" xfId="25046" xr:uid="{00000000-0005-0000-0000-00001E610000}"/>
    <cellStyle name="20% - Accent1 3 3 3 4 3 7 2" xfId="25047" xr:uid="{00000000-0005-0000-0000-00001F610000}"/>
    <cellStyle name="20% - Accent1 3 3 3 4 3 8" xfId="25048" xr:uid="{00000000-0005-0000-0000-000020610000}"/>
    <cellStyle name="20% - Accent1 3 3 3 4 3 8 2" xfId="25049" xr:uid="{00000000-0005-0000-0000-000021610000}"/>
    <cellStyle name="20% - Accent1 3 3 3 4 3 9" xfId="25050" xr:uid="{00000000-0005-0000-0000-000022610000}"/>
    <cellStyle name="20% - Accent1 3 3 3 4 4" xfId="25051" xr:uid="{00000000-0005-0000-0000-000023610000}"/>
    <cellStyle name="20% - Accent1 3 3 3 4 4 2" xfId="25052" xr:uid="{00000000-0005-0000-0000-000024610000}"/>
    <cellStyle name="20% - Accent1 3 3 3 4 4 2 2" xfId="25053" xr:uid="{00000000-0005-0000-0000-000025610000}"/>
    <cellStyle name="20% - Accent1 3 3 3 4 4 2 2 2" xfId="25054" xr:uid="{00000000-0005-0000-0000-000026610000}"/>
    <cellStyle name="20% - Accent1 3 3 3 4 4 2 3" xfId="25055" xr:uid="{00000000-0005-0000-0000-000027610000}"/>
    <cellStyle name="20% - Accent1 3 3 3 4 4 3" xfId="25056" xr:uid="{00000000-0005-0000-0000-000028610000}"/>
    <cellStyle name="20% - Accent1 3 3 3 4 4 3 2" xfId="25057" xr:uid="{00000000-0005-0000-0000-000029610000}"/>
    <cellStyle name="20% - Accent1 3 3 3 4 4 4" xfId="25058" xr:uid="{00000000-0005-0000-0000-00002A610000}"/>
    <cellStyle name="20% - Accent1 3 3 3 4 5" xfId="25059" xr:uid="{00000000-0005-0000-0000-00002B610000}"/>
    <cellStyle name="20% - Accent1 3 3 3 4 5 2" xfId="25060" xr:uid="{00000000-0005-0000-0000-00002C610000}"/>
    <cellStyle name="20% - Accent1 3 3 3 4 5 2 2" xfId="25061" xr:uid="{00000000-0005-0000-0000-00002D610000}"/>
    <cellStyle name="20% - Accent1 3 3 3 4 5 2 2 2" xfId="25062" xr:uid="{00000000-0005-0000-0000-00002E610000}"/>
    <cellStyle name="20% - Accent1 3 3 3 4 5 2 3" xfId="25063" xr:uid="{00000000-0005-0000-0000-00002F610000}"/>
    <cellStyle name="20% - Accent1 3 3 3 4 5 3" xfId="25064" xr:uid="{00000000-0005-0000-0000-000030610000}"/>
    <cellStyle name="20% - Accent1 3 3 3 4 5 3 2" xfId="25065" xr:uid="{00000000-0005-0000-0000-000031610000}"/>
    <cellStyle name="20% - Accent1 3 3 3 4 5 4" xfId="25066" xr:uid="{00000000-0005-0000-0000-000032610000}"/>
    <cellStyle name="20% - Accent1 3 3 3 4 6" xfId="25067" xr:uid="{00000000-0005-0000-0000-000033610000}"/>
    <cellStyle name="20% - Accent1 3 3 3 4 6 2" xfId="25068" xr:uid="{00000000-0005-0000-0000-000034610000}"/>
    <cellStyle name="20% - Accent1 3 3 3 4 6 2 2" xfId="25069" xr:uid="{00000000-0005-0000-0000-000035610000}"/>
    <cellStyle name="20% - Accent1 3 3 3 4 6 2 2 2" xfId="25070" xr:uid="{00000000-0005-0000-0000-000036610000}"/>
    <cellStyle name="20% - Accent1 3 3 3 4 6 2 3" xfId="25071" xr:uid="{00000000-0005-0000-0000-000037610000}"/>
    <cellStyle name="20% - Accent1 3 3 3 4 6 3" xfId="25072" xr:uid="{00000000-0005-0000-0000-000038610000}"/>
    <cellStyle name="20% - Accent1 3 3 3 4 6 3 2" xfId="25073" xr:uid="{00000000-0005-0000-0000-000039610000}"/>
    <cellStyle name="20% - Accent1 3 3 3 4 6 4" xfId="25074" xr:uid="{00000000-0005-0000-0000-00003A610000}"/>
    <cellStyle name="20% - Accent1 3 3 3 4 7" xfId="25075" xr:uid="{00000000-0005-0000-0000-00003B610000}"/>
    <cellStyle name="20% - Accent1 3 3 3 4 7 2" xfId="25076" xr:uid="{00000000-0005-0000-0000-00003C610000}"/>
    <cellStyle name="20% - Accent1 3 3 3 4 7 2 2" xfId="25077" xr:uid="{00000000-0005-0000-0000-00003D610000}"/>
    <cellStyle name="20% - Accent1 3 3 3 4 7 3" xfId="25078" xr:uid="{00000000-0005-0000-0000-00003E610000}"/>
    <cellStyle name="20% - Accent1 3 3 3 4 8" xfId="25079" xr:uid="{00000000-0005-0000-0000-00003F610000}"/>
    <cellStyle name="20% - Accent1 3 3 3 4 8 2" xfId="25080" xr:uid="{00000000-0005-0000-0000-000040610000}"/>
    <cellStyle name="20% - Accent1 3 3 3 4 8 2 2" xfId="25081" xr:uid="{00000000-0005-0000-0000-000041610000}"/>
    <cellStyle name="20% - Accent1 3 3 3 4 8 3" xfId="25082" xr:uid="{00000000-0005-0000-0000-000042610000}"/>
    <cellStyle name="20% - Accent1 3 3 3 4 9" xfId="25083" xr:uid="{00000000-0005-0000-0000-000043610000}"/>
    <cellStyle name="20% - Accent1 3 3 3 4 9 2" xfId="25084" xr:uid="{00000000-0005-0000-0000-000044610000}"/>
    <cellStyle name="20% - Accent1 3 3 3 5" xfId="25085" xr:uid="{00000000-0005-0000-0000-000045610000}"/>
    <cellStyle name="20% - Accent1 3 3 3 5 2" xfId="25086" xr:uid="{00000000-0005-0000-0000-000046610000}"/>
    <cellStyle name="20% - Accent1 3 3 3 5 2 2" xfId="25087" xr:uid="{00000000-0005-0000-0000-000047610000}"/>
    <cellStyle name="20% - Accent1 3 3 3 5 2 2 2" xfId="25088" xr:uid="{00000000-0005-0000-0000-000048610000}"/>
    <cellStyle name="20% - Accent1 3 3 3 5 2 2 2 2" xfId="25089" xr:uid="{00000000-0005-0000-0000-000049610000}"/>
    <cellStyle name="20% - Accent1 3 3 3 5 2 2 3" xfId="25090" xr:uid="{00000000-0005-0000-0000-00004A610000}"/>
    <cellStyle name="20% - Accent1 3 3 3 5 2 3" xfId="25091" xr:uid="{00000000-0005-0000-0000-00004B610000}"/>
    <cellStyle name="20% - Accent1 3 3 3 5 2 3 2" xfId="25092" xr:uid="{00000000-0005-0000-0000-00004C610000}"/>
    <cellStyle name="20% - Accent1 3 3 3 5 2 4" xfId="25093" xr:uid="{00000000-0005-0000-0000-00004D610000}"/>
    <cellStyle name="20% - Accent1 3 3 3 5 3" xfId="25094" xr:uid="{00000000-0005-0000-0000-00004E610000}"/>
    <cellStyle name="20% - Accent1 3 3 3 5 3 2" xfId="25095" xr:uid="{00000000-0005-0000-0000-00004F610000}"/>
    <cellStyle name="20% - Accent1 3 3 3 5 3 2 2" xfId="25096" xr:uid="{00000000-0005-0000-0000-000050610000}"/>
    <cellStyle name="20% - Accent1 3 3 3 5 3 2 2 2" xfId="25097" xr:uid="{00000000-0005-0000-0000-000051610000}"/>
    <cellStyle name="20% - Accent1 3 3 3 5 3 2 3" xfId="25098" xr:uid="{00000000-0005-0000-0000-000052610000}"/>
    <cellStyle name="20% - Accent1 3 3 3 5 3 3" xfId="25099" xr:uid="{00000000-0005-0000-0000-000053610000}"/>
    <cellStyle name="20% - Accent1 3 3 3 5 3 3 2" xfId="25100" xr:uid="{00000000-0005-0000-0000-000054610000}"/>
    <cellStyle name="20% - Accent1 3 3 3 5 3 4" xfId="25101" xr:uid="{00000000-0005-0000-0000-000055610000}"/>
    <cellStyle name="20% - Accent1 3 3 3 5 4" xfId="25102" xr:uid="{00000000-0005-0000-0000-000056610000}"/>
    <cellStyle name="20% - Accent1 3 3 3 5 4 2" xfId="25103" xr:uid="{00000000-0005-0000-0000-000057610000}"/>
    <cellStyle name="20% - Accent1 3 3 3 5 4 2 2" xfId="25104" xr:uid="{00000000-0005-0000-0000-000058610000}"/>
    <cellStyle name="20% - Accent1 3 3 3 5 4 2 2 2" xfId="25105" xr:uid="{00000000-0005-0000-0000-000059610000}"/>
    <cellStyle name="20% - Accent1 3 3 3 5 4 2 3" xfId="25106" xr:uid="{00000000-0005-0000-0000-00005A610000}"/>
    <cellStyle name="20% - Accent1 3 3 3 5 4 3" xfId="25107" xr:uid="{00000000-0005-0000-0000-00005B610000}"/>
    <cellStyle name="20% - Accent1 3 3 3 5 4 3 2" xfId="25108" xr:uid="{00000000-0005-0000-0000-00005C610000}"/>
    <cellStyle name="20% - Accent1 3 3 3 5 4 4" xfId="25109" xr:uid="{00000000-0005-0000-0000-00005D610000}"/>
    <cellStyle name="20% - Accent1 3 3 3 5 5" xfId="25110" xr:uid="{00000000-0005-0000-0000-00005E610000}"/>
    <cellStyle name="20% - Accent1 3 3 3 5 5 2" xfId="25111" xr:uid="{00000000-0005-0000-0000-00005F610000}"/>
    <cellStyle name="20% - Accent1 3 3 3 5 5 2 2" xfId="25112" xr:uid="{00000000-0005-0000-0000-000060610000}"/>
    <cellStyle name="20% - Accent1 3 3 3 5 5 3" xfId="25113" xr:uid="{00000000-0005-0000-0000-000061610000}"/>
    <cellStyle name="20% - Accent1 3 3 3 5 6" xfId="25114" xr:uid="{00000000-0005-0000-0000-000062610000}"/>
    <cellStyle name="20% - Accent1 3 3 3 5 6 2" xfId="25115" xr:uid="{00000000-0005-0000-0000-000063610000}"/>
    <cellStyle name="20% - Accent1 3 3 3 5 6 2 2" xfId="25116" xr:uid="{00000000-0005-0000-0000-000064610000}"/>
    <cellStyle name="20% - Accent1 3 3 3 5 6 3" xfId="25117" xr:uid="{00000000-0005-0000-0000-000065610000}"/>
    <cellStyle name="20% - Accent1 3 3 3 5 7" xfId="25118" xr:uid="{00000000-0005-0000-0000-000066610000}"/>
    <cellStyle name="20% - Accent1 3 3 3 5 7 2" xfId="25119" xr:uid="{00000000-0005-0000-0000-000067610000}"/>
    <cellStyle name="20% - Accent1 3 3 3 5 8" xfId="25120" xr:uid="{00000000-0005-0000-0000-000068610000}"/>
    <cellStyle name="20% - Accent1 3 3 3 5 8 2" xfId="25121" xr:uid="{00000000-0005-0000-0000-000069610000}"/>
    <cellStyle name="20% - Accent1 3 3 3 5 9" xfId="25122" xr:uid="{00000000-0005-0000-0000-00006A610000}"/>
    <cellStyle name="20% - Accent1 3 3 3 6" xfId="25123" xr:uid="{00000000-0005-0000-0000-00006B610000}"/>
    <cellStyle name="20% - Accent1 3 3 3 6 2" xfId="25124" xr:uid="{00000000-0005-0000-0000-00006C610000}"/>
    <cellStyle name="20% - Accent1 3 3 3 6 2 2" xfId="25125" xr:uid="{00000000-0005-0000-0000-00006D610000}"/>
    <cellStyle name="20% - Accent1 3 3 3 6 2 2 2" xfId="25126" xr:uid="{00000000-0005-0000-0000-00006E610000}"/>
    <cellStyle name="20% - Accent1 3 3 3 6 2 2 2 2" xfId="25127" xr:uid="{00000000-0005-0000-0000-00006F610000}"/>
    <cellStyle name="20% - Accent1 3 3 3 6 2 2 3" xfId="25128" xr:uid="{00000000-0005-0000-0000-000070610000}"/>
    <cellStyle name="20% - Accent1 3 3 3 6 2 3" xfId="25129" xr:uid="{00000000-0005-0000-0000-000071610000}"/>
    <cellStyle name="20% - Accent1 3 3 3 6 2 3 2" xfId="25130" xr:uid="{00000000-0005-0000-0000-000072610000}"/>
    <cellStyle name="20% - Accent1 3 3 3 6 2 4" xfId="25131" xr:uid="{00000000-0005-0000-0000-000073610000}"/>
    <cellStyle name="20% - Accent1 3 3 3 6 3" xfId="25132" xr:uid="{00000000-0005-0000-0000-000074610000}"/>
    <cellStyle name="20% - Accent1 3 3 3 6 3 2" xfId="25133" xr:uid="{00000000-0005-0000-0000-000075610000}"/>
    <cellStyle name="20% - Accent1 3 3 3 6 3 2 2" xfId="25134" xr:uid="{00000000-0005-0000-0000-000076610000}"/>
    <cellStyle name="20% - Accent1 3 3 3 6 3 2 2 2" xfId="25135" xr:uid="{00000000-0005-0000-0000-000077610000}"/>
    <cellStyle name="20% - Accent1 3 3 3 6 3 2 3" xfId="25136" xr:uid="{00000000-0005-0000-0000-000078610000}"/>
    <cellStyle name="20% - Accent1 3 3 3 6 3 3" xfId="25137" xr:uid="{00000000-0005-0000-0000-000079610000}"/>
    <cellStyle name="20% - Accent1 3 3 3 6 3 3 2" xfId="25138" xr:uid="{00000000-0005-0000-0000-00007A610000}"/>
    <cellStyle name="20% - Accent1 3 3 3 6 3 4" xfId="25139" xr:uid="{00000000-0005-0000-0000-00007B610000}"/>
    <cellStyle name="20% - Accent1 3 3 3 6 4" xfId="25140" xr:uid="{00000000-0005-0000-0000-00007C610000}"/>
    <cellStyle name="20% - Accent1 3 3 3 6 4 2" xfId="25141" xr:uid="{00000000-0005-0000-0000-00007D610000}"/>
    <cellStyle name="20% - Accent1 3 3 3 6 4 2 2" xfId="25142" xr:uid="{00000000-0005-0000-0000-00007E610000}"/>
    <cellStyle name="20% - Accent1 3 3 3 6 4 2 2 2" xfId="25143" xr:uid="{00000000-0005-0000-0000-00007F610000}"/>
    <cellStyle name="20% - Accent1 3 3 3 6 4 2 3" xfId="25144" xr:uid="{00000000-0005-0000-0000-000080610000}"/>
    <cellStyle name="20% - Accent1 3 3 3 6 4 3" xfId="25145" xr:uid="{00000000-0005-0000-0000-000081610000}"/>
    <cellStyle name="20% - Accent1 3 3 3 6 4 3 2" xfId="25146" xr:uid="{00000000-0005-0000-0000-000082610000}"/>
    <cellStyle name="20% - Accent1 3 3 3 6 4 4" xfId="25147" xr:uid="{00000000-0005-0000-0000-000083610000}"/>
    <cellStyle name="20% - Accent1 3 3 3 6 5" xfId="25148" xr:uid="{00000000-0005-0000-0000-000084610000}"/>
    <cellStyle name="20% - Accent1 3 3 3 6 5 2" xfId="25149" xr:uid="{00000000-0005-0000-0000-000085610000}"/>
    <cellStyle name="20% - Accent1 3 3 3 6 5 2 2" xfId="25150" xr:uid="{00000000-0005-0000-0000-000086610000}"/>
    <cellStyle name="20% - Accent1 3 3 3 6 5 3" xfId="25151" xr:uid="{00000000-0005-0000-0000-000087610000}"/>
    <cellStyle name="20% - Accent1 3 3 3 6 6" xfId="25152" xr:uid="{00000000-0005-0000-0000-000088610000}"/>
    <cellStyle name="20% - Accent1 3 3 3 6 6 2" xfId="25153" xr:uid="{00000000-0005-0000-0000-000089610000}"/>
    <cellStyle name="20% - Accent1 3 3 3 6 6 2 2" xfId="25154" xr:uid="{00000000-0005-0000-0000-00008A610000}"/>
    <cellStyle name="20% - Accent1 3 3 3 6 6 3" xfId="25155" xr:uid="{00000000-0005-0000-0000-00008B610000}"/>
    <cellStyle name="20% - Accent1 3 3 3 6 7" xfId="25156" xr:uid="{00000000-0005-0000-0000-00008C610000}"/>
    <cellStyle name="20% - Accent1 3 3 3 6 7 2" xfId="25157" xr:uid="{00000000-0005-0000-0000-00008D610000}"/>
    <cellStyle name="20% - Accent1 3 3 3 6 8" xfId="25158" xr:uid="{00000000-0005-0000-0000-00008E610000}"/>
    <cellStyle name="20% - Accent1 3 3 3 6 8 2" xfId="25159" xr:uid="{00000000-0005-0000-0000-00008F610000}"/>
    <cellStyle name="20% - Accent1 3 3 3 6 9" xfId="25160" xr:uid="{00000000-0005-0000-0000-000090610000}"/>
    <cellStyle name="20% - Accent1 3 3 3 7" xfId="25161" xr:uid="{00000000-0005-0000-0000-000091610000}"/>
    <cellStyle name="20% - Accent1 3 3 3 7 2" xfId="25162" xr:uid="{00000000-0005-0000-0000-000092610000}"/>
    <cellStyle name="20% - Accent1 3 3 3 7 2 2" xfId="25163" xr:uid="{00000000-0005-0000-0000-000093610000}"/>
    <cellStyle name="20% - Accent1 3 3 3 7 2 2 2" xfId="25164" xr:uid="{00000000-0005-0000-0000-000094610000}"/>
    <cellStyle name="20% - Accent1 3 3 3 7 2 3" xfId="25165" xr:uid="{00000000-0005-0000-0000-000095610000}"/>
    <cellStyle name="20% - Accent1 3 3 3 7 3" xfId="25166" xr:uid="{00000000-0005-0000-0000-000096610000}"/>
    <cellStyle name="20% - Accent1 3 3 3 7 3 2" xfId="25167" xr:uid="{00000000-0005-0000-0000-000097610000}"/>
    <cellStyle name="20% - Accent1 3 3 3 7 4" xfId="25168" xr:uid="{00000000-0005-0000-0000-000098610000}"/>
    <cellStyle name="20% - Accent1 3 3 3 8" xfId="25169" xr:uid="{00000000-0005-0000-0000-000099610000}"/>
    <cellStyle name="20% - Accent1 3 3 3 8 2" xfId="25170" xr:uid="{00000000-0005-0000-0000-00009A610000}"/>
    <cellStyle name="20% - Accent1 3 3 3 8 2 2" xfId="25171" xr:uid="{00000000-0005-0000-0000-00009B610000}"/>
    <cellStyle name="20% - Accent1 3 3 3 8 2 2 2" xfId="25172" xr:uid="{00000000-0005-0000-0000-00009C610000}"/>
    <cellStyle name="20% - Accent1 3 3 3 8 2 3" xfId="25173" xr:uid="{00000000-0005-0000-0000-00009D610000}"/>
    <cellStyle name="20% - Accent1 3 3 3 8 3" xfId="25174" xr:uid="{00000000-0005-0000-0000-00009E610000}"/>
    <cellStyle name="20% - Accent1 3 3 3 8 3 2" xfId="25175" xr:uid="{00000000-0005-0000-0000-00009F610000}"/>
    <cellStyle name="20% - Accent1 3 3 3 8 4" xfId="25176" xr:uid="{00000000-0005-0000-0000-0000A0610000}"/>
    <cellStyle name="20% - Accent1 3 3 3 9" xfId="25177" xr:uid="{00000000-0005-0000-0000-0000A1610000}"/>
    <cellStyle name="20% - Accent1 3 3 3 9 2" xfId="25178" xr:uid="{00000000-0005-0000-0000-0000A2610000}"/>
    <cellStyle name="20% - Accent1 3 3 3 9 2 2" xfId="25179" xr:uid="{00000000-0005-0000-0000-0000A3610000}"/>
    <cellStyle name="20% - Accent1 3 3 3 9 2 2 2" xfId="25180" xr:uid="{00000000-0005-0000-0000-0000A4610000}"/>
    <cellStyle name="20% - Accent1 3 3 3 9 2 3" xfId="25181" xr:uid="{00000000-0005-0000-0000-0000A5610000}"/>
    <cellStyle name="20% - Accent1 3 3 3 9 3" xfId="25182" xr:uid="{00000000-0005-0000-0000-0000A6610000}"/>
    <cellStyle name="20% - Accent1 3 3 3 9 3 2" xfId="25183" xr:uid="{00000000-0005-0000-0000-0000A7610000}"/>
    <cellStyle name="20% - Accent1 3 3 3 9 4" xfId="25184" xr:uid="{00000000-0005-0000-0000-0000A8610000}"/>
    <cellStyle name="20% - Accent1 3 3 4" xfId="25185" xr:uid="{00000000-0005-0000-0000-0000A9610000}"/>
    <cellStyle name="20% - Accent1 3 3 4 10" xfId="25186" xr:uid="{00000000-0005-0000-0000-0000AA610000}"/>
    <cellStyle name="20% - Accent1 3 3 4 10 2" xfId="25187" xr:uid="{00000000-0005-0000-0000-0000AB610000}"/>
    <cellStyle name="20% - Accent1 3 3 4 11" xfId="25188" xr:uid="{00000000-0005-0000-0000-0000AC610000}"/>
    <cellStyle name="20% - Accent1 3 3 4 2" xfId="25189" xr:uid="{00000000-0005-0000-0000-0000AD610000}"/>
    <cellStyle name="20% - Accent1 3 3 4 2 2" xfId="25190" xr:uid="{00000000-0005-0000-0000-0000AE610000}"/>
    <cellStyle name="20% - Accent1 3 3 4 2 2 2" xfId="25191" xr:uid="{00000000-0005-0000-0000-0000AF610000}"/>
    <cellStyle name="20% - Accent1 3 3 4 2 2 2 2" xfId="25192" xr:uid="{00000000-0005-0000-0000-0000B0610000}"/>
    <cellStyle name="20% - Accent1 3 3 4 2 2 2 2 2" xfId="25193" xr:uid="{00000000-0005-0000-0000-0000B1610000}"/>
    <cellStyle name="20% - Accent1 3 3 4 2 2 2 3" xfId="25194" xr:uid="{00000000-0005-0000-0000-0000B2610000}"/>
    <cellStyle name="20% - Accent1 3 3 4 2 2 3" xfId="25195" xr:uid="{00000000-0005-0000-0000-0000B3610000}"/>
    <cellStyle name="20% - Accent1 3 3 4 2 2 3 2" xfId="25196" xr:uid="{00000000-0005-0000-0000-0000B4610000}"/>
    <cellStyle name="20% - Accent1 3 3 4 2 2 4" xfId="25197" xr:uid="{00000000-0005-0000-0000-0000B5610000}"/>
    <cellStyle name="20% - Accent1 3 3 4 2 3" xfId="25198" xr:uid="{00000000-0005-0000-0000-0000B6610000}"/>
    <cellStyle name="20% - Accent1 3 3 4 2 3 2" xfId="25199" xr:uid="{00000000-0005-0000-0000-0000B7610000}"/>
    <cellStyle name="20% - Accent1 3 3 4 2 3 2 2" xfId="25200" xr:uid="{00000000-0005-0000-0000-0000B8610000}"/>
    <cellStyle name="20% - Accent1 3 3 4 2 3 2 2 2" xfId="25201" xr:uid="{00000000-0005-0000-0000-0000B9610000}"/>
    <cellStyle name="20% - Accent1 3 3 4 2 3 2 3" xfId="25202" xr:uid="{00000000-0005-0000-0000-0000BA610000}"/>
    <cellStyle name="20% - Accent1 3 3 4 2 3 3" xfId="25203" xr:uid="{00000000-0005-0000-0000-0000BB610000}"/>
    <cellStyle name="20% - Accent1 3 3 4 2 3 3 2" xfId="25204" xr:uid="{00000000-0005-0000-0000-0000BC610000}"/>
    <cellStyle name="20% - Accent1 3 3 4 2 3 4" xfId="25205" xr:uid="{00000000-0005-0000-0000-0000BD610000}"/>
    <cellStyle name="20% - Accent1 3 3 4 2 4" xfId="25206" xr:uid="{00000000-0005-0000-0000-0000BE610000}"/>
    <cellStyle name="20% - Accent1 3 3 4 2 4 2" xfId="25207" xr:uid="{00000000-0005-0000-0000-0000BF610000}"/>
    <cellStyle name="20% - Accent1 3 3 4 2 4 2 2" xfId="25208" xr:uid="{00000000-0005-0000-0000-0000C0610000}"/>
    <cellStyle name="20% - Accent1 3 3 4 2 4 2 2 2" xfId="25209" xr:uid="{00000000-0005-0000-0000-0000C1610000}"/>
    <cellStyle name="20% - Accent1 3 3 4 2 4 2 3" xfId="25210" xr:uid="{00000000-0005-0000-0000-0000C2610000}"/>
    <cellStyle name="20% - Accent1 3 3 4 2 4 3" xfId="25211" xr:uid="{00000000-0005-0000-0000-0000C3610000}"/>
    <cellStyle name="20% - Accent1 3 3 4 2 4 3 2" xfId="25212" xr:uid="{00000000-0005-0000-0000-0000C4610000}"/>
    <cellStyle name="20% - Accent1 3 3 4 2 4 4" xfId="25213" xr:uid="{00000000-0005-0000-0000-0000C5610000}"/>
    <cellStyle name="20% - Accent1 3 3 4 2 5" xfId="25214" xr:uid="{00000000-0005-0000-0000-0000C6610000}"/>
    <cellStyle name="20% - Accent1 3 3 4 2 5 2" xfId="25215" xr:uid="{00000000-0005-0000-0000-0000C7610000}"/>
    <cellStyle name="20% - Accent1 3 3 4 2 5 2 2" xfId="25216" xr:uid="{00000000-0005-0000-0000-0000C8610000}"/>
    <cellStyle name="20% - Accent1 3 3 4 2 5 3" xfId="25217" xr:uid="{00000000-0005-0000-0000-0000C9610000}"/>
    <cellStyle name="20% - Accent1 3 3 4 2 6" xfId="25218" xr:uid="{00000000-0005-0000-0000-0000CA610000}"/>
    <cellStyle name="20% - Accent1 3 3 4 2 6 2" xfId="25219" xr:uid="{00000000-0005-0000-0000-0000CB610000}"/>
    <cellStyle name="20% - Accent1 3 3 4 2 6 2 2" xfId="25220" xr:uid="{00000000-0005-0000-0000-0000CC610000}"/>
    <cellStyle name="20% - Accent1 3 3 4 2 6 3" xfId="25221" xr:uid="{00000000-0005-0000-0000-0000CD610000}"/>
    <cellStyle name="20% - Accent1 3 3 4 2 7" xfId="25222" xr:uid="{00000000-0005-0000-0000-0000CE610000}"/>
    <cellStyle name="20% - Accent1 3 3 4 2 7 2" xfId="25223" xr:uid="{00000000-0005-0000-0000-0000CF610000}"/>
    <cellStyle name="20% - Accent1 3 3 4 2 8" xfId="25224" xr:uid="{00000000-0005-0000-0000-0000D0610000}"/>
    <cellStyle name="20% - Accent1 3 3 4 2 8 2" xfId="25225" xr:uid="{00000000-0005-0000-0000-0000D1610000}"/>
    <cellStyle name="20% - Accent1 3 3 4 2 9" xfId="25226" xr:uid="{00000000-0005-0000-0000-0000D2610000}"/>
    <cellStyle name="20% - Accent1 3 3 4 3" xfId="25227" xr:uid="{00000000-0005-0000-0000-0000D3610000}"/>
    <cellStyle name="20% - Accent1 3 3 4 3 2" xfId="25228" xr:uid="{00000000-0005-0000-0000-0000D4610000}"/>
    <cellStyle name="20% - Accent1 3 3 4 3 2 2" xfId="25229" xr:uid="{00000000-0005-0000-0000-0000D5610000}"/>
    <cellStyle name="20% - Accent1 3 3 4 3 2 2 2" xfId="25230" xr:uid="{00000000-0005-0000-0000-0000D6610000}"/>
    <cellStyle name="20% - Accent1 3 3 4 3 2 2 2 2" xfId="25231" xr:uid="{00000000-0005-0000-0000-0000D7610000}"/>
    <cellStyle name="20% - Accent1 3 3 4 3 2 2 3" xfId="25232" xr:uid="{00000000-0005-0000-0000-0000D8610000}"/>
    <cellStyle name="20% - Accent1 3 3 4 3 2 3" xfId="25233" xr:uid="{00000000-0005-0000-0000-0000D9610000}"/>
    <cellStyle name="20% - Accent1 3 3 4 3 2 3 2" xfId="25234" xr:uid="{00000000-0005-0000-0000-0000DA610000}"/>
    <cellStyle name="20% - Accent1 3 3 4 3 2 4" xfId="25235" xr:uid="{00000000-0005-0000-0000-0000DB610000}"/>
    <cellStyle name="20% - Accent1 3 3 4 3 3" xfId="25236" xr:uid="{00000000-0005-0000-0000-0000DC610000}"/>
    <cellStyle name="20% - Accent1 3 3 4 3 3 2" xfId="25237" xr:uid="{00000000-0005-0000-0000-0000DD610000}"/>
    <cellStyle name="20% - Accent1 3 3 4 3 3 2 2" xfId="25238" xr:uid="{00000000-0005-0000-0000-0000DE610000}"/>
    <cellStyle name="20% - Accent1 3 3 4 3 3 2 2 2" xfId="25239" xr:uid="{00000000-0005-0000-0000-0000DF610000}"/>
    <cellStyle name="20% - Accent1 3 3 4 3 3 2 3" xfId="25240" xr:uid="{00000000-0005-0000-0000-0000E0610000}"/>
    <cellStyle name="20% - Accent1 3 3 4 3 3 3" xfId="25241" xr:uid="{00000000-0005-0000-0000-0000E1610000}"/>
    <cellStyle name="20% - Accent1 3 3 4 3 3 3 2" xfId="25242" xr:uid="{00000000-0005-0000-0000-0000E2610000}"/>
    <cellStyle name="20% - Accent1 3 3 4 3 3 4" xfId="25243" xr:uid="{00000000-0005-0000-0000-0000E3610000}"/>
    <cellStyle name="20% - Accent1 3 3 4 3 4" xfId="25244" xr:uid="{00000000-0005-0000-0000-0000E4610000}"/>
    <cellStyle name="20% - Accent1 3 3 4 3 4 2" xfId="25245" xr:uid="{00000000-0005-0000-0000-0000E5610000}"/>
    <cellStyle name="20% - Accent1 3 3 4 3 4 2 2" xfId="25246" xr:uid="{00000000-0005-0000-0000-0000E6610000}"/>
    <cellStyle name="20% - Accent1 3 3 4 3 4 2 2 2" xfId="25247" xr:uid="{00000000-0005-0000-0000-0000E7610000}"/>
    <cellStyle name="20% - Accent1 3 3 4 3 4 2 3" xfId="25248" xr:uid="{00000000-0005-0000-0000-0000E8610000}"/>
    <cellStyle name="20% - Accent1 3 3 4 3 4 3" xfId="25249" xr:uid="{00000000-0005-0000-0000-0000E9610000}"/>
    <cellStyle name="20% - Accent1 3 3 4 3 4 3 2" xfId="25250" xr:uid="{00000000-0005-0000-0000-0000EA610000}"/>
    <cellStyle name="20% - Accent1 3 3 4 3 4 4" xfId="25251" xr:uid="{00000000-0005-0000-0000-0000EB610000}"/>
    <cellStyle name="20% - Accent1 3 3 4 3 5" xfId="25252" xr:uid="{00000000-0005-0000-0000-0000EC610000}"/>
    <cellStyle name="20% - Accent1 3 3 4 3 5 2" xfId="25253" xr:uid="{00000000-0005-0000-0000-0000ED610000}"/>
    <cellStyle name="20% - Accent1 3 3 4 3 5 2 2" xfId="25254" xr:uid="{00000000-0005-0000-0000-0000EE610000}"/>
    <cellStyle name="20% - Accent1 3 3 4 3 5 3" xfId="25255" xr:uid="{00000000-0005-0000-0000-0000EF610000}"/>
    <cellStyle name="20% - Accent1 3 3 4 3 6" xfId="25256" xr:uid="{00000000-0005-0000-0000-0000F0610000}"/>
    <cellStyle name="20% - Accent1 3 3 4 3 6 2" xfId="25257" xr:uid="{00000000-0005-0000-0000-0000F1610000}"/>
    <cellStyle name="20% - Accent1 3 3 4 3 6 2 2" xfId="25258" xr:uid="{00000000-0005-0000-0000-0000F2610000}"/>
    <cellStyle name="20% - Accent1 3 3 4 3 6 3" xfId="25259" xr:uid="{00000000-0005-0000-0000-0000F3610000}"/>
    <cellStyle name="20% - Accent1 3 3 4 3 7" xfId="25260" xr:uid="{00000000-0005-0000-0000-0000F4610000}"/>
    <cellStyle name="20% - Accent1 3 3 4 3 7 2" xfId="25261" xr:uid="{00000000-0005-0000-0000-0000F5610000}"/>
    <cellStyle name="20% - Accent1 3 3 4 3 8" xfId="25262" xr:uid="{00000000-0005-0000-0000-0000F6610000}"/>
    <cellStyle name="20% - Accent1 3 3 4 3 8 2" xfId="25263" xr:uid="{00000000-0005-0000-0000-0000F7610000}"/>
    <cellStyle name="20% - Accent1 3 3 4 3 9" xfId="25264" xr:uid="{00000000-0005-0000-0000-0000F8610000}"/>
    <cellStyle name="20% - Accent1 3 3 4 4" xfId="25265" xr:uid="{00000000-0005-0000-0000-0000F9610000}"/>
    <cellStyle name="20% - Accent1 3 3 4 4 2" xfId="25266" xr:uid="{00000000-0005-0000-0000-0000FA610000}"/>
    <cellStyle name="20% - Accent1 3 3 4 4 2 2" xfId="25267" xr:uid="{00000000-0005-0000-0000-0000FB610000}"/>
    <cellStyle name="20% - Accent1 3 3 4 4 2 2 2" xfId="25268" xr:uid="{00000000-0005-0000-0000-0000FC610000}"/>
    <cellStyle name="20% - Accent1 3 3 4 4 2 3" xfId="25269" xr:uid="{00000000-0005-0000-0000-0000FD610000}"/>
    <cellStyle name="20% - Accent1 3 3 4 4 3" xfId="25270" xr:uid="{00000000-0005-0000-0000-0000FE610000}"/>
    <cellStyle name="20% - Accent1 3 3 4 4 3 2" xfId="25271" xr:uid="{00000000-0005-0000-0000-0000FF610000}"/>
    <cellStyle name="20% - Accent1 3 3 4 4 4" xfId="25272" xr:uid="{00000000-0005-0000-0000-000000620000}"/>
    <cellStyle name="20% - Accent1 3 3 4 5" xfId="25273" xr:uid="{00000000-0005-0000-0000-000001620000}"/>
    <cellStyle name="20% - Accent1 3 3 4 5 2" xfId="25274" xr:uid="{00000000-0005-0000-0000-000002620000}"/>
    <cellStyle name="20% - Accent1 3 3 4 5 2 2" xfId="25275" xr:uid="{00000000-0005-0000-0000-000003620000}"/>
    <cellStyle name="20% - Accent1 3 3 4 5 2 2 2" xfId="25276" xr:uid="{00000000-0005-0000-0000-000004620000}"/>
    <cellStyle name="20% - Accent1 3 3 4 5 2 3" xfId="25277" xr:uid="{00000000-0005-0000-0000-000005620000}"/>
    <cellStyle name="20% - Accent1 3 3 4 5 3" xfId="25278" xr:uid="{00000000-0005-0000-0000-000006620000}"/>
    <cellStyle name="20% - Accent1 3 3 4 5 3 2" xfId="25279" xr:uid="{00000000-0005-0000-0000-000007620000}"/>
    <cellStyle name="20% - Accent1 3 3 4 5 4" xfId="25280" xr:uid="{00000000-0005-0000-0000-000008620000}"/>
    <cellStyle name="20% - Accent1 3 3 4 6" xfId="25281" xr:uid="{00000000-0005-0000-0000-000009620000}"/>
    <cellStyle name="20% - Accent1 3 3 4 6 2" xfId="25282" xr:uid="{00000000-0005-0000-0000-00000A620000}"/>
    <cellStyle name="20% - Accent1 3 3 4 6 2 2" xfId="25283" xr:uid="{00000000-0005-0000-0000-00000B620000}"/>
    <cellStyle name="20% - Accent1 3 3 4 6 2 2 2" xfId="25284" xr:uid="{00000000-0005-0000-0000-00000C620000}"/>
    <cellStyle name="20% - Accent1 3 3 4 6 2 3" xfId="25285" xr:uid="{00000000-0005-0000-0000-00000D620000}"/>
    <cellStyle name="20% - Accent1 3 3 4 6 3" xfId="25286" xr:uid="{00000000-0005-0000-0000-00000E620000}"/>
    <cellStyle name="20% - Accent1 3 3 4 6 3 2" xfId="25287" xr:uid="{00000000-0005-0000-0000-00000F620000}"/>
    <cellStyle name="20% - Accent1 3 3 4 6 4" xfId="25288" xr:uid="{00000000-0005-0000-0000-000010620000}"/>
    <cellStyle name="20% - Accent1 3 3 4 7" xfId="25289" xr:uid="{00000000-0005-0000-0000-000011620000}"/>
    <cellStyle name="20% - Accent1 3 3 4 7 2" xfId="25290" xr:uid="{00000000-0005-0000-0000-000012620000}"/>
    <cellStyle name="20% - Accent1 3 3 4 7 2 2" xfId="25291" xr:uid="{00000000-0005-0000-0000-000013620000}"/>
    <cellStyle name="20% - Accent1 3 3 4 7 3" xfId="25292" xr:uid="{00000000-0005-0000-0000-000014620000}"/>
    <cellStyle name="20% - Accent1 3 3 4 8" xfId="25293" xr:uid="{00000000-0005-0000-0000-000015620000}"/>
    <cellStyle name="20% - Accent1 3 3 4 8 2" xfId="25294" xr:uid="{00000000-0005-0000-0000-000016620000}"/>
    <cellStyle name="20% - Accent1 3 3 4 8 2 2" xfId="25295" xr:uid="{00000000-0005-0000-0000-000017620000}"/>
    <cellStyle name="20% - Accent1 3 3 4 8 3" xfId="25296" xr:uid="{00000000-0005-0000-0000-000018620000}"/>
    <cellStyle name="20% - Accent1 3 3 4 9" xfId="25297" xr:uid="{00000000-0005-0000-0000-000019620000}"/>
    <cellStyle name="20% - Accent1 3 3 4 9 2" xfId="25298" xr:uid="{00000000-0005-0000-0000-00001A620000}"/>
    <cellStyle name="20% - Accent1 3 3 5" xfId="25299" xr:uid="{00000000-0005-0000-0000-00001B620000}"/>
    <cellStyle name="20% - Accent1 3 3 5 10" xfId="25300" xr:uid="{00000000-0005-0000-0000-00001C620000}"/>
    <cellStyle name="20% - Accent1 3 3 5 10 2" xfId="25301" xr:uid="{00000000-0005-0000-0000-00001D620000}"/>
    <cellStyle name="20% - Accent1 3 3 5 11" xfId="25302" xr:uid="{00000000-0005-0000-0000-00001E620000}"/>
    <cellStyle name="20% - Accent1 3 3 5 2" xfId="25303" xr:uid="{00000000-0005-0000-0000-00001F620000}"/>
    <cellStyle name="20% - Accent1 3 3 5 2 2" xfId="25304" xr:uid="{00000000-0005-0000-0000-000020620000}"/>
    <cellStyle name="20% - Accent1 3 3 5 2 2 2" xfId="25305" xr:uid="{00000000-0005-0000-0000-000021620000}"/>
    <cellStyle name="20% - Accent1 3 3 5 2 2 2 2" xfId="25306" xr:uid="{00000000-0005-0000-0000-000022620000}"/>
    <cellStyle name="20% - Accent1 3 3 5 2 2 2 2 2" xfId="25307" xr:uid="{00000000-0005-0000-0000-000023620000}"/>
    <cellStyle name="20% - Accent1 3 3 5 2 2 2 3" xfId="25308" xr:uid="{00000000-0005-0000-0000-000024620000}"/>
    <cellStyle name="20% - Accent1 3 3 5 2 2 3" xfId="25309" xr:uid="{00000000-0005-0000-0000-000025620000}"/>
    <cellStyle name="20% - Accent1 3 3 5 2 2 3 2" xfId="25310" xr:uid="{00000000-0005-0000-0000-000026620000}"/>
    <cellStyle name="20% - Accent1 3 3 5 2 2 4" xfId="25311" xr:uid="{00000000-0005-0000-0000-000027620000}"/>
    <cellStyle name="20% - Accent1 3 3 5 2 3" xfId="25312" xr:uid="{00000000-0005-0000-0000-000028620000}"/>
    <cellStyle name="20% - Accent1 3 3 5 2 3 2" xfId="25313" xr:uid="{00000000-0005-0000-0000-000029620000}"/>
    <cellStyle name="20% - Accent1 3 3 5 2 3 2 2" xfId="25314" xr:uid="{00000000-0005-0000-0000-00002A620000}"/>
    <cellStyle name="20% - Accent1 3 3 5 2 3 2 2 2" xfId="25315" xr:uid="{00000000-0005-0000-0000-00002B620000}"/>
    <cellStyle name="20% - Accent1 3 3 5 2 3 2 3" xfId="25316" xr:uid="{00000000-0005-0000-0000-00002C620000}"/>
    <cellStyle name="20% - Accent1 3 3 5 2 3 3" xfId="25317" xr:uid="{00000000-0005-0000-0000-00002D620000}"/>
    <cellStyle name="20% - Accent1 3 3 5 2 3 3 2" xfId="25318" xr:uid="{00000000-0005-0000-0000-00002E620000}"/>
    <cellStyle name="20% - Accent1 3 3 5 2 3 4" xfId="25319" xr:uid="{00000000-0005-0000-0000-00002F620000}"/>
    <cellStyle name="20% - Accent1 3 3 5 2 4" xfId="25320" xr:uid="{00000000-0005-0000-0000-000030620000}"/>
    <cellStyle name="20% - Accent1 3 3 5 2 4 2" xfId="25321" xr:uid="{00000000-0005-0000-0000-000031620000}"/>
    <cellStyle name="20% - Accent1 3 3 5 2 4 2 2" xfId="25322" xr:uid="{00000000-0005-0000-0000-000032620000}"/>
    <cellStyle name="20% - Accent1 3 3 5 2 4 2 2 2" xfId="25323" xr:uid="{00000000-0005-0000-0000-000033620000}"/>
    <cellStyle name="20% - Accent1 3 3 5 2 4 2 3" xfId="25324" xr:uid="{00000000-0005-0000-0000-000034620000}"/>
    <cellStyle name="20% - Accent1 3 3 5 2 4 3" xfId="25325" xr:uid="{00000000-0005-0000-0000-000035620000}"/>
    <cellStyle name="20% - Accent1 3 3 5 2 4 3 2" xfId="25326" xr:uid="{00000000-0005-0000-0000-000036620000}"/>
    <cellStyle name="20% - Accent1 3 3 5 2 4 4" xfId="25327" xr:uid="{00000000-0005-0000-0000-000037620000}"/>
    <cellStyle name="20% - Accent1 3 3 5 2 5" xfId="25328" xr:uid="{00000000-0005-0000-0000-000038620000}"/>
    <cellStyle name="20% - Accent1 3 3 5 2 5 2" xfId="25329" xr:uid="{00000000-0005-0000-0000-000039620000}"/>
    <cellStyle name="20% - Accent1 3 3 5 2 5 2 2" xfId="25330" xr:uid="{00000000-0005-0000-0000-00003A620000}"/>
    <cellStyle name="20% - Accent1 3 3 5 2 5 3" xfId="25331" xr:uid="{00000000-0005-0000-0000-00003B620000}"/>
    <cellStyle name="20% - Accent1 3 3 5 2 6" xfId="25332" xr:uid="{00000000-0005-0000-0000-00003C620000}"/>
    <cellStyle name="20% - Accent1 3 3 5 2 6 2" xfId="25333" xr:uid="{00000000-0005-0000-0000-00003D620000}"/>
    <cellStyle name="20% - Accent1 3 3 5 2 6 2 2" xfId="25334" xr:uid="{00000000-0005-0000-0000-00003E620000}"/>
    <cellStyle name="20% - Accent1 3 3 5 2 6 3" xfId="25335" xr:uid="{00000000-0005-0000-0000-00003F620000}"/>
    <cellStyle name="20% - Accent1 3 3 5 2 7" xfId="25336" xr:uid="{00000000-0005-0000-0000-000040620000}"/>
    <cellStyle name="20% - Accent1 3 3 5 2 7 2" xfId="25337" xr:uid="{00000000-0005-0000-0000-000041620000}"/>
    <cellStyle name="20% - Accent1 3 3 5 2 8" xfId="25338" xr:uid="{00000000-0005-0000-0000-000042620000}"/>
    <cellStyle name="20% - Accent1 3 3 5 2 8 2" xfId="25339" xr:uid="{00000000-0005-0000-0000-000043620000}"/>
    <cellStyle name="20% - Accent1 3 3 5 2 9" xfId="25340" xr:uid="{00000000-0005-0000-0000-000044620000}"/>
    <cellStyle name="20% - Accent1 3 3 5 3" xfId="25341" xr:uid="{00000000-0005-0000-0000-000045620000}"/>
    <cellStyle name="20% - Accent1 3 3 5 3 2" xfId="25342" xr:uid="{00000000-0005-0000-0000-000046620000}"/>
    <cellStyle name="20% - Accent1 3 3 5 3 2 2" xfId="25343" xr:uid="{00000000-0005-0000-0000-000047620000}"/>
    <cellStyle name="20% - Accent1 3 3 5 3 2 2 2" xfId="25344" xr:uid="{00000000-0005-0000-0000-000048620000}"/>
    <cellStyle name="20% - Accent1 3 3 5 3 2 2 2 2" xfId="25345" xr:uid="{00000000-0005-0000-0000-000049620000}"/>
    <cellStyle name="20% - Accent1 3 3 5 3 2 2 3" xfId="25346" xr:uid="{00000000-0005-0000-0000-00004A620000}"/>
    <cellStyle name="20% - Accent1 3 3 5 3 2 3" xfId="25347" xr:uid="{00000000-0005-0000-0000-00004B620000}"/>
    <cellStyle name="20% - Accent1 3 3 5 3 2 3 2" xfId="25348" xr:uid="{00000000-0005-0000-0000-00004C620000}"/>
    <cellStyle name="20% - Accent1 3 3 5 3 2 4" xfId="25349" xr:uid="{00000000-0005-0000-0000-00004D620000}"/>
    <cellStyle name="20% - Accent1 3 3 5 3 3" xfId="25350" xr:uid="{00000000-0005-0000-0000-00004E620000}"/>
    <cellStyle name="20% - Accent1 3 3 5 3 3 2" xfId="25351" xr:uid="{00000000-0005-0000-0000-00004F620000}"/>
    <cellStyle name="20% - Accent1 3 3 5 3 3 2 2" xfId="25352" xr:uid="{00000000-0005-0000-0000-000050620000}"/>
    <cellStyle name="20% - Accent1 3 3 5 3 3 2 2 2" xfId="25353" xr:uid="{00000000-0005-0000-0000-000051620000}"/>
    <cellStyle name="20% - Accent1 3 3 5 3 3 2 3" xfId="25354" xr:uid="{00000000-0005-0000-0000-000052620000}"/>
    <cellStyle name="20% - Accent1 3 3 5 3 3 3" xfId="25355" xr:uid="{00000000-0005-0000-0000-000053620000}"/>
    <cellStyle name="20% - Accent1 3 3 5 3 3 3 2" xfId="25356" xr:uid="{00000000-0005-0000-0000-000054620000}"/>
    <cellStyle name="20% - Accent1 3 3 5 3 3 4" xfId="25357" xr:uid="{00000000-0005-0000-0000-000055620000}"/>
    <cellStyle name="20% - Accent1 3 3 5 3 4" xfId="25358" xr:uid="{00000000-0005-0000-0000-000056620000}"/>
    <cellStyle name="20% - Accent1 3 3 5 3 4 2" xfId="25359" xr:uid="{00000000-0005-0000-0000-000057620000}"/>
    <cellStyle name="20% - Accent1 3 3 5 3 4 2 2" xfId="25360" xr:uid="{00000000-0005-0000-0000-000058620000}"/>
    <cellStyle name="20% - Accent1 3 3 5 3 4 2 2 2" xfId="25361" xr:uid="{00000000-0005-0000-0000-000059620000}"/>
    <cellStyle name="20% - Accent1 3 3 5 3 4 2 3" xfId="25362" xr:uid="{00000000-0005-0000-0000-00005A620000}"/>
    <cellStyle name="20% - Accent1 3 3 5 3 4 3" xfId="25363" xr:uid="{00000000-0005-0000-0000-00005B620000}"/>
    <cellStyle name="20% - Accent1 3 3 5 3 4 3 2" xfId="25364" xr:uid="{00000000-0005-0000-0000-00005C620000}"/>
    <cellStyle name="20% - Accent1 3 3 5 3 4 4" xfId="25365" xr:uid="{00000000-0005-0000-0000-00005D620000}"/>
    <cellStyle name="20% - Accent1 3 3 5 3 5" xfId="25366" xr:uid="{00000000-0005-0000-0000-00005E620000}"/>
    <cellStyle name="20% - Accent1 3 3 5 3 5 2" xfId="25367" xr:uid="{00000000-0005-0000-0000-00005F620000}"/>
    <cellStyle name="20% - Accent1 3 3 5 3 5 2 2" xfId="25368" xr:uid="{00000000-0005-0000-0000-000060620000}"/>
    <cellStyle name="20% - Accent1 3 3 5 3 5 3" xfId="25369" xr:uid="{00000000-0005-0000-0000-000061620000}"/>
    <cellStyle name="20% - Accent1 3 3 5 3 6" xfId="25370" xr:uid="{00000000-0005-0000-0000-000062620000}"/>
    <cellStyle name="20% - Accent1 3 3 5 3 6 2" xfId="25371" xr:uid="{00000000-0005-0000-0000-000063620000}"/>
    <cellStyle name="20% - Accent1 3 3 5 3 6 2 2" xfId="25372" xr:uid="{00000000-0005-0000-0000-000064620000}"/>
    <cellStyle name="20% - Accent1 3 3 5 3 6 3" xfId="25373" xr:uid="{00000000-0005-0000-0000-000065620000}"/>
    <cellStyle name="20% - Accent1 3 3 5 3 7" xfId="25374" xr:uid="{00000000-0005-0000-0000-000066620000}"/>
    <cellStyle name="20% - Accent1 3 3 5 3 7 2" xfId="25375" xr:uid="{00000000-0005-0000-0000-000067620000}"/>
    <cellStyle name="20% - Accent1 3 3 5 3 8" xfId="25376" xr:uid="{00000000-0005-0000-0000-000068620000}"/>
    <cellStyle name="20% - Accent1 3 3 5 3 8 2" xfId="25377" xr:uid="{00000000-0005-0000-0000-000069620000}"/>
    <cellStyle name="20% - Accent1 3 3 5 3 9" xfId="25378" xr:uid="{00000000-0005-0000-0000-00006A620000}"/>
    <cellStyle name="20% - Accent1 3 3 5 4" xfId="25379" xr:uid="{00000000-0005-0000-0000-00006B620000}"/>
    <cellStyle name="20% - Accent1 3 3 5 4 2" xfId="25380" xr:uid="{00000000-0005-0000-0000-00006C620000}"/>
    <cellStyle name="20% - Accent1 3 3 5 4 2 2" xfId="25381" xr:uid="{00000000-0005-0000-0000-00006D620000}"/>
    <cellStyle name="20% - Accent1 3 3 5 4 2 2 2" xfId="25382" xr:uid="{00000000-0005-0000-0000-00006E620000}"/>
    <cellStyle name="20% - Accent1 3 3 5 4 2 3" xfId="25383" xr:uid="{00000000-0005-0000-0000-00006F620000}"/>
    <cellStyle name="20% - Accent1 3 3 5 4 3" xfId="25384" xr:uid="{00000000-0005-0000-0000-000070620000}"/>
    <cellStyle name="20% - Accent1 3 3 5 4 3 2" xfId="25385" xr:uid="{00000000-0005-0000-0000-000071620000}"/>
    <cellStyle name="20% - Accent1 3 3 5 4 4" xfId="25386" xr:uid="{00000000-0005-0000-0000-000072620000}"/>
    <cellStyle name="20% - Accent1 3 3 5 5" xfId="25387" xr:uid="{00000000-0005-0000-0000-000073620000}"/>
    <cellStyle name="20% - Accent1 3 3 5 5 2" xfId="25388" xr:uid="{00000000-0005-0000-0000-000074620000}"/>
    <cellStyle name="20% - Accent1 3 3 5 5 2 2" xfId="25389" xr:uid="{00000000-0005-0000-0000-000075620000}"/>
    <cellStyle name="20% - Accent1 3 3 5 5 2 2 2" xfId="25390" xr:uid="{00000000-0005-0000-0000-000076620000}"/>
    <cellStyle name="20% - Accent1 3 3 5 5 2 3" xfId="25391" xr:uid="{00000000-0005-0000-0000-000077620000}"/>
    <cellStyle name="20% - Accent1 3 3 5 5 3" xfId="25392" xr:uid="{00000000-0005-0000-0000-000078620000}"/>
    <cellStyle name="20% - Accent1 3 3 5 5 3 2" xfId="25393" xr:uid="{00000000-0005-0000-0000-000079620000}"/>
    <cellStyle name="20% - Accent1 3 3 5 5 4" xfId="25394" xr:uid="{00000000-0005-0000-0000-00007A620000}"/>
    <cellStyle name="20% - Accent1 3 3 5 6" xfId="25395" xr:uid="{00000000-0005-0000-0000-00007B620000}"/>
    <cellStyle name="20% - Accent1 3 3 5 6 2" xfId="25396" xr:uid="{00000000-0005-0000-0000-00007C620000}"/>
    <cellStyle name="20% - Accent1 3 3 5 6 2 2" xfId="25397" xr:uid="{00000000-0005-0000-0000-00007D620000}"/>
    <cellStyle name="20% - Accent1 3 3 5 6 2 2 2" xfId="25398" xr:uid="{00000000-0005-0000-0000-00007E620000}"/>
    <cellStyle name="20% - Accent1 3 3 5 6 2 3" xfId="25399" xr:uid="{00000000-0005-0000-0000-00007F620000}"/>
    <cellStyle name="20% - Accent1 3 3 5 6 3" xfId="25400" xr:uid="{00000000-0005-0000-0000-000080620000}"/>
    <cellStyle name="20% - Accent1 3 3 5 6 3 2" xfId="25401" xr:uid="{00000000-0005-0000-0000-000081620000}"/>
    <cellStyle name="20% - Accent1 3 3 5 6 4" xfId="25402" xr:uid="{00000000-0005-0000-0000-000082620000}"/>
    <cellStyle name="20% - Accent1 3 3 5 7" xfId="25403" xr:uid="{00000000-0005-0000-0000-000083620000}"/>
    <cellStyle name="20% - Accent1 3 3 5 7 2" xfId="25404" xr:uid="{00000000-0005-0000-0000-000084620000}"/>
    <cellStyle name="20% - Accent1 3 3 5 7 2 2" xfId="25405" xr:uid="{00000000-0005-0000-0000-000085620000}"/>
    <cellStyle name="20% - Accent1 3 3 5 7 3" xfId="25406" xr:uid="{00000000-0005-0000-0000-000086620000}"/>
    <cellStyle name="20% - Accent1 3 3 5 8" xfId="25407" xr:uid="{00000000-0005-0000-0000-000087620000}"/>
    <cellStyle name="20% - Accent1 3 3 5 8 2" xfId="25408" xr:uid="{00000000-0005-0000-0000-000088620000}"/>
    <cellStyle name="20% - Accent1 3 3 5 8 2 2" xfId="25409" xr:uid="{00000000-0005-0000-0000-000089620000}"/>
    <cellStyle name="20% - Accent1 3 3 5 8 3" xfId="25410" xr:uid="{00000000-0005-0000-0000-00008A620000}"/>
    <cellStyle name="20% - Accent1 3 3 5 9" xfId="25411" xr:uid="{00000000-0005-0000-0000-00008B620000}"/>
    <cellStyle name="20% - Accent1 3 3 5 9 2" xfId="25412" xr:uid="{00000000-0005-0000-0000-00008C620000}"/>
    <cellStyle name="20% - Accent1 3 3 6" xfId="25413" xr:uid="{00000000-0005-0000-0000-00008D620000}"/>
    <cellStyle name="20% - Accent1 3 3 6 10" xfId="25414" xr:uid="{00000000-0005-0000-0000-00008E620000}"/>
    <cellStyle name="20% - Accent1 3 3 6 10 2" xfId="25415" xr:uid="{00000000-0005-0000-0000-00008F620000}"/>
    <cellStyle name="20% - Accent1 3 3 6 11" xfId="25416" xr:uid="{00000000-0005-0000-0000-000090620000}"/>
    <cellStyle name="20% - Accent1 3 3 6 2" xfId="25417" xr:uid="{00000000-0005-0000-0000-000091620000}"/>
    <cellStyle name="20% - Accent1 3 3 6 2 2" xfId="25418" xr:uid="{00000000-0005-0000-0000-000092620000}"/>
    <cellStyle name="20% - Accent1 3 3 6 2 2 2" xfId="25419" xr:uid="{00000000-0005-0000-0000-000093620000}"/>
    <cellStyle name="20% - Accent1 3 3 6 2 2 2 2" xfId="25420" xr:uid="{00000000-0005-0000-0000-000094620000}"/>
    <cellStyle name="20% - Accent1 3 3 6 2 2 2 2 2" xfId="25421" xr:uid="{00000000-0005-0000-0000-000095620000}"/>
    <cellStyle name="20% - Accent1 3 3 6 2 2 2 3" xfId="25422" xr:uid="{00000000-0005-0000-0000-000096620000}"/>
    <cellStyle name="20% - Accent1 3 3 6 2 2 3" xfId="25423" xr:uid="{00000000-0005-0000-0000-000097620000}"/>
    <cellStyle name="20% - Accent1 3 3 6 2 2 3 2" xfId="25424" xr:uid="{00000000-0005-0000-0000-000098620000}"/>
    <cellStyle name="20% - Accent1 3 3 6 2 2 4" xfId="25425" xr:uid="{00000000-0005-0000-0000-000099620000}"/>
    <cellStyle name="20% - Accent1 3 3 6 2 3" xfId="25426" xr:uid="{00000000-0005-0000-0000-00009A620000}"/>
    <cellStyle name="20% - Accent1 3 3 6 2 3 2" xfId="25427" xr:uid="{00000000-0005-0000-0000-00009B620000}"/>
    <cellStyle name="20% - Accent1 3 3 6 2 3 2 2" xfId="25428" xr:uid="{00000000-0005-0000-0000-00009C620000}"/>
    <cellStyle name="20% - Accent1 3 3 6 2 3 2 2 2" xfId="25429" xr:uid="{00000000-0005-0000-0000-00009D620000}"/>
    <cellStyle name="20% - Accent1 3 3 6 2 3 2 3" xfId="25430" xr:uid="{00000000-0005-0000-0000-00009E620000}"/>
    <cellStyle name="20% - Accent1 3 3 6 2 3 3" xfId="25431" xr:uid="{00000000-0005-0000-0000-00009F620000}"/>
    <cellStyle name="20% - Accent1 3 3 6 2 3 3 2" xfId="25432" xr:uid="{00000000-0005-0000-0000-0000A0620000}"/>
    <cellStyle name="20% - Accent1 3 3 6 2 3 4" xfId="25433" xr:uid="{00000000-0005-0000-0000-0000A1620000}"/>
    <cellStyle name="20% - Accent1 3 3 6 2 4" xfId="25434" xr:uid="{00000000-0005-0000-0000-0000A2620000}"/>
    <cellStyle name="20% - Accent1 3 3 6 2 4 2" xfId="25435" xr:uid="{00000000-0005-0000-0000-0000A3620000}"/>
    <cellStyle name="20% - Accent1 3 3 6 2 4 2 2" xfId="25436" xr:uid="{00000000-0005-0000-0000-0000A4620000}"/>
    <cellStyle name="20% - Accent1 3 3 6 2 4 2 2 2" xfId="25437" xr:uid="{00000000-0005-0000-0000-0000A5620000}"/>
    <cellStyle name="20% - Accent1 3 3 6 2 4 2 3" xfId="25438" xr:uid="{00000000-0005-0000-0000-0000A6620000}"/>
    <cellStyle name="20% - Accent1 3 3 6 2 4 3" xfId="25439" xr:uid="{00000000-0005-0000-0000-0000A7620000}"/>
    <cellStyle name="20% - Accent1 3 3 6 2 4 3 2" xfId="25440" xr:uid="{00000000-0005-0000-0000-0000A8620000}"/>
    <cellStyle name="20% - Accent1 3 3 6 2 4 4" xfId="25441" xr:uid="{00000000-0005-0000-0000-0000A9620000}"/>
    <cellStyle name="20% - Accent1 3 3 6 2 5" xfId="25442" xr:uid="{00000000-0005-0000-0000-0000AA620000}"/>
    <cellStyle name="20% - Accent1 3 3 6 2 5 2" xfId="25443" xr:uid="{00000000-0005-0000-0000-0000AB620000}"/>
    <cellStyle name="20% - Accent1 3 3 6 2 5 2 2" xfId="25444" xr:uid="{00000000-0005-0000-0000-0000AC620000}"/>
    <cellStyle name="20% - Accent1 3 3 6 2 5 3" xfId="25445" xr:uid="{00000000-0005-0000-0000-0000AD620000}"/>
    <cellStyle name="20% - Accent1 3 3 6 2 6" xfId="25446" xr:uid="{00000000-0005-0000-0000-0000AE620000}"/>
    <cellStyle name="20% - Accent1 3 3 6 2 6 2" xfId="25447" xr:uid="{00000000-0005-0000-0000-0000AF620000}"/>
    <cellStyle name="20% - Accent1 3 3 6 2 6 2 2" xfId="25448" xr:uid="{00000000-0005-0000-0000-0000B0620000}"/>
    <cellStyle name="20% - Accent1 3 3 6 2 6 3" xfId="25449" xr:uid="{00000000-0005-0000-0000-0000B1620000}"/>
    <cellStyle name="20% - Accent1 3 3 6 2 7" xfId="25450" xr:uid="{00000000-0005-0000-0000-0000B2620000}"/>
    <cellStyle name="20% - Accent1 3 3 6 2 7 2" xfId="25451" xr:uid="{00000000-0005-0000-0000-0000B3620000}"/>
    <cellStyle name="20% - Accent1 3 3 6 2 8" xfId="25452" xr:uid="{00000000-0005-0000-0000-0000B4620000}"/>
    <cellStyle name="20% - Accent1 3 3 6 2 8 2" xfId="25453" xr:uid="{00000000-0005-0000-0000-0000B5620000}"/>
    <cellStyle name="20% - Accent1 3 3 6 2 9" xfId="25454" xr:uid="{00000000-0005-0000-0000-0000B6620000}"/>
    <cellStyle name="20% - Accent1 3 3 6 3" xfId="25455" xr:uid="{00000000-0005-0000-0000-0000B7620000}"/>
    <cellStyle name="20% - Accent1 3 3 6 3 2" xfId="25456" xr:uid="{00000000-0005-0000-0000-0000B8620000}"/>
    <cellStyle name="20% - Accent1 3 3 6 3 2 2" xfId="25457" xr:uid="{00000000-0005-0000-0000-0000B9620000}"/>
    <cellStyle name="20% - Accent1 3 3 6 3 2 2 2" xfId="25458" xr:uid="{00000000-0005-0000-0000-0000BA620000}"/>
    <cellStyle name="20% - Accent1 3 3 6 3 2 2 2 2" xfId="25459" xr:uid="{00000000-0005-0000-0000-0000BB620000}"/>
    <cellStyle name="20% - Accent1 3 3 6 3 2 2 3" xfId="25460" xr:uid="{00000000-0005-0000-0000-0000BC620000}"/>
    <cellStyle name="20% - Accent1 3 3 6 3 2 3" xfId="25461" xr:uid="{00000000-0005-0000-0000-0000BD620000}"/>
    <cellStyle name="20% - Accent1 3 3 6 3 2 3 2" xfId="25462" xr:uid="{00000000-0005-0000-0000-0000BE620000}"/>
    <cellStyle name="20% - Accent1 3 3 6 3 2 4" xfId="25463" xr:uid="{00000000-0005-0000-0000-0000BF620000}"/>
    <cellStyle name="20% - Accent1 3 3 6 3 3" xfId="25464" xr:uid="{00000000-0005-0000-0000-0000C0620000}"/>
    <cellStyle name="20% - Accent1 3 3 6 3 3 2" xfId="25465" xr:uid="{00000000-0005-0000-0000-0000C1620000}"/>
    <cellStyle name="20% - Accent1 3 3 6 3 3 2 2" xfId="25466" xr:uid="{00000000-0005-0000-0000-0000C2620000}"/>
    <cellStyle name="20% - Accent1 3 3 6 3 3 2 2 2" xfId="25467" xr:uid="{00000000-0005-0000-0000-0000C3620000}"/>
    <cellStyle name="20% - Accent1 3 3 6 3 3 2 3" xfId="25468" xr:uid="{00000000-0005-0000-0000-0000C4620000}"/>
    <cellStyle name="20% - Accent1 3 3 6 3 3 3" xfId="25469" xr:uid="{00000000-0005-0000-0000-0000C5620000}"/>
    <cellStyle name="20% - Accent1 3 3 6 3 3 3 2" xfId="25470" xr:uid="{00000000-0005-0000-0000-0000C6620000}"/>
    <cellStyle name="20% - Accent1 3 3 6 3 3 4" xfId="25471" xr:uid="{00000000-0005-0000-0000-0000C7620000}"/>
    <cellStyle name="20% - Accent1 3 3 6 3 4" xfId="25472" xr:uid="{00000000-0005-0000-0000-0000C8620000}"/>
    <cellStyle name="20% - Accent1 3 3 6 3 4 2" xfId="25473" xr:uid="{00000000-0005-0000-0000-0000C9620000}"/>
    <cellStyle name="20% - Accent1 3 3 6 3 4 2 2" xfId="25474" xr:uid="{00000000-0005-0000-0000-0000CA620000}"/>
    <cellStyle name="20% - Accent1 3 3 6 3 4 2 2 2" xfId="25475" xr:uid="{00000000-0005-0000-0000-0000CB620000}"/>
    <cellStyle name="20% - Accent1 3 3 6 3 4 2 3" xfId="25476" xr:uid="{00000000-0005-0000-0000-0000CC620000}"/>
    <cellStyle name="20% - Accent1 3 3 6 3 4 3" xfId="25477" xr:uid="{00000000-0005-0000-0000-0000CD620000}"/>
    <cellStyle name="20% - Accent1 3 3 6 3 4 3 2" xfId="25478" xr:uid="{00000000-0005-0000-0000-0000CE620000}"/>
    <cellStyle name="20% - Accent1 3 3 6 3 4 4" xfId="25479" xr:uid="{00000000-0005-0000-0000-0000CF620000}"/>
    <cellStyle name="20% - Accent1 3 3 6 3 5" xfId="25480" xr:uid="{00000000-0005-0000-0000-0000D0620000}"/>
    <cellStyle name="20% - Accent1 3 3 6 3 5 2" xfId="25481" xr:uid="{00000000-0005-0000-0000-0000D1620000}"/>
    <cellStyle name="20% - Accent1 3 3 6 3 5 2 2" xfId="25482" xr:uid="{00000000-0005-0000-0000-0000D2620000}"/>
    <cellStyle name="20% - Accent1 3 3 6 3 5 3" xfId="25483" xr:uid="{00000000-0005-0000-0000-0000D3620000}"/>
    <cellStyle name="20% - Accent1 3 3 6 3 6" xfId="25484" xr:uid="{00000000-0005-0000-0000-0000D4620000}"/>
    <cellStyle name="20% - Accent1 3 3 6 3 6 2" xfId="25485" xr:uid="{00000000-0005-0000-0000-0000D5620000}"/>
    <cellStyle name="20% - Accent1 3 3 6 3 6 2 2" xfId="25486" xr:uid="{00000000-0005-0000-0000-0000D6620000}"/>
    <cellStyle name="20% - Accent1 3 3 6 3 6 3" xfId="25487" xr:uid="{00000000-0005-0000-0000-0000D7620000}"/>
    <cellStyle name="20% - Accent1 3 3 6 3 7" xfId="25488" xr:uid="{00000000-0005-0000-0000-0000D8620000}"/>
    <cellStyle name="20% - Accent1 3 3 6 3 7 2" xfId="25489" xr:uid="{00000000-0005-0000-0000-0000D9620000}"/>
    <cellStyle name="20% - Accent1 3 3 6 3 8" xfId="25490" xr:uid="{00000000-0005-0000-0000-0000DA620000}"/>
    <cellStyle name="20% - Accent1 3 3 6 3 8 2" xfId="25491" xr:uid="{00000000-0005-0000-0000-0000DB620000}"/>
    <cellStyle name="20% - Accent1 3 3 6 3 9" xfId="25492" xr:uid="{00000000-0005-0000-0000-0000DC620000}"/>
    <cellStyle name="20% - Accent1 3 3 6 4" xfId="25493" xr:uid="{00000000-0005-0000-0000-0000DD620000}"/>
    <cellStyle name="20% - Accent1 3 3 6 4 2" xfId="25494" xr:uid="{00000000-0005-0000-0000-0000DE620000}"/>
    <cellStyle name="20% - Accent1 3 3 6 4 2 2" xfId="25495" xr:uid="{00000000-0005-0000-0000-0000DF620000}"/>
    <cellStyle name="20% - Accent1 3 3 6 4 2 2 2" xfId="25496" xr:uid="{00000000-0005-0000-0000-0000E0620000}"/>
    <cellStyle name="20% - Accent1 3 3 6 4 2 3" xfId="25497" xr:uid="{00000000-0005-0000-0000-0000E1620000}"/>
    <cellStyle name="20% - Accent1 3 3 6 4 3" xfId="25498" xr:uid="{00000000-0005-0000-0000-0000E2620000}"/>
    <cellStyle name="20% - Accent1 3 3 6 4 3 2" xfId="25499" xr:uid="{00000000-0005-0000-0000-0000E3620000}"/>
    <cellStyle name="20% - Accent1 3 3 6 4 4" xfId="25500" xr:uid="{00000000-0005-0000-0000-0000E4620000}"/>
    <cellStyle name="20% - Accent1 3 3 6 5" xfId="25501" xr:uid="{00000000-0005-0000-0000-0000E5620000}"/>
    <cellStyle name="20% - Accent1 3 3 6 5 2" xfId="25502" xr:uid="{00000000-0005-0000-0000-0000E6620000}"/>
    <cellStyle name="20% - Accent1 3 3 6 5 2 2" xfId="25503" xr:uid="{00000000-0005-0000-0000-0000E7620000}"/>
    <cellStyle name="20% - Accent1 3 3 6 5 2 2 2" xfId="25504" xr:uid="{00000000-0005-0000-0000-0000E8620000}"/>
    <cellStyle name="20% - Accent1 3 3 6 5 2 3" xfId="25505" xr:uid="{00000000-0005-0000-0000-0000E9620000}"/>
    <cellStyle name="20% - Accent1 3 3 6 5 3" xfId="25506" xr:uid="{00000000-0005-0000-0000-0000EA620000}"/>
    <cellStyle name="20% - Accent1 3 3 6 5 3 2" xfId="25507" xr:uid="{00000000-0005-0000-0000-0000EB620000}"/>
    <cellStyle name="20% - Accent1 3 3 6 5 4" xfId="25508" xr:uid="{00000000-0005-0000-0000-0000EC620000}"/>
    <cellStyle name="20% - Accent1 3 3 6 6" xfId="25509" xr:uid="{00000000-0005-0000-0000-0000ED620000}"/>
    <cellStyle name="20% - Accent1 3 3 6 6 2" xfId="25510" xr:uid="{00000000-0005-0000-0000-0000EE620000}"/>
    <cellStyle name="20% - Accent1 3 3 6 6 2 2" xfId="25511" xr:uid="{00000000-0005-0000-0000-0000EF620000}"/>
    <cellStyle name="20% - Accent1 3 3 6 6 2 2 2" xfId="25512" xr:uid="{00000000-0005-0000-0000-0000F0620000}"/>
    <cellStyle name="20% - Accent1 3 3 6 6 2 3" xfId="25513" xr:uid="{00000000-0005-0000-0000-0000F1620000}"/>
    <cellStyle name="20% - Accent1 3 3 6 6 3" xfId="25514" xr:uid="{00000000-0005-0000-0000-0000F2620000}"/>
    <cellStyle name="20% - Accent1 3 3 6 6 3 2" xfId="25515" xr:uid="{00000000-0005-0000-0000-0000F3620000}"/>
    <cellStyle name="20% - Accent1 3 3 6 6 4" xfId="25516" xr:uid="{00000000-0005-0000-0000-0000F4620000}"/>
    <cellStyle name="20% - Accent1 3 3 6 7" xfId="25517" xr:uid="{00000000-0005-0000-0000-0000F5620000}"/>
    <cellStyle name="20% - Accent1 3 3 6 7 2" xfId="25518" xr:uid="{00000000-0005-0000-0000-0000F6620000}"/>
    <cellStyle name="20% - Accent1 3 3 6 7 2 2" xfId="25519" xr:uid="{00000000-0005-0000-0000-0000F7620000}"/>
    <cellStyle name="20% - Accent1 3 3 6 7 3" xfId="25520" xr:uid="{00000000-0005-0000-0000-0000F8620000}"/>
    <cellStyle name="20% - Accent1 3 3 6 8" xfId="25521" xr:uid="{00000000-0005-0000-0000-0000F9620000}"/>
    <cellStyle name="20% - Accent1 3 3 6 8 2" xfId="25522" xr:uid="{00000000-0005-0000-0000-0000FA620000}"/>
    <cellStyle name="20% - Accent1 3 3 6 8 2 2" xfId="25523" xr:uid="{00000000-0005-0000-0000-0000FB620000}"/>
    <cellStyle name="20% - Accent1 3 3 6 8 3" xfId="25524" xr:uid="{00000000-0005-0000-0000-0000FC620000}"/>
    <cellStyle name="20% - Accent1 3 3 6 9" xfId="25525" xr:uid="{00000000-0005-0000-0000-0000FD620000}"/>
    <cellStyle name="20% - Accent1 3 3 6 9 2" xfId="25526" xr:uid="{00000000-0005-0000-0000-0000FE620000}"/>
    <cellStyle name="20% - Accent1 3 3 7" xfId="25527" xr:uid="{00000000-0005-0000-0000-0000FF620000}"/>
    <cellStyle name="20% - Accent1 3 3 7 2" xfId="25528" xr:uid="{00000000-0005-0000-0000-000000630000}"/>
    <cellStyle name="20% - Accent1 3 3 7 2 2" xfId="25529" xr:uid="{00000000-0005-0000-0000-000001630000}"/>
    <cellStyle name="20% - Accent1 3 3 7 2 2 2" xfId="25530" xr:uid="{00000000-0005-0000-0000-000002630000}"/>
    <cellStyle name="20% - Accent1 3 3 7 2 2 2 2" xfId="25531" xr:uid="{00000000-0005-0000-0000-000003630000}"/>
    <cellStyle name="20% - Accent1 3 3 7 2 2 3" xfId="25532" xr:uid="{00000000-0005-0000-0000-000004630000}"/>
    <cellStyle name="20% - Accent1 3 3 7 2 3" xfId="25533" xr:uid="{00000000-0005-0000-0000-000005630000}"/>
    <cellStyle name="20% - Accent1 3 3 7 2 3 2" xfId="25534" xr:uid="{00000000-0005-0000-0000-000006630000}"/>
    <cellStyle name="20% - Accent1 3 3 7 2 4" xfId="25535" xr:uid="{00000000-0005-0000-0000-000007630000}"/>
    <cellStyle name="20% - Accent1 3 3 7 3" xfId="25536" xr:uid="{00000000-0005-0000-0000-000008630000}"/>
    <cellStyle name="20% - Accent1 3 3 7 3 2" xfId="25537" xr:uid="{00000000-0005-0000-0000-000009630000}"/>
    <cellStyle name="20% - Accent1 3 3 7 3 2 2" xfId="25538" xr:uid="{00000000-0005-0000-0000-00000A630000}"/>
    <cellStyle name="20% - Accent1 3 3 7 3 2 2 2" xfId="25539" xr:uid="{00000000-0005-0000-0000-00000B630000}"/>
    <cellStyle name="20% - Accent1 3 3 7 3 2 3" xfId="25540" xr:uid="{00000000-0005-0000-0000-00000C630000}"/>
    <cellStyle name="20% - Accent1 3 3 7 3 3" xfId="25541" xr:uid="{00000000-0005-0000-0000-00000D630000}"/>
    <cellStyle name="20% - Accent1 3 3 7 3 3 2" xfId="25542" xr:uid="{00000000-0005-0000-0000-00000E630000}"/>
    <cellStyle name="20% - Accent1 3 3 7 3 4" xfId="25543" xr:uid="{00000000-0005-0000-0000-00000F630000}"/>
    <cellStyle name="20% - Accent1 3 3 7 4" xfId="25544" xr:uid="{00000000-0005-0000-0000-000010630000}"/>
    <cellStyle name="20% - Accent1 3 3 7 4 2" xfId="25545" xr:uid="{00000000-0005-0000-0000-000011630000}"/>
    <cellStyle name="20% - Accent1 3 3 7 4 2 2" xfId="25546" xr:uid="{00000000-0005-0000-0000-000012630000}"/>
    <cellStyle name="20% - Accent1 3 3 7 4 2 2 2" xfId="25547" xr:uid="{00000000-0005-0000-0000-000013630000}"/>
    <cellStyle name="20% - Accent1 3 3 7 4 2 3" xfId="25548" xr:uid="{00000000-0005-0000-0000-000014630000}"/>
    <cellStyle name="20% - Accent1 3 3 7 4 3" xfId="25549" xr:uid="{00000000-0005-0000-0000-000015630000}"/>
    <cellStyle name="20% - Accent1 3 3 7 4 3 2" xfId="25550" xr:uid="{00000000-0005-0000-0000-000016630000}"/>
    <cellStyle name="20% - Accent1 3 3 7 4 4" xfId="25551" xr:uid="{00000000-0005-0000-0000-000017630000}"/>
    <cellStyle name="20% - Accent1 3 3 7 5" xfId="25552" xr:uid="{00000000-0005-0000-0000-000018630000}"/>
    <cellStyle name="20% - Accent1 3 3 7 5 2" xfId="25553" xr:uid="{00000000-0005-0000-0000-000019630000}"/>
    <cellStyle name="20% - Accent1 3 3 7 5 2 2" xfId="25554" xr:uid="{00000000-0005-0000-0000-00001A630000}"/>
    <cellStyle name="20% - Accent1 3 3 7 5 3" xfId="25555" xr:uid="{00000000-0005-0000-0000-00001B630000}"/>
    <cellStyle name="20% - Accent1 3 3 7 6" xfId="25556" xr:uid="{00000000-0005-0000-0000-00001C630000}"/>
    <cellStyle name="20% - Accent1 3 3 7 6 2" xfId="25557" xr:uid="{00000000-0005-0000-0000-00001D630000}"/>
    <cellStyle name="20% - Accent1 3 3 7 6 2 2" xfId="25558" xr:uid="{00000000-0005-0000-0000-00001E630000}"/>
    <cellStyle name="20% - Accent1 3 3 7 6 3" xfId="25559" xr:uid="{00000000-0005-0000-0000-00001F630000}"/>
    <cellStyle name="20% - Accent1 3 3 7 7" xfId="25560" xr:uid="{00000000-0005-0000-0000-000020630000}"/>
    <cellStyle name="20% - Accent1 3 3 7 7 2" xfId="25561" xr:uid="{00000000-0005-0000-0000-000021630000}"/>
    <cellStyle name="20% - Accent1 3 3 7 8" xfId="25562" xr:uid="{00000000-0005-0000-0000-000022630000}"/>
    <cellStyle name="20% - Accent1 3 3 7 8 2" xfId="25563" xr:uid="{00000000-0005-0000-0000-000023630000}"/>
    <cellStyle name="20% - Accent1 3 3 7 9" xfId="25564" xr:uid="{00000000-0005-0000-0000-000024630000}"/>
    <cellStyle name="20% - Accent1 3 3 8" xfId="25565" xr:uid="{00000000-0005-0000-0000-000025630000}"/>
    <cellStyle name="20% - Accent1 3 3 8 2" xfId="25566" xr:uid="{00000000-0005-0000-0000-000026630000}"/>
    <cellStyle name="20% - Accent1 3 3 8 2 2" xfId="25567" xr:uid="{00000000-0005-0000-0000-000027630000}"/>
    <cellStyle name="20% - Accent1 3 3 8 2 2 2" xfId="25568" xr:uid="{00000000-0005-0000-0000-000028630000}"/>
    <cellStyle name="20% - Accent1 3 3 8 2 2 2 2" xfId="25569" xr:uid="{00000000-0005-0000-0000-000029630000}"/>
    <cellStyle name="20% - Accent1 3 3 8 2 2 3" xfId="25570" xr:uid="{00000000-0005-0000-0000-00002A630000}"/>
    <cellStyle name="20% - Accent1 3 3 8 2 3" xfId="25571" xr:uid="{00000000-0005-0000-0000-00002B630000}"/>
    <cellStyle name="20% - Accent1 3 3 8 2 3 2" xfId="25572" xr:uid="{00000000-0005-0000-0000-00002C630000}"/>
    <cellStyle name="20% - Accent1 3 3 8 2 4" xfId="25573" xr:uid="{00000000-0005-0000-0000-00002D630000}"/>
    <cellStyle name="20% - Accent1 3 3 8 3" xfId="25574" xr:uid="{00000000-0005-0000-0000-00002E630000}"/>
    <cellStyle name="20% - Accent1 3 3 8 3 2" xfId="25575" xr:uid="{00000000-0005-0000-0000-00002F630000}"/>
    <cellStyle name="20% - Accent1 3 3 8 3 2 2" xfId="25576" xr:uid="{00000000-0005-0000-0000-000030630000}"/>
    <cellStyle name="20% - Accent1 3 3 8 3 2 2 2" xfId="25577" xr:uid="{00000000-0005-0000-0000-000031630000}"/>
    <cellStyle name="20% - Accent1 3 3 8 3 2 3" xfId="25578" xr:uid="{00000000-0005-0000-0000-000032630000}"/>
    <cellStyle name="20% - Accent1 3 3 8 3 3" xfId="25579" xr:uid="{00000000-0005-0000-0000-000033630000}"/>
    <cellStyle name="20% - Accent1 3 3 8 3 3 2" xfId="25580" xr:uid="{00000000-0005-0000-0000-000034630000}"/>
    <cellStyle name="20% - Accent1 3 3 8 3 4" xfId="25581" xr:uid="{00000000-0005-0000-0000-000035630000}"/>
    <cellStyle name="20% - Accent1 3 3 8 4" xfId="25582" xr:uid="{00000000-0005-0000-0000-000036630000}"/>
    <cellStyle name="20% - Accent1 3 3 8 4 2" xfId="25583" xr:uid="{00000000-0005-0000-0000-000037630000}"/>
    <cellStyle name="20% - Accent1 3 3 8 4 2 2" xfId="25584" xr:uid="{00000000-0005-0000-0000-000038630000}"/>
    <cellStyle name="20% - Accent1 3 3 8 4 2 2 2" xfId="25585" xr:uid="{00000000-0005-0000-0000-000039630000}"/>
    <cellStyle name="20% - Accent1 3 3 8 4 2 3" xfId="25586" xr:uid="{00000000-0005-0000-0000-00003A630000}"/>
    <cellStyle name="20% - Accent1 3 3 8 4 3" xfId="25587" xr:uid="{00000000-0005-0000-0000-00003B630000}"/>
    <cellStyle name="20% - Accent1 3 3 8 4 3 2" xfId="25588" xr:uid="{00000000-0005-0000-0000-00003C630000}"/>
    <cellStyle name="20% - Accent1 3 3 8 4 4" xfId="25589" xr:uid="{00000000-0005-0000-0000-00003D630000}"/>
    <cellStyle name="20% - Accent1 3 3 8 5" xfId="25590" xr:uid="{00000000-0005-0000-0000-00003E630000}"/>
    <cellStyle name="20% - Accent1 3 3 8 5 2" xfId="25591" xr:uid="{00000000-0005-0000-0000-00003F630000}"/>
    <cellStyle name="20% - Accent1 3 3 8 5 2 2" xfId="25592" xr:uid="{00000000-0005-0000-0000-000040630000}"/>
    <cellStyle name="20% - Accent1 3 3 8 5 3" xfId="25593" xr:uid="{00000000-0005-0000-0000-000041630000}"/>
    <cellStyle name="20% - Accent1 3 3 8 6" xfId="25594" xr:uid="{00000000-0005-0000-0000-000042630000}"/>
    <cellStyle name="20% - Accent1 3 3 8 6 2" xfId="25595" xr:uid="{00000000-0005-0000-0000-000043630000}"/>
    <cellStyle name="20% - Accent1 3 3 8 6 2 2" xfId="25596" xr:uid="{00000000-0005-0000-0000-000044630000}"/>
    <cellStyle name="20% - Accent1 3 3 8 6 3" xfId="25597" xr:uid="{00000000-0005-0000-0000-000045630000}"/>
    <cellStyle name="20% - Accent1 3 3 8 7" xfId="25598" xr:uid="{00000000-0005-0000-0000-000046630000}"/>
    <cellStyle name="20% - Accent1 3 3 8 7 2" xfId="25599" xr:uid="{00000000-0005-0000-0000-000047630000}"/>
    <cellStyle name="20% - Accent1 3 3 8 8" xfId="25600" xr:uid="{00000000-0005-0000-0000-000048630000}"/>
    <cellStyle name="20% - Accent1 3 3 8 8 2" xfId="25601" xr:uid="{00000000-0005-0000-0000-000049630000}"/>
    <cellStyle name="20% - Accent1 3 3 8 9" xfId="25602" xr:uid="{00000000-0005-0000-0000-00004A630000}"/>
    <cellStyle name="20% - Accent1 3 3 9" xfId="25603" xr:uid="{00000000-0005-0000-0000-00004B630000}"/>
    <cellStyle name="20% - Accent1 3 3 9 2" xfId="25604" xr:uid="{00000000-0005-0000-0000-00004C630000}"/>
    <cellStyle name="20% - Accent1 3 3 9 2 2" xfId="25605" xr:uid="{00000000-0005-0000-0000-00004D630000}"/>
    <cellStyle name="20% - Accent1 3 3 9 2 2 2" xfId="25606" xr:uid="{00000000-0005-0000-0000-00004E630000}"/>
    <cellStyle name="20% - Accent1 3 3 9 2 3" xfId="25607" xr:uid="{00000000-0005-0000-0000-00004F630000}"/>
    <cellStyle name="20% - Accent1 3 3 9 3" xfId="25608" xr:uid="{00000000-0005-0000-0000-000050630000}"/>
    <cellStyle name="20% - Accent1 3 3 9 3 2" xfId="25609" xr:uid="{00000000-0005-0000-0000-000051630000}"/>
    <cellStyle name="20% - Accent1 3 3 9 4" xfId="25610" xr:uid="{00000000-0005-0000-0000-000052630000}"/>
    <cellStyle name="20% - Accent1 3 4" xfId="25611" xr:uid="{00000000-0005-0000-0000-000053630000}"/>
    <cellStyle name="20% - Accent1 3 4 10" xfId="25612" xr:uid="{00000000-0005-0000-0000-000054630000}"/>
    <cellStyle name="20% - Accent1 3 4 10 2" xfId="25613" xr:uid="{00000000-0005-0000-0000-000055630000}"/>
    <cellStyle name="20% - Accent1 3 4 10 2 2" xfId="25614" xr:uid="{00000000-0005-0000-0000-000056630000}"/>
    <cellStyle name="20% - Accent1 3 4 10 2 2 2" xfId="25615" xr:uid="{00000000-0005-0000-0000-000057630000}"/>
    <cellStyle name="20% - Accent1 3 4 10 2 3" xfId="25616" xr:uid="{00000000-0005-0000-0000-000058630000}"/>
    <cellStyle name="20% - Accent1 3 4 10 3" xfId="25617" xr:uid="{00000000-0005-0000-0000-000059630000}"/>
    <cellStyle name="20% - Accent1 3 4 10 3 2" xfId="25618" xr:uid="{00000000-0005-0000-0000-00005A630000}"/>
    <cellStyle name="20% - Accent1 3 4 10 4" xfId="25619" xr:uid="{00000000-0005-0000-0000-00005B630000}"/>
    <cellStyle name="20% - Accent1 3 4 11" xfId="25620" xr:uid="{00000000-0005-0000-0000-00005C630000}"/>
    <cellStyle name="20% - Accent1 3 4 11 2" xfId="25621" xr:uid="{00000000-0005-0000-0000-00005D630000}"/>
    <cellStyle name="20% - Accent1 3 4 11 2 2" xfId="25622" xr:uid="{00000000-0005-0000-0000-00005E630000}"/>
    <cellStyle name="20% - Accent1 3 4 11 2 2 2" xfId="25623" xr:uid="{00000000-0005-0000-0000-00005F630000}"/>
    <cellStyle name="20% - Accent1 3 4 11 2 3" xfId="25624" xr:uid="{00000000-0005-0000-0000-000060630000}"/>
    <cellStyle name="20% - Accent1 3 4 11 3" xfId="25625" xr:uid="{00000000-0005-0000-0000-000061630000}"/>
    <cellStyle name="20% - Accent1 3 4 11 3 2" xfId="25626" xr:uid="{00000000-0005-0000-0000-000062630000}"/>
    <cellStyle name="20% - Accent1 3 4 11 4" xfId="25627" xr:uid="{00000000-0005-0000-0000-000063630000}"/>
    <cellStyle name="20% - Accent1 3 4 12" xfId="25628" xr:uid="{00000000-0005-0000-0000-000064630000}"/>
    <cellStyle name="20% - Accent1 3 4 12 2" xfId="25629" xr:uid="{00000000-0005-0000-0000-000065630000}"/>
    <cellStyle name="20% - Accent1 3 4 12 2 2" xfId="25630" xr:uid="{00000000-0005-0000-0000-000066630000}"/>
    <cellStyle name="20% - Accent1 3 4 12 3" xfId="25631" xr:uid="{00000000-0005-0000-0000-000067630000}"/>
    <cellStyle name="20% - Accent1 3 4 13" xfId="25632" xr:uid="{00000000-0005-0000-0000-000068630000}"/>
    <cellStyle name="20% - Accent1 3 4 13 2" xfId="25633" xr:uid="{00000000-0005-0000-0000-000069630000}"/>
    <cellStyle name="20% - Accent1 3 4 13 2 2" xfId="25634" xr:uid="{00000000-0005-0000-0000-00006A630000}"/>
    <cellStyle name="20% - Accent1 3 4 13 3" xfId="25635" xr:uid="{00000000-0005-0000-0000-00006B630000}"/>
    <cellStyle name="20% - Accent1 3 4 14" xfId="25636" xr:uid="{00000000-0005-0000-0000-00006C630000}"/>
    <cellStyle name="20% - Accent1 3 4 14 2" xfId="25637" xr:uid="{00000000-0005-0000-0000-00006D630000}"/>
    <cellStyle name="20% - Accent1 3 4 15" xfId="25638" xr:uid="{00000000-0005-0000-0000-00006E630000}"/>
    <cellStyle name="20% - Accent1 3 4 15 2" xfId="25639" xr:uid="{00000000-0005-0000-0000-00006F630000}"/>
    <cellStyle name="20% - Accent1 3 4 16" xfId="25640" xr:uid="{00000000-0005-0000-0000-000070630000}"/>
    <cellStyle name="20% - Accent1 3 4 2" xfId="25641" xr:uid="{00000000-0005-0000-0000-000071630000}"/>
    <cellStyle name="20% - Accent1 3 4 2 10" xfId="25642" xr:uid="{00000000-0005-0000-0000-000072630000}"/>
    <cellStyle name="20% - Accent1 3 4 2 10 2" xfId="25643" xr:uid="{00000000-0005-0000-0000-000073630000}"/>
    <cellStyle name="20% - Accent1 3 4 2 10 2 2" xfId="25644" xr:uid="{00000000-0005-0000-0000-000074630000}"/>
    <cellStyle name="20% - Accent1 3 4 2 10 2 2 2" xfId="25645" xr:uid="{00000000-0005-0000-0000-000075630000}"/>
    <cellStyle name="20% - Accent1 3 4 2 10 2 3" xfId="25646" xr:uid="{00000000-0005-0000-0000-000076630000}"/>
    <cellStyle name="20% - Accent1 3 4 2 10 3" xfId="25647" xr:uid="{00000000-0005-0000-0000-000077630000}"/>
    <cellStyle name="20% - Accent1 3 4 2 10 3 2" xfId="25648" xr:uid="{00000000-0005-0000-0000-000078630000}"/>
    <cellStyle name="20% - Accent1 3 4 2 10 4" xfId="25649" xr:uid="{00000000-0005-0000-0000-000079630000}"/>
    <cellStyle name="20% - Accent1 3 4 2 11" xfId="25650" xr:uid="{00000000-0005-0000-0000-00007A630000}"/>
    <cellStyle name="20% - Accent1 3 4 2 11 2" xfId="25651" xr:uid="{00000000-0005-0000-0000-00007B630000}"/>
    <cellStyle name="20% - Accent1 3 4 2 11 2 2" xfId="25652" xr:uid="{00000000-0005-0000-0000-00007C630000}"/>
    <cellStyle name="20% - Accent1 3 4 2 11 3" xfId="25653" xr:uid="{00000000-0005-0000-0000-00007D630000}"/>
    <cellStyle name="20% - Accent1 3 4 2 12" xfId="25654" xr:uid="{00000000-0005-0000-0000-00007E630000}"/>
    <cellStyle name="20% - Accent1 3 4 2 12 2" xfId="25655" xr:uid="{00000000-0005-0000-0000-00007F630000}"/>
    <cellStyle name="20% - Accent1 3 4 2 12 2 2" xfId="25656" xr:uid="{00000000-0005-0000-0000-000080630000}"/>
    <cellStyle name="20% - Accent1 3 4 2 12 3" xfId="25657" xr:uid="{00000000-0005-0000-0000-000081630000}"/>
    <cellStyle name="20% - Accent1 3 4 2 13" xfId="25658" xr:uid="{00000000-0005-0000-0000-000082630000}"/>
    <cellStyle name="20% - Accent1 3 4 2 13 2" xfId="25659" xr:uid="{00000000-0005-0000-0000-000083630000}"/>
    <cellStyle name="20% - Accent1 3 4 2 14" xfId="25660" xr:uid="{00000000-0005-0000-0000-000084630000}"/>
    <cellStyle name="20% - Accent1 3 4 2 14 2" xfId="25661" xr:uid="{00000000-0005-0000-0000-000085630000}"/>
    <cellStyle name="20% - Accent1 3 4 2 15" xfId="25662" xr:uid="{00000000-0005-0000-0000-000086630000}"/>
    <cellStyle name="20% - Accent1 3 4 2 2" xfId="25663" xr:uid="{00000000-0005-0000-0000-000087630000}"/>
    <cellStyle name="20% - Accent1 3 4 2 2 10" xfId="25664" xr:uid="{00000000-0005-0000-0000-000088630000}"/>
    <cellStyle name="20% - Accent1 3 4 2 2 10 2" xfId="25665" xr:uid="{00000000-0005-0000-0000-000089630000}"/>
    <cellStyle name="20% - Accent1 3 4 2 2 10 2 2" xfId="25666" xr:uid="{00000000-0005-0000-0000-00008A630000}"/>
    <cellStyle name="20% - Accent1 3 4 2 2 10 3" xfId="25667" xr:uid="{00000000-0005-0000-0000-00008B630000}"/>
    <cellStyle name="20% - Accent1 3 4 2 2 11" xfId="25668" xr:uid="{00000000-0005-0000-0000-00008C630000}"/>
    <cellStyle name="20% - Accent1 3 4 2 2 11 2" xfId="25669" xr:uid="{00000000-0005-0000-0000-00008D630000}"/>
    <cellStyle name="20% - Accent1 3 4 2 2 11 2 2" xfId="25670" xr:uid="{00000000-0005-0000-0000-00008E630000}"/>
    <cellStyle name="20% - Accent1 3 4 2 2 11 3" xfId="25671" xr:uid="{00000000-0005-0000-0000-00008F630000}"/>
    <cellStyle name="20% - Accent1 3 4 2 2 12" xfId="25672" xr:uid="{00000000-0005-0000-0000-000090630000}"/>
    <cellStyle name="20% - Accent1 3 4 2 2 12 2" xfId="25673" xr:uid="{00000000-0005-0000-0000-000091630000}"/>
    <cellStyle name="20% - Accent1 3 4 2 2 13" xfId="25674" xr:uid="{00000000-0005-0000-0000-000092630000}"/>
    <cellStyle name="20% - Accent1 3 4 2 2 13 2" xfId="25675" xr:uid="{00000000-0005-0000-0000-000093630000}"/>
    <cellStyle name="20% - Accent1 3 4 2 2 14" xfId="25676" xr:uid="{00000000-0005-0000-0000-000094630000}"/>
    <cellStyle name="20% - Accent1 3 4 2 2 2" xfId="25677" xr:uid="{00000000-0005-0000-0000-000095630000}"/>
    <cellStyle name="20% - Accent1 3 4 2 2 2 10" xfId="25678" xr:uid="{00000000-0005-0000-0000-000096630000}"/>
    <cellStyle name="20% - Accent1 3 4 2 2 2 10 2" xfId="25679" xr:uid="{00000000-0005-0000-0000-000097630000}"/>
    <cellStyle name="20% - Accent1 3 4 2 2 2 11" xfId="25680" xr:uid="{00000000-0005-0000-0000-000098630000}"/>
    <cellStyle name="20% - Accent1 3 4 2 2 2 2" xfId="25681" xr:uid="{00000000-0005-0000-0000-000099630000}"/>
    <cellStyle name="20% - Accent1 3 4 2 2 2 2 2" xfId="25682" xr:uid="{00000000-0005-0000-0000-00009A630000}"/>
    <cellStyle name="20% - Accent1 3 4 2 2 2 2 2 2" xfId="25683" xr:uid="{00000000-0005-0000-0000-00009B630000}"/>
    <cellStyle name="20% - Accent1 3 4 2 2 2 2 2 2 2" xfId="25684" xr:uid="{00000000-0005-0000-0000-00009C630000}"/>
    <cellStyle name="20% - Accent1 3 4 2 2 2 2 2 2 2 2" xfId="25685" xr:uid="{00000000-0005-0000-0000-00009D630000}"/>
    <cellStyle name="20% - Accent1 3 4 2 2 2 2 2 2 3" xfId="25686" xr:uid="{00000000-0005-0000-0000-00009E630000}"/>
    <cellStyle name="20% - Accent1 3 4 2 2 2 2 2 3" xfId="25687" xr:uid="{00000000-0005-0000-0000-00009F630000}"/>
    <cellStyle name="20% - Accent1 3 4 2 2 2 2 2 3 2" xfId="25688" xr:uid="{00000000-0005-0000-0000-0000A0630000}"/>
    <cellStyle name="20% - Accent1 3 4 2 2 2 2 2 4" xfId="25689" xr:uid="{00000000-0005-0000-0000-0000A1630000}"/>
    <cellStyle name="20% - Accent1 3 4 2 2 2 2 3" xfId="25690" xr:uid="{00000000-0005-0000-0000-0000A2630000}"/>
    <cellStyle name="20% - Accent1 3 4 2 2 2 2 3 2" xfId="25691" xr:uid="{00000000-0005-0000-0000-0000A3630000}"/>
    <cellStyle name="20% - Accent1 3 4 2 2 2 2 3 2 2" xfId="25692" xr:uid="{00000000-0005-0000-0000-0000A4630000}"/>
    <cellStyle name="20% - Accent1 3 4 2 2 2 2 3 2 2 2" xfId="25693" xr:uid="{00000000-0005-0000-0000-0000A5630000}"/>
    <cellStyle name="20% - Accent1 3 4 2 2 2 2 3 2 3" xfId="25694" xr:uid="{00000000-0005-0000-0000-0000A6630000}"/>
    <cellStyle name="20% - Accent1 3 4 2 2 2 2 3 3" xfId="25695" xr:uid="{00000000-0005-0000-0000-0000A7630000}"/>
    <cellStyle name="20% - Accent1 3 4 2 2 2 2 3 3 2" xfId="25696" xr:uid="{00000000-0005-0000-0000-0000A8630000}"/>
    <cellStyle name="20% - Accent1 3 4 2 2 2 2 3 4" xfId="25697" xr:uid="{00000000-0005-0000-0000-0000A9630000}"/>
    <cellStyle name="20% - Accent1 3 4 2 2 2 2 4" xfId="25698" xr:uid="{00000000-0005-0000-0000-0000AA630000}"/>
    <cellStyle name="20% - Accent1 3 4 2 2 2 2 4 2" xfId="25699" xr:uid="{00000000-0005-0000-0000-0000AB630000}"/>
    <cellStyle name="20% - Accent1 3 4 2 2 2 2 4 2 2" xfId="25700" xr:uid="{00000000-0005-0000-0000-0000AC630000}"/>
    <cellStyle name="20% - Accent1 3 4 2 2 2 2 4 2 2 2" xfId="25701" xr:uid="{00000000-0005-0000-0000-0000AD630000}"/>
    <cellStyle name="20% - Accent1 3 4 2 2 2 2 4 2 3" xfId="25702" xr:uid="{00000000-0005-0000-0000-0000AE630000}"/>
    <cellStyle name="20% - Accent1 3 4 2 2 2 2 4 3" xfId="25703" xr:uid="{00000000-0005-0000-0000-0000AF630000}"/>
    <cellStyle name="20% - Accent1 3 4 2 2 2 2 4 3 2" xfId="25704" xr:uid="{00000000-0005-0000-0000-0000B0630000}"/>
    <cellStyle name="20% - Accent1 3 4 2 2 2 2 4 4" xfId="25705" xr:uid="{00000000-0005-0000-0000-0000B1630000}"/>
    <cellStyle name="20% - Accent1 3 4 2 2 2 2 5" xfId="25706" xr:uid="{00000000-0005-0000-0000-0000B2630000}"/>
    <cellStyle name="20% - Accent1 3 4 2 2 2 2 5 2" xfId="25707" xr:uid="{00000000-0005-0000-0000-0000B3630000}"/>
    <cellStyle name="20% - Accent1 3 4 2 2 2 2 5 2 2" xfId="25708" xr:uid="{00000000-0005-0000-0000-0000B4630000}"/>
    <cellStyle name="20% - Accent1 3 4 2 2 2 2 5 3" xfId="25709" xr:uid="{00000000-0005-0000-0000-0000B5630000}"/>
    <cellStyle name="20% - Accent1 3 4 2 2 2 2 6" xfId="25710" xr:uid="{00000000-0005-0000-0000-0000B6630000}"/>
    <cellStyle name="20% - Accent1 3 4 2 2 2 2 6 2" xfId="25711" xr:uid="{00000000-0005-0000-0000-0000B7630000}"/>
    <cellStyle name="20% - Accent1 3 4 2 2 2 2 6 2 2" xfId="25712" xr:uid="{00000000-0005-0000-0000-0000B8630000}"/>
    <cellStyle name="20% - Accent1 3 4 2 2 2 2 6 3" xfId="25713" xr:uid="{00000000-0005-0000-0000-0000B9630000}"/>
    <cellStyle name="20% - Accent1 3 4 2 2 2 2 7" xfId="25714" xr:uid="{00000000-0005-0000-0000-0000BA630000}"/>
    <cellStyle name="20% - Accent1 3 4 2 2 2 2 7 2" xfId="25715" xr:uid="{00000000-0005-0000-0000-0000BB630000}"/>
    <cellStyle name="20% - Accent1 3 4 2 2 2 2 8" xfId="25716" xr:uid="{00000000-0005-0000-0000-0000BC630000}"/>
    <cellStyle name="20% - Accent1 3 4 2 2 2 2 8 2" xfId="25717" xr:uid="{00000000-0005-0000-0000-0000BD630000}"/>
    <cellStyle name="20% - Accent1 3 4 2 2 2 2 9" xfId="25718" xr:uid="{00000000-0005-0000-0000-0000BE630000}"/>
    <cellStyle name="20% - Accent1 3 4 2 2 2 3" xfId="25719" xr:uid="{00000000-0005-0000-0000-0000BF630000}"/>
    <cellStyle name="20% - Accent1 3 4 2 2 2 3 2" xfId="25720" xr:uid="{00000000-0005-0000-0000-0000C0630000}"/>
    <cellStyle name="20% - Accent1 3 4 2 2 2 3 2 2" xfId="25721" xr:uid="{00000000-0005-0000-0000-0000C1630000}"/>
    <cellStyle name="20% - Accent1 3 4 2 2 2 3 2 2 2" xfId="25722" xr:uid="{00000000-0005-0000-0000-0000C2630000}"/>
    <cellStyle name="20% - Accent1 3 4 2 2 2 3 2 2 2 2" xfId="25723" xr:uid="{00000000-0005-0000-0000-0000C3630000}"/>
    <cellStyle name="20% - Accent1 3 4 2 2 2 3 2 2 3" xfId="25724" xr:uid="{00000000-0005-0000-0000-0000C4630000}"/>
    <cellStyle name="20% - Accent1 3 4 2 2 2 3 2 3" xfId="25725" xr:uid="{00000000-0005-0000-0000-0000C5630000}"/>
    <cellStyle name="20% - Accent1 3 4 2 2 2 3 2 3 2" xfId="25726" xr:uid="{00000000-0005-0000-0000-0000C6630000}"/>
    <cellStyle name="20% - Accent1 3 4 2 2 2 3 2 4" xfId="25727" xr:uid="{00000000-0005-0000-0000-0000C7630000}"/>
    <cellStyle name="20% - Accent1 3 4 2 2 2 3 3" xfId="25728" xr:uid="{00000000-0005-0000-0000-0000C8630000}"/>
    <cellStyle name="20% - Accent1 3 4 2 2 2 3 3 2" xfId="25729" xr:uid="{00000000-0005-0000-0000-0000C9630000}"/>
    <cellStyle name="20% - Accent1 3 4 2 2 2 3 3 2 2" xfId="25730" xr:uid="{00000000-0005-0000-0000-0000CA630000}"/>
    <cellStyle name="20% - Accent1 3 4 2 2 2 3 3 2 2 2" xfId="25731" xr:uid="{00000000-0005-0000-0000-0000CB630000}"/>
    <cellStyle name="20% - Accent1 3 4 2 2 2 3 3 2 3" xfId="25732" xr:uid="{00000000-0005-0000-0000-0000CC630000}"/>
    <cellStyle name="20% - Accent1 3 4 2 2 2 3 3 3" xfId="25733" xr:uid="{00000000-0005-0000-0000-0000CD630000}"/>
    <cellStyle name="20% - Accent1 3 4 2 2 2 3 3 3 2" xfId="25734" xr:uid="{00000000-0005-0000-0000-0000CE630000}"/>
    <cellStyle name="20% - Accent1 3 4 2 2 2 3 3 4" xfId="25735" xr:uid="{00000000-0005-0000-0000-0000CF630000}"/>
    <cellStyle name="20% - Accent1 3 4 2 2 2 3 4" xfId="25736" xr:uid="{00000000-0005-0000-0000-0000D0630000}"/>
    <cellStyle name="20% - Accent1 3 4 2 2 2 3 4 2" xfId="25737" xr:uid="{00000000-0005-0000-0000-0000D1630000}"/>
    <cellStyle name="20% - Accent1 3 4 2 2 2 3 4 2 2" xfId="25738" xr:uid="{00000000-0005-0000-0000-0000D2630000}"/>
    <cellStyle name="20% - Accent1 3 4 2 2 2 3 4 2 2 2" xfId="25739" xr:uid="{00000000-0005-0000-0000-0000D3630000}"/>
    <cellStyle name="20% - Accent1 3 4 2 2 2 3 4 2 3" xfId="25740" xr:uid="{00000000-0005-0000-0000-0000D4630000}"/>
    <cellStyle name="20% - Accent1 3 4 2 2 2 3 4 3" xfId="25741" xr:uid="{00000000-0005-0000-0000-0000D5630000}"/>
    <cellStyle name="20% - Accent1 3 4 2 2 2 3 4 3 2" xfId="25742" xr:uid="{00000000-0005-0000-0000-0000D6630000}"/>
    <cellStyle name="20% - Accent1 3 4 2 2 2 3 4 4" xfId="25743" xr:uid="{00000000-0005-0000-0000-0000D7630000}"/>
    <cellStyle name="20% - Accent1 3 4 2 2 2 3 5" xfId="25744" xr:uid="{00000000-0005-0000-0000-0000D8630000}"/>
    <cellStyle name="20% - Accent1 3 4 2 2 2 3 5 2" xfId="25745" xr:uid="{00000000-0005-0000-0000-0000D9630000}"/>
    <cellStyle name="20% - Accent1 3 4 2 2 2 3 5 2 2" xfId="25746" xr:uid="{00000000-0005-0000-0000-0000DA630000}"/>
    <cellStyle name="20% - Accent1 3 4 2 2 2 3 5 3" xfId="25747" xr:uid="{00000000-0005-0000-0000-0000DB630000}"/>
    <cellStyle name="20% - Accent1 3 4 2 2 2 3 6" xfId="25748" xr:uid="{00000000-0005-0000-0000-0000DC630000}"/>
    <cellStyle name="20% - Accent1 3 4 2 2 2 3 6 2" xfId="25749" xr:uid="{00000000-0005-0000-0000-0000DD630000}"/>
    <cellStyle name="20% - Accent1 3 4 2 2 2 3 6 2 2" xfId="25750" xr:uid="{00000000-0005-0000-0000-0000DE630000}"/>
    <cellStyle name="20% - Accent1 3 4 2 2 2 3 6 3" xfId="25751" xr:uid="{00000000-0005-0000-0000-0000DF630000}"/>
    <cellStyle name="20% - Accent1 3 4 2 2 2 3 7" xfId="25752" xr:uid="{00000000-0005-0000-0000-0000E0630000}"/>
    <cellStyle name="20% - Accent1 3 4 2 2 2 3 7 2" xfId="25753" xr:uid="{00000000-0005-0000-0000-0000E1630000}"/>
    <cellStyle name="20% - Accent1 3 4 2 2 2 3 8" xfId="25754" xr:uid="{00000000-0005-0000-0000-0000E2630000}"/>
    <cellStyle name="20% - Accent1 3 4 2 2 2 3 8 2" xfId="25755" xr:uid="{00000000-0005-0000-0000-0000E3630000}"/>
    <cellStyle name="20% - Accent1 3 4 2 2 2 3 9" xfId="25756" xr:uid="{00000000-0005-0000-0000-0000E4630000}"/>
    <cellStyle name="20% - Accent1 3 4 2 2 2 4" xfId="25757" xr:uid="{00000000-0005-0000-0000-0000E5630000}"/>
    <cellStyle name="20% - Accent1 3 4 2 2 2 4 2" xfId="25758" xr:uid="{00000000-0005-0000-0000-0000E6630000}"/>
    <cellStyle name="20% - Accent1 3 4 2 2 2 4 2 2" xfId="25759" xr:uid="{00000000-0005-0000-0000-0000E7630000}"/>
    <cellStyle name="20% - Accent1 3 4 2 2 2 4 2 2 2" xfId="25760" xr:uid="{00000000-0005-0000-0000-0000E8630000}"/>
    <cellStyle name="20% - Accent1 3 4 2 2 2 4 2 3" xfId="25761" xr:uid="{00000000-0005-0000-0000-0000E9630000}"/>
    <cellStyle name="20% - Accent1 3 4 2 2 2 4 3" xfId="25762" xr:uid="{00000000-0005-0000-0000-0000EA630000}"/>
    <cellStyle name="20% - Accent1 3 4 2 2 2 4 3 2" xfId="25763" xr:uid="{00000000-0005-0000-0000-0000EB630000}"/>
    <cellStyle name="20% - Accent1 3 4 2 2 2 4 4" xfId="25764" xr:uid="{00000000-0005-0000-0000-0000EC630000}"/>
    <cellStyle name="20% - Accent1 3 4 2 2 2 5" xfId="25765" xr:uid="{00000000-0005-0000-0000-0000ED630000}"/>
    <cellStyle name="20% - Accent1 3 4 2 2 2 5 2" xfId="25766" xr:uid="{00000000-0005-0000-0000-0000EE630000}"/>
    <cellStyle name="20% - Accent1 3 4 2 2 2 5 2 2" xfId="25767" xr:uid="{00000000-0005-0000-0000-0000EF630000}"/>
    <cellStyle name="20% - Accent1 3 4 2 2 2 5 2 2 2" xfId="25768" xr:uid="{00000000-0005-0000-0000-0000F0630000}"/>
    <cellStyle name="20% - Accent1 3 4 2 2 2 5 2 3" xfId="25769" xr:uid="{00000000-0005-0000-0000-0000F1630000}"/>
    <cellStyle name="20% - Accent1 3 4 2 2 2 5 3" xfId="25770" xr:uid="{00000000-0005-0000-0000-0000F2630000}"/>
    <cellStyle name="20% - Accent1 3 4 2 2 2 5 3 2" xfId="25771" xr:uid="{00000000-0005-0000-0000-0000F3630000}"/>
    <cellStyle name="20% - Accent1 3 4 2 2 2 5 4" xfId="25772" xr:uid="{00000000-0005-0000-0000-0000F4630000}"/>
    <cellStyle name="20% - Accent1 3 4 2 2 2 6" xfId="25773" xr:uid="{00000000-0005-0000-0000-0000F5630000}"/>
    <cellStyle name="20% - Accent1 3 4 2 2 2 6 2" xfId="25774" xr:uid="{00000000-0005-0000-0000-0000F6630000}"/>
    <cellStyle name="20% - Accent1 3 4 2 2 2 6 2 2" xfId="25775" xr:uid="{00000000-0005-0000-0000-0000F7630000}"/>
    <cellStyle name="20% - Accent1 3 4 2 2 2 6 2 2 2" xfId="25776" xr:uid="{00000000-0005-0000-0000-0000F8630000}"/>
    <cellStyle name="20% - Accent1 3 4 2 2 2 6 2 3" xfId="25777" xr:uid="{00000000-0005-0000-0000-0000F9630000}"/>
    <cellStyle name="20% - Accent1 3 4 2 2 2 6 3" xfId="25778" xr:uid="{00000000-0005-0000-0000-0000FA630000}"/>
    <cellStyle name="20% - Accent1 3 4 2 2 2 6 3 2" xfId="25779" xr:uid="{00000000-0005-0000-0000-0000FB630000}"/>
    <cellStyle name="20% - Accent1 3 4 2 2 2 6 4" xfId="25780" xr:uid="{00000000-0005-0000-0000-0000FC630000}"/>
    <cellStyle name="20% - Accent1 3 4 2 2 2 7" xfId="25781" xr:uid="{00000000-0005-0000-0000-0000FD630000}"/>
    <cellStyle name="20% - Accent1 3 4 2 2 2 7 2" xfId="25782" xr:uid="{00000000-0005-0000-0000-0000FE630000}"/>
    <cellStyle name="20% - Accent1 3 4 2 2 2 7 2 2" xfId="25783" xr:uid="{00000000-0005-0000-0000-0000FF630000}"/>
    <cellStyle name="20% - Accent1 3 4 2 2 2 7 3" xfId="25784" xr:uid="{00000000-0005-0000-0000-000000640000}"/>
    <cellStyle name="20% - Accent1 3 4 2 2 2 8" xfId="25785" xr:uid="{00000000-0005-0000-0000-000001640000}"/>
    <cellStyle name="20% - Accent1 3 4 2 2 2 8 2" xfId="25786" xr:uid="{00000000-0005-0000-0000-000002640000}"/>
    <cellStyle name="20% - Accent1 3 4 2 2 2 8 2 2" xfId="25787" xr:uid="{00000000-0005-0000-0000-000003640000}"/>
    <cellStyle name="20% - Accent1 3 4 2 2 2 8 3" xfId="25788" xr:uid="{00000000-0005-0000-0000-000004640000}"/>
    <cellStyle name="20% - Accent1 3 4 2 2 2 9" xfId="25789" xr:uid="{00000000-0005-0000-0000-000005640000}"/>
    <cellStyle name="20% - Accent1 3 4 2 2 2 9 2" xfId="25790" xr:uid="{00000000-0005-0000-0000-000006640000}"/>
    <cellStyle name="20% - Accent1 3 4 2 2 3" xfId="25791" xr:uid="{00000000-0005-0000-0000-000007640000}"/>
    <cellStyle name="20% - Accent1 3 4 2 2 3 10" xfId="25792" xr:uid="{00000000-0005-0000-0000-000008640000}"/>
    <cellStyle name="20% - Accent1 3 4 2 2 3 10 2" xfId="25793" xr:uid="{00000000-0005-0000-0000-000009640000}"/>
    <cellStyle name="20% - Accent1 3 4 2 2 3 11" xfId="25794" xr:uid="{00000000-0005-0000-0000-00000A640000}"/>
    <cellStyle name="20% - Accent1 3 4 2 2 3 2" xfId="25795" xr:uid="{00000000-0005-0000-0000-00000B640000}"/>
    <cellStyle name="20% - Accent1 3 4 2 2 3 2 2" xfId="25796" xr:uid="{00000000-0005-0000-0000-00000C640000}"/>
    <cellStyle name="20% - Accent1 3 4 2 2 3 2 2 2" xfId="25797" xr:uid="{00000000-0005-0000-0000-00000D640000}"/>
    <cellStyle name="20% - Accent1 3 4 2 2 3 2 2 2 2" xfId="25798" xr:uid="{00000000-0005-0000-0000-00000E640000}"/>
    <cellStyle name="20% - Accent1 3 4 2 2 3 2 2 2 2 2" xfId="25799" xr:uid="{00000000-0005-0000-0000-00000F640000}"/>
    <cellStyle name="20% - Accent1 3 4 2 2 3 2 2 2 3" xfId="25800" xr:uid="{00000000-0005-0000-0000-000010640000}"/>
    <cellStyle name="20% - Accent1 3 4 2 2 3 2 2 3" xfId="25801" xr:uid="{00000000-0005-0000-0000-000011640000}"/>
    <cellStyle name="20% - Accent1 3 4 2 2 3 2 2 3 2" xfId="25802" xr:uid="{00000000-0005-0000-0000-000012640000}"/>
    <cellStyle name="20% - Accent1 3 4 2 2 3 2 2 4" xfId="25803" xr:uid="{00000000-0005-0000-0000-000013640000}"/>
    <cellStyle name="20% - Accent1 3 4 2 2 3 2 3" xfId="25804" xr:uid="{00000000-0005-0000-0000-000014640000}"/>
    <cellStyle name="20% - Accent1 3 4 2 2 3 2 3 2" xfId="25805" xr:uid="{00000000-0005-0000-0000-000015640000}"/>
    <cellStyle name="20% - Accent1 3 4 2 2 3 2 3 2 2" xfId="25806" xr:uid="{00000000-0005-0000-0000-000016640000}"/>
    <cellStyle name="20% - Accent1 3 4 2 2 3 2 3 2 2 2" xfId="25807" xr:uid="{00000000-0005-0000-0000-000017640000}"/>
    <cellStyle name="20% - Accent1 3 4 2 2 3 2 3 2 3" xfId="25808" xr:uid="{00000000-0005-0000-0000-000018640000}"/>
    <cellStyle name="20% - Accent1 3 4 2 2 3 2 3 3" xfId="25809" xr:uid="{00000000-0005-0000-0000-000019640000}"/>
    <cellStyle name="20% - Accent1 3 4 2 2 3 2 3 3 2" xfId="25810" xr:uid="{00000000-0005-0000-0000-00001A640000}"/>
    <cellStyle name="20% - Accent1 3 4 2 2 3 2 3 4" xfId="25811" xr:uid="{00000000-0005-0000-0000-00001B640000}"/>
    <cellStyle name="20% - Accent1 3 4 2 2 3 2 4" xfId="25812" xr:uid="{00000000-0005-0000-0000-00001C640000}"/>
    <cellStyle name="20% - Accent1 3 4 2 2 3 2 4 2" xfId="25813" xr:uid="{00000000-0005-0000-0000-00001D640000}"/>
    <cellStyle name="20% - Accent1 3 4 2 2 3 2 4 2 2" xfId="25814" xr:uid="{00000000-0005-0000-0000-00001E640000}"/>
    <cellStyle name="20% - Accent1 3 4 2 2 3 2 4 2 2 2" xfId="25815" xr:uid="{00000000-0005-0000-0000-00001F640000}"/>
    <cellStyle name="20% - Accent1 3 4 2 2 3 2 4 2 3" xfId="25816" xr:uid="{00000000-0005-0000-0000-000020640000}"/>
    <cellStyle name="20% - Accent1 3 4 2 2 3 2 4 3" xfId="25817" xr:uid="{00000000-0005-0000-0000-000021640000}"/>
    <cellStyle name="20% - Accent1 3 4 2 2 3 2 4 3 2" xfId="25818" xr:uid="{00000000-0005-0000-0000-000022640000}"/>
    <cellStyle name="20% - Accent1 3 4 2 2 3 2 4 4" xfId="25819" xr:uid="{00000000-0005-0000-0000-000023640000}"/>
    <cellStyle name="20% - Accent1 3 4 2 2 3 2 5" xfId="25820" xr:uid="{00000000-0005-0000-0000-000024640000}"/>
    <cellStyle name="20% - Accent1 3 4 2 2 3 2 5 2" xfId="25821" xr:uid="{00000000-0005-0000-0000-000025640000}"/>
    <cellStyle name="20% - Accent1 3 4 2 2 3 2 5 2 2" xfId="25822" xr:uid="{00000000-0005-0000-0000-000026640000}"/>
    <cellStyle name="20% - Accent1 3 4 2 2 3 2 5 3" xfId="25823" xr:uid="{00000000-0005-0000-0000-000027640000}"/>
    <cellStyle name="20% - Accent1 3 4 2 2 3 2 6" xfId="25824" xr:uid="{00000000-0005-0000-0000-000028640000}"/>
    <cellStyle name="20% - Accent1 3 4 2 2 3 2 6 2" xfId="25825" xr:uid="{00000000-0005-0000-0000-000029640000}"/>
    <cellStyle name="20% - Accent1 3 4 2 2 3 2 6 2 2" xfId="25826" xr:uid="{00000000-0005-0000-0000-00002A640000}"/>
    <cellStyle name="20% - Accent1 3 4 2 2 3 2 6 3" xfId="25827" xr:uid="{00000000-0005-0000-0000-00002B640000}"/>
    <cellStyle name="20% - Accent1 3 4 2 2 3 2 7" xfId="25828" xr:uid="{00000000-0005-0000-0000-00002C640000}"/>
    <cellStyle name="20% - Accent1 3 4 2 2 3 2 7 2" xfId="25829" xr:uid="{00000000-0005-0000-0000-00002D640000}"/>
    <cellStyle name="20% - Accent1 3 4 2 2 3 2 8" xfId="25830" xr:uid="{00000000-0005-0000-0000-00002E640000}"/>
    <cellStyle name="20% - Accent1 3 4 2 2 3 2 8 2" xfId="25831" xr:uid="{00000000-0005-0000-0000-00002F640000}"/>
    <cellStyle name="20% - Accent1 3 4 2 2 3 2 9" xfId="25832" xr:uid="{00000000-0005-0000-0000-000030640000}"/>
    <cellStyle name="20% - Accent1 3 4 2 2 3 3" xfId="25833" xr:uid="{00000000-0005-0000-0000-000031640000}"/>
    <cellStyle name="20% - Accent1 3 4 2 2 3 3 2" xfId="25834" xr:uid="{00000000-0005-0000-0000-000032640000}"/>
    <cellStyle name="20% - Accent1 3 4 2 2 3 3 2 2" xfId="25835" xr:uid="{00000000-0005-0000-0000-000033640000}"/>
    <cellStyle name="20% - Accent1 3 4 2 2 3 3 2 2 2" xfId="25836" xr:uid="{00000000-0005-0000-0000-000034640000}"/>
    <cellStyle name="20% - Accent1 3 4 2 2 3 3 2 2 2 2" xfId="25837" xr:uid="{00000000-0005-0000-0000-000035640000}"/>
    <cellStyle name="20% - Accent1 3 4 2 2 3 3 2 2 3" xfId="25838" xr:uid="{00000000-0005-0000-0000-000036640000}"/>
    <cellStyle name="20% - Accent1 3 4 2 2 3 3 2 3" xfId="25839" xr:uid="{00000000-0005-0000-0000-000037640000}"/>
    <cellStyle name="20% - Accent1 3 4 2 2 3 3 2 3 2" xfId="25840" xr:uid="{00000000-0005-0000-0000-000038640000}"/>
    <cellStyle name="20% - Accent1 3 4 2 2 3 3 2 4" xfId="25841" xr:uid="{00000000-0005-0000-0000-000039640000}"/>
    <cellStyle name="20% - Accent1 3 4 2 2 3 3 3" xfId="25842" xr:uid="{00000000-0005-0000-0000-00003A640000}"/>
    <cellStyle name="20% - Accent1 3 4 2 2 3 3 3 2" xfId="25843" xr:uid="{00000000-0005-0000-0000-00003B640000}"/>
    <cellStyle name="20% - Accent1 3 4 2 2 3 3 3 2 2" xfId="25844" xr:uid="{00000000-0005-0000-0000-00003C640000}"/>
    <cellStyle name="20% - Accent1 3 4 2 2 3 3 3 2 2 2" xfId="25845" xr:uid="{00000000-0005-0000-0000-00003D640000}"/>
    <cellStyle name="20% - Accent1 3 4 2 2 3 3 3 2 3" xfId="25846" xr:uid="{00000000-0005-0000-0000-00003E640000}"/>
    <cellStyle name="20% - Accent1 3 4 2 2 3 3 3 3" xfId="25847" xr:uid="{00000000-0005-0000-0000-00003F640000}"/>
    <cellStyle name="20% - Accent1 3 4 2 2 3 3 3 3 2" xfId="25848" xr:uid="{00000000-0005-0000-0000-000040640000}"/>
    <cellStyle name="20% - Accent1 3 4 2 2 3 3 3 4" xfId="25849" xr:uid="{00000000-0005-0000-0000-000041640000}"/>
    <cellStyle name="20% - Accent1 3 4 2 2 3 3 4" xfId="25850" xr:uid="{00000000-0005-0000-0000-000042640000}"/>
    <cellStyle name="20% - Accent1 3 4 2 2 3 3 4 2" xfId="25851" xr:uid="{00000000-0005-0000-0000-000043640000}"/>
    <cellStyle name="20% - Accent1 3 4 2 2 3 3 4 2 2" xfId="25852" xr:uid="{00000000-0005-0000-0000-000044640000}"/>
    <cellStyle name="20% - Accent1 3 4 2 2 3 3 4 2 2 2" xfId="25853" xr:uid="{00000000-0005-0000-0000-000045640000}"/>
    <cellStyle name="20% - Accent1 3 4 2 2 3 3 4 2 3" xfId="25854" xr:uid="{00000000-0005-0000-0000-000046640000}"/>
    <cellStyle name="20% - Accent1 3 4 2 2 3 3 4 3" xfId="25855" xr:uid="{00000000-0005-0000-0000-000047640000}"/>
    <cellStyle name="20% - Accent1 3 4 2 2 3 3 4 3 2" xfId="25856" xr:uid="{00000000-0005-0000-0000-000048640000}"/>
    <cellStyle name="20% - Accent1 3 4 2 2 3 3 4 4" xfId="25857" xr:uid="{00000000-0005-0000-0000-000049640000}"/>
    <cellStyle name="20% - Accent1 3 4 2 2 3 3 5" xfId="25858" xr:uid="{00000000-0005-0000-0000-00004A640000}"/>
    <cellStyle name="20% - Accent1 3 4 2 2 3 3 5 2" xfId="25859" xr:uid="{00000000-0005-0000-0000-00004B640000}"/>
    <cellStyle name="20% - Accent1 3 4 2 2 3 3 5 2 2" xfId="25860" xr:uid="{00000000-0005-0000-0000-00004C640000}"/>
    <cellStyle name="20% - Accent1 3 4 2 2 3 3 5 3" xfId="25861" xr:uid="{00000000-0005-0000-0000-00004D640000}"/>
    <cellStyle name="20% - Accent1 3 4 2 2 3 3 6" xfId="25862" xr:uid="{00000000-0005-0000-0000-00004E640000}"/>
    <cellStyle name="20% - Accent1 3 4 2 2 3 3 6 2" xfId="25863" xr:uid="{00000000-0005-0000-0000-00004F640000}"/>
    <cellStyle name="20% - Accent1 3 4 2 2 3 3 6 2 2" xfId="25864" xr:uid="{00000000-0005-0000-0000-000050640000}"/>
    <cellStyle name="20% - Accent1 3 4 2 2 3 3 6 3" xfId="25865" xr:uid="{00000000-0005-0000-0000-000051640000}"/>
    <cellStyle name="20% - Accent1 3 4 2 2 3 3 7" xfId="25866" xr:uid="{00000000-0005-0000-0000-000052640000}"/>
    <cellStyle name="20% - Accent1 3 4 2 2 3 3 7 2" xfId="25867" xr:uid="{00000000-0005-0000-0000-000053640000}"/>
    <cellStyle name="20% - Accent1 3 4 2 2 3 3 8" xfId="25868" xr:uid="{00000000-0005-0000-0000-000054640000}"/>
    <cellStyle name="20% - Accent1 3 4 2 2 3 3 8 2" xfId="25869" xr:uid="{00000000-0005-0000-0000-000055640000}"/>
    <cellStyle name="20% - Accent1 3 4 2 2 3 3 9" xfId="25870" xr:uid="{00000000-0005-0000-0000-000056640000}"/>
    <cellStyle name="20% - Accent1 3 4 2 2 3 4" xfId="25871" xr:uid="{00000000-0005-0000-0000-000057640000}"/>
    <cellStyle name="20% - Accent1 3 4 2 2 3 4 2" xfId="25872" xr:uid="{00000000-0005-0000-0000-000058640000}"/>
    <cellStyle name="20% - Accent1 3 4 2 2 3 4 2 2" xfId="25873" xr:uid="{00000000-0005-0000-0000-000059640000}"/>
    <cellStyle name="20% - Accent1 3 4 2 2 3 4 2 2 2" xfId="25874" xr:uid="{00000000-0005-0000-0000-00005A640000}"/>
    <cellStyle name="20% - Accent1 3 4 2 2 3 4 2 3" xfId="25875" xr:uid="{00000000-0005-0000-0000-00005B640000}"/>
    <cellStyle name="20% - Accent1 3 4 2 2 3 4 3" xfId="25876" xr:uid="{00000000-0005-0000-0000-00005C640000}"/>
    <cellStyle name="20% - Accent1 3 4 2 2 3 4 3 2" xfId="25877" xr:uid="{00000000-0005-0000-0000-00005D640000}"/>
    <cellStyle name="20% - Accent1 3 4 2 2 3 4 4" xfId="25878" xr:uid="{00000000-0005-0000-0000-00005E640000}"/>
    <cellStyle name="20% - Accent1 3 4 2 2 3 5" xfId="25879" xr:uid="{00000000-0005-0000-0000-00005F640000}"/>
    <cellStyle name="20% - Accent1 3 4 2 2 3 5 2" xfId="25880" xr:uid="{00000000-0005-0000-0000-000060640000}"/>
    <cellStyle name="20% - Accent1 3 4 2 2 3 5 2 2" xfId="25881" xr:uid="{00000000-0005-0000-0000-000061640000}"/>
    <cellStyle name="20% - Accent1 3 4 2 2 3 5 2 2 2" xfId="25882" xr:uid="{00000000-0005-0000-0000-000062640000}"/>
    <cellStyle name="20% - Accent1 3 4 2 2 3 5 2 3" xfId="25883" xr:uid="{00000000-0005-0000-0000-000063640000}"/>
    <cellStyle name="20% - Accent1 3 4 2 2 3 5 3" xfId="25884" xr:uid="{00000000-0005-0000-0000-000064640000}"/>
    <cellStyle name="20% - Accent1 3 4 2 2 3 5 3 2" xfId="25885" xr:uid="{00000000-0005-0000-0000-000065640000}"/>
    <cellStyle name="20% - Accent1 3 4 2 2 3 5 4" xfId="25886" xr:uid="{00000000-0005-0000-0000-000066640000}"/>
    <cellStyle name="20% - Accent1 3 4 2 2 3 6" xfId="25887" xr:uid="{00000000-0005-0000-0000-000067640000}"/>
    <cellStyle name="20% - Accent1 3 4 2 2 3 6 2" xfId="25888" xr:uid="{00000000-0005-0000-0000-000068640000}"/>
    <cellStyle name="20% - Accent1 3 4 2 2 3 6 2 2" xfId="25889" xr:uid="{00000000-0005-0000-0000-000069640000}"/>
    <cellStyle name="20% - Accent1 3 4 2 2 3 6 2 2 2" xfId="25890" xr:uid="{00000000-0005-0000-0000-00006A640000}"/>
    <cellStyle name="20% - Accent1 3 4 2 2 3 6 2 3" xfId="25891" xr:uid="{00000000-0005-0000-0000-00006B640000}"/>
    <cellStyle name="20% - Accent1 3 4 2 2 3 6 3" xfId="25892" xr:uid="{00000000-0005-0000-0000-00006C640000}"/>
    <cellStyle name="20% - Accent1 3 4 2 2 3 6 3 2" xfId="25893" xr:uid="{00000000-0005-0000-0000-00006D640000}"/>
    <cellStyle name="20% - Accent1 3 4 2 2 3 6 4" xfId="25894" xr:uid="{00000000-0005-0000-0000-00006E640000}"/>
    <cellStyle name="20% - Accent1 3 4 2 2 3 7" xfId="25895" xr:uid="{00000000-0005-0000-0000-00006F640000}"/>
    <cellStyle name="20% - Accent1 3 4 2 2 3 7 2" xfId="25896" xr:uid="{00000000-0005-0000-0000-000070640000}"/>
    <cellStyle name="20% - Accent1 3 4 2 2 3 7 2 2" xfId="25897" xr:uid="{00000000-0005-0000-0000-000071640000}"/>
    <cellStyle name="20% - Accent1 3 4 2 2 3 7 3" xfId="25898" xr:uid="{00000000-0005-0000-0000-000072640000}"/>
    <cellStyle name="20% - Accent1 3 4 2 2 3 8" xfId="25899" xr:uid="{00000000-0005-0000-0000-000073640000}"/>
    <cellStyle name="20% - Accent1 3 4 2 2 3 8 2" xfId="25900" xr:uid="{00000000-0005-0000-0000-000074640000}"/>
    <cellStyle name="20% - Accent1 3 4 2 2 3 8 2 2" xfId="25901" xr:uid="{00000000-0005-0000-0000-000075640000}"/>
    <cellStyle name="20% - Accent1 3 4 2 2 3 8 3" xfId="25902" xr:uid="{00000000-0005-0000-0000-000076640000}"/>
    <cellStyle name="20% - Accent1 3 4 2 2 3 9" xfId="25903" xr:uid="{00000000-0005-0000-0000-000077640000}"/>
    <cellStyle name="20% - Accent1 3 4 2 2 3 9 2" xfId="25904" xr:uid="{00000000-0005-0000-0000-000078640000}"/>
    <cellStyle name="20% - Accent1 3 4 2 2 4" xfId="25905" xr:uid="{00000000-0005-0000-0000-000079640000}"/>
    <cellStyle name="20% - Accent1 3 4 2 2 4 10" xfId="25906" xr:uid="{00000000-0005-0000-0000-00007A640000}"/>
    <cellStyle name="20% - Accent1 3 4 2 2 4 10 2" xfId="25907" xr:uid="{00000000-0005-0000-0000-00007B640000}"/>
    <cellStyle name="20% - Accent1 3 4 2 2 4 11" xfId="25908" xr:uid="{00000000-0005-0000-0000-00007C640000}"/>
    <cellStyle name="20% - Accent1 3 4 2 2 4 2" xfId="25909" xr:uid="{00000000-0005-0000-0000-00007D640000}"/>
    <cellStyle name="20% - Accent1 3 4 2 2 4 2 2" xfId="25910" xr:uid="{00000000-0005-0000-0000-00007E640000}"/>
    <cellStyle name="20% - Accent1 3 4 2 2 4 2 2 2" xfId="25911" xr:uid="{00000000-0005-0000-0000-00007F640000}"/>
    <cellStyle name="20% - Accent1 3 4 2 2 4 2 2 2 2" xfId="25912" xr:uid="{00000000-0005-0000-0000-000080640000}"/>
    <cellStyle name="20% - Accent1 3 4 2 2 4 2 2 2 2 2" xfId="25913" xr:uid="{00000000-0005-0000-0000-000081640000}"/>
    <cellStyle name="20% - Accent1 3 4 2 2 4 2 2 2 3" xfId="25914" xr:uid="{00000000-0005-0000-0000-000082640000}"/>
    <cellStyle name="20% - Accent1 3 4 2 2 4 2 2 3" xfId="25915" xr:uid="{00000000-0005-0000-0000-000083640000}"/>
    <cellStyle name="20% - Accent1 3 4 2 2 4 2 2 3 2" xfId="25916" xr:uid="{00000000-0005-0000-0000-000084640000}"/>
    <cellStyle name="20% - Accent1 3 4 2 2 4 2 2 4" xfId="25917" xr:uid="{00000000-0005-0000-0000-000085640000}"/>
    <cellStyle name="20% - Accent1 3 4 2 2 4 2 3" xfId="25918" xr:uid="{00000000-0005-0000-0000-000086640000}"/>
    <cellStyle name="20% - Accent1 3 4 2 2 4 2 3 2" xfId="25919" xr:uid="{00000000-0005-0000-0000-000087640000}"/>
    <cellStyle name="20% - Accent1 3 4 2 2 4 2 3 2 2" xfId="25920" xr:uid="{00000000-0005-0000-0000-000088640000}"/>
    <cellStyle name="20% - Accent1 3 4 2 2 4 2 3 2 2 2" xfId="25921" xr:uid="{00000000-0005-0000-0000-000089640000}"/>
    <cellStyle name="20% - Accent1 3 4 2 2 4 2 3 2 3" xfId="25922" xr:uid="{00000000-0005-0000-0000-00008A640000}"/>
    <cellStyle name="20% - Accent1 3 4 2 2 4 2 3 3" xfId="25923" xr:uid="{00000000-0005-0000-0000-00008B640000}"/>
    <cellStyle name="20% - Accent1 3 4 2 2 4 2 3 3 2" xfId="25924" xr:uid="{00000000-0005-0000-0000-00008C640000}"/>
    <cellStyle name="20% - Accent1 3 4 2 2 4 2 3 4" xfId="25925" xr:uid="{00000000-0005-0000-0000-00008D640000}"/>
    <cellStyle name="20% - Accent1 3 4 2 2 4 2 4" xfId="25926" xr:uid="{00000000-0005-0000-0000-00008E640000}"/>
    <cellStyle name="20% - Accent1 3 4 2 2 4 2 4 2" xfId="25927" xr:uid="{00000000-0005-0000-0000-00008F640000}"/>
    <cellStyle name="20% - Accent1 3 4 2 2 4 2 4 2 2" xfId="25928" xr:uid="{00000000-0005-0000-0000-000090640000}"/>
    <cellStyle name="20% - Accent1 3 4 2 2 4 2 4 2 2 2" xfId="25929" xr:uid="{00000000-0005-0000-0000-000091640000}"/>
    <cellStyle name="20% - Accent1 3 4 2 2 4 2 4 2 3" xfId="25930" xr:uid="{00000000-0005-0000-0000-000092640000}"/>
    <cellStyle name="20% - Accent1 3 4 2 2 4 2 4 3" xfId="25931" xr:uid="{00000000-0005-0000-0000-000093640000}"/>
    <cellStyle name="20% - Accent1 3 4 2 2 4 2 4 3 2" xfId="25932" xr:uid="{00000000-0005-0000-0000-000094640000}"/>
    <cellStyle name="20% - Accent1 3 4 2 2 4 2 4 4" xfId="25933" xr:uid="{00000000-0005-0000-0000-000095640000}"/>
    <cellStyle name="20% - Accent1 3 4 2 2 4 2 5" xfId="25934" xr:uid="{00000000-0005-0000-0000-000096640000}"/>
    <cellStyle name="20% - Accent1 3 4 2 2 4 2 5 2" xfId="25935" xr:uid="{00000000-0005-0000-0000-000097640000}"/>
    <cellStyle name="20% - Accent1 3 4 2 2 4 2 5 2 2" xfId="25936" xr:uid="{00000000-0005-0000-0000-000098640000}"/>
    <cellStyle name="20% - Accent1 3 4 2 2 4 2 5 3" xfId="25937" xr:uid="{00000000-0005-0000-0000-000099640000}"/>
    <cellStyle name="20% - Accent1 3 4 2 2 4 2 6" xfId="25938" xr:uid="{00000000-0005-0000-0000-00009A640000}"/>
    <cellStyle name="20% - Accent1 3 4 2 2 4 2 6 2" xfId="25939" xr:uid="{00000000-0005-0000-0000-00009B640000}"/>
    <cellStyle name="20% - Accent1 3 4 2 2 4 2 6 2 2" xfId="25940" xr:uid="{00000000-0005-0000-0000-00009C640000}"/>
    <cellStyle name="20% - Accent1 3 4 2 2 4 2 6 3" xfId="25941" xr:uid="{00000000-0005-0000-0000-00009D640000}"/>
    <cellStyle name="20% - Accent1 3 4 2 2 4 2 7" xfId="25942" xr:uid="{00000000-0005-0000-0000-00009E640000}"/>
    <cellStyle name="20% - Accent1 3 4 2 2 4 2 7 2" xfId="25943" xr:uid="{00000000-0005-0000-0000-00009F640000}"/>
    <cellStyle name="20% - Accent1 3 4 2 2 4 2 8" xfId="25944" xr:uid="{00000000-0005-0000-0000-0000A0640000}"/>
    <cellStyle name="20% - Accent1 3 4 2 2 4 2 8 2" xfId="25945" xr:uid="{00000000-0005-0000-0000-0000A1640000}"/>
    <cellStyle name="20% - Accent1 3 4 2 2 4 2 9" xfId="25946" xr:uid="{00000000-0005-0000-0000-0000A2640000}"/>
    <cellStyle name="20% - Accent1 3 4 2 2 4 3" xfId="25947" xr:uid="{00000000-0005-0000-0000-0000A3640000}"/>
    <cellStyle name="20% - Accent1 3 4 2 2 4 3 2" xfId="25948" xr:uid="{00000000-0005-0000-0000-0000A4640000}"/>
    <cellStyle name="20% - Accent1 3 4 2 2 4 3 2 2" xfId="25949" xr:uid="{00000000-0005-0000-0000-0000A5640000}"/>
    <cellStyle name="20% - Accent1 3 4 2 2 4 3 2 2 2" xfId="25950" xr:uid="{00000000-0005-0000-0000-0000A6640000}"/>
    <cellStyle name="20% - Accent1 3 4 2 2 4 3 2 2 2 2" xfId="25951" xr:uid="{00000000-0005-0000-0000-0000A7640000}"/>
    <cellStyle name="20% - Accent1 3 4 2 2 4 3 2 2 3" xfId="25952" xr:uid="{00000000-0005-0000-0000-0000A8640000}"/>
    <cellStyle name="20% - Accent1 3 4 2 2 4 3 2 3" xfId="25953" xr:uid="{00000000-0005-0000-0000-0000A9640000}"/>
    <cellStyle name="20% - Accent1 3 4 2 2 4 3 2 3 2" xfId="25954" xr:uid="{00000000-0005-0000-0000-0000AA640000}"/>
    <cellStyle name="20% - Accent1 3 4 2 2 4 3 2 4" xfId="25955" xr:uid="{00000000-0005-0000-0000-0000AB640000}"/>
    <cellStyle name="20% - Accent1 3 4 2 2 4 3 3" xfId="25956" xr:uid="{00000000-0005-0000-0000-0000AC640000}"/>
    <cellStyle name="20% - Accent1 3 4 2 2 4 3 3 2" xfId="25957" xr:uid="{00000000-0005-0000-0000-0000AD640000}"/>
    <cellStyle name="20% - Accent1 3 4 2 2 4 3 3 2 2" xfId="25958" xr:uid="{00000000-0005-0000-0000-0000AE640000}"/>
    <cellStyle name="20% - Accent1 3 4 2 2 4 3 3 2 2 2" xfId="25959" xr:uid="{00000000-0005-0000-0000-0000AF640000}"/>
    <cellStyle name="20% - Accent1 3 4 2 2 4 3 3 2 3" xfId="25960" xr:uid="{00000000-0005-0000-0000-0000B0640000}"/>
    <cellStyle name="20% - Accent1 3 4 2 2 4 3 3 3" xfId="25961" xr:uid="{00000000-0005-0000-0000-0000B1640000}"/>
    <cellStyle name="20% - Accent1 3 4 2 2 4 3 3 3 2" xfId="25962" xr:uid="{00000000-0005-0000-0000-0000B2640000}"/>
    <cellStyle name="20% - Accent1 3 4 2 2 4 3 3 4" xfId="25963" xr:uid="{00000000-0005-0000-0000-0000B3640000}"/>
    <cellStyle name="20% - Accent1 3 4 2 2 4 3 4" xfId="25964" xr:uid="{00000000-0005-0000-0000-0000B4640000}"/>
    <cellStyle name="20% - Accent1 3 4 2 2 4 3 4 2" xfId="25965" xr:uid="{00000000-0005-0000-0000-0000B5640000}"/>
    <cellStyle name="20% - Accent1 3 4 2 2 4 3 4 2 2" xfId="25966" xr:uid="{00000000-0005-0000-0000-0000B6640000}"/>
    <cellStyle name="20% - Accent1 3 4 2 2 4 3 4 2 2 2" xfId="25967" xr:uid="{00000000-0005-0000-0000-0000B7640000}"/>
    <cellStyle name="20% - Accent1 3 4 2 2 4 3 4 2 3" xfId="25968" xr:uid="{00000000-0005-0000-0000-0000B8640000}"/>
    <cellStyle name="20% - Accent1 3 4 2 2 4 3 4 3" xfId="25969" xr:uid="{00000000-0005-0000-0000-0000B9640000}"/>
    <cellStyle name="20% - Accent1 3 4 2 2 4 3 4 3 2" xfId="25970" xr:uid="{00000000-0005-0000-0000-0000BA640000}"/>
    <cellStyle name="20% - Accent1 3 4 2 2 4 3 4 4" xfId="25971" xr:uid="{00000000-0005-0000-0000-0000BB640000}"/>
    <cellStyle name="20% - Accent1 3 4 2 2 4 3 5" xfId="25972" xr:uid="{00000000-0005-0000-0000-0000BC640000}"/>
    <cellStyle name="20% - Accent1 3 4 2 2 4 3 5 2" xfId="25973" xr:uid="{00000000-0005-0000-0000-0000BD640000}"/>
    <cellStyle name="20% - Accent1 3 4 2 2 4 3 5 2 2" xfId="25974" xr:uid="{00000000-0005-0000-0000-0000BE640000}"/>
    <cellStyle name="20% - Accent1 3 4 2 2 4 3 5 3" xfId="25975" xr:uid="{00000000-0005-0000-0000-0000BF640000}"/>
    <cellStyle name="20% - Accent1 3 4 2 2 4 3 6" xfId="25976" xr:uid="{00000000-0005-0000-0000-0000C0640000}"/>
    <cellStyle name="20% - Accent1 3 4 2 2 4 3 6 2" xfId="25977" xr:uid="{00000000-0005-0000-0000-0000C1640000}"/>
    <cellStyle name="20% - Accent1 3 4 2 2 4 3 6 2 2" xfId="25978" xr:uid="{00000000-0005-0000-0000-0000C2640000}"/>
    <cellStyle name="20% - Accent1 3 4 2 2 4 3 6 3" xfId="25979" xr:uid="{00000000-0005-0000-0000-0000C3640000}"/>
    <cellStyle name="20% - Accent1 3 4 2 2 4 3 7" xfId="25980" xr:uid="{00000000-0005-0000-0000-0000C4640000}"/>
    <cellStyle name="20% - Accent1 3 4 2 2 4 3 7 2" xfId="25981" xr:uid="{00000000-0005-0000-0000-0000C5640000}"/>
    <cellStyle name="20% - Accent1 3 4 2 2 4 3 8" xfId="25982" xr:uid="{00000000-0005-0000-0000-0000C6640000}"/>
    <cellStyle name="20% - Accent1 3 4 2 2 4 3 8 2" xfId="25983" xr:uid="{00000000-0005-0000-0000-0000C7640000}"/>
    <cellStyle name="20% - Accent1 3 4 2 2 4 3 9" xfId="25984" xr:uid="{00000000-0005-0000-0000-0000C8640000}"/>
    <cellStyle name="20% - Accent1 3 4 2 2 4 4" xfId="25985" xr:uid="{00000000-0005-0000-0000-0000C9640000}"/>
    <cellStyle name="20% - Accent1 3 4 2 2 4 4 2" xfId="25986" xr:uid="{00000000-0005-0000-0000-0000CA640000}"/>
    <cellStyle name="20% - Accent1 3 4 2 2 4 4 2 2" xfId="25987" xr:uid="{00000000-0005-0000-0000-0000CB640000}"/>
    <cellStyle name="20% - Accent1 3 4 2 2 4 4 2 2 2" xfId="25988" xr:uid="{00000000-0005-0000-0000-0000CC640000}"/>
    <cellStyle name="20% - Accent1 3 4 2 2 4 4 2 3" xfId="25989" xr:uid="{00000000-0005-0000-0000-0000CD640000}"/>
    <cellStyle name="20% - Accent1 3 4 2 2 4 4 3" xfId="25990" xr:uid="{00000000-0005-0000-0000-0000CE640000}"/>
    <cellStyle name="20% - Accent1 3 4 2 2 4 4 3 2" xfId="25991" xr:uid="{00000000-0005-0000-0000-0000CF640000}"/>
    <cellStyle name="20% - Accent1 3 4 2 2 4 4 4" xfId="25992" xr:uid="{00000000-0005-0000-0000-0000D0640000}"/>
    <cellStyle name="20% - Accent1 3 4 2 2 4 5" xfId="25993" xr:uid="{00000000-0005-0000-0000-0000D1640000}"/>
    <cellStyle name="20% - Accent1 3 4 2 2 4 5 2" xfId="25994" xr:uid="{00000000-0005-0000-0000-0000D2640000}"/>
    <cellStyle name="20% - Accent1 3 4 2 2 4 5 2 2" xfId="25995" xr:uid="{00000000-0005-0000-0000-0000D3640000}"/>
    <cellStyle name="20% - Accent1 3 4 2 2 4 5 2 2 2" xfId="25996" xr:uid="{00000000-0005-0000-0000-0000D4640000}"/>
    <cellStyle name="20% - Accent1 3 4 2 2 4 5 2 3" xfId="25997" xr:uid="{00000000-0005-0000-0000-0000D5640000}"/>
    <cellStyle name="20% - Accent1 3 4 2 2 4 5 3" xfId="25998" xr:uid="{00000000-0005-0000-0000-0000D6640000}"/>
    <cellStyle name="20% - Accent1 3 4 2 2 4 5 3 2" xfId="25999" xr:uid="{00000000-0005-0000-0000-0000D7640000}"/>
    <cellStyle name="20% - Accent1 3 4 2 2 4 5 4" xfId="26000" xr:uid="{00000000-0005-0000-0000-0000D8640000}"/>
    <cellStyle name="20% - Accent1 3 4 2 2 4 6" xfId="26001" xr:uid="{00000000-0005-0000-0000-0000D9640000}"/>
    <cellStyle name="20% - Accent1 3 4 2 2 4 6 2" xfId="26002" xr:uid="{00000000-0005-0000-0000-0000DA640000}"/>
    <cellStyle name="20% - Accent1 3 4 2 2 4 6 2 2" xfId="26003" xr:uid="{00000000-0005-0000-0000-0000DB640000}"/>
    <cellStyle name="20% - Accent1 3 4 2 2 4 6 2 2 2" xfId="26004" xr:uid="{00000000-0005-0000-0000-0000DC640000}"/>
    <cellStyle name="20% - Accent1 3 4 2 2 4 6 2 3" xfId="26005" xr:uid="{00000000-0005-0000-0000-0000DD640000}"/>
    <cellStyle name="20% - Accent1 3 4 2 2 4 6 3" xfId="26006" xr:uid="{00000000-0005-0000-0000-0000DE640000}"/>
    <cellStyle name="20% - Accent1 3 4 2 2 4 6 3 2" xfId="26007" xr:uid="{00000000-0005-0000-0000-0000DF640000}"/>
    <cellStyle name="20% - Accent1 3 4 2 2 4 6 4" xfId="26008" xr:uid="{00000000-0005-0000-0000-0000E0640000}"/>
    <cellStyle name="20% - Accent1 3 4 2 2 4 7" xfId="26009" xr:uid="{00000000-0005-0000-0000-0000E1640000}"/>
    <cellStyle name="20% - Accent1 3 4 2 2 4 7 2" xfId="26010" xr:uid="{00000000-0005-0000-0000-0000E2640000}"/>
    <cellStyle name="20% - Accent1 3 4 2 2 4 7 2 2" xfId="26011" xr:uid="{00000000-0005-0000-0000-0000E3640000}"/>
    <cellStyle name="20% - Accent1 3 4 2 2 4 7 3" xfId="26012" xr:uid="{00000000-0005-0000-0000-0000E4640000}"/>
    <cellStyle name="20% - Accent1 3 4 2 2 4 8" xfId="26013" xr:uid="{00000000-0005-0000-0000-0000E5640000}"/>
    <cellStyle name="20% - Accent1 3 4 2 2 4 8 2" xfId="26014" xr:uid="{00000000-0005-0000-0000-0000E6640000}"/>
    <cellStyle name="20% - Accent1 3 4 2 2 4 8 2 2" xfId="26015" xr:uid="{00000000-0005-0000-0000-0000E7640000}"/>
    <cellStyle name="20% - Accent1 3 4 2 2 4 8 3" xfId="26016" xr:uid="{00000000-0005-0000-0000-0000E8640000}"/>
    <cellStyle name="20% - Accent1 3 4 2 2 4 9" xfId="26017" xr:uid="{00000000-0005-0000-0000-0000E9640000}"/>
    <cellStyle name="20% - Accent1 3 4 2 2 4 9 2" xfId="26018" xr:uid="{00000000-0005-0000-0000-0000EA640000}"/>
    <cellStyle name="20% - Accent1 3 4 2 2 5" xfId="26019" xr:uid="{00000000-0005-0000-0000-0000EB640000}"/>
    <cellStyle name="20% - Accent1 3 4 2 2 5 2" xfId="26020" xr:uid="{00000000-0005-0000-0000-0000EC640000}"/>
    <cellStyle name="20% - Accent1 3 4 2 2 5 2 2" xfId="26021" xr:uid="{00000000-0005-0000-0000-0000ED640000}"/>
    <cellStyle name="20% - Accent1 3 4 2 2 5 2 2 2" xfId="26022" xr:uid="{00000000-0005-0000-0000-0000EE640000}"/>
    <cellStyle name="20% - Accent1 3 4 2 2 5 2 2 2 2" xfId="26023" xr:uid="{00000000-0005-0000-0000-0000EF640000}"/>
    <cellStyle name="20% - Accent1 3 4 2 2 5 2 2 3" xfId="26024" xr:uid="{00000000-0005-0000-0000-0000F0640000}"/>
    <cellStyle name="20% - Accent1 3 4 2 2 5 2 3" xfId="26025" xr:uid="{00000000-0005-0000-0000-0000F1640000}"/>
    <cellStyle name="20% - Accent1 3 4 2 2 5 2 3 2" xfId="26026" xr:uid="{00000000-0005-0000-0000-0000F2640000}"/>
    <cellStyle name="20% - Accent1 3 4 2 2 5 2 4" xfId="26027" xr:uid="{00000000-0005-0000-0000-0000F3640000}"/>
    <cellStyle name="20% - Accent1 3 4 2 2 5 3" xfId="26028" xr:uid="{00000000-0005-0000-0000-0000F4640000}"/>
    <cellStyle name="20% - Accent1 3 4 2 2 5 3 2" xfId="26029" xr:uid="{00000000-0005-0000-0000-0000F5640000}"/>
    <cellStyle name="20% - Accent1 3 4 2 2 5 3 2 2" xfId="26030" xr:uid="{00000000-0005-0000-0000-0000F6640000}"/>
    <cellStyle name="20% - Accent1 3 4 2 2 5 3 2 2 2" xfId="26031" xr:uid="{00000000-0005-0000-0000-0000F7640000}"/>
    <cellStyle name="20% - Accent1 3 4 2 2 5 3 2 3" xfId="26032" xr:uid="{00000000-0005-0000-0000-0000F8640000}"/>
    <cellStyle name="20% - Accent1 3 4 2 2 5 3 3" xfId="26033" xr:uid="{00000000-0005-0000-0000-0000F9640000}"/>
    <cellStyle name="20% - Accent1 3 4 2 2 5 3 3 2" xfId="26034" xr:uid="{00000000-0005-0000-0000-0000FA640000}"/>
    <cellStyle name="20% - Accent1 3 4 2 2 5 3 4" xfId="26035" xr:uid="{00000000-0005-0000-0000-0000FB640000}"/>
    <cellStyle name="20% - Accent1 3 4 2 2 5 4" xfId="26036" xr:uid="{00000000-0005-0000-0000-0000FC640000}"/>
    <cellStyle name="20% - Accent1 3 4 2 2 5 4 2" xfId="26037" xr:uid="{00000000-0005-0000-0000-0000FD640000}"/>
    <cellStyle name="20% - Accent1 3 4 2 2 5 4 2 2" xfId="26038" xr:uid="{00000000-0005-0000-0000-0000FE640000}"/>
    <cellStyle name="20% - Accent1 3 4 2 2 5 4 2 2 2" xfId="26039" xr:uid="{00000000-0005-0000-0000-0000FF640000}"/>
    <cellStyle name="20% - Accent1 3 4 2 2 5 4 2 3" xfId="26040" xr:uid="{00000000-0005-0000-0000-000000650000}"/>
    <cellStyle name="20% - Accent1 3 4 2 2 5 4 3" xfId="26041" xr:uid="{00000000-0005-0000-0000-000001650000}"/>
    <cellStyle name="20% - Accent1 3 4 2 2 5 4 3 2" xfId="26042" xr:uid="{00000000-0005-0000-0000-000002650000}"/>
    <cellStyle name="20% - Accent1 3 4 2 2 5 4 4" xfId="26043" xr:uid="{00000000-0005-0000-0000-000003650000}"/>
    <cellStyle name="20% - Accent1 3 4 2 2 5 5" xfId="26044" xr:uid="{00000000-0005-0000-0000-000004650000}"/>
    <cellStyle name="20% - Accent1 3 4 2 2 5 5 2" xfId="26045" xr:uid="{00000000-0005-0000-0000-000005650000}"/>
    <cellStyle name="20% - Accent1 3 4 2 2 5 5 2 2" xfId="26046" xr:uid="{00000000-0005-0000-0000-000006650000}"/>
    <cellStyle name="20% - Accent1 3 4 2 2 5 5 3" xfId="26047" xr:uid="{00000000-0005-0000-0000-000007650000}"/>
    <cellStyle name="20% - Accent1 3 4 2 2 5 6" xfId="26048" xr:uid="{00000000-0005-0000-0000-000008650000}"/>
    <cellStyle name="20% - Accent1 3 4 2 2 5 6 2" xfId="26049" xr:uid="{00000000-0005-0000-0000-000009650000}"/>
    <cellStyle name="20% - Accent1 3 4 2 2 5 6 2 2" xfId="26050" xr:uid="{00000000-0005-0000-0000-00000A650000}"/>
    <cellStyle name="20% - Accent1 3 4 2 2 5 6 3" xfId="26051" xr:uid="{00000000-0005-0000-0000-00000B650000}"/>
    <cellStyle name="20% - Accent1 3 4 2 2 5 7" xfId="26052" xr:uid="{00000000-0005-0000-0000-00000C650000}"/>
    <cellStyle name="20% - Accent1 3 4 2 2 5 7 2" xfId="26053" xr:uid="{00000000-0005-0000-0000-00000D650000}"/>
    <cellStyle name="20% - Accent1 3 4 2 2 5 8" xfId="26054" xr:uid="{00000000-0005-0000-0000-00000E650000}"/>
    <cellStyle name="20% - Accent1 3 4 2 2 5 8 2" xfId="26055" xr:uid="{00000000-0005-0000-0000-00000F650000}"/>
    <cellStyle name="20% - Accent1 3 4 2 2 5 9" xfId="26056" xr:uid="{00000000-0005-0000-0000-000010650000}"/>
    <cellStyle name="20% - Accent1 3 4 2 2 6" xfId="26057" xr:uid="{00000000-0005-0000-0000-000011650000}"/>
    <cellStyle name="20% - Accent1 3 4 2 2 6 2" xfId="26058" xr:uid="{00000000-0005-0000-0000-000012650000}"/>
    <cellStyle name="20% - Accent1 3 4 2 2 6 2 2" xfId="26059" xr:uid="{00000000-0005-0000-0000-000013650000}"/>
    <cellStyle name="20% - Accent1 3 4 2 2 6 2 2 2" xfId="26060" xr:uid="{00000000-0005-0000-0000-000014650000}"/>
    <cellStyle name="20% - Accent1 3 4 2 2 6 2 2 2 2" xfId="26061" xr:uid="{00000000-0005-0000-0000-000015650000}"/>
    <cellStyle name="20% - Accent1 3 4 2 2 6 2 2 3" xfId="26062" xr:uid="{00000000-0005-0000-0000-000016650000}"/>
    <cellStyle name="20% - Accent1 3 4 2 2 6 2 3" xfId="26063" xr:uid="{00000000-0005-0000-0000-000017650000}"/>
    <cellStyle name="20% - Accent1 3 4 2 2 6 2 3 2" xfId="26064" xr:uid="{00000000-0005-0000-0000-000018650000}"/>
    <cellStyle name="20% - Accent1 3 4 2 2 6 2 4" xfId="26065" xr:uid="{00000000-0005-0000-0000-000019650000}"/>
    <cellStyle name="20% - Accent1 3 4 2 2 6 3" xfId="26066" xr:uid="{00000000-0005-0000-0000-00001A650000}"/>
    <cellStyle name="20% - Accent1 3 4 2 2 6 3 2" xfId="26067" xr:uid="{00000000-0005-0000-0000-00001B650000}"/>
    <cellStyle name="20% - Accent1 3 4 2 2 6 3 2 2" xfId="26068" xr:uid="{00000000-0005-0000-0000-00001C650000}"/>
    <cellStyle name="20% - Accent1 3 4 2 2 6 3 2 2 2" xfId="26069" xr:uid="{00000000-0005-0000-0000-00001D650000}"/>
    <cellStyle name="20% - Accent1 3 4 2 2 6 3 2 3" xfId="26070" xr:uid="{00000000-0005-0000-0000-00001E650000}"/>
    <cellStyle name="20% - Accent1 3 4 2 2 6 3 3" xfId="26071" xr:uid="{00000000-0005-0000-0000-00001F650000}"/>
    <cellStyle name="20% - Accent1 3 4 2 2 6 3 3 2" xfId="26072" xr:uid="{00000000-0005-0000-0000-000020650000}"/>
    <cellStyle name="20% - Accent1 3 4 2 2 6 3 4" xfId="26073" xr:uid="{00000000-0005-0000-0000-000021650000}"/>
    <cellStyle name="20% - Accent1 3 4 2 2 6 4" xfId="26074" xr:uid="{00000000-0005-0000-0000-000022650000}"/>
    <cellStyle name="20% - Accent1 3 4 2 2 6 4 2" xfId="26075" xr:uid="{00000000-0005-0000-0000-000023650000}"/>
    <cellStyle name="20% - Accent1 3 4 2 2 6 4 2 2" xfId="26076" xr:uid="{00000000-0005-0000-0000-000024650000}"/>
    <cellStyle name="20% - Accent1 3 4 2 2 6 4 2 2 2" xfId="26077" xr:uid="{00000000-0005-0000-0000-000025650000}"/>
    <cellStyle name="20% - Accent1 3 4 2 2 6 4 2 3" xfId="26078" xr:uid="{00000000-0005-0000-0000-000026650000}"/>
    <cellStyle name="20% - Accent1 3 4 2 2 6 4 3" xfId="26079" xr:uid="{00000000-0005-0000-0000-000027650000}"/>
    <cellStyle name="20% - Accent1 3 4 2 2 6 4 3 2" xfId="26080" xr:uid="{00000000-0005-0000-0000-000028650000}"/>
    <cellStyle name="20% - Accent1 3 4 2 2 6 4 4" xfId="26081" xr:uid="{00000000-0005-0000-0000-000029650000}"/>
    <cellStyle name="20% - Accent1 3 4 2 2 6 5" xfId="26082" xr:uid="{00000000-0005-0000-0000-00002A650000}"/>
    <cellStyle name="20% - Accent1 3 4 2 2 6 5 2" xfId="26083" xr:uid="{00000000-0005-0000-0000-00002B650000}"/>
    <cellStyle name="20% - Accent1 3 4 2 2 6 5 2 2" xfId="26084" xr:uid="{00000000-0005-0000-0000-00002C650000}"/>
    <cellStyle name="20% - Accent1 3 4 2 2 6 5 3" xfId="26085" xr:uid="{00000000-0005-0000-0000-00002D650000}"/>
    <cellStyle name="20% - Accent1 3 4 2 2 6 6" xfId="26086" xr:uid="{00000000-0005-0000-0000-00002E650000}"/>
    <cellStyle name="20% - Accent1 3 4 2 2 6 6 2" xfId="26087" xr:uid="{00000000-0005-0000-0000-00002F650000}"/>
    <cellStyle name="20% - Accent1 3 4 2 2 6 6 2 2" xfId="26088" xr:uid="{00000000-0005-0000-0000-000030650000}"/>
    <cellStyle name="20% - Accent1 3 4 2 2 6 6 3" xfId="26089" xr:uid="{00000000-0005-0000-0000-000031650000}"/>
    <cellStyle name="20% - Accent1 3 4 2 2 6 7" xfId="26090" xr:uid="{00000000-0005-0000-0000-000032650000}"/>
    <cellStyle name="20% - Accent1 3 4 2 2 6 7 2" xfId="26091" xr:uid="{00000000-0005-0000-0000-000033650000}"/>
    <cellStyle name="20% - Accent1 3 4 2 2 6 8" xfId="26092" xr:uid="{00000000-0005-0000-0000-000034650000}"/>
    <cellStyle name="20% - Accent1 3 4 2 2 6 8 2" xfId="26093" xr:uid="{00000000-0005-0000-0000-000035650000}"/>
    <cellStyle name="20% - Accent1 3 4 2 2 6 9" xfId="26094" xr:uid="{00000000-0005-0000-0000-000036650000}"/>
    <cellStyle name="20% - Accent1 3 4 2 2 7" xfId="26095" xr:uid="{00000000-0005-0000-0000-000037650000}"/>
    <cellStyle name="20% - Accent1 3 4 2 2 7 2" xfId="26096" xr:uid="{00000000-0005-0000-0000-000038650000}"/>
    <cellStyle name="20% - Accent1 3 4 2 2 7 2 2" xfId="26097" xr:uid="{00000000-0005-0000-0000-000039650000}"/>
    <cellStyle name="20% - Accent1 3 4 2 2 7 2 2 2" xfId="26098" xr:uid="{00000000-0005-0000-0000-00003A650000}"/>
    <cellStyle name="20% - Accent1 3 4 2 2 7 2 3" xfId="26099" xr:uid="{00000000-0005-0000-0000-00003B650000}"/>
    <cellStyle name="20% - Accent1 3 4 2 2 7 3" xfId="26100" xr:uid="{00000000-0005-0000-0000-00003C650000}"/>
    <cellStyle name="20% - Accent1 3 4 2 2 7 3 2" xfId="26101" xr:uid="{00000000-0005-0000-0000-00003D650000}"/>
    <cellStyle name="20% - Accent1 3 4 2 2 7 4" xfId="26102" xr:uid="{00000000-0005-0000-0000-00003E650000}"/>
    <cellStyle name="20% - Accent1 3 4 2 2 8" xfId="26103" xr:uid="{00000000-0005-0000-0000-00003F650000}"/>
    <cellStyle name="20% - Accent1 3 4 2 2 8 2" xfId="26104" xr:uid="{00000000-0005-0000-0000-000040650000}"/>
    <cellStyle name="20% - Accent1 3 4 2 2 8 2 2" xfId="26105" xr:uid="{00000000-0005-0000-0000-000041650000}"/>
    <cellStyle name="20% - Accent1 3 4 2 2 8 2 2 2" xfId="26106" xr:uid="{00000000-0005-0000-0000-000042650000}"/>
    <cellStyle name="20% - Accent1 3 4 2 2 8 2 3" xfId="26107" xr:uid="{00000000-0005-0000-0000-000043650000}"/>
    <cellStyle name="20% - Accent1 3 4 2 2 8 3" xfId="26108" xr:uid="{00000000-0005-0000-0000-000044650000}"/>
    <cellStyle name="20% - Accent1 3 4 2 2 8 3 2" xfId="26109" xr:uid="{00000000-0005-0000-0000-000045650000}"/>
    <cellStyle name="20% - Accent1 3 4 2 2 8 4" xfId="26110" xr:uid="{00000000-0005-0000-0000-000046650000}"/>
    <cellStyle name="20% - Accent1 3 4 2 2 9" xfId="26111" xr:uid="{00000000-0005-0000-0000-000047650000}"/>
    <cellStyle name="20% - Accent1 3 4 2 2 9 2" xfId="26112" xr:uid="{00000000-0005-0000-0000-000048650000}"/>
    <cellStyle name="20% - Accent1 3 4 2 2 9 2 2" xfId="26113" xr:uid="{00000000-0005-0000-0000-000049650000}"/>
    <cellStyle name="20% - Accent1 3 4 2 2 9 2 2 2" xfId="26114" xr:uid="{00000000-0005-0000-0000-00004A650000}"/>
    <cellStyle name="20% - Accent1 3 4 2 2 9 2 3" xfId="26115" xr:uid="{00000000-0005-0000-0000-00004B650000}"/>
    <cellStyle name="20% - Accent1 3 4 2 2 9 3" xfId="26116" xr:uid="{00000000-0005-0000-0000-00004C650000}"/>
    <cellStyle name="20% - Accent1 3 4 2 2 9 3 2" xfId="26117" xr:uid="{00000000-0005-0000-0000-00004D650000}"/>
    <cellStyle name="20% - Accent1 3 4 2 2 9 4" xfId="26118" xr:uid="{00000000-0005-0000-0000-00004E650000}"/>
    <cellStyle name="20% - Accent1 3 4 2 3" xfId="26119" xr:uid="{00000000-0005-0000-0000-00004F650000}"/>
    <cellStyle name="20% - Accent1 3 4 2 3 10" xfId="26120" xr:uid="{00000000-0005-0000-0000-000050650000}"/>
    <cellStyle name="20% - Accent1 3 4 2 3 10 2" xfId="26121" xr:uid="{00000000-0005-0000-0000-000051650000}"/>
    <cellStyle name="20% - Accent1 3 4 2 3 11" xfId="26122" xr:uid="{00000000-0005-0000-0000-000052650000}"/>
    <cellStyle name="20% - Accent1 3 4 2 3 2" xfId="26123" xr:uid="{00000000-0005-0000-0000-000053650000}"/>
    <cellStyle name="20% - Accent1 3 4 2 3 2 2" xfId="26124" xr:uid="{00000000-0005-0000-0000-000054650000}"/>
    <cellStyle name="20% - Accent1 3 4 2 3 2 2 2" xfId="26125" xr:uid="{00000000-0005-0000-0000-000055650000}"/>
    <cellStyle name="20% - Accent1 3 4 2 3 2 2 2 2" xfId="26126" xr:uid="{00000000-0005-0000-0000-000056650000}"/>
    <cellStyle name="20% - Accent1 3 4 2 3 2 2 2 2 2" xfId="26127" xr:uid="{00000000-0005-0000-0000-000057650000}"/>
    <cellStyle name="20% - Accent1 3 4 2 3 2 2 2 3" xfId="26128" xr:uid="{00000000-0005-0000-0000-000058650000}"/>
    <cellStyle name="20% - Accent1 3 4 2 3 2 2 3" xfId="26129" xr:uid="{00000000-0005-0000-0000-000059650000}"/>
    <cellStyle name="20% - Accent1 3 4 2 3 2 2 3 2" xfId="26130" xr:uid="{00000000-0005-0000-0000-00005A650000}"/>
    <cellStyle name="20% - Accent1 3 4 2 3 2 2 4" xfId="26131" xr:uid="{00000000-0005-0000-0000-00005B650000}"/>
    <cellStyle name="20% - Accent1 3 4 2 3 2 3" xfId="26132" xr:uid="{00000000-0005-0000-0000-00005C650000}"/>
    <cellStyle name="20% - Accent1 3 4 2 3 2 3 2" xfId="26133" xr:uid="{00000000-0005-0000-0000-00005D650000}"/>
    <cellStyle name="20% - Accent1 3 4 2 3 2 3 2 2" xfId="26134" xr:uid="{00000000-0005-0000-0000-00005E650000}"/>
    <cellStyle name="20% - Accent1 3 4 2 3 2 3 2 2 2" xfId="26135" xr:uid="{00000000-0005-0000-0000-00005F650000}"/>
    <cellStyle name="20% - Accent1 3 4 2 3 2 3 2 3" xfId="26136" xr:uid="{00000000-0005-0000-0000-000060650000}"/>
    <cellStyle name="20% - Accent1 3 4 2 3 2 3 3" xfId="26137" xr:uid="{00000000-0005-0000-0000-000061650000}"/>
    <cellStyle name="20% - Accent1 3 4 2 3 2 3 3 2" xfId="26138" xr:uid="{00000000-0005-0000-0000-000062650000}"/>
    <cellStyle name="20% - Accent1 3 4 2 3 2 3 4" xfId="26139" xr:uid="{00000000-0005-0000-0000-000063650000}"/>
    <cellStyle name="20% - Accent1 3 4 2 3 2 4" xfId="26140" xr:uid="{00000000-0005-0000-0000-000064650000}"/>
    <cellStyle name="20% - Accent1 3 4 2 3 2 4 2" xfId="26141" xr:uid="{00000000-0005-0000-0000-000065650000}"/>
    <cellStyle name="20% - Accent1 3 4 2 3 2 4 2 2" xfId="26142" xr:uid="{00000000-0005-0000-0000-000066650000}"/>
    <cellStyle name="20% - Accent1 3 4 2 3 2 4 2 2 2" xfId="26143" xr:uid="{00000000-0005-0000-0000-000067650000}"/>
    <cellStyle name="20% - Accent1 3 4 2 3 2 4 2 3" xfId="26144" xr:uid="{00000000-0005-0000-0000-000068650000}"/>
    <cellStyle name="20% - Accent1 3 4 2 3 2 4 3" xfId="26145" xr:uid="{00000000-0005-0000-0000-000069650000}"/>
    <cellStyle name="20% - Accent1 3 4 2 3 2 4 3 2" xfId="26146" xr:uid="{00000000-0005-0000-0000-00006A650000}"/>
    <cellStyle name="20% - Accent1 3 4 2 3 2 4 4" xfId="26147" xr:uid="{00000000-0005-0000-0000-00006B650000}"/>
    <cellStyle name="20% - Accent1 3 4 2 3 2 5" xfId="26148" xr:uid="{00000000-0005-0000-0000-00006C650000}"/>
    <cellStyle name="20% - Accent1 3 4 2 3 2 5 2" xfId="26149" xr:uid="{00000000-0005-0000-0000-00006D650000}"/>
    <cellStyle name="20% - Accent1 3 4 2 3 2 5 2 2" xfId="26150" xr:uid="{00000000-0005-0000-0000-00006E650000}"/>
    <cellStyle name="20% - Accent1 3 4 2 3 2 5 3" xfId="26151" xr:uid="{00000000-0005-0000-0000-00006F650000}"/>
    <cellStyle name="20% - Accent1 3 4 2 3 2 6" xfId="26152" xr:uid="{00000000-0005-0000-0000-000070650000}"/>
    <cellStyle name="20% - Accent1 3 4 2 3 2 6 2" xfId="26153" xr:uid="{00000000-0005-0000-0000-000071650000}"/>
    <cellStyle name="20% - Accent1 3 4 2 3 2 6 2 2" xfId="26154" xr:uid="{00000000-0005-0000-0000-000072650000}"/>
    <cellStyle name="20% - Accent1 3 4 2 3 2 6 3" xfId="26155" xr:uid="{00000000-0005-0000-0000-000073650000}"/>
    <cellStyle name="20% - Accent1 3 4 2 3 2 7" xfId="26156" xr:uid="{00000000-0005-0000-0000-000074650000}"/>
    <cellStyle name="20% - Accent1 3 4 2 3 2 7 2" xfId="26157" xr:uid="{00000000-0005-0000-0000-000075650000}"/>
    <cellStyle name="20% - Accent1 3 4 2 3 2 8" xfId="26158" xr:uid="{00000000-0005-0000-0000-000076650000}"/>
    <cellStyle name="20% - Accent1 3 4 2 3 2 8 2" xfId="26159" xr:uid="{00000000-0005-0000-0000-000077650000}"/>
    <cellStyle name="20% - Accent1 3 4 2 3 2 9" xfId="26160" xr:uid="{00000000-0005-0000-0000-000078650000}"/>
    <cellStyle name="20% - Accent1 3 4 2 3 3" xfId="26161" xr:uid="{00000000-0005-0000-0000-000079650000}"/>
    <cellStyle name="20% - Accent1 3 4 2 3 3 2" xfId="26162" xr:uid="{00000000-0005-0000-0000-00007A650000}"/>
    <cellStyle name="20% - Accent1 3 4 2 3 3 2 2" xfId="26163" xr:uid="{00000000-0005-0000-0000-00007B650000}"/>
    <cellStyle name="20% - Accent1 3 4 2 3 3 2 2 2" xfId="26164" xr:uid="{00000000-0005-0000-0000-00007C650000}"/>
    <cellStyle name="20% - Accent1 3 4 2 3 3 2 2 2 2" xfId="26165" xr:uid="{00000000-0005-0000-0000-00007D650000}"/>
    <cellStyle name="20% - Accent1 3 4 2 3 3 2 2 3" xfId="26166" xr:uid="{00000000-0005-0000-0000-00007E650000}"/>
    <cellStyle name="20% - Accent1 3 4 2 3 3 2 3" xfId="26167" xr:uid="{00000000-0005-0000-0000-00007F650000}"/>
    <cellStyle name="20% - Accent1 3 4 2 3 3 2 3 2" xfId="26168" xr:uid="{00000000-0005-0000-0000-000080650000}"/>
    <cellStyle name="20% - Accent1 3 4 2 3 3 2 4" xfId="26169" xr:uid="{00000000-0005-0000-0000-000081650000}"/>
    <cellStyle name="20% - Accent1 3 4 2 3 3 3" xfId="26170" xr:uid="{00000000-0005-0000-0000-000082650000}"/>
    <cellStyle name="20% - Accent1 3 4 2 3 3 3 2" xfId="26171" xr:uid="{00000000-0005-0000-0000-000083650000}"/>
    <cellStyle name="20% - Accent1 3 4 2 3 3 3 2 2" xfId="26172" xr:uid="{00000000-0005-0000-0000-000084650000}"/>
    <cellStyle name="20% - Accent1 3 4 2 3 3 3 2 2 2" xfId="26173" xr:uid="{00000000-0005-0000-0000-000085650000}"/>
    <cellStyle name="20% - Accent1 3 4 2 3 3 3 2 3" xfId="26174" xr:uid="{00000000-0005-0000-0000-000086650000}"/>
    <cellStyle name="20% - Accent1 3 4 2 3 3 3 3" xfId="26175" xr:uid="{00000000-0005-0000-0000-000087650000}"/>
    <cellStyle name="20% - Accent1 3 4 2 3 3 3 3 2" xfId="26176" xr:uid="{00000000-0005-0000-0000-000088650000}"/>
    <cellStyle name="20% - Accent1 3 4 2 3 3 3 4" xfId="26177" xr:uid="{00000000-0005-0000-0000-000089650000}"/>
    <cellStyle name="20% - Accent1 3 4 2 3 3 4" xfId="26178" xr:uid="{00000000-0005-0000-0000-00008A650000}"/>
    <cellStyle name="20% - Accent1 3 4 2 3 3 4 2" xfId="26179" xr:uid="{00000000-0005-0000-0000-00008B650000}"/>
    <cellStyle name="20% - Accent1 3 4 2 3 3 4 2 2" xfId="26180" xr:uid="{00000000-0005-0000-0000-00008C650000}"/>
    <cellStyle name="20% - Accent1 3 4 2 3 3 4 2 2 2" xfId="26181" xr:uid="{00000000-0005-0000-0000-00008D650000}"/>
    <cellStyle name="20% - Accent1 3 4 2 3 3 4 2 3" xfId="26182" xr:uid="{00000000-0005-0000-0000-00008E650000}"/>
    <cellStyle name="20% - Accent1 3 4 2 3 3 4 3" xfId="26183" xr:uid="{00000000-0005-0000-0000-00008F650000}"/>
    <cellStyle name="20% - Accent1 3 4 2 3 3 4 3 2" xfId="26184" xr:uid="{00000000-0005-0000-0000-000090650000}"/>
    <cellStyle name="20% - Accent1 3 4 2 3 3 4 4" xfId="26185" xr:uid="{00000000-0005-0000-0000-000091650000}"/>
    <cellStyle name="20% - Accent1 3 4 2 3 3 5" xfId="26186" xr:uid="{00000000-0005-0000-0000-000092650000}"/>
    <cellStyle name="20% - Accent1 3 4 2 3 3 5 2" xfId="26187" xr:uid="{00000000-0005-0000-0000-000093650000}"/>
    <cellStyle name="20% - Accent1 3 4 2 3 3 5 2 2" xfId="26188" xr:uid="{00000000-0005-0000-0000-000094650000}"/>
    <cellStyle name="20% - Accent1 3 4 2 3 3 5 3" xfId="26189" xr:uid="{00000000-0005-0000-0000-000095650000}"/>
    <cellStyle name="20% - Accent1 3 4 2 3 3 6" xfId="26190" xr:uid="{00000000-0005-0000-0000-000096650000}"/>
    <cellStyle name="20% - Accent1 3 4 2 3 3 6 2" xfId="26191" xr:uid="{00000000-0005-0000-0000-000097650000}"/>
    <cellStyle name="20% - Accent1 3 4 2 3 3 6 2 2" xfId="26192" xr:uid="{00000000-0005-0000-0000-000098650000}"/>
    <cellStyle name="20% - Accent1 3 4 2 3 3 6 3" xfId="26193" xr:uid="{00000000-0005-0000-0000-000099650000}"/>
    <cellStyle name="20% - Accent1 3 4 2 3 3 7" xfId="26194" xr:uid="{00000000-0005-0000-0000-00009A650000}"/>
    <cellStyle name="20% - Accent1 3 4 2 3 3 7 2" xfId="26195" xr:uid="{00000000-0005-0000-0000-00009B650000}"/>
    <cellStyle name="20% - Accent1 3 4 2 3 3 8" xfId="26196" xr:uid="{00000000-0005-0000-0000-00009C650000}"/>
    <cellStyle name="20% - Accent1 3 4 2 3 3 8 2" xfId="26197" xr:uid="{00000000-0005-0000-0000-00009D650000}"/>
    <cellStyle name="20% - Accent1 3 4 2 3 3 9" xfId="26198" xr:uid="{00000000-0005-0000-0000-00009E650000}"/>
    <cellStyle name="20% - Accent1 3 4 2 3 4" xfId="26199" xr:uid="{00000000-0005-0000-0000-00009F650000}"/>
    <cellStyle name="20% - Accent1 3 4 2 3 4 2" xfId="26200" xr:uid="{00000000-0005-0000-0000-0000A0650000}"/>
    <cellStyle name="20% - Accent1 3 4 2 3 4 2 2" xfId="26201" xr:uid="{00000000-0005-0000-0000-0000A1650000}"/>
    <cellStyle name="20% - Accent1 3 4 2 3 4 2 2 2" xfId="26202" xr:uid="{00000000-0005-0000-0000-0000A2650000}"/>
    <cellStyle name="20% - Accent1 3 4 2 3 4 2 3" xfId="26203" xr:uid="{00000000-0005-0000-0000-0000A3650000}"/>
    <cellStyle name="20% - Accent1 3 4 2 3 4 3" xfId="26204" xr:uid="{00000000-0005-0000-0000-0000A4650000}"/>
    <cellStyle name="20% - Accent1 3 4 2 3 4 3 2" xfId="26205" xr:uid="{00000000-0005-0000-0000-0000A5650000}"/>
    <cellStyle name="20% - Accent1 3 4 2 3 4 4" xfId="26206" xr:uid="{00000000-0005-0000-0000-0000A6650000}"/>
    <cellStyle name="20% - Accent1 3 4 2 3 5" xfId="26207" xr:uid="{00000000-0005-0000-0000-0000A7650000}"/>
    <cellStyle name="20% - Accent1 3 4 2 3 5 2" xfId="26208" xr:uid="{00000000-0005-0000-0000-0000A8650000}"/>
    <cellStyle name="20% - Accent1 3 4 2 3 5 2 2" xfId="26209" xr:uid="{00000000-0005-0000-0000-0000A9650000}"/>
    <cellStyle name="20% - Accent1 3 4 2 3 5 2 2 2" xfId="26210" xr:uid="{00000000-0005-0000-0000-0000AA650000}"/>
    <cellStyle name="20% - Accent1 3 4 2 3 5 2 3" xfId="26211" xr:uid="{00000000-0005-0000-0000-0000AB650000}"/>
    <cellStyle name="20% - Accent1 3 4 2 3 5 3" xfId="26212" xr:uid="{00000000-0005-0000-0000-0000AC650000}"/>
    <cellStyle name="20% - Accent1 3 4 2 3 5 3 2" xfId="26213" xr:uid="{00000000-0005-0000-0000-0000AD650000}"/>
    <cellStyle name="20% - Accent1 3 4 2 3 5 4" xfId="26214" xr:uid="{00000000-0005-0000-0000-0000AE650000}"/>
    <cellStyle name="20% - Accent1 3 4 2 3 6" xfId="26215" xr:uid="{00000000-0005-0000-0000-0000AF650000}"/>
    <cellStyle name="20% - Accent1 3 4 2 3 6 2" xfId="26216" xr:uid="{00000000-0005-0000-0000-0000B0650000}"/>
    <cellStyle name="20% - Accent1 3 4 2 3 6 2 2" xfId="26217" xr:uid="{00000000-0005-0000-0000-0000B1650000}"/>
    <cellStyle name="20% - Accent1 3 4 2 3 6 2 2 2" xfId="26218" xr:uid="{00000000-0005-0000-0000-0000B2650000}"/>
    <cellStyle name="20% - Accent1 3 4 2 3 6 2 3" xfId="26219" xr:uid="{00000000-0005-0000-0000-0000B3650000}"/>
    <cellStyle name="20% - Accent1 3 4 2 3 6 3" xfId="26220" xr:uid="{00000000-0005-0000-0000-0000B4650000}"/>
    <cellStyle name="20% - Accent1 3 4 2 3 6 3 2" xfId="26221" xr:uid="{00000000-0005-0000-0000-0000B5650000}"/>
    <cellStyle name="20% - Accent1 3 4 2 3 6 4" xfId="26222" xr:uid="{00000000-0005-0000-0000-0000B6650000}"/>
    <cellStyle name="20% - Accent1 3 4 2 3 7" xfId="26223" xr:uid="{00000000-0005-0000-0000-0000B7650000}"/>
    <cellStyle name="20% - Accent1 3 4 2 3 7 2" xfId="26224" xr:uid="{00000000-0005-0000-0000-0000B8650000}"/>
    <cellStyle name="20% - Accent1 3 4 2 3 7 2 2" xfId="26225" xr:uid="{00000000-0005-0000-0000-0000B9650000}"/>
    <cellStyle name="20% - Accent1 3 4 2 3 7 3" xfId="26226" xr:uid="{00000000-0005-0000-0000-0000BA650000}"/>
    <cellStyle name="20% - Accent1 3 4 2 3 8" xfId="26227" xr:uid="{00000000-0005-0000-0000-0000BB650000}"/>
    <cellStyle name="20% - Accent1 3 4 2 3 8 2" xfId="26228" xr:uid="{00000000-0005-0000-0000-0000BC650000}"/>
    <cellStyle name="20% - Accent1 3 4 2 3 8 2 2" xfId="26229" xr:uid="{00000000-0005-0000-0000-0000BD650000}"/>
    <cellStyle name="20% - Accent1 3 4 2 3 8 3" xfId="26230" xr:uid="{00000000-0005-0000-0000-0000BE650000}"/>
    <cellStyle name="20% - Accent1 3 4 2 3 9" xfId="26231" xr:uid="{00000000-0005-0000-0000-0000BF650000}"/>
    <cellStyle name="20% - Accent1 3 4 2 3 9 2" xfId="26232" xr:uid="{00000000-0005-0000-0000-0000C0650000}"/>
    <cellStyle name="20% - Accent1 3 4 2 4" xfId="26233" xr:uid="{00000000-0005-0000-0000-0000C1650000}"/>
    <cellStyle name="20% - Accent1 3 4 2 4 10" xfId="26234" xr:uid="{00000000-0005-0000-0000-0000C2650000}"/>
    <cellStyle name="20% - Accent1 3 4 2 4 10 2" xfId="26235" xr:uid="{00000000-0005-0000-0000-0000C3650000}"/>
    <cellStyle name="20% - Accent1 3 4 2 4 11" xfId="26236" xr:uid="{00000000-0005-0000-0000-0000C4650000}"/>
    <cellStyle name="20% - Accent1 3 4 2 4 2" xfId="26237" xr:uid="{00000000-0005-0000-0000-0000C5650000}"/>
    <cellStyle name="20% - Accent1 3 4 2 4 2 2" xfId="26238" xr:uid="{00000000-0005-0000-0000-0000C6650000}"/>
    <cellStyle name="20% - Accent1 3 4 2 4 2 2 2" xfId="26239" xr:uid="{00000000-0005-0000-0000-0000C7650000}"/>
    <cellStyle name="20% - Accent1 3 4 2 4 2 2 2 2" xfId="26240" xr:uid="{00000000-0005-0000-0000-0000C8650000}"/>
    <cellStyle name="20% - Accent1 3 4 2 4 2 2 2 2 2" xfId="26241" xr:uid="{00000000-0005-0000-0000-0000C9650000}"/>
    <cellStyle name="20% - Accent1 3 4 2 4 2 2 2 3" xfId="26242" xr:uid="{00000000-0005-0000-0000-0000CA650000}"/>
    <cellStyle name="20% - Accent1 3 4 2 4 2 2 3" xfId="26243" xr:uid="{00000000-0005-0000-0000-0000CB650000}"/>
    <cellStyle name="20% - Accent1 3 4 2 4 2 2 3 2" xfId="26244" xr:uid="{00000000-0005-0000-0000-0000CC650000}"/>
    <cellStyle name="20% - Accent1 3 4 2 4 2 2 4" xfId="26245" xr:uid="{00000000-0005-0000-0000-0000CD650000}"/>
    <cellStyle name="20% - Accent1 3 4 2 4 2 3" xfId="26246" xr:uid="{00000000-0005-0000-0000-0000CE650000}"/>
    <cellStyle name="20% - Accent1 3 4 2 4 2 3 2" xfId="26247" xr:uid="{00000000-0005-0000-0000-0000CF650000}"/>
    <cellStyle name="20% - Accent1 3 4 2 4 2 3 2 2" xfId="26248" xr:uid="{00000000-0005-0000-0000-0000D0650000}"/>
    <cellStyle name="20% - Accent1 3 4 2 4 2 3 2 2 2" xfId="26249" xr:uid="{00000000-0005-0000-0000-0000D1650000}"/>
    <cellStyle name="20% - Accent1 3 4 2 4 2 3 2 3" xfId="26250" xr:uid="{00000000-0005-0000-0000-0000D2650000}"/>
    <cellStyle name="20% - Accent1 3 4 2 4 2 3 3" xfId="26251" xr:uid="{00000000-0005-0000-0000-0000D3650000}"/>
    <cellStyle name="20% - Accent1 3 4 2 4 2 3 3 2" xfId="26252" xr:uid="{00000000-0005-0000-0000-0000D4650000}"/>
    <cellStyle name="20% - Accent1 3 4 2 4 2 3 4" xfId="26253" xr:uid="{00000000-0005-0000-0000-0000D5650000}"/>
    <cellStyle name="20% - Accent1 3 4 2 4 2 4" xfId="26254" xr:uid="{00000000-0005-0000-0000-0000D6650000}"/>
    <cellStyle name="20% - Accent1 3 4 2 4 2 4 2" xfId="26255" xr:uid="{00000000-0005-0000-0000-0000D7650000}"/>
    <cellStyle name="20% - Accent1 3 4 2 4 2 4 2 2" xfId="26256" xr:uid="{00000000-0005-0000-0000-0000D8650000}"/>
    <cellStyle name="20% - Accent1 3 4 2 4 2 4 2 2 2" xfId="26257" xr:uid="{00000000-0005-0000-0000-0000D9650000}"/>
    <cellStyle name="20% - Accent1 3 4 2 4 2 4 2 3" xfId="26258" xr:uid="{00000000-0005-0000-0000-0000DA650000}"/>
    <cellStyle name="20% - Accent1 3 4 2 4 2 4 3" xfId="26259" xr:uid="{00000000-0005-0000-0000-0000DB650000}"/>
    <cellStyle name="20% - Accent1 3 4 2 4 2 4 3 2" xfId="26260" xr:uid="{00000000-0005-0000-0000-0000DC650000}"/>
    <cellStyle name="20% - Accent1 3 4 2 4 2 4 4" xfId="26261" xr:uid="{00000000-0005-0000-0000-0000DD650000}"/>
    <cellStyle name="20% - Accent1 3 4 2 4 2 5" xfId="26262" xr:uid="{00000000-0005-0000-0000-0000DE650000}"/>
    <cellStyle name="20% - Accent1 3 4 2 4 2 5 2" xfId="26263" xr:uid="{00000000-0005-0000-0000-0000DF650000}"/>
    <cellStyle name="20% - Accent1 3 4 2 4 2 5 2 2" xfId="26264" xr:uid="{00000000-0005-0000-0000-0000E0650000}"/>
    <cellStyle name="20% - Accent1 3 4 2 4 2 5 3" xfId="26265" xr:uid="{00000000-0005-0000-0000-0000E1650000}"/>
    <cellStyle name="20% - Accent1 3 4 2 4 2 6" xfId="26266" xr:uid="{00000000-0005-0000-0000-0000E2650000}"/>
    <cellStyle name="20% - Accent1 3 4 2 4 2 6 2" xfId="26267" xr:uid="{00000000-0005-0000-0000-0000E3650000}"/>
    <cellStyle name="20% - Accent1 3 4 2 4 2 6 2 2" xfId="26268" xr:uid="{00000000-0005-0000-0000-0000E4650000}"/>
    <cellStyle name="20% - Accent1 3 4 2 4 2 6 3" xfId="26269" xr:uid="{00000000-0005-0000-0000-0000E5650000}"/>
    <cellStyle name="20% - Accent1 3 4 2 4 2 7" xfId="26270" xr:uid="{00000000-0005-0000-0000-0000E6650000}"/>
    <cellStyle name="20% - Accent1 3 4 2 4 2 7 2" xfId="26271" xr:uid="{00000000-0005-0000-0000-0000E7650000}"/>
    <cellStyle name="20% - Accent1 3 4 2 4 2 8" xfId="26272" xr:uid="{00000000-0005-0000-0000-0000E8650000}"/>
    <cellStyle name="20% - Accent1 3 4 2 4 2 8 2" xfId="26273" xr:uid="{00000000-0005-0000-0000-0000E9650000}"/>
    <cellStyle name="20% - Accent1 3 4 2 4 2 9" xfId="26274" xr:uid="{00000000-0005-0000-0000-0000EA650000}"/>
    <cellStyle name="20% - Accent1 3 4 2 4 3" xfId="26275" xr:uid="{00000000-0005-0000-0000-0000EB650000}"/>
    <cellStyle name="20% - Accent1 3 4 2 4 3 2" xfId="26276" xr:uid="{00000000-0005-0000-0000-0000EC650000}"/>
    <cellStyle name="20% - Accent1 3 4 2 4 3 2 2" xfId="26277" xr:uid="{00000000-0005-0000-0000-0000ED650000}"/>
    <cellStyle name="20% - Accent1 3 4 2 4 3 2 2 2" xfId="26278" xr:uid="{00000000-0005-0000-0000-0000EE650000}"/>
    <cellStyle name="20% - Accent1 3 4 2 4 3 2 2 2 2" xfId="26279" xr:uid="{00000000-0005-0000-0000-0000EF650000}"/>
    <cellStyle name="20% - Accent1 3 4 2 4 3 2 2 3" xfId="26280" xr:uid="{00000000-0005-0000-0000-0000F0650000}"/>
    <cellStyle name="20% - Accent1 3 4 2 4 3 2 3" xfId="26281" xr:uid="{00000000-0005-0000-0000-0000F1650000}"/>
    <cellStyle name="20% - Accent1 3 4 2 4 3 2 3 2" xfId="26282" xr:uid="{00000000-0005-0000-0000-0000F2650000}"/>
    <cellStyle name="20% - Accent1 3 4 2 4 3 2 4" xfId="26283" xr:uid="{00000000-0005-0000-0000-0000F3650000}"/>
    <cellStyle name="20% - Accent1 3 4 2 4 3 3" xfId="26284" xr:uid="{00000000-0005-0000-0000-0000F4650000}"/>
    <cellStyle name="20% - Accent1 3 4 2 4 3 3 2" xfId="26285" xr:uid="{00000000-0005-0000-0000-0000F5650000}"/>
    <cellStyle name="20% - Accent1 3 4 2 4 3 3 2 2" xfId="26286" xr:uid="{00000000-0005-0000-0000-0000F6650000}"/>
    <cellStyle name="20% - Accent1 3 4 2 4 3 3 2 2 2" xfId="26287" xr:uid="{00000000-0005-0000-0000-0000F7650000}"/>
    <cellStyle name="20% - Accent1 3 4 2 4 3 3 2 3" xfId="26288" xr:uid="{00000000-0005-0000-0000-0000F8650000}"/>
    <cellStyle name="20% - Accent1 3 4 2 4 3 3 3" xfId="26289" xr:uid="{00000000-0005-0000-0000-0000F9650000}"/>
    <cellStyle name="20% - Accent1 3 4 2 4 3 3 3 2" xfId="26290" xr:uid="{00000000-0005-0000-0000-0000FA650000}"/>
    <cellStyle name="20% - Accent1 3 4 2 4 3 3 4" xfId="26291" xr:uid="{00000000-0005-0000-0000-0000FB650000}"/>
    <cellStyle name="20% - Accent1 3 4 2 4 3 4" xfId="26292" xr:uid="{00000000-0005-0000-0000-0000FC650000}"/>
    <cellStyle name="20% - Accent1 3 4 2 4 3 4 2" xfId="26293" xr:uid="{00000000-0005-0000-0000-0000FD650000}"/>
    <cellStyle name="20% - Accent1 3 4 2 4 3 4 2 2" xfId="26294" xr:uid="{00000000-0005-0000-0000-0000FE650000}"/>
    <cellStyle name="20% - Accent1 3 4 2 4 3 4 2 2 2" xfId="26295" xr:uid="{00000000-0005-0000-0000-0000FF650000}"/>
    <cellStyle name="20% - Accent1 3 4 2 4 3 4 2 3" xfId="26296" xr:uid="{00000000-0005-0000-0000-000000660000}"/>
    <cellStyle name="20% - Accent1 3 4 2 4 3 4 3" xfId="26297" xr:uid="{00000000-0005-0000-0000-000001660000}"/>
    <cellStyle name="20% - Accent1 3 4 2 4 3 4 3 2" xfId="26298" xr:uid="{00000000-0005-0000-0000-000002660000}"/>
    <cellStyle name="20% - Accent1 3 4 2 4 3 4 4" xfId="26299" xr:uid="{00000000-0005-0000-0000-000003660000}"/>
    <cellStyle name="20% - Accent1 3 4 2 4 3 5" xfId="26300" xr:uid="{00000000-0005-0000-0000-000004660000}"/>
    <cellStyle name="20% - Accent1 3 4 2 4 3 5 2" xfId="26301" xr:uid="{00000000-0005-0000-0000-000005660000}"/>
    <cellStyle name="20% - Accent1 3 4 2 4 3 5 2 2" xfId="26302" xr:uid="{00000000-0005-0000-0000-000006660000}"/>
    <cellStyle name="20% - Accent1 3 4 2 4 3 5 3" xfId="26303" xr:uid="{00000000-0005-0000-0000-000007660000}"/>
    <cellStyle name="20% - Accent1 3 4 2 4 3 6" xfId="26304" xr:uid="{00000000-0005-0000-0000-000008660000}"/>
    <cellStyle name="20% - Accent1 3 4 2 4 3 6 2" xfId="26305" xr:uid="{00000000-0005-0000-0000-000009660000}"/>
    <cellStyle name="20% - Accent1 3 4 2 4 3 6 2 2" xfId="26306" xr:uid="{00000000-0005-0000-0000-00000A660000}"/>
    <cellStyle name="20% - Accent1 3 4 2 4 3 6 3" xfId="26307" xr:uid="{00000000-0005-0000-0000-00000B660000}"/>
    <cellStyle name="20% - Accent1 3 4 2 4 3 7" xfId="26308" xr:uid="{00000000-0005-0000-0000-00000C660000}"/>
    <cellStyle name="20% - Accent1 3 4 2 4 3 7 2" xfId="26309" xr:uid="{00000000-0005-0000-0000-00000D660000}"/>
    <cellStyle name="20% - Accent1 3 4 2 4 3 8" xfId="26310" xr:uid="{00000000-0005-0000-0000-00000E660000}"/>
    <cellStyle name="20% - Accent1 3 4 2 4 3 8 2" xfId="26311" xr:uid="{00000000-0005-0000-0000-00000F660000}"/>
    <cellStyle name="20% - Accent1 3 4 2 4 3 9" xfId="26312" xr:uid="{00000000-0005-0000-0000-000010660000}"/>
    <cellStyle name="20% - Accent1 3 4 2 4 4" xfId="26313" xr:uid="{00000000-0005-0000-0000-000011660000}"/>
    <cellStyle name="20% - Accent1 3 4 2 4 4 2" xfId="26314" xr:uid="{00000000-0005-0000-0000-000012660000}"/>
    <cellStyle name="20% - Accent1 3 4 2 4 4 2 2" xfId="26315" xr:uid="{00000000-0005-0000-0000-000013660000}"/>
    <cellStyle name="20% - Accent1 3 4 2 4 4 2 2 2" xfId="26316" xr:uid="{00000000-0005-0000-0000-000014660000}"/>
    <cellStyle name="20% - Accent1 3 4 2 4 4 2 3" xfId="26317" xr:uid="{00000000-0005-0000-0000-000015660000}"/>
    <cellStyle name="20% - Accent1 3 4 2 4 4 3" xfId="26318" xr:uid="{00000000-0005-0000-0000-000016660000}"/>
    <cellStyle name="20% - Accent1 3 4 2 4 4 3 2" xfId="26319" xr:uid="{00000000-0005-0000-0000-000017660000}"/>
    <cellStyle name="20% - Accent1 3 4 2 4 4 4" xfId="26320" xr:uid="{00000000-0005-0000-0000-000018660000}"/>
    <cellStyle name="20% - Accent1 3 4 2 4 5" xfId="26321" xr:uid="{00000000-0005-0000-0000-000019660000}"/>
    <cellStyle name="20% - Accent1 3 4 2 4 5 2" xfId="26322" xr:uid="{00000000-0005-0000-0000-00001A660000}"/>
    <cellStyle name="20% - Accent1 3 4 2 4 5 2 2" xfId="26323" xr:uid="{00000000-0005-0000-0000-00001B660000}"/>
    <cellStyle name="20% - Accent1 3 4 2 4 5 2 2 2" xfId="26324" xr:uid="{00000000-0005-0000-0000-00001C660000}"/>
    <cellStyle name="20% - Accent1 3 4 2 4 5 2 3" xfId="26325" xr:uid="{00000000-0005-0000-0000-00001D660000}"/>
    <cellStyle name="20% - Accent1 3 4 2 4 5 3" xfId="26326" xr:uid="{00000000-0005-0000-0000-00001E660000}"/>
    <cellStyle name="20% - Accent1 3 4 2 4 5 3 2" xfId="26327" xr:uid="{00000000-0005-0000-0000-00001F660000}"/>
    <cellStyle name="20% - Accent1 3 4 2 4 5 4" xfId="26328" xr:uid="{00000000-0005-0000-0000-000020660000}"/>
    <cellStyle name="20% - Accent1 3 4 2 4 6" xfId="26329" xr:uid="{00000000-0005-0000-0000-000021660000}"/>
    <cellStyle name="20% - Accent1 3 4 2 4 6 2" xfId="26330" xr:uid="{00000000-0005-0000-0000-000022660000}"/>
    <cellStyle name="20% - Accent1 3 4 2 4 6 2 2" xfId="26331" xr:uid="{00000000-0005-0000-0000-000023660000}"/>
    <cellStyle name="20% - Accent1 3 4 2 4 6 2 2 2" xfId="26332" xr:uid="{00000000-0005-0000-0000-000024660000}"/>
    <cellStyle name="20% - Accent1 3 4 2 4 6 2 3" xfId="26333" xr:uid="{00000000-0005-0000-0000-000025660000}"/>
    <cellStyle name="20% - Accent1 3 4 2 4 6 3" xfId="26334" xr:uid="{00000000-0005-0000-0000-000026660000}"/>
    <cellStyle name="20% - Accent1 3 4 2 4 6 3 2" xfId="26335" xr:uid="{00000000-0005-0000-0000-000027660000}"/>
    <cellStyle name="20% - Accent1 3 4 2 4 6 4" xfId="26336" xr:uid="{00000000-0005-0000-0000-000028660000}"/>
    <cellStyle name="20% - Accent1 3 4 2 4 7" xfId="26337" xr:uid="{00000000-0005-0000-0000-000029660000}"/>
    <cellStyle name="20% - Accent1 3 4 2 4 7 2" xfId="26338" xr:uid="{00000000-0005-0000-0000-00002A660000}"/>
    <cellStyle name="20% - Accent1 3 4 2 4 7 2 2" xfId="26339" xr:uid="{00000000-0005-0000-0000-00002B660000}"/>
    <cellStyle name="20% - Accent1 3 4 2 4 7 3" xfId="26340" xr:uid="{00000000-0005-0000-0000-00002C660000}"/>
    <cellStyle name="20% - Accent1 3 4 2 4 8" xfId="26341" xr:uid="{00000000-0005-0000-0000-00002D660000}"/>
    <cellStyle name="20% - Accent1 3 4 2 4 8 2" xfId="26342" xr:uid="{00000000-0005-0000-0000-00002E660000}"/>
    <cellStyle name="20% - Accent1 3 4 2 4 8 2 2" xfId="26343" xr:uid="{00000000-0005-0000-0000-00002F660000}"/>
    <cellStyle name="20% - Accent1 3 4 2 4 8 3" xfId="26344" xr:uid="{00000000-0005-0000-0000-000030660000}"/>
    <cellStyle name="20% - Accent1 3 4 2 4 9" xfId="26345" xr:uid="{00000000-0005-0000-0000-000031660000}"/>
    <cellStyle name="20% - Accent1 3 4 2 4 9 2" xfId="26346" xr:uid="{00000000-0005-0000-0000-000032660000}"/>
    <cellStyle name="20% - Accent1 3 4 2 5" xfId="26347" xr:uid="{00000000-0005-0000-0000-000033660000}"/>
    <cellStyle name="20% - Accent1 3 4 2 5 10" xfId="26348" xr:uid="{00000000-0005-0000-0000-000034660000}"/>
    <cellStyle name="20% - Accent1 3 4 2 5 10 2" xfId="26349" xr:uid="{00000000-0005-0000-0000-000035660000}"/>
    <cellStyle name="20% - Accent1 3 4 2 5 11" xfId="26350" xr:uid="{00000000-0005-0000-0000-000036660000}"/>
    <cellStyle name="20% - Accent1 3 4 2 5 2" xfId="26351" xr:uid="{00000000-0005-0000-0000-000037660000}"/>
    <cellStyle name="20% - Accent1 3 4 2 5 2 2" xfId="26352" xr:uid="{00000000-0005-0000-0000-000038660000}"/>
    <cellStyle name="20% - Accent1 3 4 2 5 2 2 2" xfId="26353" xr:uid="{00000000-0005-0000-0000-000039660000}"/>
    <cellStyle name="20% - Accent1 3 4 2 5 2 2 2 2" xfId="26354" xr:uid="{00000000-0005-0000-0000-00003A660000}"/>
    <cellStyle name="20% - Accent1 3 4 2 5 2 2 2 2 2" xfId="26355" xr:uid="{00000000-0005-0000-0000-00003B660000}"/>
    <cellStyle name="20% - Accent1 3 4 2 5 2 2 2 3" xfId="26356" xr:uid="{00000000-0005-0000-0000-00003C660000}"/>
    <cellStyle name="20% - Accent1 3 4 2 5 2 2 3" xfId="26357" xr:uid="{00000000-0005-0000-0000-00003D660000}"/>
    <cellStyle name="20% - Accent1 3 4 2 5 2 2 3 2" xfId="26358" xr:uid="{00000000-0005-0000-0000-00003E660000}"/>
    <cellStyle name="20% - Accent1 3 4 2 5 2 2 4" xfId="26359" xr:uid="{00000000-0005-0000-0000-00003F660000}"/>
    <cellStyle name="20% - Accent1 3 4 2 5 2 3" xfId="26360" xr:uid="{00000000-0005-0000-0000-000040660000}"/>
    <cellStyle name="20% - Accent1 3 4 2 5 2 3 2" xfId="26361" xr:uid="{00000000-0005-0000-0000-000041660000}"/>
    <cellStyle name="20% - Accent1 3 4 2 5 2 3 2 2" xfId="26362" xr:uid="{00000000-0005-0000-0000-000042660000}"/>
    <cellStyle name="20% - Accent1 3 4 2 5 2 3 2 2 2" xfId="26363" xr:uid="{00000000-0005-0000-0000-000043660000}"/>
    <cellStyle name="20% - Accent1 3 4 2 5 2 3 2 3" xfId="26364" xr:uid="{00000000-0005-0000-0000-000044660000}"/>
    <cellStyle name="20% - Accent1 3 4 2 5 2 3 3" xfId="26365" xr:uid="{00000000-0005-0000-0000-000045660000}"/>
    <cellStyle name="20% - Accent1 3 4 2 5 2 3 3 2" xfId="26366" xr:uid="{00000000-0005-0000-0000-000046660000}"/>
    <cellStyle name="20% - Accent1 3 4 2 5 2 3 4" xfId="26367" xr:uid="{00000000-0005-0000-0000-000047660000}"/>
    <cellStyle name="20% - Accent1 3 4 2 5 2 4" xfId="26368" xr:uid="{00000000-0005-0000-0000-000048660000}"/>
    <cellStyle name="20% - Accent1 3 4 2 5 2 4 2" xfId="26369" xr:uid="{00000000-0005-0000-0000-000049660000}"/>
    <cellStyle name="20% - Accent1 3 4 2 5 2 4 2 2" xfId="26370" xr:uid="{00000000-0005-0000-0000-00004A660000}"/>
    <cellStyle name="20% - Accent1 3 4 2 5 2 4 2 2 2" xfId="26371" xr:uid="{00000000-0005-0000-0000-00004B660000}"/>
    <cellStyle name="20% - Accent1 3 4 2 5 2 4 2 3" xfId="26372" xr:uid="{00000000-0005-0000-0000-00004C660000}"/>
    <cellStyle name="20% - Accent1 3 4 2 5 2 4 3" xfId="26373" xr:uid="{00000000-0005-0000-0000-00004D660000}"/>
    <cellStyle name="20% - Accent1 3 4 2 5 2 4 3 2" xfId="26374" xr:uid="{00000000-0005-0000-0000-00004E660000}"/>
    <cellStyle name="20% - Accent1 3 4 2 5 2 4 4" xfId="26375" xr:uid="{00000000-0005-0000-0000-00004F660000}"/>
    <cellStyle name="20% - Accent1 3 4 2 5 2 5" xfId="26376" xr:uid="{00000000-0005-0000-0000-000050660000}"/>
    <cellStyle name="20% - Accent1 3 4 2 5 2 5 2" xfId="26377" xr:uid="{00000000-0005-0000-0000-000051660000}"/>
    <cellStyle name="20% - Accent1 3 4 2 5 2 5 2 2" xfId="26378" xr:uid="{00000000-0005-0000-0000-000052660000}"/>
    <cellStyle name="20% - Accent1 3 4 2 5 2 5 3" xfId="26379" xr:uid="{00000000-0005-0000-0000-000053660000}"/>
    <cellStyle name="20% - Accent1 3 4 2 5 2 6" xfId="26380" xr:uid="{00000000-0005-0000-0000-000054660000}"/>
    <cellStyle name="20% - Accent1 3 4 2 5 2 6 2" xfId="26381" xr:uid="{00000000-0005-0000-0000-000055660000}"/>
    <cellStyle name="20% - Accent1 3 4 2 5 2 6 2 2" xfId="26382" xr:uid="{00000000-0005-0000-0000-000056660000}"/>
    <cellStyle name="20% - Accent1 3 4 2 5 2 6 3" xfId="26383" xr:uid="{00000000-0005-0000-0000-000057660000}"/>
    <cellStyle name="20% - Accent1 3 4 2 5 2 7" xfId="26384" xr:uid="{00000000-0005-0000-0000-000058660000}"/>
    <cellStyle name="20% - Accent1 3 4 2 5 2 7 2" xfId="26385" xr:uid="{00000000-0005-0000-0000-000059660000}"/>
    <cellStyle name="20% - Accent1 3 4 2 5 2 8" xfId="26386" xr:uid="{00000000-0005-0000-0000-00005A660000}"/>
    <cellStyle name="20% - Accent1 3 4 2 5 2 8 2" xfId="26387" xr:uid="{00000000-0005-0000-0000-00005B660000}"/>
    <cellStyle name="20% - Accent1 3 4 2 5 2 9" xfId="26388" xr:uid="{00000000-0005-0000-0000-00005C660000}"/>
    <cellStyle name="20% - Accent1 3 4 2 5 3" xfId="26389" xr:uid="{00000000-0005-0000-0000-00005D660000}"/>
    <cellStyle name="20% - Accent1 3 4 2 5 3 2" xfId="26390" xr:uid="{00000000-0005-0000-0000-00005E660000}"/>
    <cellStyle name="20% - Accent1 3 4 2 5 3 2 2" xfId="26391" xr:uid="{00000000-0005-0000-0000-00005F660000}"/>
    <cellStyle name="20% - Accent1 3 4 2 5 3 2 2 2" xfId="26392" xr:uid="{00000000-0005-0000-0000-000060660000}"/>
    <cellStyle name="20% - Accent1 3 4 2 5 3 2 2 2 2" xfId="26393" xr:uid="{00000000-0005-0000-0000-000061660000}"/>
    <cellStyle name="20% - Accent1 3 4 2 5 3 2 2 3" xfId="26394" xr:uid="{00000000-0005-0000-0000-000062660000}"/>
    <cellStyle name="20% - Accent1 3 4 2 5 3 2 3" xfId="26395" xr:uid="{00000000-0005-0000-0000-000063660000}"/>
    <cellStyle name="20% - Accent1 3 4 2 5 3 2 3 2" xfId="26396" xr:uid="{00000000-0005-0000-0000-000064660000}"/>
    <cellStyle name="20% - Accent1 3 4 2 5 3 2 4" xfId="26397" xr:uid="{00000000-0005-0000-0000-000065660000}"/>
    <cellStyle name="20% - Accent1 3 4 2 5 3 3" xfId="26398" xr:uid="{00000000-0005-0000-0000-000066660000}"/>
    <cellStyle name="20% - Accent1 3 4 2 5 3 3 2" xfId="26399" xr:uid="{00000000-0005-0000-0000-000067660000}"/>
    <cellStyle name="20% - Accent1 3 4 2 5 3 3 2 2" xfId="26400" xr:uid="{00000000-0005-0000-0000-000068660000}"/>
    <cellStyle name="20% - Accent1 3 4 2 5 3 3 2 2 2" xfId="26401" xr:uid="{00000000-0005-0000-0000-000069660000}"/>
    <cellStyle name="20% - Accent1 3 4 2 5 3 3 2 3" xfId="26402" xr:uid="{00000000-0005-0000-0000-00006A660000}"/>
    <cellStyle name="20% - Accent1 3 4 2 5 3 3 3" xfId="26403" xr:uid="{00000000-0005-0000-0000-00006B660000}"/>
    <cellStyle name="20% - Accent1 3 4 2 5 3 3 3 2" xfId="26404" xr:uid="{00000000-0005-0000-0000-00006C660000}"/>
    <cellStyle name="20% - Accent1 3 4 2 5 3 3 4" xfId="26405" xr:uid="{00000000-0005-0000-0000-00006D660000}"/>
    <cellStyle name="20% - Accent1 3 4 2 5 3 4" xfId="26406" xr:uid="{00000000-0005-0000-0000-00006E660000}"/>
    <cellStyle name="20% - Accent1 3 4 2 5 3 4 2" xfId="26407" xr:uid="{00000000-0005-0000-0000-00006F660000}"/>
    <cellStyle name="20% - Accent1 3 4 2 5 3 4 2 2" xfId="26408" xr:uid="{00000000-0005-0000-0000-000070660000}"/>
    <cellStyle name="20% - Accent1 3 4 2 5 3 4 2 2 2" xfId="26409" xr:uid="{00000000-0005-0000-0000-000071660000}"/>
    <cellStyle name="20% - Accent1 3 4 2 5 3 4 2 3" xfId="26410" xr:uid="{00000000-0005-0000-0000-000072660000}"/>
    <cellStyle name="20% - Accent1 3 4 2 5 3 4 3" xfId="26411" xr:uid="{00000000-0005-0000-0000-000073660000}"/>
    <cellStyle name="20% - Accent1 3 4 2 5 3 4 3 2" xfId="26412" xr:uid="{00000000-0005-0000-0000-000074660000}"/>
    <cellStyle name="20% - Accent1 3 4 2 5 3 4 4" xfId="26413" xr:uid="{00000000-0005-0000-0000-000075660000}"/>
    <cellStyle name="20% - Accent1 3 4 2 5 3 5" xfId="26414" xr:uid="{00000000-0005-0000-0000-000076660000}"/>
    <cellStyle name="20% - Accent1 3 4 2 5 3 5 2" xfId="26415" xr:uid="{00000000-0005-0000-0000-000077660000}"/>
    <cellStyle name="20% - Accent1 3 4 2 5 3 5 2 2" xfId="26416" xr:uid="{00000000-0005-0000-0000-000078660000}"/>
    <cellStyle name="20% - Accent1 3 4 2 5 3 5 3" xfId="26417" xr:uid="{00000000-0005-0000-0000-000079660000}"/>
    <cellStyle name="20% - Accent1 3 4 2 5 3 6" xfId="26418" xr:uid="{00000000-0005-0000-0000-00007A660000}"/>
    <cellStyle name="20% - Accent1 3 4 2 5 3 6 2" xfId="26419" xr:uid="{00000000-0005-0000-0000-00007B660000}"/>
    <cellStyle name="20% - Accent1 3 4 2 5 3 6 2 2" xfId="26420" xr:uid="{00000000-0005-0000-0000-00007C660000}"/>
    <cellStyle name="20% - Accent1 3 4 2 5 3 6 3" xfId="26421" xr:uid="{00000000-0005-0000-0000-00007D660000}"/>
    <cellStyle name="20% - Accent1 3 4 2 5 3 7" xfId="26422" xr:uid="{00000000-0005-0000-0000-00007E660000}"/>
    <cellStyle name="20% - Accent1 3 4 2 5 3 7 2" xfId="26423" xr:uid="{00000000-0005-0000-0000-00007F660000}"/>
    <cellStyle name="20% - Accent1 3 4 2 5 3 8" xfId="26424" xr:uid="{00000000-0005-0000-0000-000080660000}"/>
    <cellStyle name="20% - Accent1 3 4 2 5 3 8 2" xfId="26425" xr:uid="{00000000-0005-0000-0000-000081660000}"/>
    <cellStyle name="20% - Accent1 3 4 2 5 3 9" xfId="26426" xr:uid="{00000000-0005-0000-0000-000082660000}"/>
    <cellStyle name="20% - Accent1 3 4 2 5 4" xfId="26427" xr:uid="{00000000-0005-0000-0000-000083660000}"/>
    <cellStyle name="20% - Accent1 3 4 2 5 4 2" xfId="26428" xr:uid="{00000000-0005-0000-0000-000084660000}"/>
    <cellStyle name="20% - Accent1 3 4 2 5 4 2 2" xfId="26429" xr:uid="{00000000-0005-0000-0000-000085660000}"/>
    <cellStyle name="20% - Accent1 3 4 2 5 4 2 2 2" xfId="26430" xr:uid="{00000000-0005-0000-0000-000086660000}"/>
    <cellStyle name="20% - Accent1 3 4 2 5 4 2 3" xfId="26431" xr:uid="{00000000-0005-0000-0000-000087660000}"/>
    <cellStyle name="20% - Accent1 3 4 2 5 4 3" xfId="26432" xr:uid="{00000000-0005-0000-0000-000088660000}"/>
    <cellStyle name="20% - Accent1 3 4 2 5 4 3 2" xfId="26433" xr:uid="{00000000-0005-0000-0000-000089660000}"/>
    <cellStyle name="20% - Accent1 3 4 2 5 4 4" xfId="26434" xr:uid="{00000000-0005-0000-0000-00008A660000}"/>
    <cellStyle name="20% - Accent1 3 4 2 5 5" xfId="26435" xr:uid="{00000000-0005-0000-0000-00008B660000}"/>
    <cellStyle name="20% - Accent1 3 4 2 5 5 2" xfId="26436" xr:uid="{00000000-0005-0000-0000-00008C660000}"/>
    <cellStyle name="20% - Accent1 3 4 2 5 5 2 2" xfId="26437" xr:uid="{00000000-0005-0000-0000-00008D660000}"/>
    <cellStyle name="20% - Accent1 3 4 2 5 5 2 2 2" xfId="26438" xr:uid="{00000000-0005-0000-0000-00008E660000}"/>
    <cellStyle name="20% - Accent1 3 4 2 5 5 2 3" xfId="26439" xr:uid="{00000000-0005-0000-0000-00008F660000}"/>
    <cellStyle name="20% - Accent1 3 4 2 5 5 3" xfId="26440" xr:uid="{00000000-0005-0000-0000-000090660000}"/>
    <cellStyle name="20% - Accent1 3 4 2 5 5 3 2" xfId="26441" xr:uid="{00000000-0005-0000-0000-000091660000}"/>
    <cellStyle name="20% - Accent1 3 4 2 5 5 4" xfId="26442" xr:uid="{00000000-0005-0000-0000-000092660000}"/>
    <cellStyle name="20% - Accent1 3 4 2 5 6" xfId="26443" xr:uid="{00000000-0005-0000-0000-000093660000}"/>
    <cellStyle name="20% - Accent1 3 4 2 5 6 2" xfId="26444" xr:uid="{00000000-0005-0000-0000-000094660000}"/>
    <cellStyle name="20% - Accent1 3 4 2 5 6 2 2" xfId="26445" xr:uid="{00000000-0005-0000-0000-000095660000}"/>
    <cellStyle name="20% - Accent1 3 4 2 5 6 2 2 2" xfId="26446" xr:uid="{00000000-0005-0000-0000-000096660000}"/>
    <cellStyle name="20% - Accent1 3 4 2 5 6 2 3" xfId="26447" xr:uid="{00000000-0005-0000-0000-000097660000}"/>
    <cellStyle name="20% - Accent1 3 4 2 5 6 3" xfId="26448" xr:uid="{00000000-0005-0000-0000-000098660000}"/>
    <cellStyle name="20% - Accent1 3 4 2 5 6 3 2" xfId="26449" xr:uid="{00000000-0005-0000-0000-000099660000}"/>
    <cellStyle name="20% - Accent1 3 4 2 5 6 4" xfId="26450" xr:uid="{00000000-0005-0000-0000-00009A660000}"/>
    <cellStyle name="20% - Accent1 3 4 2 5 7" xfId="26451" xr:uid="{00000000-0005-0000-0000-00009B660000}"/>
    <cellStyle name="20% - Accent1 3 4 2 5 7 2" xfId="26452" xr:uid="{00000000-0005-0000-0000-00009C660000}"/>
    <cellStyle name="20% - Accent1 3 4 2 5 7 2 2" xfId="26453" xr:uid="{00000000-0005-0000-0000-00009D660000}"/>
    <cellStyle name="20% - Accent1 3 4 2 5 7 3" xfId="26454" xr:uid="{00000000-0005-0000-0000-00009E660000}"/>
    <cellStyle name="20% - Accent1 3 4 2 5 8" xfId="26455" xr:uid="{00000000-0005-0000-0000-00009F660000}"/>
    <cellStyle name="20% - Accent1 3 4 2 5 8 2" xfId="26456" xr:uid="{00000000-0005-0000-0000-0000A0660000}"/>
    <cellStyle name="20% - Accent1 3 4 2 5 8 2 2" xfId="26457" xr:uid="{00000000-0005-0000-0000-0000A1660000}"/>
    <cellStyle name="20% - Accent1 3 4 2 5 8 3" xfId="26458" xr:uid="{00000000-0005-0000-0000-0000A2660000}"/>
    <cellStyle name="20% - Accent1 3 4 2 5 9" xfId="26459" xr:uid="{00000000-0005-0000-0000-0000A3660000}"/>
    <cellStyle name="20% - Accent1 3 4 2 5 9 2" xfId="26460" xr:uid="{00000000-0005-0000-0000-0000A4660000}"/>
    <cellStyle name="20% - Accent1 3 4 2 6" xfId="26461" xr:uid="{00000000-0005-0000-0000-0000A5660000}"/>
    <cellStyle name="20% - Accent1 3 4 2 6 2" xfId="26462" xr:uid="{00000000-0005-0000-0000-0000A6660000}"/>
    <cellStyle name="20% - Accent1 3 4 2 6 2 2" xfId="26463" xr:uid="{00000000-0005-0000-0000-0000A7660000}"/>
    <cellStyle name="20% - Accent1 3 4 2 6 2 2 2" xfId="26464" xr:uid="{00000000-0005-0000-0000-0000A8660000}"/>
    <cellStyle name="20% - Accent1 3 4 2 6 2 2 2 2" xfId="26465" xr:uid="{00000000-0005-0000-0000-0000A9660000}"/>
    <cellStyle name="20% - Accent1 3 4 2 6 2 2 3" xfId="26466" xr:uid="{00000000-0005-0000-0000-0000AA660000}"/>
    <cellStyle name="20% - Accent1 3 4 2 6 2 3" xfId="26467" xr:uid="{00000000-0005-0000-0000-0000AB660000}"/>
    <cellStyle name="20% - Accent1 3 4 2 6 2 3 2" xfId="26468" xr:uid="{00000000-0005-0000-0000-0000AC660000}"/>
    <cellStyle name="20% - Accent1 3 4 2 6 2 4" xfId="26469" xr:uid="{00000000-0005-0000-0000-0000AD660000}"/>
    <cellStyle name="20% - Accent1 3 4 2 6 3" xfId="26470" xr:uid="{00000000-0005-0000-0000-0000AE660000}"/>
    <cellStyle name="20% - Accent1 3 4 2 6 3 2" xfId="26471" xr:uid="{00000000-0005-0000-0000-0000AF660000}"/>
    <cellStyle name="20% - Accent1 3 4 2 6 3 2 2" xfId="26472" xr:uid="{00000000-0005-0000-0000-0000B0660000}"/>
    <cellStyle name="20% - Accent1 3 4 2 6 3 2 2 2" xfId="26473" xr:uid="{00000000-0005-0000-0000-0000B1660000}"/>
    <cellStyle name="20% - Accent1 3 4 2 6 3 2 3" xfId="26474" xr:uid="{00000000-0005-0000-0000-0000B2660000}"/>
    <cellStyle name="20% - Accent1 3 4 2 6 3 3" xfId="26475" xr:uid="{00000000-0005-0000-0000-0000B3660000}"/>
    <cellStyle name="20% - Accent1 3 4 2 6 3 3 2" xfId="26476" xr:uid="{00000000-0005-0000-0000-0000B4660000}"/>
    <cellStyle name="20% - Accent1 3 4 2 6 3 4" xfId="26477" xr:uid="{00000000-0005-0000-0000-0000B5660000}"/>
    <cellStyle name="20% - Accent1 3 4 2 6 4" xfId="26478" xr:uid="{00000000-0005-0000-0000-0000B6660000}"/>
    <cellStyle name="20% - Accent1 3 4 2 6 4 2" xfId="26479" xr:uid="{00000000-0005-0000-0000-0000B7660000}"/>
    <cellStyle name="20% - Accent1 3 4 2 6 4 2 2" xfId="26480" xr:uid="{00000000-0005-0000-0000-0000B8660000}"/>
    <cellStyle name="20% - Accent1 3 4 2 6 4 2 2 2" xfId="26481" xr:uid="{00000000-0005-0000-0000-0000B9660000}"/>
    <cellStyle name="20% - Accent1 3 4 2 6 4 2 3" xfId="26482" xr:uid="{00000000-0005-0000-0000-0000BA660000}"/>
    <cellStyle name="20% - Accent1 3 4 2 6 4 3" xfId="26483" xr:uid="{00000000-0005-0000-0000-0000BB660000}"/>
    <cellStyle name="20% - Accent1 3 4 2 6 4 3 2" xfId="26484" xr:uid="{00000000-0005-0000-0000-0000BC660000}"/>
    <cellStyle name="20% - Accent1 3 4 2 6 4 4" xfId="26485" xr:uid="{00000000-0005-0000-0000-0000BD660000}"/>
    <cellStyle name="20% - Accent1 3 4 2 6 5" xfId="26486" xr:uid="{00000000-0005-0000-0000-0000BE660000}"/>
    <cellStyle name="20% - Accent1 3 4 2 6 5 2" xfId="26487" xr:uid="{00000000-0005-0000-0000-0000BF660000}"/>
    <cellStyle name="20% - Accent1 3 4 2 6 5 2 2" xfId="26488" xr:uid="{00000000-0005-0000-0000-0000C0660000}"/>
    <cellStyle name="20% - Accent1 3 4 2 6 5 3" xfId="26489" xr:uid="{00000000-0005-0000-0000-0000C1660000}"/>
    <cellStyle name="20% - Accent1 3 4 2 6 6" xfId="26490" xr:uid="{00000000-0005-0000-0000-0000C2660000}"/>
    <cellStyle name="20% - Accent1 3 4 2 6 6 2" xfId="26491" xr:uid="{00000000-0005-0000-0000-0000C3660000}"/>
    <cellStyle name="20% - Accent1 3 4 2 6 6 2 2" xfId="26492" xr:uid="{00000000-0005-0000-0000-0000C4660000}"/>
    <cellStyle name="20% - Accent1 3 4 2 6 6 3" xfId="26493" xr:uid="{00000000-0005-0000-0000-0000C5660000}"/>
    <cellStyle name="20% - Accent1 3 4 2 6 7" xfId="26494" xr:uid="{00000000-0005-0000-0000-0000C6660000}"/>
    <cellStyle name="20% - Accent1 3 4 2 6 7 2" xfId="26495" xr:uid="{00000000-0005-0000-0000-0000C7660000}"/>
    <cellStyle name="20% - Accent1 3 4 2 6 8" xfId="26496" xr:uid="{00000000-0005-0000-0000-0000C8660000}"/>
    <cellStyle name="20% - Accent1 3 4 2 6 8 2" xfId="26497" xr:uid="{00000000-0005-0000-0000-0000C9660000}"/>
    <cellStyle name="20% - Accent1 3 4 2 6 9" xfId="26498" xr:uid="{00000000-0005-0000-0000-0000CA660000}"/>
    <cellStyle name="20% - Accent1 3 4 2 7" xfId="26499" xr:uid="{00000000-0005-0000-0000-0000CB660000}"/>
    <cellStyle name="20% - Accent1 3 4 2 7 2" xfId="26500" xr:uid="{00000000-0005-0000-0000-0000CC660000}"/>
    <cellStyle name="20% - Accent1 3 4 2 7 2 2" xfId="26501" xr:uid="{00000000-0005-0000-0000-0000CD660000}"/>
    <cellStyle name="20% - Accent1 3 4 2 7 2 2 2" xfId="26502" xr:uid="{00000000-0005-0000-0000-0000CE660000}"/>
    <cellStyle name="20% - Accent1 3 4 2 7 2 2 2 2" xfId="26503" xr:uid="{00000000-0005-0000-0000-0000CF660000}"/>
    <cellStyle name="20% - Accent1 3 4 2 7 2 2 3" xfId="26504" xr:uid="{00000000-0005-0000-0000-0000D0660000}"/>
    <cellStyle name="20% - Accent1 3 4 2 7 2 3" xfId="26505" xr:uid="{00000000-0005-0000-0000-0000D1660000}"/>
    <cellStyle name="20% - Accent1 3 4 2 7 2 3 2" xfId="26506" xr:uid="{00000000-0005-0000-0000-0000D2660000}"/>
    <cellStyle name="20% - Accent1 3 4 2 7 2 4" xfId="26507" xr:uid="{00000000-0005-0000-0000-0000D3660000}"/>
    <cellStyle name="20% - Accent1 3 4 2 7 3" xfId="26508" xr:uid="{00000000-0005-0000-0000-0000D4660000}"/>
    <cellStyle name="20% - Accent1 3 4 2 7 3 2" xfId="26509" xr:uid="{00000000-0005-0000-0000-0000D5660000}"/>
    <cellStyle name="20% - Accent1 3 4 2 7 3 2 2" xfId="26510" xr:uid="{00000000-0005-0000-0000-0000D6660000}"/>
    <cellStyle name="20% - Accent1 3 4 2 7 3 2 2 2" xfId="26511" xr:uid="{00000000-0005-0000-0000-0000D7660000}"/>
    <cellStyle name="20% - Accent1 3 4 2 7 3 2 3" xfId="26512" xr:uid="{00000000-0005-0000-0000-0000D8660000}"/>
    <cellStyle name="20% - Accent1 3 4 2 7 3 3" xfId="26513" xr:uid="{00000000-0005-0000-0000-0000D9660000}"/>
    <cellStyle name="20% - Accent1 3 4 2 7 3 3 2" xfId="26514" xr:uid="{00000000-0005-0000-0000-0000DA660000}"/>
    <cellStyle name="20% - Accent1 3 4 2 7 3 4" xfId="26515" xr:uid="{00000000-0005-0000-0000-0000DB660000}"/>
    <cellStyle name="20% - Accent1 3 4 2 7 4" xfId="26516" xr:uid="{00000000-0005-0000-0000-0000DC660000}"/>
    <cellStyle name="20% - Accent1 3 4 2 7 4 2" xfId="26517" xr:uid="{00000000-0005-0000-0000-0000DD660000}"/>
    <cellStyle name="20% - Accent1 3 4 2 7 4 2 2" xfId="26518" xr:uid="{00000000-0005-0000-0000-0000DE660000}"/>
    <cellStyle name="20% - Accent1 3 4 2 7 4 2 2 2" xfId="26519" xr:uid="{00000000-0005-0000-0000-0000DF660000}"/>
    <cellStyle name="20% - Accent1 3 4 2 7 4 2 3" xfId="26520" xr:uid="{00000000-0005-0000-0000-0000E0660000}"/>
    <cellStyle name="20% - Accent1 3 4 2 7 4 3" xfId="26521" xr:uid="{00000000-0005-0000-0000-0000E1660000}"/>
    <cellStyle name="20% - Accent1 3 4 2 7 4 3 2" xfId="26522" xr:uid="{00000000-0005-0000-0000-0000E2660000}"/>
    <cellStyle name="20% - Accent1 3 4 2 7 4 4" xfId="26523" xr:uid="{00000000-0005-0000-0000-0000E3660000}"/>
    <cellStyle name="20% - Accent1 3 4 2 7 5" xfId="26524" xr:uid="{00000000-0005-0000-0000-0000E4660000}"/>
    <cellStyle name="20% - Accent1 3 4 2 7 5 2" xfId="26525" xr:uid="{00000000-0005-0000-0000-0000E5660000}"/>
    <cellStyle name="20% - Accent1 3 4 2 7 5 2 2" xfId="26526" xr:uid="{00000000-0005-0000-0000-0000E6660000}"/>
    <cellStyle name="20% - Accent1 3 4 2 7 5 3" xfId="26527" xr:uid="{00000000-0005-0000-0000-0000E7660000}"/>
    <cellStyle name="20% - Accent1 3 4 2 7 6" xfId="26528" xr:uid="{00000000-0005-0000-0000-0000E8660000}"/>
    <cellStyle name="20% - Accent1 3 4 2 7 6 2" xfId="26529" xr:uid="{00000000-0005-0000-0000-0000E9660000}"/>
    <cellStyle name="20% - Accent1 3 4 2 7 6 2 2" xfId="26530" xr:uid="{00000000-0005-0000-0000-0000EA660000}"/>
    <cellStyle name="20% - Accent1 3 4 2 7 6 3" xfId="26531" xr:uid="{00000000-0005-0000-0000-0000EB660000}"/>
    <cellStyle name="20% - Accent1 3 4 2 7 7" xfId="26532" xr:uid="{00000000-0005-0000-0000-0000EC660000}"/>
    <cellStyle name="20% - Accent1 3 4 2 7 7 2" xfId="26533" xr:uid="{00000000-0005-0000-0000-0000ED660000}"/>
    <cellStyle name="20% - Accent1 3 4 2 7 8" xfId="26534" xr:uid="{00000000-0005-0000-0000-0000EE660000}"/>
    <cellStyle name="20% - Accent1 3 4 2 7 8 2" xfId="26535" xr:uid="{00000000-0005-0000-0000-0000EF660000}"/>
    <cellStyle name="20% - Accent1 3 4 2 7 9" xfId="26536" xr:uid="{00000000-0005-0000-0000-0000F0660000}"/>
    <cellStyle name="20% - Accent1 3 4 2 8" xfId="26537" xr:uid="{00000000-0005-0000-0000-0000F1660000}"/>
    <cellStyle name="20% - Accent1 3 4 2 8 2" xfId="26538" xr:uid="{00000000-0005-0000-0000-0000F2660000}"/>
    <cellStyle name="20% - Accent1 3 4 2 8 2 2" xfId="26539" xr:uid="{00000000-0005-0000-0000-0000F3660000}"/>
    <cellStyle name="20% - Accent1 3 4 2 8 2 2 2" xfId="26540" xr:uid="{00000000-0005-0000-0000-0000F4660000}"/>
    <cellStyle name="20% - Accent1 3 4 2 8 2 3" xfId="26541" xr:uid="{00000000-0005-0000-0000-0000F5660000}"/>
    <cellStyle name="20% - Accent1 3 4 2 8 3" xfId="26542" xr:uid="{00000000-0005-0000-0000-0000F6660000}"/>
    <cellStyle name="20% - Accent1 3 4 2 8 3 2" xfId="26543" xr:uid="{00000000-0005-0000-0000-0000F7660000}"/>
    <cellStyle name="20% - Accent1 3 4 2 8 4" xfId="26544" xr:uid="{00000000-0005-0000-0000-0000F8660000}"/>
    <cellStyle name="20% - Accent1 3 4 2 9" xfId="26545" xr:uid="{00000000-0005-0000-0000-0000F9660000}"/>
    <cellStyle name="20% - Accent1 3 4 2 9 2" xfId="26546" xr:uid="{00000000-0005-0000-0000-0000FA660000}"/>
    <cellStyle name="20% - Accent1 3 4 2 9 2 2" xfId="26547" xr:uid="{00000000-0005-0000-0000-0000FB660000}"/>
    <cellStyle name="20% - Accent1 3 4 2 9 2 2 2" xfId="26548" xr:uid="{00000000-0005-0000-0000-0000FC660000}"/>
    <cellStyle name="20% - Accent1 3 4 2 9 2 3" xfId="26549" xr:uid="{00000000-0005-0000-0000-0000FD660000}"/>
    <cellStyle name="20% - Accent1 3 4 2 9 3" xfId="26550" xr:uid="{00000000-0005-0000-0000-0000FE660000}"/>
    <cellStyle name="20% - Accent1 3 4 2 9 3 2" xfId="26551" xr:uid="{00000000-0005-0000-0000-0000FF660000}"/>
    <cellStyle name="20% - Accent1 3 4 2 9 4" xfId="26552" xr:uid="{00000000-0005-0000-0000-000000670000}"/>
    <cellStyle name="20% - Accent1 3 4 3" xfId="26553" xr:uid="{00000000-0005-0000-0000-000001670000}"/>
    <cellStyle name="20% - Accent1 3 4 3 10" xfId="26554" xr:uid="{00000000-0005-0000-0000-000002670000}"/>
    <cellStyle name="20% - Accent1 3 4 3 10 2" xfId="26555" xr:uid="{00000000-0005-0000-0000-000003670000}"/>
    <cellStyle name="20% - Accent1 3 4 3 10 2 2" xfId="26556" xr:uid="{00000000-0005-0000-0000-000004670000}"/>
    <cellStyle name="20% - Accent1 3 4 3 10 3" xfId="26557" xr:uid="{00000000-0005-0000-0000-000005670000}"/>
    <cellStyle name="20% - Accent1 3 4 3 11" xfId="26558" xr:uid="{00000000-0005-0000-0000-000006670000}"/>
    <cellStyle name="20% - Accent1 3 4 3 11 2" xfId="26559" xr:uid="{00000000-0005-0000-0000-000007670000}"/>
    <cellStyle name="20% - Accent1 3 4 3 11 2 2" xfId="26560" xr:uid="{00000000-0005-0000-0000-000008670000}"/>
    <cellStyle name="20% - Accent1 3 4 3 11 3" xfId="26561" xr:uid="{00000000-0005-0000-0000-000009670000}"/>
    <cellStyle name="20% - Accent1 3 4 3 12" xfId="26562" xr:uid="{00000000-0005-0000-0000-00000A670000}"/>
    <cellStyle name="20% - Accent1 3 4 3 12 2" xfId="26563" xr:uid="{00000000-0005-0000-0000-00000B670000}"/>
    <cellStyle name="20% - Accent1 3 4 3 13" xfId="26564" xr:uid="{00000000-0005-0000-0000-00000C670000}"/>
    <cellStyle name="20% - Accent1 3 4 3 13 2" xfId="26565" xr:uid="{00000000-0005-0000-0000-00000D670000}"/>
    <cellStyle name="20% - Accent1 3 4 3 14" xfId="26566" xr:uid="{00000000-0005-0000-0000-00000E670000}"/>
    <cellStyle name="20% - Accent1 3 4 3 2" xfId="26567" xr:uid="{00000000-0005-0000-0000-00000F670000}"/>
    <cellStyle name="20% - Accent1 3 4 3 2 10" xfId="26568" xr:uid="{00000000-0005-0000-0000-000010670000}"/>
    <cellStyle name="20% - Accent1 3 4 3 2 10 2" xfId="26569" xr:uid="{00000000-0005-0000-0000-000011670000}"/>
    <cellStyle name="20% - Accent1 3 4 3 2 11" xfId="26570" xr:uid="{00000000-0005-0000-0000-000012670000}"/>
    <cellStyle name="20% - Accent1 3 4 3 2 2" xfId="26571" xr:uid="{00000000-0005-0000-0000-000013670000}"/>
    <cellStyle name="20% - Accent1 3 4 3 2 2 2" xfId="26572" xr:uid="{00000000-0005-0000-0000-000014670000}"/>
    <cellStyle name="20% - Accent1 3 4 3 2 2 2 2" xfId="26573" xr:uid="{00000000-0005-0000-0000-000015670000}"/>
    <cellStyle name="20% - Accent1 3 4 3 2 2 2 2 2" xfId="26574" xr:uid="{00000000-0005-0000-0000-000016670000}"/>
    <cellStyle name="20% - Accent1 3 4 3 2 2 2 2 2 2" xfId="26575" xr:uid="{00000000-0005-0000-0000-000017670000}"/>
    <cellStyle name="20% - Accent1 3 4 3 2 2 2 2 3" xfId="26576" xr:uid="{00000000-0005-0000-0000-000018670000}"/>
    <cellStyle name="20% - Accent1 3 4 3 2 2 2 3" xfId="26577" xr:uid="{00000000-0005-0000-0000-000019670000}"/>
    <cellStyle name="20% - Accent1 3 4 3 2 2 2 3 2" xfId="26578" xr:uid="{00000000-0005-0000-0000-00001A670000}"/>
    <cellStyle name="20% - Accent1 3 4 3 2 2 2 4" xfId="26579" xr:uid="{00000000-0005-0000-0000-00001B670000}"/>
    <cellStyle name="20% - Accent1 3 4 3 2 2 3" xfId="26580" xr:uid="{00000000-0005-0000-0000-00001C670000}"/>
    <cellStyle name="20% - Accent1 3 4 3 2 2 3 2" xfId="26581" xr:uid="{00000000-0005-0000-0000-00001D670000}"/>
    <cellStyle name="20% - Accent1 3 4 3 2 2 3 2 2" xfId="26582" xr:uid="{00000000-0005-0000-0000-00001E670000}"/>
    <cellStyle name="20% - Accent1 3 4 3 2 2 3 2 2 2" xfId="26583" xr:uid="{00000000-0005-0000-0000-00001F670000}"/>
    <cellStyle name="20% - Accent1 3 4 3 2 2 3 2 3" xfId="26584" xr:uid="{00000000-0005-0000-0000-000020670000}"/>
    <cellStyle name="20% - Accent1 3 4 3 2 2 3 3" xfId="26585" xr:uid="{00000000-0005-0000-0000-000021670000}"/>
    <cellStyle name="20% - Accent1 3 4 3 2 2 3 3 2" xfId="26586" xr:uid="{00000000-0005-0000-0000-000022670000}"/>
    <cellStyle name="20% - Accent1 3 4 3 2 2 3 4" xfId="26587" xr:uid="{00000000-0005-0000-0000-000023670000}"/>
    <cellStyle name="20% - Accent1 3 4 3 2 2 4" xfId="26588" xr:uid="{00000000-0005-0000-0000-000024670000}"/>
    <cellStyle name="20% - Accent1 3 4 3 2 2 4 2" xfId="26589" xr:uid="{00000000-0005-0000-0000-000025670000}"/>
    <cellStyle name="20% - Accent1 3 4 3 2 2 4 2 2" xfId="26590" xr:uid="{00000000-0005-0000-0000-000026670000}"/>
    <cellStyle name="20% - Accent1 3 4 3 2 2 4 2 2 2" xfId="26591" xr:uid="{00000000-0005-0000-0000-000027670000}"/>
    <cellStyle name="20% - Accent1 3 4 3 2 2 4 2 3" xfId="26592" xr:uid="{00000000-0005-0000-0000-000028670000}"/>
    <cellStyle name="20% - Accent1 3 4 3 2 2 4 3" xfId="26593" xr:uid="{00000000-0005-0000-0000-000029670000}"/>
    <cellStyle name="20% - Accent1 3 4 3 2 2 4 3 2" xfId="26594" xr:uid="{00000000-0005-0000-0000-00002A670000}"/>
    <cellStyle name="20% - Accent1 3 4 3 2 2 4 4" xfId="26595" xr:uid="{00000000-0005-0000-0000-00002B670000}"/>
    <cellStyle name="20% - Accent1 3 4 3 2 2 5" xfId="26596" xr:uid="{00000000-0005-0000-0000-00002C670000}"/>
    <cellStyle name="20% - Accent1 3 4 3 2 2 5 2" xfId="26597" xr:uid="{00000000-0005-0000-0000-00002D670000}"/>
    <cellStyle name="20% - Accent1 3 4 3 2 2 5 2 2" xfId="26598" xr:uid="{00000000-0005-0000-0000-00002E670000}"/>
    <cellStyle name="20% - Accent1 3 4 3 2 2 5 3" xfId="26599" xr:uid="{00000000-0005-0000-0000-00002F670000}"/>
    <cellStyle name="20% - Accent1 3 4 3 2 2 6" xfId="26600" xr:uid="{00000000-0005-0000-0000-000030670000}"/>
    <cellStyle name="20% - Accent1 3 4 3 2 2 6 2" xfId="26601" xr:uid="{00000000-0005-0000-0000-000031670000}"/>
    <cellStyle name="20% - Accent1 3 4 3 2 2 6 2 2" xfId="26602" xr:uid="{00000000-0005-0000-0000-000032670000}"/>
    <cellStyle name="20% - Accent1 3 4 3 2 2 6 3" xfId="26603" xr:uid="{00000000-0005-0000-0000-000033670000}"/>
    <cellStyle name="20% - Accent1 3 4 3 2 2 7" xfId="26604" xr:uid="{00000000-0005-0000-0000-000034670000}"/>
    <cellStyle name="20% - Accent1 3 4 3 2 2 7 2" xfId="26605" xr:uid="{00000000-0005-0000-0000-000035670000}"/>
    <cellStyle name="20% - Accent1 3 4 3 2 2 8" xfId="26606" xr:uid="{00000000-0005-0000-0000-000036670000}"/>
    <cellStyle name="20% - Accent1 3 4 3 2 2 8 2" xfId="26607" xr:uid="{00000000-0005-0000-0000-000037670000}"/>
    <cellStyle name="20% - Accent1 3 4 3 2 2 9" xfId="26608" xr:uid="{00000000-0005-0000-0000-000038670000}"/>
    <cellStyle name="20% - Accent1 3 4 3 2 3" xfId="26609" xr:uid="{00000000-0005-0000-0000-000039670000}"/>
    <cellStyle name="20% - Accent1 3 4 3 2 3 2" xfId="26610" xr:uid="{00000000-0005-0000-0000-00003A670000}"/>
    <cellStyle name="20% - Accent1 3 4 3 2 3 2 2" xfId="26611" xr:uid="{00000000-0005-0000-0000-00003B670000}"/>
    <cellStyle name="20% - Accent1 3 4 3 2 3 2 2 2" xfId="26612" xr:uid="{00000000-0005-0000-0000-00003C670000}"/>
    <cellStyle name="20% - Accent1 3 4 3 2 3 2 2 2 2" xfId="26613" xr:uid="{00000000-0005-0000-0000-00003D670000}"/>
    <cellStyle name="20% - Accent1 3 4 3 2 3 2 2 3" xfId="26614" xr:uid="{00000000-0005-0000-0000-00003E670000}"/>
    <cellStyle name="20% - Accent1 3 4 3 2 3 2 3" xfId="26615" xr:uid="{00000000-0005-0000-0000-00003F670000}"/>
    <cellStyle name="20% - Accent1 3 4 3 2 3 2 3 2" xfId="26616" xr:uid="{00000000-0005-0000-0000-000040670000}"/>
    <cellStyle name="20% - Accent1 3 4 3 2 3 2 4" xfId="26617" xr:uid="{00000000-0005-0000-0000-000041670000}"/>
    <cellStyle name="20% - Accent1 3 4 3 2 3 3" xfId="26618" xr:uid="{00000000-0005-0000-0000-000042670000}"/>
    <cellStyle name="20% - Accent1 3 4 3 2 3 3 2" xfId="26619" xr:uid="{00000000-0005-0000-0000-000043670000}"/>
    <cellStyle name="20% - Accent1 3 4 3 2 3 3 2 2" xfId="26620" xr:uid="{00000000-0005-0000-0000-000044670000}"/>
    <cellStyle name="20% - Accent1 3 4 3 2 3 3 2 2 2" xfId="26621" xr:uid="{00000000-0005-0000-0000-000045670000}"/>
    <cellStyle name="20% - Accent1 3 4 3 2 3 3 2 3" xfId="26622" xr:uid="{00000000-0005-0000-0000-000046670000}"/>
    <cellStyle name="20% - Accent1 3 4 3 2 3 3 3" xfId="26623" xr:uid="{00000000-0005-0000-0000-000047670000}"/>
    <cellStyle name="20% - Accent1 3 4 3 2 3 3 3 2" xfId="26624" xr:uid="{00000000-0005-0000-0000-000048670000}"/>
    <cellStyle name="20% - Accent1 3 4 3 2 3 3 4" xfId="26625" xr:uid="{00000000-0005-0000-0000-000049670000}"/>
    <cellStyle name="20% - Accent1 3 4 3 2 3 4" xfId="26626" xr:uid="{00000000-0005-0000-0000-00004A670000}"/>
    <cellStyle name="20% - Accent1 3 4 3 2 3 4 2" xfId="26627" xr:uid="{00000000-0005-0000-0000-00004B670000}"/>
    <cellStyle name="20% - Accent1 3 4 3 2 3 4 2 2" xfId="26628" xr:uid="{00000000-0005-0000-0000-00004C670000}"/>
    <cellStyle name="20% - Accent1 3 4 3 2 3 4 2 2 2" xfId="26629" xr:uid="{00000000-0005-0000-0000-00004D670000}"/>
    <cellStyle name="20% - Accent1 3 4 3 2 3 4 2 3" xfId="26630" xr:uid="{00000000-0005-0000-0000-00004E670000}"/>
    <cellStyle name="20% - Accent1 3 4 3 2 3 4 3" xfId="26631" xr:uid="{00000000-0005-0000-0000-00004F670000}"/>
    <cellStyle name="20% - Accent1 3 4 3 2 3 4 3 2" xfId="26632" xr:uid="{00000000-0005-0000-0000-000050670000}"/>
    <cellStyle name="20% - Accent1 3 4 3 2 3 4 4" xfId="26633" xr:uid="{00000000-0005-0000-0000-000051670000}"/>
    <cellStyle name="20% - Accent1 3 4 3 2 3 5" xfId="26634" xr:uid="{00000000-0005-0000-0000-000052670000}"/>
    <cellStyle name="20% - Accent1 3 4 3 2 3 5 2" xfId="26635" xr:uid="{00000000-0005-0000-0000-000053670000}"/>
    <cellStyle name="20% - Accent1 3 4 3 2 3 5 2 2" xfId="26636" xr:uid="{00000000-0005-0000-0000-000054670000}"/>
    <cellStyle name="20% - Accent1 3 4 3 2 3 5 3" xfId="26637" xr:uid="{00000000-0005-0000-0000-000055670000}"/>
    <cellStyle name="20% - Accent1 3 4 3 2 3 6" xfId="26638" xr:uid="{00000000-0005-0000-0000-000056670000}"/>
    <cellStyle name="20% - Accent1 3 4 3 2 3 6 2" xfId="26639" xr:uid="{00000000-0005-0000-0000-000057670000}"/>
    <cellStyle name="20% - Accent1 3 4 3 2 3 6 2 2" xfId="26640" xr:uid="{00000000-0005-0000-0000-000058670000}"/>
    <cellStyle name="20% - Accent1 3 4 3 2 3 6 3" xfId="26641" xr:uid="{00000000-0005-0000-0000-000059670000}"/>
    <cellStyle name="20% - Accent1 3 4 3 2 3 7" xfId="26642" xr:uid="{00000000-0005-0000-0000-00005A670000}"/>
    <cellStyle name="20% - Accent1 3 4 3 2 3 7 2" xfId="26643" xr:uid="{00000000-0005-0000-0000-00005B670000}"/>
    <cellStyle name="20% - Accent1 3 4 3 2 3 8" xfId="26644" xr:uid="{00000000-0005-0000-0000-00005C670000}"/>
    <cellStyle name="20% - Accent1 3 4 3 2 3 8 2" xfId="26645" xr:uid="{00000000-0005-0000-0000-00005D670000}"/>
    <cellStyle name="20% - Accent1 3 4 3 2 3 9" xfId="26646" xr:uid="{00000000-0005-0000-0000-00005E670000}"/>
    <cellStyle name="20% - Accent1 3 4 3 2 4" xfId="26647" xr:uid="{00000000-0005-0000-0000-00005F670000}"/>
    <cellStyle name="20% - Accent1 3 4 3 2 4 2" xfId="26648" xr:uid="{00000000-0005-0000-0000-000060670000}"/>
    <cellStyle name="20% - Accent1 3 4 3 2 4 2 2" xfId="26649" xr:uid="{00000000-0005-0000-0000-000061670000}"/>
    <cellStyle name="20% - Accent1 3 4 3 2 4 2 2 2" xfId="26650" xr:uid="{00000000-0005-0000-0000-000062670000}"/>
    <cellStyle name="20% - Accent1 3 4 3 2 4 2 3" xfId="26651" xr:uid="{00000000-0005-0000-0000-000063670000}"/>
    <cellStyle name="20% - Accent1 3 4 3 2 4 3" xfId="26652" xr:uid="{00000000-0005-0000-0000-000064670000}"/>
    <cellStyle name="20% - Accent1 3 4 3 2 4 3 2" xfId="26653" xr:uid="{00000000-0005-0000-0000-000065670000}"/>
    <cellStyle name="20% - Accent1 3 4 3 2 4 4" xfId="26654" xr:uid="{00000000-0005-0000-0000-000066670000}"/>
    <cellStyle name="20% - Accent1 3 4 3 2 5" xfId="26655" xr:uid="{00000000-0005-0000-0000-000067670000}"/>
    <cellStyle name="20% - Accent1 3 4 3 2 5 2" xfId="26656" xr:uid="{00000000-0005-0000-0000-000068670000}"/>
    <cellStyle name="20% - Accent1 3 4 3 2 5 2 2" xfId="26657" xr:uid="{00000000-0005-0000-0000-000069670000}"/>
    <cellStyle name="20% - Accent1 3 4 3 2 5 2 2 2" xfId="26658" xr:uid="{00000000-0005-0000-0000-00006A670000}"/>
    <cellStyle name="20% - Accent1 3 4 3 2 5 2 3" xfId="26659" xr:uid="{00000000-0005-0000-0000-00006B670000}"/>
    <cellStyle name="20% - Accent1 3 4 3 2 5 3" xfId="26660" xr:uid="{00000000-0005-0000-0000-00006C670000}"/>
    <cellStyle name="20% - Accent1 3 4 3 2 5 3 2" xfId="26661" xr:uid="{00000000-0005-0000-0000-00006D670000}"/>
    <cellStyle name="20% - Accent1 3 4 3 2 5 4" xfId="26662" xr:uid="{00000000-0005-0000-0000-00006E670000}"/>
    <cellStyle name="20% - Accent1 3 4 3 2 6" xfId="26663" xr:uid="{00000000-0005-0000-0000-00006F670000}"/>
    <cellStyle name="20% - Accent1 3 4 3 2 6 2" xfId="26664" xr:uid="{00000000-0005-0000-0000-000070670000}"/>
    <cellStyle name="20% - Accent1 3 4 3 2 6 2 2" xfId="26665" xr:uid="{00000000-0005-0000-0000-000071670000}"/>
    <cellStyle name="20% - Accent1 3 4 3 2 6 2 2 2" xfId="26666" xr:uid="{00000000-0005-0000-0000-000072670000}"/>
    <cellStyle name="20% - Accent1 3 4 3 2 6 2 3" xfId="26667" xr:uid="{00000000-0005-0000-0000-000073670000}"/>
    <cellStyle name="20% - Accent1 3 4 3 2 6 3" xfId="26668" xr:uid="{00000000-0005-0000-0000-000074670000}"/>
    <cellStyle name="20% - Accent1 3 4 3 2 6 3 2" xfId="26669" xr:uid="{00000000-0005-0000-0000-000075670000}"/>
    <cellStyle name="20% - Accent1 3 4 3 2 6 4" xfId="26670" xr:uid="{00000000-0005-0000-0000-000076670000}"/>
    <cellStyle name="20% - Accent1 3 4 3 2 7" xfId="26671" xr:uid="{00000000-0005-0000-0000-000077670000}"/>
    <cellStyle name="20% - Accent1 3 4 3 2 7 2" xfId="26672" xr:uid="{00000000-0005-0000-0000-000078670000}"/>
    <cellStyle name="20% - Accent1 3 4 3 2 7 2 2" xfId="26673" xr:uid="{00000000-0005-0000-0000-000079670000}"/>
    <cellStyle name="20% - Accent1 3 4 3 2 7 3" xfId="26674" xr:uid="{00000000-0005-0000-0000-00007A670000}"/>
    <cellStyle name="20% - Accent1 3 4 3 2 8" xfId="26675" xr:uid="{00000000-0005-0000-0000-00007B670000}"/>
    <cellStyle name="20% - Accent1 3 4 3 2 8 2" xfId="26676" xr:uid="{00000000-0005-0000-0000-00007C670000}"/>
    <cellStyle name="20% - Accent1 3 4 3 2 8 2 2" xfId="26677" xr:uid="{00000000-0005-0000-0000-00007D670000}"/>
    <cellStyle name="20% - Accent1 3 4 3 2 8 3" xfId="26678" xr:uid="{00000000-0005-0000-0000-00007E670000}"/>
    <cellStyle name="20% - Accent1 3 4 3 2 9" xfId="26679" xr:uid="{00000000-0005-0000-0000-00007F670000}"/>
    <cellStyle name="20% - Accent1 3 4 3 2 9 2" xfId="26680" xr:uid="{00000000-0005-0000-0000-000080670000}"/>
    <cellStyle name="20% - Accent1 3 4 3 3" xfId="26681" xr:uid="{00000000-0005-0000-0000-000081670000}"/>
    <cellStyle name="20% - Accent1 3 4 3 3 10" xfId="26682" xr:uid="{00000000-0005-0000-0000-000082670000}"/>
    <cellStyle name="20% - Accent1 3 4 3 3 10 2" xfId="26683" xr:uid="{00000000-0005-0000-0000-000083670000}"/>
    <cellStyle name="20% - Accent1 3 4 3 3 11" xfId="26684" xr:uid="{00000000-0005-0000-0000-000084670000}"/>
    <cellStyle name="20% - Accent1 3 4 3 3 2" xfId="26685" xr:uid="{00000000-0005-0000-0000-000085670000}"/>
    <cellStyle name="20% - Accent1 3 4 3 3 2 2" xfId="26686" xr:uid="{00000000-0005-0000-0000-000086670000}"/>
    <cellStyle name="20% - Accent1 3 4 3 3 2 2 2" xfId="26687" xr:uid="{00000000-0005-0000-0000-000087670000}"/>
    <cellStyle name="20% - Accent1 3 4 3 3 2 2 2 2" xfId="26688" xr:uid="{00000000-0005-0000-0000-000088670000}"/>
    <cellStyle name="20% - Accent1 3 4 3 3 2 2 2 2 2" xfId="26689" xr:uid="{00000000-0005-0000-0000-000089670000}"/>
    <cellStyle name="20% - Accent1 3 4 3 3 2 2 2 3" xfId="26690" xr:uid="{00000000-0005-0000-0000-00008A670000}"/>
    <cellStyle name="20% - Accent1 3 4 3 3 2 2 3" xfId="26691" xr:uid="{00000000-0005-0000-0000-00008B670000}"/>
    <cellStyle name="20% - Accent1 3 4 3 3 2 2 3 2" xfId="26692" xr:uid="{00000000-0005-0000-0000-00008C670000}"/>
    <cellStyle name="20% - Accent1 3 4 3 3 2 2 4" xfId="26693" xr:uid="{00000000-0005-0000-0000-00008D670000}"/>
    <cellStyle name="20% - Accent1 3 4 3 3 2 3" xfId="26694" xr:uid="{00000000-0005-0000-0000-00008E670000}"/>
    <cellStyle name="20% - Accent1 3 4 3 3 2 3 2" xfId="26695" xr:uid="{00000000-0005-0000-0000-00008F670000}"/>
    <cellStyle name="20% - Accent1 3 4 3 3 2 3 2 2" xfId="26696" xr:uid="{00000000-0005-0000-0000-000090670000}"/>
    <cellStyle name="20% - Accent1 3 4 3 3 2 3 2 2 2" xfId="26697" xr:uid="{00000000-0005-0000-0000-000091670000}"/>
    <cellStyle name="20% - Accent1 3 4 3 3 2 3 2 3" xfId="26698" xr:uid="{00000000-0005-0000-0000-000092670000}"/>
    <cellStyle name="20% - Accent1 3 4 3 3 2 3 3" xfId="26699" xr:uid="{00000000-0005-0000-0000-000093670000}"/>
    <cellStyle name="20% - Accent1 3 4 3 3 2 3 3 2" xfId="26700" xr:uid="{00000000-0005-0000-0000-000094670000}"/>
    <cellStyle name="20% - Accent1 3 4 3 3 2 3 4" xfId="26701" xr:uid="{00000000-0005-0000-0000-000095670000}"/>
    <cellStyle name="20% - Accent1 3 4 3 3 2 4" xfId="26702" xr:uid="{00000000-0005-0000-0000-000096670000}"/>
    <cellStyle name="20% - Accent1 3 4 3 3 2 4 2" xfId="26703" xr:uid="{00000000-0005-0000-0000-000097670000}"/>
    <cellStyle name="20% - Accent1 3 4 3 3 2 4 2 2" xfId="26704" xr:uid="{00000000-0005-0000-0000-000098670000}"/>
    <cellStyle name="20% - Accent1 3 4 3 3 2 4 2 2 2" xfId="26705" xr:uid="{00000000-0005-0000-0000-000099670000}"/>
    <cellStyle name="20% - Accent1 3 4 3 3 2 4 2 3" xfId="26706" xr:uid="{00000000-0005-0000-0000-00009A670000}"/>
    <cellStyle name="20% - Accent1 3 4 3 3 2 4 3" xfId="26707" xr:uid="{00000000-0005-0000-0000-00009B670000}"/>
    <cellStyle name="20% - Accent1 3 4 3 3 2 4 3 2" xfId="26708" xr:uid="{00000000-0005-0000-0000-00009C670000}"/>
    <cellStyle name="20% - Accent1 3 4 3 3 2 4 4" xfId="26709" xr:uid="{00000000-0005-0000-0000-00009D670000}"/>
    <cellStyle name="20% - Accent1 3 4 3 3 2 5" xfId="26710" xr:uid="{00000000-0005-0000-0000-00009E670000}"/>
    <cellStyle name="20% - Accent1 3 4 3 3 2 5 2" xfId="26711" xr:uid="{00000000-0005-0000-0000-00009F670000}"/>
    <cellStyle name="20% - Accent1 3 4 3 3 2 5 2 2" xfId="26712" xr:uid="{00000000-0005-0000-0000-0000A0670000}"/>
    <cellStyle name="20% - Accent1 3 4 3 3 2 5 3" xfId="26713" xr:uid="{00000000-0005-0000-0000-0000A1670000}"/>
    <cellStyle name="20% - Accent1 3 4 3 3 2 6" xfId="26714" xr:uid="{00000000-0005-0000-0000-0000A2670000}"/>
    <cellStyle name="20% - Accent1 3 4 3 3 2 6 2" xfId="26715" xr:uid="{00000000-0005-0000-0000-0000A3670000}"/>
    <cellStyle name="20% - Accent1 3 4 3 3 2 6 2 2" xfId="26716" xr:uid="{00000000-0005-0000-0000-0000A4670000}"/>
    <cellStyle name="20% - Accent1 3 4 3 3 2 6 3" xfId="26717" xr:uid="{00000000-0005-0000-0000-0000A5670000}"/>
    <cellStyle name="20% - Accent1 3 4 3 3 2 7" xfId="26718" xr:uid="{00000000-0005-0000-0000-0000A6670000}"/>
    <cellStyle name="20% - Accent1 3 4 3 3 2 7 2" xfId="26719" xr:uid="{00000000-0005-0000-0000-0000A7670000}"/>
    <cellStyle name="20% - Accent1 3 4 3 3 2 8" xfId="26720" xr:uid="{00000000-0005-0000-0000-0000A8670000}"/>
    <cellStyle name="20% - Accent1 3 4 3 3 2 8 2" xfId="26721" xr:uid="{00000000-0005-0000-0000-0000A9670000}"/>
    <cellStyle name="20% - Accent1 3 4 3 3 2 9" xfId="26722" xr:uid="{00000000-0005-0000-0000-0000AA670000}"/>
    <cellStyle name="20% - Accent1 3 4 3 3 3" xfId="26723" xr:uid="{00000000-0005-0000-0000-0000AB670000}"/>
    <cellStyle name="20% - Accent1 3 4 3 3 3 2" xfId="26724" xr:uid="{00000000-0005-0000-0000-0000AC670000}"/>
    <cellStyle name="20% - Accent1 3 4 3 3 3 2 2" xfId="26725" xr:uid="{00000000-0005-0000-0000-0000AD670000}"/>
    <cellStyle name="20% - Accent1 3 4 3 3 3 2 2 2" xfId="26726" xr:uid="{00000000-0005-0000-0000-0000AE670000}"/>
    <cellStyle name="20% - Accent1 3 4 3 3 3 2 2 2 2" xfId="26727" xr:uid="{00000000-0005-0000-0000-0000AF670000}"/>
    <cellStyle name="20% - Accent1 3 4 3 3 3 2 2 3" xfId="26728" xr:uid="{00000000-0005-0000-0000-0000B0670000}"/>
    <cellStyle name="20% - Accent1 3 4 3 3 3 2 3" xfId="26729" xr:uid="{00000000-0005-0000-0000-0000B1670000}"/>
    <cellStyle name="20% - Accent1 3 4 3 3 3 2 3 2" xfId="26730" xr:uid="{00000000-0005-0000-0000-0000B2670000}"/>
    <cellStyle name="20% - Accent1 3 4 3 3 3 2 4" xfId="26731" xr:uid="{00000000-0005-0000-0000-0000B3670000}"/>
    <cellStyle name="20% - Accent1 3 4 3 3 3 3" xfId="26732" xr:uid="{00000000-0005-0000-0000-0000B4670000}"/>
    <cellStyle name="20% - Accent1 3 4 3 3 3 3 2" xfId="26733" xr:uid="{00000000-0005-0000-0000-0000B5670000}"/>
    <cellStyle name="20% - Accent1 3 4 3 3 3 3 2 2" xfId="26734" xr:uid="{00000000-0005-0000-0000-0000B6670000}"/>
    <cellStyle name="20% - Accent1 3 4 3 3 3 3 2 2 2" xfId="26735" xr:uid="{00000000-0005-0000-0000-0000B7670000}"/>
    <cellStyle name="20% - Accent1 3 4 3 3 3 3 2 3" xfId="26736" xr:uid="{00000000-0005-0000-0000-0000B8670000}"/>
    <cellStyle name="20% - Accent1 3 4 3 3 3 3 3" xfId="26737" xr:uid="{00000000-0005-0000-0000-0000B9670000}"/>
    <cellStyle name="20% - Accent1 3 4 3 3 3 3 3 2" xfId="26738" xr:uid="{00000000-0005-0000-0000-0000BA670000}"/>
    <cellStyle name="20% - Accent1 3 4 3 3 3 3 4" xfId="26739" xr:uid="{00000000-0005-0000-0000-0000BB670000}"/>
    <cellStyle name="20% - Accent1 3 4 3 3 3 4" xfId="26740" xr:uid="{00000000-0005-0000-0000-0000BC670000}"/>
    <cellStyle name="20% - Accent1 3 4 3 3 3 4 2" xfId="26741" xr:uid="{00000000-0005-0000-0000-0000BD670000}"/>
    <cellStyle name="20% - Accent1 3 4 3 3 3 4 2 2" xfId="26742" xr:uid="{00000000-0005-0000-0000-0000BE670000}"/>
    <cellStyle name="20% - Accent1 3 4 3 3 3 4 2 2 2" xfId="26743" xr:uid="{00000000-0005-0000-0000-0000BF670000}"/>
    <cellStyle name="20% - Accent1 3 4 3 3 3 4 2 3" xfId="26744" xr:uid="{00000000-0005-0000-0000-0000C0670000}"/>
    <cellStyle name="20% - Accent1 3 4 3 3 3 4 3" xfId="26745" xr:uid="{00000000-0005-0000-0000-0000C1670000}"/>
    <cellStyle name="20% - Accent1 3 4 3 3 3 4 3 2" xfId="26746" xr:uid="{00000000-0005-0000-0000-0000C2670000}"/>
    <cellStyle name="20% - Accent1 3 4 3 3 3 4 4" xfId="26747" xr:uid="{00000000-0005-0000-0000-0000C3670000}"/>
    <cellStyle name="20% - Accent1 3 4 3 3 3 5" xfId="26748" xr:uid="{00000000-0005-0000-0000-0000C4670000}"/>
    <cellStyle name="20% - Accent1 3 4 3 3 3 5 2" xfId="26749" xr:uid="{00000000-0005-0000-0000-0000C5670000}"/>
    <cellStyle name="20% - Accent1 3 4 3 3 3 5 2 2" xfId="26750" xr:uid="{00000000-0005-0000-0000-0000C6670000}"/>
    <cellStyle name="20% - Accent1 3 4 3 3 3 5 3" xfId="26751" xr:uid="{00000000-0005-0000-0000-0000C7670000}"/>
    <cellStyle name="20% - Accent1 3 4 3 3 3 6" xfId="26752" xr:uid="{00000000-0005-0000-0000-0000C8670000}"/>
    <cellStyle name="20% - Accent1 3 4 3 3 3 6 2" xfId="26753" xr:uid="{00000000-0005-0000-0000-0000C9670000}"/>
    <cellStyle name="20% - Accent1 3 4 3 3 3 6 2 2" xfId="26754" xr:uid="{00000000-0005-0000-0000-0000CA670000}"/>
    <cellStyle name="20% - Accent1 3 4 3 3 3 6 3" xfId="26755" xr:uid="{00000000-0005-0000-0000-0000CB670000}"/>
    <cellStyle name="20% - Accent1 3 4 3 3 3 7" xfId="26756" xr:uid="{00000000-0005-0000-0000-0000CC670000}"/>
    <cellStyle name="20% - Accent1 3 4 3 3 3 7 2" xfId="26757" xr:uid="{00000000-0005-0000-0000-0000CD670000}"/>
    <cellStyle name="20% - Accent1 3 4 3 3 3 8" xfId="26758" xr:uid="{00000000-0005-0000-0000-0000CE670000}"/>
    <cellStyle name="20% - Accent1 3 4 3 3 3 8 2" xfId="26759" xr:uid="{00000000-0005-0000-0000-0000CF670000}"/>
    <cellStyle name="20% - Accent1 3 4 3 3 3 9" xfId="26760" xr:uid="{00000000-0005-0000-0000-0000D0670000}"/>
    <cellStyle name="20% - Accent1 3 4 3 3 4" xfId="26761" xr:uid="{00000000-0005-0000-0000-0000D1670000}"/>
    <cellStyle name="20% - Accent1 3 4 3 3 4 2" xfId="26762" xr:uid="{00000000-0005-0000-0000-0000D2670000}"/>
    <cellStyle name="20% - Accent1 3 4 3 3 4 2 2" xfId="26763" xr:uid="{00000000-0005-0000-0000-0000D3670000}"/>
    <cellStyle name="20% - Accent1 3 4 3 3 4 2 2 2" xfId="26764" xr:uid="{00000000-0005-0000-0000-0000D4670000}"/>
    <cellStyle name="20% - Accent1 3 4 3 3 4 2 3" xfId="26765" xr:uid="{00000000-0005-0000-0000-0000D5670000}"/>
    <cellStyle name="20% - Accent1 3 4 3 3 4 3" xfId="26766" xr:uid="{00000000-0005-0000-0000-0000D6670000}"/>
    <cellStyle name="20% - Accent1 3 4 3 3 4 3 2" xfId="26767" xr:uid="{00000000-0005-0000-0000-0000D7670000}"/>
    <cellStyle name="20% - Accent1 3 4 3 3 4 4" xfId="26768" xr:uid="{00000000-0005-0000-0000-0000D8670000}"/>
    <cellStyle name="20% - Accent1 3 4 3 3 5" xfId="26769" xr:uid="{00000000-0005-0000-0000-0000D9670000}"/>
    <cellStyle name="20% - Accent1 3 4 3 3 5 2" xfId="26770" xr:uid="{00000000-0005-0000-0000-0000DA670000}"/>
    <cellStyle name="20% - Accent1 3 4 3 3 5 2 2" xfId="26771" xr:uid="{00000000-0005-0000-0000-0000DB670000}"/>
    <cellStyle name="20% - Accent1 3 4 3 3 5 2 2 2" xfId="26772" xr:uid="{00000000-0005-0000-0000-0000DC670000}"/>
    <cellStyle name="20% - Accent1 3 4 3 3 5 2 3" xfId="26773" xr:uid="{00000000-0005-0000-0000-0000DD670000}"/>
    <cellStyle name="20% - Accent1 3 4 3 3 5 3" xfId="26774" xr:uid="{00000000-0005-0000-0000-0000DE670000}"/>
    <cellStyle name="20% - Accent1 3 4 3 3 5 3 2" xfId="26775" xr:uid="{00000000-0005-0000-0000-0000DF670000}"/>
    <cellStyle name="20% - Accent1 3 4 3 3 5 4" xfId="26776" xr:uid="{00000000-0005-0000-0000-0000E0670000}"/>
    <cellStyle name="20% - Accent1 3 4 3 3 6" xfId="26777" xr:uid="{00000000-0005-0000-0000-0000E1670000}"/>
    <cellStyle name="20% - Accent1 3 4 3 3 6 2" xfId="26778" xr:uid="{00000000-0005-0000-0000-0000E2670000}"/>
    <cellStyle name="20% - Accent1 3 4 3 3 6 2 2" xfId="26779" xr:uid="{00000000-0005-0000-0000-0000E3670000}"/>
    <cellStyle name="20% - Accent1 3 4 3 3 6 2 2 2" xfId="26780" xr:uid="{00000000-0005-0000-0000-0000E4670000}"/>
    <cellStyle name="20% - Accent1 3 4 3 3 6 2 3" xfId="26781" xr:uid="{00000000-0005-0000-0000-0000E5670000}"/>
    <cellStyle name="20% - Accent1 3 4 3 3 6 3" xfId="26782" xr:uid="{00000000-0005-0000-0000-0000E6670000}"/>
    <cellStyle name="20% - Accent1 3 4 3 3 6 3 2" xfId="26783" xr:uid="{00000000-0005-0000-0000-0000E7670000}"/>
    <cellStyle name="20% - Accent1 3 4 3 3 6 4" xfId="26784" xr:uid="{00000000-0005-0000-0000-0000E8670000}"/>
    <cellStyle name="20% - Accent1 3 4 3 3 7" xfId="26785" xr:uid="{00000000-0005-0000-0000-0000E9670000}"/>
    <cellStyle name="20% - Accent1 3 4 3 3 7 2" xfId="26786" xr:uid="{00000000-0005-0000-0000-0000EA670000}"/>
    <cellStyle name="20% - Accent1 3 4 3 3 7 2 2" xfId="26787" xr:uid="{00000000-0005-0000-0000-0000EB670000}"/>
    <cellStyle name="20% - Accent1 3 4 3 3 7 3" xfId="26788" xr:uid="{00000000-0005-0000-0000-0000EC670000}"/>
    <cellStyle name="20% - Accent1 3 4 3 3 8" xfId="26789" xr:uid="{00000000-0005-0000-0000-0000ED670000}"/>
    <cellStyle name="20% - Accent1 3 4 3 3 8 2" xfId="26790" xr:uid="{00000000-0005-0000-0000-0000EE670000}"/>
    <cellStyle name="20% - Accent1 3 4 3 3 8 2 2" xfId="26791" xr:uid="{00000000-0005-0000-0000-0000EF670000}"/>
    <cellStyle name="20% - Accent1 3 4 3 3 8 3" xfId="26792" xr:uid="{00000000-0005-0000-0000-0000F0670000}"/>
    <cellStyle name="20% - Accent1 3 4 3 3 9" xfId="26793" xr:uid="{00000000-0005-0000-0000-0000F1670000}"/>
    <cellStyle name="20% - Accent1 3 4 3 3 9 2" xfId="26794" xr:uid="{00000000-0005-0000-0000-0000F2670000}"/>
    <cellStyle name="20% - Accent1 3 4 3 4" xfId="26795" xr:uid="{00000000-0005-0000-0000-0000F3670000}"/>
    <cellStyle name="20% - Accent1 3 4 3 4 10" xfId="26796" xr:uid="{00000000-0005-0000-0000-0000F4670000}"/>
    <cellStyle name="20% - Accent1 3 4 3 4 10 2" xfId="26797" xr:uid="{00000000-0005-0000-0000-0000F5670000}"/>
    <cellStyle name="20% - Accent1 3 4 3 4 11" xfId="26798" xr:uid="{00000000-0005-0000-0000-0000F6670000}"/>
    <cellStyle name="20% - Accent1 3 4 3 4 2" xfId="26799" xr:uid="{00000000-0005-0000-0000-0000F7670000}"/>
    <cellStyle name="20% - Accent1 3 4 3 4 2 2" xfId="26800" xr:uid="{00000000-0005-0000-0000-0000F8670000}"/>
    <cellStyle name="20% - Accent1 3 4 3 4 2 2 2" xfId="26801" xr:uid="{00000000-0005-0000-0000-0000F9670000}"/>
    <cellStyle name="20% - Accent1 3 4 3 4 2 2 2 2" xfId="26802" xr:uid="{00000000-0005-0000-0000-0000FA670000}"/>
    <cellStyle name="20% - Accent1 3 4 3 4 2 2 2 2 2" xfId="26803" xr:uid="{00000000-0005-0000-0000-0000FB670000}"/>
    <cellStyle name="20% - Accent1 3 4 3 4 2 2 2 3" xfId="26804" xr:uid="{00000000-0005-0000-0000-0000FC670000}"/>
    <cellStyle name="20% - Accent1 3 4 3 4 2 2 3" xfId="26805" xr:uid="{00000000-0005-0000-0000-0000FD670000}"/>
    <cellStyle name="20% - Accent1 3 4 3 4 2 2 3 2" xfId="26806" xr:uid="{00000000-0005-0000-0000-0000FE670000}"/>
    <cellStyle name="20% - Accent1 3 4 3 4 2 2 4" xfId="26807" xr:uid="{00000000-0005-0000-0000-0000FF670000}"/>
    <cellStyle name="20% - Accent1 3 4 3 4 2 3" xfId="26808" xr:uid="{00000000-0005-0000-0000-000000680000}"/>
    <cellStyle name="20% - Accent1 3 4 3 4 2 3 2" xfId="26809" xr:uid="{00000000-0005-0000-0000-000001680000}"/>
    <cellStyle name="20% - Accent1 3 4 3 4 2 3 2 2" xfId="26810" xr:uid="{00000000-0005-0000-0000-000002680000}"/>
    <cellStyle name="20% - Accent1 3 4 3 4 2 3 2 2 2" xfId="26811" xr:uid="{00000000-0005-0000-0000-000003680000}"/>
    <cellStyle name="20% - Accent1 3 4 3 4 2 3 2 3" xfId="26812" xr:uid="{00000000-0005-0000-0000-000004680000}"/>
    <cellStyle name="20% - Accent1 3 4 3 4 2 3 3" xfId="26813" xr:uid="{00000000-0005-0000-0000-000005680000}"/>
    <cellStyle name="20% - Accent1 3 4 3 4 2 3 3 2" xfId="26814" xr:uid="{00000000-0005-0000-0000-000006680000}"/>
    <cellStyle name="20% - Accent1 3 4 3 4 2 3 4" xfId="26815" xr:uid="{00000000-0005-0000-0000-000007680000}"/>
    <cellStyle name="20% - Accent1 3 4 3 4 2 4" xfId="26816" xr:uid="{00000000-0005-0000-0000-000008680000}"/>
    <cellStyle name="20% - Accent1 3 4 3 4 2 4 2" xfId="26817" xr:uid="{00000000-0005-0000-0000-000009680000}"/>
    <cellStyle name="20% - Accent1 3 4 3 4 2 4 2 2" xfId="26818" xr:uid="{00000000-0005-0000-0000-00000A680000}"/>
    <cellStyle name="20% - Accent1 3 4 3 4 2 4 2 2 2" xfId="26819" xr:uid="{00000000-0005-0000-0000-00000B680000}"/>
    <cellStyle name="20% - Accent1 3 4 3 4 2 4 2 3" xfId="26820" xr:uid="{00000000-0005-0000-0000-00000C680000}"/>
    <cellStyle name="20% - Accent1 3 4 3 4 2 4 3" xfId="26821" xr:uid="{00000000-0005-0000-0000-00000D680000}"/>
    <cellStyle name="20% - Accent1 3 4 3 4 2 4 3 2" xfId="26822" xr:uid="{00000000-0005-0000-0000-00000E680000}"/>
    <cellStyle name="20% - Accent1 3 4 3 4 2 4 4" xfId="26823" xr:uid="{00000000-0005-0000-0000-00000F680000}"/>
    <cellStyle name="20% - Accent1 3 4 3 4 2 5" xfId="26824" xr:uid="{00000000-0005-0000-0000-000010680000}"/>
    <cellStyle name="20% - Accent1 3 4 3 4 2 5 2" xfId="26825" xr:uid="{00000000-0005-0000-0000-000011680000}"/>
    <cellStyle name="20% - Accent1 3 4 3 4 2 5 2 2" xfId="26826" xr:uid="{00000000-0005-0000-0000-000012680000}"/>
    <cellStyle name="20% - Accent1 3 4 3 4 2 5 3" xfId="26827" xr:uid="{00000000-0005-0000-0000-000013680000}"/>
    <cellStyle name="20% - Accent1 3 4 3 4 2 6" xfId="26828" xr:uid="{00000000-0005-0000-0000-000014680000}"/>
    <cellStyle name="20% - Accent1 3 4 3 4 2 6 2" xfId="26829" xr:uid="{00000000-0005-0000-0000-000015680000}"/>
    <cellStyle name="20% - Accent1 3 4 3 4 2 6 2 2" xfId="26830" xr:uid="{00000000-0005-0000-0000-000016680000}"/>
    <cellStyle name="20% - Accent1 3 4 3 4 2 6 3" xfId="26831" xr:uid="{00000000-0005-0000-0000-000017680000}"/>
    <cellStyle name="20% - Accent1 3 4 3 4 2 7" xfId="26832" xr:uid="{00000000-0005-0000-0000-000018680000}"/>
    <cellStyle name="20% - Accent1 3 4 3 4 2 7 2" xfId="26833" xr:uid="{00000000-0005-0000-0000-000019680000}"/>
    <cellStyle name="20% - Accent1 3 4 3 4 2 8" xfId="26834" xr:uid="{00000000-0005-0000-0000-00001A680000}"/>
    <cellStyle name="20% - Accent1 3 4 3 4 2 8 2" xfId="26835" xr:uid="{00000000-0005-0000-0000-00001B680000}"/>
    <cellStyle name="20% - Accent1 3 4 3 4 2 9" xfId="26836" xr:uid="{00000000-0005-0000-0000-00001C680000}"/>
    <cellStyle name="20% - Accent1 3 4 3 4 3" xfId="26837" xr:uid="{00000000-0005-0000-0000-00001D680000}"/>
    <cellStyle name="20% - Accent1 3 4 3 4 3 2" xfId="26838" xr:uid="{00000000-0005-0000-0000-00001E680000}"/>
    <cellStyle name="20% - Accent1 3 4 3 4 3 2 2" xfId="26839" xr:uid="{00000000-0005-0000-0000-00001F680000}"/>
    <cellStyle name="20% - Accent1 3 4 3 4 3 2 2 2" xfId="26840" xr:uid="{00000000-0005-0000-0000-000020680000}"/>
    <cellStyle name="20% - Accent1 3 4 3 4 3 2 2 2 2" xfId="26841" xr:uid="{00000000-0005-0000-0000-000021680000}"/>
    <cellStyle name="20% - Accent1 3 4 3 4 3 2 2 3" xfId="26842" xr:uid="{00000000-0005-0000-0000-000022680000}"/>
    <cellStyle name="20% - Accent1 3 4 3 4 3 2 3" xfId="26843" xr:uid="{00000000-0005-0000-0000-000023680000}"/>
    <cellStyle name="20% - Accent1 3 4 3 4 3 2 3 2" xfId="26844" xr:uid="{00000000-0005-0000-0000-000024680000}"/>
    <cellStyle name="20% - Accent1 3 4 3 4 3 2 4" xfId="26845" xr:uid="{00000000-0005-0000-0000-000025680000}"/>
    <cellStyle name="20% - Accent1 3 4 3 4 3 3" xfId="26846" xr:uid="{00000000-0005-0000-0000-000026680000}"/>
    <cellStyle name="20% - Accent1 3 4 3 4 3 3 2" xfId="26847" xr:uid="{00000000-0005-0000-0000-000027680000}"/>
    <cellStyle name="20% - Accent1 3 4 3 4 3 3 2 2" xfId="26848" xr:uid="{00000000-0005-0000-0000-000028680000}"/>
    <cellStyle name="20% - Accent1 3 4 3 4 3 3 2 2 2" xfId="26849" xr:uid="{00000000-0005-0000-0000-000029680000}"/>
    <cellStyle name="20% - Accent1 3 4 3 4 3 3 2 3" xfId="26850" xr:uid="{00000000-0005-0000-0000-00002A680000}"/>
    <cellStyle name="20% - Accent1 3 4 3 4 3 3 3" xfId="26851" xr:uid="{00000000-0005-0000-0000-00002B680000}"/>
    <cellStyle name="20% - Accent1 3 4 3 4 3 3 3 2" xfId="26852" xr:uid="{00000000-0005-0000-0000-00002C680000}"/>
    <cellStyle name="20% - Accent1 3 4 3 4 3 3 4" xfId="26853" xr:uid="{00000000-0005-0000-0000-00002D680000}"/>
    <cellStyle name="20% - Accent1 3 4 3 4 3 4" xfId="26854" xr:uid="{00000000-0005-0000-0000-00002E680000}"/>
    <cellStyle name="20% - Accent1 3 4 3 4 3 4 2" xfId="26855" xr:uid="{00000000-0005-0000-0000-00002F680000}"/>
    <cellStyle name="20% - Accent1 3 4 3 4 3 4 2 2" xfId="26856" xr:uid="{00000000-0005-0000-0000-000030680000}"/>
    <cellStyle name="20% - Accent1 3 4 3 4 3 4 2 2 2" xfId="26857" xr:uid="{00000000-0005-0000-0000-000031680000}"/>
    <cellStyle name="20% - Accent1 3 4 3 4 3 4 2 3" xfId="26858" xr:uid="{00000000-0005-0000-0000-000032680000}"/>
    <cellStyle name="20% - Accent1 3 4 3 4 3 4 3" xfId="26859" xr:uid="{00000000-0005-0000-0000-000033680000}"/>
    <cellStyle name="20% - Accent1 3 4 3 4 3 4 3 2" xfId="26860" xr:uid="{00000000-0005-0000-0000-000034680000}"/>
    <cellStyle name="20% - Accent1 3 4 3 4 3 4 4" xfId="26861" xr:uid="{00000000-0005-0000-0000-000035680000}"/>
    <cellStyle name="20% - Accent1 3 4 3 4 3 5" xfId="26862" xr:uid="{00000000-0005-0000-0000-000036680000}"/>
    <cellStyle name="20% - Accent1 3 4 3 4 3 5 2" xfId="26863" xr:uid="{00000000-0005-0000-0000-000037680000}"/>
    <cellStyle name="20% - Accent1 3 4 3 4 3 5 2 2" xfId="26864" xr:uid="{00000000-0005-0000-0000-000038680000}"/>
    <cellStyle name="20% - Accent1 3 4 3 4 3 5 3" xfId="26865" xr:uid="{00000000-0005-0000-0000-000039680000}"/>
    <cellStyle name="20% - Accent1 3 4 3 4 3 6" xfId="26866" xr:uid="{00000000-0005-0000-0000-00003A680000}"/>
    <cellStyle name="20% - Accent1 3 4 3 4 3 6 2" xfId="26867" xr:uid="{00000000-0005-0000-0000-00003B680000}"/>
    <cellStyle name="20% - Accent1 3 4 3 4 3 6 2 2" xfId="26868" xr:uid="{00000000-0005-0000-0000-00003C680000}"/>
    <cellStyle name="20% - Accent1 3 4 3 4 3 6 3" xfId="26869" xr:uid="{00000000-0005-0000-0000-00003D680000}"/>
    <cellStyle name="20% - Accent1 3 4 3 4 3 7" xfId="26870" xr:uid="{00000000-0005-0000-0000-00003E680000}"/>
    <cellStyle name="20% - Accent1 3 4 3 4 3 7 2" xfId="26871" xr:uid="{00000000-0005-0000-0000-00003F680000}"/>
    <cellStyle name="20% - Accent1 3 4 3 4 3 8" xfId="26872" xr:uid="{00000000-0005-0000-0000-000040680000}"/>
    <cellStyle name="20% - Accent1 3 4 3 4 3 8 2" xfId="26873" xr:uid="{00000000-0005-0000-0000-000041680000}"/>
    <cellStyle name="20% - Accent1 3 4 3 4 3 9" xfId="26874" xr:uid="{00000000-0005-0000-0000-000042680000}"/>
    <cellStyle name="20% - Accent1 3 4 3 4 4" xfId="26875" xr:uid="{00000000-0005-0000-0000-000043680000}"/>
    <cellStyle name="20% - Accent1 3 4 3 4 4 2" xfId="26876" xr:uid="{00000000-0005-0000-0000-000044680000}"/>
    <cellStyle name="20% - Accent1 3 4 3 4 4 2 2" xfId="26877" xr:uid="{00000000-0005-0000-0000-000045680000}"/>
    <cellStyle name="20% - Accent1 3 4 3 4 4 2 2 2" xfId="26878" xr:uid="{00000000-0005-0000-0000-000046680000}"/>
    <cellStyle name="20% - Accent1 3 4 3 4 4 2 3" xfId="26879" xr:uid="{00000000-0005-0000-0000-000047680000}"/>
    <cellStyle name="20% - Accent1 3 4 3 4 4 3" xfId="26880" xr:uid="{00000000-0005-0000-0000-000048680000}"/>
    <cellStyle name="20% - Accent1 3 4 3 4 4 3 2" xfId="26881" xr:uid="{00000000-0005-0000-0000-000049680000}"/>
    <cellStyle name="20% - Accent1 3 4 3 4 4 4" xfId="26882" xr:uid="{00000000-0005-0000-0000-00004A680000}"/>
    <cellStyle name="20% - Accent1 3 4 3 4 5" xfId="26883" xr:uid="{00000000-0005-0000-0000-00004B680000}"/>
    <cellStyle name="20% - Accent1 3 4 3 4 5 2" xfId="26884" xr:uid="{00000000-0005-0000-0000-00004C680000}"/>
    <cellStyle name="20% - Accent1 3 4 3 4 5 2 2" xfId="26885" xr:uid="{00000000-0005-0000-0000-00004D680000}"/>
    <cellStyle name="20% - Accent1 3 4 3 4 5 2 2 2" xfId="26886" xr:uid="{00000000-0005-0000-0000-00004E680000}"/>
    <cellStyle name="20% - Accent1 3 4 3 4 5 2 3" xfId="26887" xr:uid="{00000000-0005-0000-0000-00004F680000}"/>
    <cellStyle name="20% - Accent1 3 4 3 4 5 3" xfId="26888" xr:uid="{00000000-0005-0000-0000-000050680000}"/>
    <cellStyle name="20% - Accent1 3 4 3 4 5 3 2" xfId="26889" xr:uid="{00000000-0005-0000-0000-000051680000}"/>
    <cellStyle name="20% - Accent1 3 4 3 4 5 4" xfId="26890" xr:uid="{00000000-0005-0000-0000-000052680000}"/>
    <cellStyle name="20% - Accent1 3 4 3 4 6" xfId="26891" xr:uid="{00000000-0005-0000-0000-000053680000}"/>
    <cellStyle name="20% - Accent1 3 4 3 4 6 2" xfId="26892" xr:uid="{00000000-0005-0000-0000-000054680000}"/>
    <cellStyle name="20% - Accent1 3 4 3 4 6 2 2" xfId="26893" xr:uid="{00000000-0005-0000-0000-000055680000}"/>
    <cellStyle name="20% - Accent1 3 4 3 4 6 2 2 2" xfId="26894" xr:uid="{00000000-0005-0000-0000-000056680000}"/>
    <cellStyle name="20% - Accent1 3 4 3 4 6 2 3" xfId="26895" xr:uid="{00000000-0005-0000-0000-000057680000}"/>
    <cellStyle name="20% - Accent1 3 4 3 4 6 3" xfId="26896" xr:uid="{00000000-0005-0000-0000-000058680000}"/>
    <cellStyle name="20% - Accent1 3 4 3 4 6 3 2" xfId="26897" xr:uid="{00000000-0005-0000-0000-000059680000}"/>
    <cellStyle name="20% - Accent1 3 4 3 4 6 4" xfId="26898" xr:uid="{00000000-0005-0000-0000-00005A680000}"/>
    <cellStyle name="20% - Accent1 3 4 3 4 7" xfId="26899" xr:uid="{00000000-0005-0000-0000-00005B680000}"/>
    <cellStyle name="20% - Accent1 3 4 3 4 7 2" xfId="26900" xr:uid="{00000000-0005-0000-0000-00005C680000}"/>
    <cellStyle name="20% - Accent1 3 4 3 4 7 2 2" xfId="26901" xr:uid="{00000000-0005-0000-0000-00005D680000}"/>
    <cellStyle name="20% - Accent1 3 4 3 4 7 3" xfId="26902" xr:uid="{00000000-0005-0000-0000-00005E680000}"/>
    <cellStyle name="20% - Accent1 3 4 3 4 8" xfId="26903" xr:uid="{00000000-0005-0000-0000-00005F680000}"/>
    <cellStyle name="20% - Accent1 3 4 3 4 8 2" xfId="26904" xr:uid="{00000000-0005-0000-0000-000060680000}"/>
    <cellStyle name="20% - Accent1 3 4 3 4 8 2 2" xfId="26905" xr:uid="{00000000-0005-0000-0000-000061680000}"/>
    <cellStyle name="20% - Accent1 3 4 3 4 8 3" xfId="26906" xr:uid="{00000000-0005-0000-0000-000062680000}"/>
    <cellStyle name="20% - Accent1 3 4 3 4 9" xfId="26907" xr:uid="{00000000-0005-0000-0000-000063680000}"/>
    <cellStyle name="20% - Accent1 3 4 3 4 9 2" xfId="26908" xr:uid="{00000000-0005-0000-0000-000064680000}"/>
    <cellStyle name="20% - Accent1 3 4 3 5" xfId="26909" xr:uid="{00000000-0005-0000-0000-000065680000}"/>
    <cellStyle name="20% - Accent1 3 4 3 5 2" xfId="26910" xr:uid="{00000000-0005-0000-0000-000066680000}"/>
    <cellStyle name="20% - Accent1 3 4 3 5 2 2" xfId="26911" xr:uid="{00000000-0005-0000-0000-000067680000}"/>
    <cellStyle name="20% - Accent1 3 4 3 5 2 2 2" xfId="26912" xr:uid="{00000000-0005-0000-0000-000068680000}"/>
    <cellStyle name="20% - Accent1 3 4 3 5 2 2 2 2" xfId="26913" xr:uid="{00000000-0005-0000-0000-000069680000}"/>
    <cellStyle name="20% - Accent1 3 4 3 5 2 2 3" xfId="26914" xr:uid="{00000000-0005-0000-0000-00006A680000}"/>
    <cellStyle name="20% - Accent1 3 4 3 5 2 3" xfId="26915" xr:uid="{00000000-0005-0000-0000-00006B680000}"/>
    <cellStyle name="20% - Accent1 3 4 3 5 2 3 2" xfId="26916" xr:uid="{00000000-0005-0000-0000-00006C680000}"/>
    <cellStyle name="20% - Accent1 3 4 3 5 2 4" xfId="26917" xr:uid="{00000000-0005-0000-0000-00006D680000}"/>
    <cellStyle name="20% - Accent1 3 4 3 5 3" xfId="26918" xr:uid="{00000000-0005-0000-0000-00006E680000}"/>
    <cellStyle name="20% - Accent1 3 4 3 5 3 2" xfId="26919" xr:uid="{00000000-0005-0000-0000-00006F680000}"/>
    <cellStyle name="20% - Accent1 3 4 3 5 3 2 2" xfId="26920" xr:uid="{00000000-0005-0000-0000-000070680000}"/>
    <cellStyle name="20% - Accent1 3 4 3 5 3 2 2 2" xfId="26921" xr:uid="{00000000-0005-0000-0000-000071680000}"/>
    <cellStyle name="20% - Accent1 3 4 3 5 3 2 3" xfId="26922" xr:uid="{00000000-0005-0000-0000-000072680000}"/>
    <cellStyle name="20% - Accent1 3 4 3 5 3 3" xfId="26923" xr:uid="{00000000-0005-0000-0000-000073680000}"/>
    <cellStyle name="20% - Accent1 3 4 3 5 3 3 2" xfId="26924" xr:uid="{00000000-0005-0000-0000-000074680000}"/>
    <cellStyle name="20% - Accent1 3 4 3 5 3 4" xfId="26925" xr:uid="{00000000-0005-0000-0000-000075680000}"/>
    <cellStyle name="20% - Accent1 3 4 3 5 4" xfId="26926" xr:uid="{00000000-0005-0000-0000-000076680000}"/>
    <cellStyle name="20% - Accent1 3 4 3 5 4 2" xfId="26927" xr:uid="{00000000-0005-0000-0000-000077680000}"/>
    <cellStyle name="20% - Accent1 3 4 3 5 4 2 2" xfId="26928" xr:uid="{00000000-0005-0000-0000-000078680000}"/>
    <cellStyle name="20% - Accent1 3 4 3 5 4 2 2 2" xfId="26929" xr:uid="{00000000-0005-0000-0000-000079680000}"/>
    <cellStyle name="20% - Accent1 3 4 3 5 4 2 3" xfId="26930" xr:uid="{00000000-0005-0000-0000-00007A680000}"/>
    <cellStyle name="20% - Accent1 3 4 3 5 4 3" xfId="26931" xr:uid="{00000000-0005-0000-0000-00007B680000}"/>
    <cellStyle name="20% - Accent1 3 4 3 5 4 3 2" xfId="26932" xr:uid="{00000000-0005-0000-0000-00007C680000}"/>
    <cellStyle name="20% - Accent1 3 4 3 5 4 4" xfId="26933" xr:uid="{00000000-0005-0000-0000-00007D680000}"/>
    <cellStyle name="20% - Accent1 3 4 3 5 5" xfId="26934" xr:uid="{00000000-0005-0000-0000-00007E680000}"/>
    <cellStyle name="20% - Accent1 3 4 3 5 5 2" xfId="26935" xr:uid="{00000000-0005-0000-0000-00007F680000}"/>
    <cellStyle name="20% - Accent1 3 4 3 5 5 2 2" xfId="26936" xr:uid="{00000000-0005-0000-0000-000080680000}"/>
    <cellStyle name="20% - Accent1 3 4 3 5 5 3" xfId="26937" xr:uid="{00000000-0005-0000-0000-000081680000}"/>
    <cellStyle name="20% - Accent1 3 4 3 5 6" xfId="26938" xr:uid="{00000000-0005-0000-0000-000082680000}"/>
    <cellStyle name="20% - Accent1 3 4 3 5 6 2" xfId="26939" xr:uid="{00000000-0005-0000-0000-000083680000}"/>
    <cellStyle name="20% - Accent1 3 4 3 5 6 2 2" xfId="26940" xr:uid="{00000000-0005-0000-0000-000084680000}"/>
    <cellStyle name="20% - Accent1 3 4 3 5 6 3" xfId="26941" xr:uid="{00000000-0005-0000-0000-000085680000}"/>
    <cellStyle name="20% - Accent1 3 4 3 5 7" xfId="26942" xr:uid="{00000000-0005-0000-0000-000086680000}"/>
    <cellStyle name="20% - Accent1 3 4 3 5 7 2" xfId="26943" xr:uid="{00000000-0005-0000-0000-000087680000}"/>
    <cellStyle name="20% - Accent1 3 4 3 5 8" xfId="26944" xr:uid="{00000000-0005-0000-0000-000088680000}"/>
    <cellStyle name="20% - Accent1 3 4 3 5 8 2" xfId="26945" xr:uid="{00000000-0005-0000-0000-000089680000}"/>
    <cellStyle name="20% - Accent1 3 4 3 5 9" xfId="26946" xr:uid="{00000000-0005-0000-0000-00008A680000}"/>
    <cellStyle name="20% - Accent1 3 4 3 6" xfId="26947" xr:uid="{00000000-0005-0000-0000-00008B680000}"/>
    <cellStyle name="20% - Accent1 3 4 3 6 2" xfId="26948" xr:uid="{00000000-0005-0000-0000-00008C680000}"/>
    <cellStyle name="20% - Accent1 3 4 3 6 2 2" xfId="26949" xr:uid="{00000000-0005-0000-0000-00008D680000}"/>
    <cellStyle name="20% - Accent1 3 4 3 6 2 2 2" xfId="26950" xr:uid="{00000000-0005-0000-0000-00008E680000}"/>
    <cellStyle name="20% - Accent1 3 4 3 6 2 2 2 2" xfId="26951" xr:uid="{00000000-0005-0000-0000-00008F680000}"/>
    <cellStyle name="20% - Accent1 3 4 3 6 2 2 3" xfId="26952" xr:uid="{00000000-0005-0000-0000-000090680000}"/>
    <cellStyle name="20% - Accent1 3 4 3 6 2 3" xfId="26953" xr:uid="{00000000-0005-0000-0000-000091680000}"/>
    <cellStyle name="20% - Accent1 3 4 3 6 2 3 2" xfId="26954" xr:uid="{00000000-0005-0000-0000-000092680000}"/>
    <cellStyle name="20% - Accent1 3 4 3 6 2 4" xfId="26955" xr:uid="{00000000-0005-0000-0000-000093680000}"/>
    <cellStyle name="20% - Accent1 3 4 3 6 3" xfId="26956" xr:uid="{00000000-0005-0000-0000-000094680000}"/>
    <cellStyle name="20% - Accent1 3 4 3 6 3 2" xfId="26957" xr:uid="{00000000-0005-0000-0000-000095680000}"/>
    <cellStyle name="20% - Accent1 3 4 3 6 3 2 2" xfId="26958" xr:uid="{00000000-0005-0000-0000-000096680000}"/>
    <cellStyle name="20% - Accent1 3 4 3 6 3 2 2 2" xfId="26959" xr:uid="{00000000-0005-0000-0000-000097680000}"/>
    <cellStyle name="20% - Accent1 3 4 3 6 3 2 3" xfId="26960" xr:uid="{00000000-0005-0000-0000-000098680000}"/>
    <cellStyle name="20% - Accent1 3 4 3 6 3 3" xfId="26961" xr:uid="{00000000-0005-0000-0000-000099680000}"/>
    <cellStyle name="20% - Accent1 3 4 3 6 3 3 2" xfId="26962" xr:uid="{00000000-0005-0000-0000-00009A680000}"/>
    <cellStyle name="20% - Accent1 3 4 3 6 3 4" xfId="26963" xr:uid="{00000000-0005-0000-0000-00009B680000}"/>
    <cellStyle name="20% - Accent1 3 4 3 6 4" xfId="26964" xr:uid="{00000000-0005-0000-0000-00009C680000}"/>
    <cellStyle name="20% - Accent1 3 4 3 6 4 2" xfId="26965" xr:uid="{00000000-0005-0000-0000-00009D680000}"/>
    <cellStyle name="20% - Accent1 3 4 3 6 4 2 2" xfId="26966" xr:uid="{00000000-0005-0000-0000-00009E680000}"/>
    <cellStyle name="20% - Accent1 3 4 3 6 4 2 2 2" xfId="26967" xr:uid="{00000000-0005-0000-0000-00009F680000}"/>
    <cellStyle name="20% - Accent1 3 4 3 6 4 2 3" xfId="26968" xr:uid="{00000000-0005-0000-0000-0000A0680000}"/>
    <cellStyle name="20% - Accent1 3 4 3 6 4 3" xfId="26969" xr:uid="{00000000-0005-0000-0000-0000A1680000}"/>
    <cellStyle name="20% - Accent1 3 4 3 6 4 3 2" xfId="26970" xr:uid="{00000000-0005-0000-0000-0000A2680000}"/>
    <cellStyle name="20% - Accent1 3 4 3 6 4 4" xfId="26971" xr:uid="{00000000-0005-0000-0000-0000A3680000}"/>
    <cellStyle name="20% - Accent1 3 4 3 6 5" xfId="26972" xr:uid="{00000000-0005-0000-0000-0000A4680000}"/>
    <cellStyle name="20% - Accent1 3 4 3 6 5 2" xfId="26973" xr:uid="{00000000-0005-0000-0000-0000A5680000}"/>
    <cellStyle name="20% - Accent1 3 4 3 6 5 2 2" xfId="26974" xr:uid="{00000000-0005-0000-0000-0000A6680000}"/>
    <cellStyle name="20% - Accent1 3 4 3 6 5 3" xfId="26975" xr:uid="{00000000-0005-0000-0000-0000A7680000}"/>
    <cellStyle name="20% - Accent1 3 4 3 6 6" xfId="26976" xr:uid="{00000000-0005-0000-0000-0000A8680000}"/>
    <cellStyle name="20% - Accent1 3 4 3 6 6 2" xfId="26977" xr:uid="{00000000-0005-0000-0000-0000A9680000}"/>
    <cellStyle name="20% - Accent1 3 4 3 6 6 2 2" xfId="26978" xr:uid="{00000000-0005-0000-0000-0000AA680000}"/>
    <cellStyle name="20% - Accent1 3 4 3 6 6 3" xfId="26979" xr:uid="{00000000-0005-0000-0000-0000AB680000}"/>
    <cellStyle name="20% - Accent1 3 4 3 6 7" xfId="26980" xr:uid="{00000000-0005-0000-0000-0000AC680000}"/>
    <cellStyle name="20% - Accent1 3 4 3 6 7 2" xfId="26981" xr:uid="{00000000-0005-0000-0000-0000AD680000}"/>
    <cellStyle name="20% - Accent1 3 4 3 6 8" xfId="26982" xr:uid="{00000000-0005-0000-0000-0000AE680000}"/>
    <cellStyle name="20% - Accent1 3 4 3 6 8 2" xfId="26983" xr:uid="{00000000-0005-0000-0000-0000AF680000}"/>
    <cellStyle name="20% - Accent1 3 4 3 6 9" xfId="26984" xr:uid="{00000000-0005-0000-0000-0000B0680000}"/>
    <cellStyle name="20% - Accent1 3 4 3 7" xfId="26985" xr:uid="{00000000-0005-0000-0000-0000B1680000}"/>
    <cellStyle name="20% - Accent1 3 4 3 7 2" xfId="26986" xr:uid="{00000000-0005-0000-0000-0000B2680000}"/>
    <cellStyle name="20% - Accent1 3 4 3 7 2 2" xfId="26987" xr:uid="{00000000-0005-0000-0000-0000B3680000}"/>
    <cellStyle name="20% - Accent1 3 4 3 7 2 2 2" xfId="26988" xr:uid="{00000000-0005-0000-0000-0000B4680000}"/>
    <cellStyle name="20% - Accent1 3 4 3 7 2 3" xfId="26989" xr:uid="{00000000-0005-0000-0000-0000B5680000}"/>
    <cellStyle name="20% - Accent1 3 4 3 7 3" xfId="26990" xr:uid="{00000000-0005-0000-0000-0000B6680000}"/>
    <cellStyle name="20% - Accent1 3 4 3 7 3 2" xfId="26991" xr:uid="{00000000-0005-0000-0000-0000B7680000}"/>
    <cellStyle name="20% - Accent1 3 4 3 7 4" xfId="26992" xr:uid="{00000000-0005-0000-0000-0000B8680000}"/>
    <cellStyle name="20% - Accent1 3 4 3 8" xfId="26993" xr:uid="{00000000-0005-0000-0000-0000B9680000}"/>
    <cellStyle name="20% - Accent1 3 4 3 8 2" xfId="26994" xr:uid="{00000000-0005-0000-0000-0000BA680000}"/>
    <cellStyle name="20% - Accent1 3 4 3 8 2 2" xfId="26995" xr:uid="{00000000-0005-0000-0000-0000BB680000}"/>
    <cellStyle name="20% - Accent1 3 4 3 8 2 2 2" xfId="26996" xr:uid="{00000000-0005-0000-0000-0000BC680000}"/>
    <cellStyle name="20% - Accent1 3 4 3 8 2 3" xfId="26997" xr:uid="{00000000-0005-0000-0000-0000BD680000}"/>
    <cellStyle name="20% - Accent1 3 4 3 8 3" xfId="26998" xr:uid="{00000000-0005-0000-0000-0000BE680000}"/>
    <cellStyle name="20% - Accent1 3 4 3 8 3 2" xfId="26999" xr:uid="{00000000-0005-0000-0000-0000BF680000}"/>
    <cellStyle name="20% - Accent1 3 4 3 8 4" xfId="27000" xr:uid="{00000000-0005-0000-0000-0000C0680000}"/>
    <cellStyle name="20% - Accent1 3 4 3 9" xfId="27001" xr:uid="{00000000-0005-0000-0000-0000C1680000}"/>
    <cellStyle name="20% - Accent1 3 4 3 9 2" xfId="27002" xr:uid="{00000000-0005-0000-0000-0000C2680000}"/>
    <cellStyle name="20% - Accent1 3 4 3 9 2 2" xfId="27003" xr:uid="{00000000-0005-0000-0000-0000C3680000}"/>
    <cellStyle name="20% - Accent1 3 4 3 9 2 2 2" xfId="27004" xr:uid="{00000000-0005-0000-0000-0000C4680000}"/>
    <cellStyle name="20% - Accent1 3 4 3 9 2 3" xfId="27005" xr:uid="{00000000-0005-0000-0000-0000C5680000}"/>
    <cellStyle name="20% - Accent1 3 4 3 9 3" xfId="27006" xr:uid="{00000000-0005-0000-0000-0000C6680000}"/>
    <cellStyle name="20% - Accent1 3 4 3 9 3 2" xfId="27007" xr:uid="{00000000-0005-0000-0000-0000C7680000}"/>
    <cellStyle name="20% - Accent1 3 4 3 9 4" xfId="27008" xr:uid="{00000000-0005-0000-0000-0000C8680000}"/>
    <cellStyle name="20% - Accent1 3 4 4" xfId="27009" xr:uid="{00000000-0005-0000-0000-0000C9680000}"/>
    <cellStyle name="20% - Accent1 3 4 4 10" xfId="27010" xr:uid="{00000000-0005-0000-0000-0000CA680000}"/>
    <cellStyle name="20% - Accent1 3 4 4 10 2" xfId="27011" xr:uid="{00000000-0005-0000-0000-0000CB680000}"/>
    <cellStyle name="20% - Accent1 3 4 4 11" xfId="27012" xr:uid="{00000000-0005-0000-0000-0000CC680000}"/>
    <cellStyle name="20% - Accent1 3 4 4 2" xfId="27013" xr:uid="{00000000-0005-0000-0000-0000CD680000}"/>
    <cellStyle name="20% - Accent1 3 4 4 2 2" xfId="27014" xr:uid="{00000000-0005-0000-0000-0000CE680000}"/>
    <cellStyle name="20% - Accent1 3 4 4 2 2 2" xfId="27015" xr:uid="{00000000-0005-0000-0000-0000CF680000}"/>
    <cellStyle name="20% - Accent1 3 4 4 2 2 2 2" xfId="27016" xr:uid="{00000000-0005-0000-0000-0000D0680000}"/>
    <cellStyle name="20% - Accent1 3 4 4 2 2 2 2 2" xfId="27017" xr:uid="{00000000-0005-0000-0000-0000D1680000}"/>
    <cellStyle name="20% - Accent1 3 4 4 2 2 2 3" xfId="27018" xr:uid="{00000000-0005-0000-0000-0000D2680000}"/>
    <cellStyle name="20% - Accent1 3 4 4 2 2 3" xfId="27019" xr:uid="{00000000-0005-0000-0000-0000D3680000}"/>
    <cellStyle name="20% - Accent1 3 4 4 2 2 3 2" xfId="27020" xr:uid="{00000000-0005-0000-0000-0000D4680000}"/>
    <cellStyle name="20% - Accent1 3 4 4 2 2 4" xfId="27021" xr:uid="{00000000-0005-0000-0000-0000D5680000}"/>
    <cellStyle name="20% - Accent1 3 4 4 2 3" xfId="27022" xr:uid="{00000000-0005-0000-0000-0000D6680000}"/>
    <cellStyle name="20% - Accent1 3 4 4 2 3 2" xfId="27023" xr:uid="{00000000-0005-0000-0000-0000D7680000}"/>
    <cellStyle name="20% - Accent1 3 4 4 2 3 2 2" xfId="27024" xr:uid="{00000000-0005-0000-0000-0000D8680000}"/>
    <cellStyle name="20% - Accent1 3 4 4 2 3 2 2 2" xfId="27025" xr:uid="{00000000-0005-0000-0000-0000D9680000}"/>
    <cellStyle name="20% - Accent1 3 4 4 2 3 2 3" xfId="27026" xr:uid="{00000000-0005-0000-0000-0000DA680000}"/>
    <cellStyle name="20% - Accent1 3 4 4 2 3 3" xfId="27027" xr:uid="{00000000-0005-0000-0000-0000DB680000}"/>
    <cellStyle name="20% - Accent1 3 4 4 2 3 3 2" xfId="27028" xr:uid="{00000000-0005-0000-0000-0000DC680000}"/>
    <cellStyle name="20% - Accent1 3 4 4 2 3 4" xfId="27029" xr:uid="{00000000-0005-0000-0000-0000DD680000}"/>
    <cellStyle name="20% - Accent1 3 4 4 2 4" xfId="27030" xr:uid="{00000000-0005-0000-0000-0000DE680000}"/>
    <cellStyle name="20% - Accent1 3 4 4 2 4 2" xfId="27031" xr:uid="{00000000-0005-0000-0000-0000DF680000}"/>
    <cellStyle name="20% - Accent1 3 4 4 2 4 2 2" xfId="27032" xr:uid="{00000000-0005-0000-0000-0000E0680000}"/>
    <cellStyle name="20% - Accent1 3 4 4 2 4 2 2 2" xfId="27033" xr:uid="{00000000-0005-0000-0000-0000E1680000}"/>
    <cellStyle name="20% - Accent1 3 4 4 2 4 2 3" xfId="27034" xr:uid="{00000000-0005-0000-0000-0000E2680000}"/>
    <cellStyle name="20% - Accent1 3 4 4 2 4 3" xfId="27035" xr:uid="{00000000-0005-0000-0000-0000E3680000}"/>
    <cellStyle name="20% - Accent1 3 4 4 2 4 3 2" xfId="27036" xr:uid="{00000000-0005-0000-0000-0000E4680000}"/>
    <cellStyle name="20% - Accent1 3 4 4 2 4 4" xfId="27037" xr:uid="{00000000-0005-0000-0000-0000E5680000}"/>
    <cellStyle name="20% - Accent1 3 4 4 2 5" xfId="27038" xr:uid="{00000000-0005-0000-0000-0000E6680000}"/>
    <cellStyle name="20% - Accent1 3 4 4 2 5 2" xfId="27039" xr:uid="{00000000-0005-0000-0000-0000E7680000}"/>
    <cellStyle name="20% - Accent1 3 4 4 2 5 2 2" xfId="27040" xr:uid="{00000000-0005-0000-0000-0000E8680000}"/>
    <cellStyle name="20% - Accent1 3 4 4 2 5 3" xfId="27041" xr:uid="{00000000-0005-0000-0000-0000E9680000}"/>
    <cellStyle name="20% - Accent1 3 4 4 2 6" xfId="27042" xr:uid="{00000000-0005-0000-0000-0000EA680000}"/>
    <cellStyle name="20% - Accent1 3 4 4 2 6 2" xfId="27043" xr:uid="{00000000-0005-0000-0000-0000EB680000}"/>
    <cellStyle name="20% - Accent1 3 4 4 2 6 2 2" xfId="27044" xr:uid="{00000000-0005-0000-0000-0000EC680000}"/>
    <cellStyle name="20% - Accent1 3 4 4 2 6 3" xfId="27045" xr:uid="{00000000-0005-0000-0000-0000ED680000}"/>
    <cellStyle name="20% - Accent1 3 4 4 2 7" xfId="27046" xr:uid="{00000000-0005-0000-0000-0000EE680000}"/>
    <cellStyle name="20% - Accent1 3 4 4 2 7 2" xfId="27047" xr:uid="{00000000-0005-0000-0000-0000EF680000}"/>
    <cellStyle name="20% - Accent1 3 4 4 2 8" xfId="27048" xr:uid="{00000000-0005-0000-0000-0000F0680000}"/>
    <cellStyle name="20% - Accent1 3 4 4 2 8 2" xfId="27049" xr:uid="{00000000-0005-0000-0000-0000F1680000}"/>
    <cellStyle name="20% - Accent1 3 4 4 2 9" xfId="27050" xr:uid="{00000000-0005-0000-0000-0000F2680000}"/>
    <cellStyle name="20% - Accent1 3 4 4 3" xfId="27051" xr:uid="{00000000-0005-0000-0000-0000F3680000}"/>
    <cellStyle name="20% - Accent1 3 4 4 3 2" xfId="27052" xr:uid="{00000000-0005-0000-0000-0000F4680000}"/>
    <cellStyle name="20% - Accent1 3 4 4 3 2 2" xfId="27053" xr:uid="{00000000-0005-0000-0000-0000F5680000}"/>
    <cellStyle name="20% - Accent1 3 4 4 3 2 2 2" xfId="27054" xr:uid="{00000000-0005-0000-0000-0000F6680000}"/>
    <cellStyle name="20% - Accent1 3 4 4 3 2 2 2 2" xfId="27055" xr:uid="{00000000-0005-0000-0000-0000F7680000}"/>
    <cellStyle name="20% - Accent1 3 4 4 3 2 2 3" xfId="27056" xr:uid="{00000000-0005-0000-0000-0000F8680000}"/>
    <cellStyle name="20% - Accent1 3 4 4 3 2 3" xfId="27057" xr:uid="{00000000-0005-0000-0000-0000F9680000}"/>
    <cellStyle name="20% - Accent1 3 4 4 3 2 3 2" xfId="27058" xr:uid="{00000000-0005-0000-0000-0000FA680000}"/>
    <cellStyle name="20% - Accent1 3 4 4 3 2 4" xfId="27059" xr:uid="{00000000-0005-0000-0000-0000FB680000}"/>
    <cellStyle name="20% - Accent1 3 4 4 3 3" xfId="27060" xr:uid="{00000000-0005-0000-0000-0000FC680000}"/>
    <cellStyle name="20% - Accent1 3 4 4 3 3 2" xfId="27061" xr:uid="{00000000-0005-0000-0000-0000FD680000}"/>
    <cellStyle name="20% - Accent1 3 4 4 3 3 2 2" xfId="27062" xr:uid="{00000000-0005-0000-0000-0000FE680000}"/>
    <cellStyle name="20% - Accent1 3 4 4 3 3 2 2 2" xfId="27063" xr:uid="{00000000-0005-0000-0000-0000FF680000}"/>
    <cellStyle name="20% - Accent1 3 4 4 3 3 2 3" xfId="27064" xr:uid="{00000000-0005-0000-0000-000000690000}"/>
    <cellStyle name="20% - Accent1 3 4 4 3 3 3" xfId="27065" xr:uid="{00000000-0005-0000-0000-000001690000}"/>
    <cellStyle name="20% - Accent1 3 4 4 3 3 3 2" xfId="27066" xr:uid="{00000000-0005-0000-0000-000002690000}"/>
    <cellStyle name="20% - Accent1 3 4 4 3 3 4" xfId="27067" xr:uid="{00000000-0005-0000-0000-000003690000}"/>
    <cellStyle name="20% - Accent1 3 4 4 3 4" xfId="27068" xr:uid="{00000000-0005-0000-0000-000004690000}"/>
    <cellStyle name="20% - Accent1 3 4 4 3 4 2" xfId="27069" xr:uid="{00000000-0005-0000-0000-000005690000}"/>
    <cellStyle name="20% - Accent1 3 4 4 3 4 2 2" xfId="27070" xr:uid="{00000000-0005-0000-0000-000006690000}"/>
    <cellStyle name="20% - Accent1 3 4 4 3 4 2 2 2" xfId="27071" xr:uid="{00000000-0005-0000-0000-000007690000}"/>
    <cellStyle name="20% - Accent1 3 4 4 3 4 2 3" xfId="27072" xr:uid="{00000000-0005-0000-0000-000008690000}"/>
    <cellStyle name="20% - Accent1 3 4 4 3 4 3" xfId="27073" xr:uid="{00000000-0005-0000-0000-000009690000}"/>
    <cellStyle name="20% - Accent1 3 4 4 3 4 3 2" xfId="27074" xr:uid="{00000000-0005-0000-0000-00000A690000}"/>
    <cellStyle name="20% - Accent1 3 4 4 3 4 4" xfId="27075" xr:uid="{00000000-0005-0000-0000-00000B690000}"/>
    <cellStyle name="20% - Accent1 3 4 4 3 5" xfId="27076" xr:uid="{00000000-0005-0000-0000-00000C690000}"/>
    <cellStyle name="20% - Accent1 3 4 4 3 5 2" xfId="27077" xr:uid="{00000000-0005-0000-0000-00000D690000}"/>
    <cellStyle name="20% - Accent1 3 4 4 3 5 2 2" xfId="27078" xr:uid="{00000000-0005-0000-0000-00000E690000}"/>
    <cellStyle name="20% - Accent1 3 4 4 3 5 3" xfId="27079" xr:uid="{00000000-0005-0000-0000-00000F690000}"/>
    <cellStyle name="20% - Accent1 3 4 4 3 6" xfId="27080" xr:uid="{00000000-0005-0000-0000-000010690000}"/>
    <cellStyle name="20% - Accent1 3 4 4 3 6 2" xfId="27081" xr:uid="{00000000-0005-0000-0000-000011690000}"/>
    <cellStyle name="20% - Accent1 3 4 4 3 6 2 2" xfId="27082" xr:uid="{00000000-0005-0000-0000-000012690000}"/>
    <cellStyle name="20% - Accent1 3 4 4 3 6 3" xfId="27083" xr:uid="{00000000-0005-0000-0000-000013690000}"/>
    <cellStyle name="20% - Accent1 3 4 4 3 7" xfId="27084" xr:uid="{00000000-0005-0000-0000-000014690000}"/>
    <cellStyle name="20% - Accent1 3 4 4 3 7 2" xfId="27085" xr:uid="{00000000-0005-0000-0000-000015690000}"/>
    <cellStyle name="20% - Accent1 3 4 4 3 8" xfId="27086" xr:uid="{00000000-0005-0000-0000-000016690000}"/>
    <cellStyle name="20% - Accent1 3 4 4 3 8 2" xfId="27087" xr:uid="{00000000-0005-0000-0000-000017690000}"/>
    <cellStyle name="20% - Accent1 3 4 4 3 9" xfId="27088" xr:uid="{00000000-0005-0000-0000-000018690000}"/>
    <cellStyle name="20% - Accent1 3 4 4 4" xfId="27089" xr:uid="{00000000-0005-0000-0000-000019690000}"/>
    <cellStyle name="20% - Accent1 3 4 4 4 2" xfId="27090" xr:uid="{00000000-0005-0000-0000-00001A690000}"/>
    <cellStyle name="20% - Accent1 3 4 4 4 2 2" xfId="27091" xr:uid="{00000000-0005-0000-0000-00001B690000}"/>
    <cellStyle name="20% - Accent1 3 4 4 4 2 2 2" xfId="27092" xr:uid="{00000000-0005-0000-0000-00001C690000}"/>
    <cellStyle name="20% - Accent1 3 4 4 4 2 3" xfId="27093" xr:uid="{00000000-0005-0000-0000-00001D690000}"/>
    <cellStyle name="20% - Accent1 3 4 4 4 3" xfId="27094" xr:uid="{00000000-0005-0000-0000-00001E690000}"/>
    <cellStyle name="20% - Accent1 3 4 4 4 3 2" xfId="27095" xr:uid="{00000000-0005-0000-0000-00001F690000}"/>
    <cellStyle name="20% - Accent1 3 4 4 4 4" xfId="27096" xr:uid="{00000000-0005-0000-0000-000020690000}"/>
    <cellStyle name="20% - Accent1 3 4 4 5" xfId="27097" xr:uid="{00000000-0005-0000-0000-000021690000}"/>
    <cellStyle name="20% - Accent1 3 4 4 5 2" xfId="27098" xr:uid="{00000000-0005-0000-0000-000022690000}"/>
    <cellStyle name="20% - Accent1 3 4 4 5 2 2" xfId="27099" xr:uid="{00000000-0005-0000-0000-000023690000}"/>
    <cellStyle name="20% - Accent1 3 4 4 5 2 2 2" xfId="27100" xr:uid="{00000000-0005-0000-0000-000024690000}"/>
    <cellStyle name="20% - Accent1 3 4 4 5 2 3" xfId="27101" xr:uid="{00000000-0005-0000-0000-000025690000}"/>
    <cellStyle name="20% - Accent1 3 4 4 5 3" xfId="27102" xr:uid="{00000000-0005-0000-0000-000026690000}"/>
    <cellStyle name="20% - Accent1 3 4 4 5 3 2" xfId="27103" xr:uid="{00000000-0005-0000-0000-000027690000}"/>
    <cellStyle name="20% - Accent1 3 4 4 5 4" xfId="27104" xr:uid="{00000000-0005-0000-0000-000028690000}"/>
    <cellStyle name="20% - Accent1 3 4 4 6" xfId="27105" xr:uid="{00000000-0005-0000-0000-000029690000}"/>
    <cellStyle name="20% - Accent1 3 4 4 6 2" xfId="27106" xr:uid="{00000000-0005-0000-0000-00002A690000}"/>
    <cellStyle name="20% - Accent1 3 4 4 6 2 2" xfId="27107" xr:uid="{00000000-0005-0000-0000-00002B690000}"/>
    <cellStyle name="20% - Accent1 3 4 4 6 2 2 2" xfId="27108" xr:uid="{00000000-0005-0000-0000-00002C690000}"/>
    <cellStyle name="20% - Accent1 3 4 4 6 2 3" xfId="27109" xr:uid="{00000000-0005-0000-0000-00002D690000}"/>
    <cellStyle name="20% - Accent1 3 4 4 6 3" xfId="27110" xr:uid="{00000000-0005-0000-0000-00002E690000}"/>
    <cellStyle name="20% - Accent1 3 4 4 6 3 2" xfId="27111" xr:uid="{00000000-0005-0000-0000-00002F690000}"/>
    <cellStyle name="20% - Accent1 3 4 4 6 4" xfId="27112" xr:uid="{00000000-0005-0000-0000-000030690000}"/>
    <cellStyle name="20% - Accent1 3 4 4 7" xfId="27113" xr:uid="{00000000-0005-0000-0000-000031690000}"/>
    <cellStyle name="20% - Accent1 3 4 4 7 2" xfId="27114" xr:uid="{00000000-0005-0000-0000-000032690000}"/>
    <cellStyle name="20% - Accent1 3 4 4 7 2 2" xfId="27115" xr:uid="{00000000-0005-0000-0000-000033690000}"/>
    <cellStyle name="20% - Accent1 3 4 4 7 3" xfId="27116" xr:uid="{00000000-0005-0000-0000-000034690000}"/>
    <cellStyle name="20% - Accent1 3 4 4 8" xfId="27117" xr:uid="{00000000-0005-0000-0000-000035690000}"/>
    <cellStyle name="20% - Accent1 3 4 4 8 2" xfId="27118" xr:uid="{00000000-0005-0000-0000-000036690000}"/>
    <cellStyle name="20% - Accent1 3 4 4 8 2 2" xfId="27119" xr:uid="{00000000-0005-0000-0000-000037690000}"/>
    <cellStyle name="20% - Accent1 3 4 4 8 3" xfId="27120" xr:uid="{00000000-0005-0000-0000-000038690000}"/>
    <cellStyle name="20% - Accent1 3 4 4 9" xfId="27121" xr:uid="{00000000-0005-0000-0000-000039690000}"/>
    <cellStyle name="20% - Accent1 3 4 4 9 2" xfId="27122" xr:uid="{00000000-0005-0000-0000-00003A690000}"/>
    <cellStyle name="20% - Accent1 3 4 5" xfId="27123" xr:uid="{00000000-0005-0000-0000-00003B690000}"/>
    <cellStyle name="20% - Accent1 3 4 5 10" xfId="27124" xr:uid="{00000000-0005-0000-0000-00003C690000}"/>
    <cellStyle name="20% - Accent1 3 4 5 10 2" xfId="27125" xr:uid="{00000000-0005-0000-0000-00003D690000}"/>
    <cellStyle name="20% - Accent1 3 4 5 11" xfId="27126" xr:uid="{00000000-0005-0000-0000-00003E690000}"/>
    <cellStyle name="20% - Accent1 3 4 5 2" xfId="27127" xr:uid="{00000000-0005-0000-0000-00003F690000}"/>
    <cellStyle name="20% - Accent1 3 4 5 2 2" xfId="27128" xr:uid="{00000000-0005-0000-0000-000040690000}"/>
    <cellStyle name="20% - Accent1 3 4 5 2 2 2" xfId="27129" xr:uid="{00000000-0005-0000-0000-000041690000}"/>
    <cellStyle name="20% - Accent1 3 4 5 2 2 2 2" xfId="27130" xr:uid="{00000000-0005-0000-0000-000042690000}"/>
    <cellStyle name="20% - Accent1 3 4 5 2 2 2 2 2" xfId="27131" xr:uid="{00000000-0005-0000-0000-000043690000}"/>
    <cellStyle name="20% - Accent1 3 4 5 2 2 2 3" xfId="27132" xr:uid="{00000000-0005-0000-0000-000044690000}"/>
    <cellStyle name="20% - Accent1 3 4 5 2 2 3" xfId="27133" xr:uid="{00000000-0005-0000-0000-000045690000}"/>
    <cellStyle name="20% - Accent1 3 4 5 2 2 3 2" xfId="27134" xr:uid="{00000000-0005-0000-0000-000046690000}"/>
    <cellStyle name="20% - Accent1 3 4 5 2 2 4" xfId="27135" xr:uid="{00000000-0005-0000-0000-000047690000}"/>
    <cellStyle name="20% - Accent1 3 4 5 2 3" xfId="27136" xr:uid="{00000000-0005-0000-0000-000048690000}"/>
    <cellStyle name="20% - Accent1 3 4 5 2 3 2" xfId="27137" xr:uid="{00000000-0005-0000-0000-000049690000}"/>
    <cellStyle name="20% - Accent1 3 4 5 2 3 2 2" xfId="27138" xr:uid="{00000000-0005-0000-0000-00004A690000}"/>
    <cellStyle name="20% - Accent1 3 4 5 2 3 2 2 2" xfId="27139" xr:uid="{00000000-0005-0000-0000-00004B690000}"/>
    <cellStyle name="20% - Accent1 3 4 5 2 3 2 3" xfId="27140" xr:uid="{00000000-0005-0000-0000-00004C690000}"/>
    <cellStyle name="20% - Accent1 3 4 5 2 3 3" xfId="27141" xr:uid="{00000000-0005-0000-0000-00004D690000}"/>
    <cellStyle name="20% - Accent1 3 4 5 2 3 3 2" xfId="27142" xr:uid="{00000000-0005-0000-0000-00004E690000}"/>
    <cellStyle name="20% - Accent1 3 4 5 2 3 4" xfId="27143" xr:uid="{00000000-0005-0000-0000-00004F690000}"/>
    <cellStyle name="20% - Accent1 3 4 5 2 4" xfId="27144" xr:uid="{00000000-0005-0000-0000-000050690000}"/>
    <cellStyle name="20% - Accent1 3 4 5 2 4 2" xfId="27145" xr:uid="{00000000-0005-0000-0000-000051690000}"/>
    <cellStyle name="20% - Accent1 3 4 5 2 4 2 2" xfId="27146" xr:uid="{00000000-0005-0000-0000-000052690000}"/>
    <cellStyle name="20% - Accent1 3 4 5 2 4 2 2 2" xfId="27147" xr:uid="{00000000-0005-0000-0000-000053690000}"/>
    <cellStyle name="20% - Accent1 3 4 5 2 4 2 3" xfId="27148" xr:uid="{00000000-0005-0000-0000-000054690000}"/>
    <cellStyle name="20% - Accent1 3 4 5 2 4 3" xfId="27149" xr:uid="{00000000-0005-0000-0000-000055690000}"/>
    <cellStyle name="20% - Accent1 3 4 5 2 4 3 2" xfId="27150" xr:uid="{00000000-0005-0000-0000-000056690000}"/>
    <cellStyle name="20% - Accent1 3 4 5 2 4 4" xfId="27151" xr:uid="{00000000-0005-0000-0000-000057690000}"/>
    <cellStyle name="20% - Accent1 3 4 5 2 5" xfId="27152" xr:uid="{00000000-0005-0000-0000-000058690000}"/>
    <cellStyle name="20% - Accent1 3 4 5 2 5 2" xfId="27153" xr:uid="{00000000-0005-0000-0000-000059690000}"/>
    <cellStyle name="20% - Accent1 3 4 5 2 5 2 2" xfId="27154" xr:uid="{00000000-0005-0000-0000-00005A690000}"/>
    <cellStyle name="20% - Accent1 3 4 5 2 5 3" xfId="27155" xr:uid="{00000000-0005-0000-0000-00005B690000}"/>
    <cellStyle name="20% - Accent1 3 4 5 2 6" xfId="27156" xr:uid="{00000000-0005-0000-0000-00005C690000}"/>
    <cellStyle name="20% - Accent1 3 4 5 2 6 2" xfId="27157" xr:uid="{00000000-0005-0000-0000-00005D690000}"/>
    <cellStyle name="20% - Accent1 3 4 5 2 6 2 2" xfId="27158" xr:uid="{00000000-0005-0000-0000-00005E690000}"/>
    <cellStyle name="20% - Accent1 3 4 5 2 6 3" xfId="27159" xr:uid="{00000000-0005-0000-0000-00005F690000}"/>
    <cellStyle name="20% - Accent1 3 4 5 2 7" xfId="27160" xr:uid="{00000000-0005-0000-0000-000060690000}"/>
    <cellStyle name="20% - Accent1 3 4 5 2 7 2" xfId="27161" xr:uid="{00000000-0005-0000-0000-000061690000}"/>
    <cellStyle name="20% - Accent1 3 4 5 2 8" xfId="27162" xr:uid="{00000000-0005-0000-0000-000062690000}"/>
    <cellStyle name="20% - Accent1 3 4 5 2 8 2" xfId="27163" xr:uid="{00000000-0005-0000-0000-000063690000}"/>
    <cellStyle name="20% - Accent1 3 4 5 2 9" xfId="27164" xr:uid="{00000000-0005-0000-0000-000064690000}"/>
    <cellStyle name="20% - Accent1 3 4 5 3" xfId="27165" xr:uid="{00000000-0005-0000-0000-000065690000}"/>
    <cellStyle name="20% - Accent1 3 4 5 3 2" xfId="27166" xr:uid="{00000000-0005-0000-0000-000066690000}"/>
    <cellStyle name="20% - Accent1 3 4 5 3 2 2" xfId="27167" xr:uid="{00000000-0005-0000-0000-000067690000}"/>
    <cellStyle name="20% - Accent1 3 4 5 3 2 2 2" xfId="27168" xr:uid="{00000000-0005-0000-0000-000068690000}"/>
    <cellStyle name="20% - Accent1 3 4 5 3 2 2 2 2" xfId="27169" xr:uid="{00000000-0005-0000-0000-000069690000}"/>
    <cellStyle name="20% - Accent1 3 4 5 3 2 2 3" xfId="27170" xr:uid="{00000000-0005-0000-0000-00006A690000}"/>
    <cellStyle name="20% - Accent1 3 4 5 3 2 3" xfId="27171" xr:uid="{00000000-0005-0000-0000-00006B690000}"/>
    <cellStyle name="20% - Accent1 3 4 5 3 2 3 2" xfId="27172" xr:uid="{00000000-0005-0000-0000-00006C690000}"/>
    <cellStyle name="20% - Accent1 3 4 5 3 2 4" xfId="27173" xr:uid="{00000000-0005-0000-0000-00006D690000}"/>
    <cellStyle name="20% - Accent1 3 4 5 3 3" xfId="27174" xr:uid="{00000000-0005-0000-0000-00006E690000}"/>
    <cellStyle name="20% - Accent1 3 4 5 3 3 2" xfId="27175" xr:uid="{00000000-0005-0000-0000-00006F690000}"/>
    <cellStyle name="20% - Accent1 3 4 5 3 3 2 2" xfId="27176" xr:uid="{00000000-0005-0000-0000-000070690000}"/>
    <cellStyle name="20% - Accent1 3 4 5 3 3 2 2 2" xfId="27177" xr:uid="{00000000-0005-0000-0000-000071690000}"/>
    <cellStyle name="20% - Accent1 3 4 5 3 3 2 3" xfId="27178" xr:uid="{00000000-0005-0000-0000-000072690000}"/>
    <cellStyle name="20% - Accent1 3 4 5 3 3 3" xfId="27179" xr:uid="{00000000-0005-0000-0000-000073690000}"/>
    <cellStyle name="20% - Accent1 3 4 5 3 3 3 2" xfId="27180" xr:uid="{00000000-0005-0000-0000-000074690000}"/>
    <cellStyle name="20% - Accent1 3 4 5 3 3 4" xfId="27181" xr:uid="{00000000-0005-0000-0000-000075690000}"/>
    <cellStyle name="20% - Accent1 3 4 5 3 4" xfId="27182" xr:uid="{00000000-0005-0000-0000-000076690000}"/>
    <cellStyle name="20% - Accent1 3 4 5 3 4 2" xfId="27183" xr:uid="{00000000-0005-0000-0000-000077690000}"/>
    <cellStyle name="20% - Accent1 3 4 5 3 4 2 2" xfId="27184" xr:uid="{00000000-0005-0000-0000-000078690000}"/>
    <cellStyle name="20% - Accent1 3 4 5 3 4 2 2 2" xfId="27185" xr:uid="{00000000-0005-0000-0000-000079690000}"/>
    <cellStyle name="20% - Accent1 3 4 5 3 4 2 3" xfId="27186" xr:uid="{00000000-0005-0000-0000-00007A690000}"/>
    <cellStyle name="20% - Accent1 3 4 5 3 4 3" xfId="27187" xr:uid="{00000000-0005-0000-0000-00007B690000}"/>
    <cellStyle name="20% - Accent1 3 4 5 3 4 3 2" xfId="27188" xr:uid="{00000000-0005-0000-0000-00007C690000}"/>
    <cellStyle name="20% - Accent1 3 4 5 3 4 4" xfId="27189" xr:uid="{00000000-0005-0000-0000-00007D690000}"/>
    <cellStyle name="20% - Accent1 3 4 5 3 5" xfId="27190" xr:uid="{00000000-0005-0000-0000-00007E690000}"/>
    <cellStyle name="20% - Accent1 3 4 5 3 5 2" xfId="27191" xr:uid="{00000000-0005-0000-0000-00007F690000}"/>
    <cellStyle name="20% - Accent1 3 4 5 3 5 2 2" xfId="27192" xr:uid="{00000000-0005-0000-0000-000080690000}"/>
    <cellStyle name="20% - Accent1 3 4 5 3 5 3" xfId="27193" xr:uid="{00000000-0005-0000-0000-000081690000}"/>
    <cellStyle name="20% - Accent1 3 4 5 3 6" xfId="27194" xr:uid="{00000000-0005-0000-0000-000082690000}"/>
    <cellStyle name="20% - Accent1 3 4 5 3 6 2" xfId="27195" xr:uid="{00000000-0005-0000-0000-000083690000}"/>
    <cellStyle name="20% - Accent1 3 4 5 3 6 2 2" xfId="27196" xr:uid="{00000000-0005-0000-0000-000084690000}"/>
    <cellStyle name="20% - Accent1 3 4 5 3 6 3" xfId="27197" xr:uid="{00000000-0005-0000-0000-000085690000}"/>
    <cellStyle name="20% - Accent1 3 4 5 3 7" xfId="27198" xr:uid="{00000000-0005-0000-0000-000086690000}"/>
    <cellStyle name="20% - Accent1 3 4 5 3 7 2" xfId="27199" xr:uid="{00000000-0005-0000-0000-000087690000}"/>
    <cellStyle name="20% - Accent1 3 4 5 3 8" xfId="27200" xr:uid="{00000000-0005-0000-0000-000088690000}"/>
    <cellStyle name="20% - Accent1 3 4 5 3 8 2" xfId="27201" xr:uid="{00000000-0005-0000-0000-000089690000}"/>
    <cellStyle name="20% - Accent1 3 4 5 3 9" xfId="27202" xr:uid="{00000000-0005-0000-0000-00008A690000}"/>
    <cellStyle name="20% - Accent1 3 4 5 4" xfId="27203" xr:uid="{00000000-0005-0000-0000-00008B690000}"/>
    <cellStyle name="20% - Accent1 3 4 5 4 2" xfId="27204" xr:uid="{00000000-0005-0000-0000-00008C690000}"/>
    <cellStyle name="20% - Accent1 3 4 5 4 2 2" xfId="27205" xr:uid="{00000000-0005-0000-0000-00008D690000}"/>
    <cellStyle name="20% - Accent1 3 4 5 4 2 2 2" xfId="27206" xr:uid="{00000000-0005-0000-0000-00008E690000}"/>
    <cellStyle name="20% - Accent1 3 4 5 4 2 3" xfId="27207" xr:uid="{00000000-0005-0000-0000-00008F690000}"/>
    <cellStyle name="20% - Accent1 3 4 5 4 3" xfId="27208" xr:uid="{00000000-0005-0000-0000-000090690000}"/>
    <cellStyle name="20% - Accent1 3 4 5 4 3 2" xfId="27209" xr:uid="{00000000-0005-0000-0000-000091690000}"/>
    <cellStyle name="20% - Accent1 3 4 5 4 4" xfId="27210" xr:uid="{00000000-0005-0000-0000-000092690000}"/>
    <cellStyle name="20% - Accent1 3 4 5 5" xfId="27211" xr:uid="{00000000-0005-0000-0000-000093690000}"/>
    <cellStyle name="20% - Accent1 3 4 5 5 2" xfId="27212" xr:uid="{00000000-0005-0000-0000-000094690000}"/>
    <cellStyle name="20% - Accent1 3 4 5 5 2 2" xfId="27213" xr:uid="{00000000-0005-0000-0000-000095690000}"/>
    <cellStyle name="20% - Accent1 3 4 5 5 2 2 2" xfId="27214" xr:uid="{00000000-0005-0000-0000-000096690000}"/>
    <cellStyle name="20% - Accent1 3 4 5 5 2 3" xfId="27215" xr:uid="{00000000-0005-0000-0000-000097690000}"/>
    <cellStyle name="20% - Accent1 3 4 5 5 3" xfId="27216" xr:uid="{00000000-0005-0000-0000-000098690000}"/>
    <cellStyle name="20% - Accent1 3 4 5 5 3 2" xfId="27217" xr:uid="{00000000-0005-0000-0000-000099690000}"/>
    <cellStyle name="20% - Accent1 3 4 5 5 4" xfId="27218" xr:uid="{00000000-0005-0000-0000-00009A690000}"/>
    <cellStyle name="20% - Accent1 3 4 5 6" xfId="27219" xr:uid="{00000000-0005-0000-0000-00009B690000}"/>
    <cellStyle name="20% - Accent1 3 4 5 6 2" xfId="27220" xr:uid="{00000000-0005-0000-0000-00009C690000}"/>
    <cellStyle name="20% - Accent1 3 4 5 6 2 2" xfId="27221" xr:uid="{00000000-0005-0000-0000-00009D690000}"/>
    <cellStyle name="20% - Accent1 3 4 5 6 2 2 2" xfId="27222" xr:uid="{00000000-0005-0000-0000-00009E690000}"/>
    <cellStyle name="20% - Accent1 3 4 5 6 2 3" xfId="27223" xr:uid="{00000000-0005-0000-0000-00009F690000}"/>
    <cellStyle name="20% - Accent1 3 4 5 6 3" xfId="27224" xr:uid="{00000000-0005-0000-0000-0000A0690000}"/>
    <cellStyle name="20% - Accent1 3 4 5 6 3 2" xfId="27225" xr:uid="{00000000-0005-0000-0000-0000A1690000}"/>
    <cellStyle name="20% - Accent1 3 4 5 6 4" xfId="27226" xr:uid="{00000000-0005-0000-0000-0000A2690000}"/>
    <cellStyle name="20% - Accent1 3 4 5 7" xfId="27227" xr:uid="{00000000-0005-0000-0000-0000A3690000}"/>
    <cellStyle name="20% - Accent1 3 4 5 7 2" xfId="27228" xr:uid="{00000000-0005-0000-0000-0000A4690000}"/>
    <cellStyle name="20% - Accent1 3 4 5 7 2 2" xfId="27229" xr:uid="{00000000-0005-0000-0000-0000A5690000}"/>
    <cellStyle name="20% - Accent1 3 4 5 7 3" xfId="27230" xr:uid="{00000000-0005-0000-0000-0000A6690000}"/>
    <cellStyle name="20% - Accent1 3 4 5 8" xfId="27231" xr:uid="{00000000-0005-0000-0000-0000A7690000}"/>
    <cellStyle name="20% - Accent1 3 4 5 8 2" xfId="27232" xr:uid="{00000000-0005-0000-0000-0000A8690000}"/>
    <cellStyle name="20% - Accent1 3 4 5 8 2 2" xfId="27233" xr:uid="{00000000-0005-0000-0000-0000A9690000}"/>
    <cellStyle name="20% - Accent1 3 4 5 8 3" xfId="27234" xr:uid="{00000000-0005-0000-0000-0000AA690000}"/>
    <cellStyle name="20% - Accent1 3 4 5 9" xfId="27235" xr:uid="{00000000-0005-0000-0000-0000AB690000}"/>
    <cellStyle name="20% - Accent1 3 4 5 9 2" xfId="27236" xr:uid="{00000000-0005-0000-0000-0000AC690000}"/>
    <cellStyle name="20% - Accent1 3 4 6" xfId="27237" xr:uid="{00000000-0005-0000-0000-0000AD690000}"/>
    <cellStyle name="20% - Accent1 3 4 6 10" xfId="27238" xr:uid="{00000000-0005-0000-0000-0000AE690000}"/>
    <cellStyle name="20% - Accent1 3 4 6 10 2" xfId="27239" xr:uid="{00000000-0005-0000-0000-0000AF690000}"/>
    <cellStyle name="20% - Accent1 3 4 6 11" xfId="27240" xr:uid="{00000000-0005-0000-0000-0000B0690000}"/>
    <cellStyle name="20% - Accent1 3 4 6 2" xfId="27241" xr:uid="{00000000-0005-0000-0000-0000B1690000}"/>
    <cellStyle name="20% - Accent1 3 4 6 2 2" xfId="27242" xr:uid="{00000000-0005-0000-0000-0000B2690000}"/>
    <cellStyle name="20% - Accent1 3 4 6 2 2 2" xfId="27243" xr:uid="{00000000-0005-0000-0000-0000B3690000}"/>
    <cellStyle name="20% - Accent1 3 4 6 2 2 2 2" xfId="27244" xr:uid="{00000000-0005-0000-0000-0000B4690000}"/>
    <cellStyle name="20% - Accent1 3 4 6 2 2 2 2 2" xfId="27245" xr:uid="{00000000-0005-0000-0000-0000B5690000}"/>
    <cellStyle name="20% - Accent1 3 4 6 2 2 2 3" xfId="27246" xr:uid="{00000000-0005-0000-0000-0000B6690000}"/>
    <cellStyle name="20% - Accent1 3 4 6 2 2 3" xfId="27247" xr:uid="{00000000-0005-0000-0000-0000B7690000}"/>
    <cellStyle name="20% - Accent1 3 4 6 2 2 3 2" xfId="27248" xr:uid="{00000000-0005-0000-0000-0000B8690000}"/>
    <cellStyle name="20% - Accent1 3 4 6 2 2 4" xfId="27249" xr:uid="{00000000-0005-0000-0000-0000B9690000}"/>
    <cellStyle name="20% - Accent1 3 4 6 2 3" xfId="27250" xr:uid="{00000000-0005-0000-0000-0000BA690000}"/>
    <cellStyle name="20% - Accent1 3 4 6 2 3 2" xfId="27251" xr:uid="{00000000-0005-0000-0000-0000BB690000}"/>
    <cellStyle name="20% - Accent1 3 4 6 2 3 2 2" xfId="27252" xr:uid="{00000000-0005-0000-0000-0000BC690000}"/>
    <cellStyle name="20% - Accent1 3 4 6 2 3 2 2 2" xfId="27253" xr:uid="{00000000-0005-0000-0000-0000BD690000}"/>
    <cellStyle name="20% - Accent1 3 4 6 2 3 2 3" xfId="27254" xr:uid="{00000000-0005-0000-0000-0000BE690000}"/>
    <cellStyle name="20% - Accent1 3 4 6 2 3 3" xfId="27255" xr:uid="{00000000-0005-0000-0000-0000BF690000}"/>
    <cellStyle name="20% - Accent1 3 4 6 2 3 3 2" xfId="27256" xr:uid="{00000000-0005-0000-0000-0000C0690000}"/>
    <cellStyle name="20% - Accent1 3 4 6 2 3 4" xfId="27257" xr:uid="{00000000-0005-0000-0000-0000C1690000}"/>
    <cellStyle name="20% - Accent1 3 4 6 2 4" xfId="27258" xr:uid="{00000000-0005-0000-0000-0000C2690000}"/>
    <cellStyle name="20% - Accent1 3 4 6 2 4 2" xfId="27259" xr:uid="{00000000-0005-0000-0000-0000C3690000}"/>
    <cellStyle name="20% - Accent1 3 4 6 2 4 2 2" xfId="27260" xr:uid="{00000000-0005-0000-0000-0000C4690000}"/>
    <cellStyle name="20% - Accent1 3 4 6 2 4 2 2 2" xfId="27261" xr:uid="{00000000-0005-0000-0000-0000C5690000}"/>
    <cellStyle name="20% - Accent1 3 4 6 2 4 2 3" xfId="27262" xr:uid="{00000000-0005-0000-0000-0000C6690000}"/>
    <cellStyle name="20% - Accent1 3 4 6 2 4 3" xfId="27263" xr:uid="{00000000-0005-0000-0000-0000C7690000}"/>
    <cellStyle name="20% - Accent1 3 4 6 2 4 3 2" xfId="27264" xr:uid="{00000000-0005-0000-0000-0000C8690000}"/>
    <cellStyle name="20% - Accent1 3 4 6 2 4 4" xfId="27265" xr:uid="{00000000-0005-0000-0000-0000C9690000}"/>
    <cellStyle name="20% - Accent1 3 4 6 2 5" xfId="27266" xr:uid="{00000000-0005-0000-0000-0000CA690000}"/>
    <cellStyle name="20% - Accent1 3 4 6 2 5 2" xfId="27267" xr:uid="{00000000-0005-0000-0000-0000CB690000}"/>
    <cellStyle name="20% - Accent1 3 4 6 2 5 2 2" xfId="27268" xr:uid="{00000000-0005-0000-0000-0000CC690000}"/>
    <cellStyle name="20% - Accent1 3 4 6 2 5 3" xfId="27269" xr:uid="{00000000-0005-0000-0000-0000CD690000}"/>
    <cellStyle name="20% - Accent1 3 4 6 2 6" xfId="27270" xr:uid="{00000000-0005-0000-0000-0000CE690000}"/>
    <cellStyle name="20% - Accent1 3 4 6 2 6 2" xfId="27271" xr:uid="{00000000-0005-0000-0000-0000CF690000}"/>
    <cellStyle name="20% - Accent1 3 4 6 2 6 2 2" xfId="27272" xr:uid="{00000000-0005-0000-0000-0000D0690000}"/>
    <cellStyle name="20% - Accent1 3 4 6 2 6 3" xfId="27273" xr:uid="{00000000-0005-0000-0000-0000D1690000}"/>
    <cellStyle name="20% - Accent1 3 4 6 2 7" xfId="27274" xr:uid="{00000000-0005-0000-0000-0000D2690000}"/>
    <cellStyle name="20% - Accent1 3 4 6 2 7 2" xfId="27275" xr:uid="{00000000-0005-0000-0000-0000D3690000}"/>
    <cellStyle name="20% - Accent1 3 4 6 2 8" xfId="27276" xr:uid="{00000000-0005-0000-0000-0000D4690000}"/>
    <cellStyle name="20% - Accent1 3 4 6 2 8 2" xfId="27277" xr:uid="{00000000-0005-0000-0000-0000D5690000}"/>
    <cellStyle name="20% - Accent1 3 4 6 2 9" xfId="27278" xr:uid="{00000000-0005-0000-0000-0000D6690000}"/>
    <cellStyle name="20% - Accent1 3 4 6 3" xfId="27279" xr:uid="{00000000-0005-0000-0000-0000D7690000}"/>
    <cellStyle name="20% - Accent1 3 4 6 3 2" xfId="27280" xr:uid="{00000000-0005-0000-0000-0000D8690000}"/>
    <cellStyle name="20% - Accent1 3 4 6 3 2 2" xfId="27281" xr:uid="{00000000-0005-0000-0000-0000D9690000}"/>
    <cellStyle name="20% - Accent1 3 4 6 3 2 2 2" xfId="27282" xr:uid="{00000000-0005-0000-0000-0000DA690000}"/>
    <cellStyle name="20% - Accent1 3 4 6 3 2 2 2 2" xfId="27283" xr:uid="{00000000-0005-0000-0000-0000DB690000}"/>
    <cellStyle name="20% - Accent1 3 4 6 3 2 2 3" xfId="27284" xr:uid="{00000000-0005-0000-0000-0000DC690000}"/>
    <cellStyle name="20% - Accent1 3 4 6 3 2 3" xfId="27285" xr:uid="{00000000-0005-0000-0000-0000DD690000}"/>
    <cellStyle name="20% - Accent1 3 4 6 3 2 3 2" xfId="27286" xr:uid="{00000000-0005-0000-0000-0000DE690000}"/>
    <cellStyle name="20% - Accent1 3 4 6 3 2 4" xfId="27287" xr:uid="{00000000-0005-0000-0000-0000DF690000}"/>
    <cellStyle name="20% - Accent1 3 4 6 3 3" xfId="27288" xr:uid="{00000000-0005-0000-0000-0000E0690000}"/>
    <cellStyle name="20% - Accent1 3 4 6 3 3 2" xfId="27289" xr:uid="{00000000-0005-0000-0000-0000E1690000}"/>
    <cellStyle name="20% - Accent1 3 4 6 3 3 2 2" xfId="27290" xr:uid="{00000000-0005-0000-0000-0000E2690000}"/>
    <cellStyle name="20% - Accent1 3 4 6 3 3 2 2 2" xfId="27291" xr:uid="{00000000-0005-0000-0000-0000E3690000}"/>
    <cellStyle name="20% - Accent1 3 4 6 3 3 2 3" xfId="27292" xr:uid="{00000000-0005-0000-0000-0000E4690000}"/>
    <cellStyle name="20% - Accent1 3 4 6 3 3 3" xfId="27293" xr:uid="{00000000-0005-0000-0000-0000E5690000}"/>
    <cellStyle name="20% - Accent1 3 4 6 3 3 3 2" xfId="27294" xr:uid="{00000000-0005-0000-0000-0000E6690000}"/>
    <cellStyle name="20% - Accent1 3 4 6 3 3 4" xfId="27295" xr:uid="{00000000-0005-0000-0000-0000E7690000}"/>
    <cellStyle name="20% - Accent1 3 4 6 3 4" xfId="27296" xr:uid="{00000000-0005-0000-0000-0000E8690000}"/>
    <cellStyle name="20% - Accent1 3 4 6 3 4 2" xfId="27297" xr:uid="{00000000-0005-0000-0000-0000E9690000}"/>
    <cellStyle name="20% - Accent1 3 4 6 3 4 2 2" xfId="27298" xr:uid="{00000000-0005-0000-0000-0000EA690000}"/>
    <cellStyle name="20% - Accent1 3 4 6 3 4 2 2 2" xfId="27299" xr:uid="{00000000-0005-0000-0000-0000EB690000}"/>
    <cellStyle name="20% - Accent1 3 4 6 3 4 2 3" xfId="27300" xr:uid="{00000000-0005-0000-0000-0000EC690000}"/>
    <cellStyle name="20% - Accent1 3 4 6 3 4 3" xfId="27301" xr:uid="{00000000-0005-0000-0000-0000ED690000}"/>
    <cellStyle name="20% - Accent1 3 4 6 3 4 3 2" xfId="27302" xr:uid="{00000000-0005-0000-0000-0000EE690000}"/>
    <cellStyle name="20% - Accent1 3 4 6 3 4 4" xfId="27303" xr:uid="{00000000-0005-0000-0000-0000EF690000}"/>
    <cellStyle name="20% - Accent1 3 4 6 3 5" xfId="27304" xr:uid="{00000000-0005-0000-0000-0000F0690000}"/>
    <cellStyle name="20% - Accent1 3 4 6 3 5 2" xfId="27305" xr:uid="{00000000-0005-0000-0000-0000F1690000}"/>
    <cellStyle name="20% - Accent1 3 4 6 3 5 2 2" xfId="27306" xr:uid="{00000000-0005-0000-0000-0000F2690000}"/>
    <cellStyle name="20% - Accent1 3 4 6 3 5 3" xfId="27307" xr:uid="{00000000-0005-0000-0000-0000F3690000}"/>
    <cellStyle name="20% - Accent1 3 4 6 3 6" xfId="27308" xr:uid="{00000000-0005-0000-0000-0000F4690000}"/>
    <cellStyle name="20% - Accent1 3 4 6 3 6 2" xfId="27309" xr:uid="{00000000-0005-0000-0000-0000F5690000}"/>
    <cellStyle name="20% - Accent1 3 4 6 3 6 2 2" xfId="27310" xr:uid="{00000000-0005-0000-0000-0000F6690000}"/>
    <cellStyle name="20% - Accent1 3 4 6 3 6 3" xfId="27311" xr:uid="{00000000-0005-0000-0000-0000F7690000}"/>
    <cellStyle name="20% - Accent1 3 4 6 3 7" xfId="27312" xr:uid="{00000000-0005-0000-0000-0000F8690000}"/>
    <cellStyle name="20% - Accent1 3 4 6 3 7 2" xfId="27313" xr:uid="{00000000-0005-0000-0000-0000F9690000}"/>
    <cellStyle name="20% - Accent1 3 4 6 3 8" xfId="27314" xr:uid="{00000000-0005-0000-0000-0000FA690000}"/>
    <cellStyle name="20% - Accent1 3 4 6 3 8 2" xfId="27315" xr:uid="{00000000-0005-0000-0000-0000FB690000}"/>
    <cellStyle name="20% - Accent1 3 4 6 3 9" xfId="27316" xr:uid="{00000000-0005-0000-0000-0000FC690000}"/>
    <cellStyle name="20% - Accent1 3 4 6 4" xfId="27317" xr:uid="{00000000-0005-0000-0000-0000FD690000}"/>
    <cellStyle name="20% - Accent1 3 4 6 4 2" xfId="27318" xr:uid="{00000000-0005-0000-0000-0000FE690000}"/>
    <cellStyle name="20% - Accent1 3 4 6 4 2 2" xfId="27319" xr:uid="{00000000-0005-0000-0000-0000FF690000}"/>
    <cellStyle name="20% - Accent1 3 4 6 4 2 2 2" xfId="27320" xr:uid="{00000000-0005-0000-0000-0000006A0000}"/>
    <cellStyle name="20% - Accent1 3 4 6 4 2 3" xfId="27321" xr:uid="{00000000-0005-0000-0000-0000016A0000}"/>
    <cellStyle name="20% - Accent1 3 4 6 4 3" xfId="27322" xr:uid="{00000000-0005-0000-0000-0000026A0000}"/>
    <cellStyle name="20% - Accent1 3 4 6 4 3 2" xfId="27323" xr:uid="{00000000-0005-0000-0000-0000036A0000}"/>
    <cellStyle name="20% - Accent1 3 4 6 4 4" xfId="27324" xr:uid="{00000000-0005-0000-0000-0000046A0000}"/>
    <cellStyle name="20% - Accent1 3 4 6 5" xfId="27325" xr:uid="{00000000-0005-0000-0000-0000056A0000}"/>
    <cellStyle name="20% - Accent1 3 4 6 5 2" xfId="27326" xr:uid="{00000000-0005-0000-0000-0000066A0000}"/>
    <cellStyle name="20% - Accent1 3 4 6 5 2 2" xfId="27327" xr:uid="{00000000-0005-0000-0000-0000076A0000}"/>
    <cellStyle name="20% - Accent1 3 4 6 5 2 2 2" xfId="27328" xr:uid="{00000000-0005-0000-0000-0000086A0000}"/>
    <cellStyle name="20% - Accent1 3 4 6 5 2 3" xfId="27329" xr:uid="{00000000-0005-0000-0000-0000096A0000}"/>
    <cellStyle name="20% - Accent1 3 4 6 5 3" xfId="27330" xr:uid="{00000000-0005-0000-0000-00000A6A0000}"/>
    <cellStyle name="20% - Accent1 3 4 6 5 3 2" xfId="27331" xr:uid="{00000000-0005-0000-0000-00000B6A0000}"/>
    <cellStyle name="20% - Accent1 3 4 6 5 4" xfId="27332" xr:uid="{00000000-0005-0000-0000-00000C6A0000}"/>
    <cellStyle name="20% - Accent1 3 4 6 6" xfId="27333" xr:uid="{00000000-0005-0000-0000-00000D6A0000}"/>
    <cellStyle name="20% - Accent1 3 4 6 6 2" xfId="27334" xr:uid="{00000000-0005-0000-0000-00000E6A0000}"/>
    <cellStyle name="20% - Accent1 3 4 6 6 2 2" xfId="27335" xr:uid="{00000000-0005-0000-0000-00000F6A0000}"/>
    <cellStyle name="20% - Accent1 3 4 6 6 2 2 2" xfId="27336" xr:uid="{00000000-0005-0000-0000-0000106A0000}"/>
    <cellStyle name="20% - Accent1 3 4 6 6 2 3" xfId="27337" xr:uid="{00000000-0005-0000-0000-0000116A0000}"/>
    <cellStyle name="20% - Accent1 3 4 6 6 3" xfId="27338" xr:uid="{00000000-0005-0000-0000-0000126A0000}"/>
    <cellStyle name="20% - Accent1 3 4 6 6 3 2" xfId="27339" xr:uid="{00000000-0005-0000-0000-0000136A0000}"/>
    <cellStyle name="20% - Accent1 3 4 6 6 4" xfId="27340" xr:uid="{00000000-0005-0000-0000-0000146A0000}"/>
    <cellStyle name="20% - Accent1 3 4 6 7" xfId="27341" xr:uid="{00000000-0005-0000-0000-0000156A0000}"/>
    <cellStyle name="20% - Accent1 3 4 6 7 2" xfId="27342" xr:uid="{00000000-0005-0000-0000-0000166A0000}"/>
    <cellStyle name="20% - Accent1 3 4 6 7 2 2" xfId="27343" xr:uid="{00000000-0005-0000-0000-0000176A0000}"/>
    <cellStyle name="20% - Accent1 3 4 6 7 3" xfId="27344" xr:uid="{00000000-0005-0000-0000-0000186A0000}"/>
    <cellStyle name="20% - Accent1 3 4 6 8" xfId="27345" xr:uid="{00000000-0005-0000-0000-0000196A0000}"/>
    <cellStyle name="20% - Accent1 3 4 6 8 2" xfId="27346" xr:uid="{00000000-0005-0000-0000-00001A6A0000}"/>
    <cellStyle name="20% - Accent1 3 4 6 8 2 2" xfId="27347" xr:uid="{00000000-0005-0000-0000-00001B6A0000}"/>
    <cellStyle name="20% - Accent1 3 4 6 8 3" xfId="27348" xr:uid="{00000000-0005-0000-0000-00001C6A0000}"/>
    <cellStyle name="20% - Accent1 3 4 6 9" xfId="27349" xr:uid="{00000000-0005-0000-0000-00001D6A0000}"/>
    <cellStyle name="20% - Accent1 3 4 6 9 2" xfId="27350" xr:uid="{00000000-0005-0000-0000-00001E6A0000}"/>
    <cellStyle name="20% - Accent1 3 4 7" xfId="27351" xr:uid="{00000000-0005-0000-0000-00001F6A0000}"/>
    <cellStyle name="20% - Accent1 3 4 7 2" xfId="27352" xr:uid="{00000000-0005-0000-0000-0000206A0000}"/>
    <cellStyle name="20% - Accent1 3 4 7 2 2" xfId="27353" xr:uid="{00000000-0005-0000-0000-0000216A0000}"/>
    <cellStyle name="20% - Accent1 3 4 7 2 2 2" xfId="27354" xr:uid="{00000000-0005-0000-0000-0000226A0000}"/>
    <cellStyle name="20% - Accent1 3 4 7 2 2 2 2" xfId="27355" xr:uid="{00000000-0005-0000-0000-0000236A0000}"/>
    <cellStyle name="20% - Accent1 3 4 7 2 2 3" xfId="27356" xr:uid="{00000000-0005-0000-0000-0000246A0000}"/>
    <cellStyle name="20% - Accent1 3 4 7 2 3" xfId="27357" xr:uid="{00000000-0005-0000-0000-0000256A0000}"/>
    <cellStyle name="20% - Accent1 3 4 7 2 3 2" xfId="27358" xr:uid="{00000000-0005-0000-0000-0000266A0000}"/>
    <cellStyle name="20% - Accent1 3 4 7 2 4" xfId="27359" xr:uid="{00000000-0005-0000-0000-0000276A0000}"/>
    <cellStyle name="20% - Accent1 3 4 7 3" xfId="27360" xr:uid="{00000000-0005-0000-0000-0000286A0000}"/>
    <cellStyle name="20% - Accent1 3 4 7 3 2" xfId="27361" xr:uid="{00000000-0005-0000-0000-0000296A0000}"/>
    <cellStyle name="20% - Accent1 3 4 7 3 2 2" xfId="27362" xr:uid="{00000000-0005-0000-0000-00002A6A0000}"/>
    <cellStyle name="20% - Accent1 3 4 7 3 2 2 2" xfId="27363" xr:uid="{00000000-0005-0000-0000-00002B6A0000}"/>
    <cellStyle name="20% - Accent1 3 4 7 3 2 3" xfId="27364" xr:uid="{00000000-0005-0000-0000-00002C6A0000}"/>
    <cellStyle name="20% - Accent1 3 4 7 3 3" xfId="27365" xr:uid="{00000000-0005-0000-0000-00002D6A0000}"/>
    <cellStyle name="20% - Accent1 3 4 7 3 3 2" xfId="27366" xr:uid="{00000000-0005-0000-0000-00002E6A0000}"/>
    <cellStyle name="20% - Accent1 3 4 7 3 4" xfId="27367" xr:uid="{00000000-0005-0000-0000-00002F6A0000}"/>
    <cellStyle name="20% - Accent1 3 4 7 4" xfId="27368" xr:uid="{00000000-0005-0000-0000-0000306A0000}"/>
    <cellStyle name="20% - Accent1 3 4 7 4 2" xfId="27369" xr:uid="{00000000-0005-0000-0000-0000316A0000}"/>
    <cellStyle name="20% - Accent1 3 4 7 4 2 2" xfId="27370" xr:uid="{00000000-0005-0000-0000-0000326A0000}"/>
    <cellStyle name="20% - Accent1 3 4 7 4 2 2 2" xfId="27371" xr:uid="{00000000-0005-0000-0000-0000336A0000}"/>
    <cellStyle name="20% - Accent1 3 4 7 4 2 3" xfId="27372" xr:uid="{00000000-0005-0000-0000-0000346A0000}"/>
    <cellStyle name="20% - Accent1 3 4 7 4 3" xfId="27373" xr:uid="{00000000-0005-0000-0000-0000356A0000}"/>
    <cellStyle name="20% - Accent1 3 4 7 4 3 2" xfId="27374" xr:uid="{00000000-0005-0000-0000-0000366A0000}"/>
    <cellStyle name="20% - Accent1 3 4 7 4 4" xfId="27375" xr:uid="{00000000-0005-0000-0000-0000376A0000}"/>
    <cellStyle name="20% - Accent1 3 4 7 5" xfId="27376" xr:uid="{00000000-0005-0000-0000-0000386A0000}"/>
    <cellStyle name="20% - Accent1 3 4 7 5 2" xfId="27377" xr:uid="{00000000-0005-0000-0000-0000396A0000}"/>
    <cellStyle name="20% - Accent1 3 4 7 5 2 2" xfId="27378" xr:uid="{00000000-0005-0000-0000-00003A6A0000}"/>
    <cellStyle name="20% - Accent1 3 4 7 5 3" xfId="27379" xr:uid="{00000000-0005-0000-0000-00003B6A0000}"/>
    <cellStyle name="20% - Accent1 3 4 7 6" xfId="27380" xr:uid="{00000000-0005-0000-0000-00003C6A0000}"/>
    <cellStyle name="20% - Accent1 3 4 7 6 2" xfId="27381" xr:uid="{00000000-0005-0000-0000-00003D6A0000}"/>
    <cellStyle name="20% - Accent1 3 4 7 6 2 2" xfId="27382" xr:uid="{00000000-0005-0000-0000-00003E6A0000}"/>
    <cellStyle name="20% - Accent1 3 4 7 6 3" xfId="27383" xr:uid="{00000000-0005-0000-0000-00003F6A0000}"/>
    <cellStyle name="20% - Accent1 3 4 7 7" xfId="27384" xr:uid="{00000000-0005-0000-0000-0000406A0000}"/>
    <cellStyle name="20% - Accent1 3 4 7 7 2" xfId="27385" xr:uid="{00000000-0005-0000-0000-0000416A0000}"/>
    <cellStyle name="20% - Accent1 3 4 7 8" xfId="27386" xr:uid="{00000000-0005-0000-0000-0000426A0000}"/>
    <cellStyle name="20% - Accent1 3 4 7 8 2" xfId="27387" xr:uid="{00000000-0005-0000-0000-0000436A0000}"/>
    <cellStyle name="20% - Accent1 3 4 7 9" xfId="27388" xr:uid="{00000000-0005-0000-0000-0000446A0000}"/>
    <cellStyle name="20% - Accent1 3 4 8" xfId="27389" xr:uid="{00000000-0005-0000-0000-0000456A0000}"/>
    <cellStyle name="20% - Accent1 3 4 8 2" xfId="27390" xr:uid="{00000000-0005-0000-0000-0000466A0000}"/>
    <cellStyle name="20% - Accent1 3 4 8 2 2" xfId="27391" xr:uid="{00000000-0005-0000-0000-0000476A0000}"/>
    <cellStyle name="20% - Accent1 3 4 8 2 2 2" xfId="27392" xr:uid="{00000000-0005-0000-0000-0000486A0000}"/>
    <cellStyle name="20% - Accent1 3 4 8 2 2 2 2" xfId="27393" xr:uid="{00000000-0005-0000-0000-0000496A0000}"/>
    <cellStyle name="20% - Accent1 3 4 8 2 2 3" xfId="27394" xr:uid="{00000000-0005-0000-0000-00004A6A0000}"/>
    <cellStyle name="20% - Accent1 3 4 8 2 3" xfId="27395" xr:uid="{00000000-0005-0000-0000-00004B6A0000}"/>
    <cellStyle name="20% - Accent1 3 4 8 2 3 2" xfId="27396" xr:uid="{00000000-0005-0000-0000-00004C6A0000}"/>
    <cellStyle name="20% - Accent1 3 4 8 2 4" xfId="27397" xr:uid="{00000000-0005-0000-0000-00004D6A0000}"/>
    <cellStyle name="20% - Accent1 3 4 8 3" xfId="27398" xr:uid="{00000000-0005-0000-0000-00004E6A0000}"/>
    <cellStyle name="20% - Accent1 3 4 8 3 2" xfId="27399" xr:uid="{00000000-0005-0000-0000-00004F6A0000}"/>
    <cellStyle name="20% - Accent1 3 4 8 3 2 2" xfId="27400" xr:uid="{00000000-0005-0000-0000-0000506A0000}"/>
    <cellStyle name="20% - Accent1 3 4 8 3 2 2 2" xfId="27401" xr:uid="{00000000-0005-0000-0000-0000516A0000}"/>
    <cellStyle name="20% - Accent1 3 4 8 3 2 3" xfId="27402" xr:uid="{00000000-0005-0000-0000-0000526A0000}"/>
    <cellStyle name="20% - Accent1 3 4 8 3 3" xfId="27403" xr:uid="{00000000-0005-0000-0000-0000536A0000}"/>
    <cellStyle name="20% - Accent1 3 4 8 3 3 2" xfId="27404" xr:uid="{00000000-0005-0000-0000-0000546A0000}"/>
    <cellStyle name="20% - Accent1 3 4 8 3 4" xfId="27405" xr:uid="{00000000-0005-0000-0000-0000556A0000}"/>
    <cellStyle name="20% - Accent1 3 4 8 4" xfId="27406" xr:uid="{00000000-0005-0000-0000-0000566A0000}"/>
    <cellStyle name="20% - Accent1 3 4 8 4 2" xfId="27407" xr:uid="{00000000-0005-0000-0000-0000576A0000}"/>
    <cellStyle name="20% - Accent1 3 4 8 4 2 2" xfId="27408" xr:uid="{00000000-0005-0000-0000-0000586A0000}"/>
    <cellStyle name="20% - Accent1 3 4 8 4 2 2 2" xfId="27409" xr:uid="{00000000-0005-0000-0000-0000596A0000}"/>
    <cellStyle name="20% - Accent1 3 4 8 4 2 3" xfId="27410" xr:uid="{00000000-0005-0000-0000-00005A6A0000}"/>
    <cellStyle name="20% - Accent1 3 4 8 4 3" xfId="27411" xr:uid="{00000000-0005-0000-0000-00005B6A0000}"/>
    <cellStyle name="20% - Accent1 3 4 8 4 3 2" xfId="27412" xr:uid="{00000000-0005-0000-0000-00005C6A0000}"/>
    <cellStyle name="20% - Accent1 3 4 8 4 4" xfId="27413" xr:uid="{00000000-0005-0000-0000-00005D6A0000}"/>
    <cellStyle name="20% - Accent1 3 4 8 5" xfId="27414" xr:uid="{00000000-0005-0000-0000-00005E6A0000}"/>
    <cellStyle name="20% - Accent1 3 4 8 5 2" xfId="27415" xr:uid="{00000000-0005-0000-0000-00005F6A0000}"/>
    <cellStyle name="20% - Accent1 3 4 8 5 2 2" xfId="27416" xr:uid="{00000000-0005-0000-0000-0000606A0000}"/>
    <cellStyle name="20% - Accent1 3 4 8 5 3" xfId="27417" xr:uid="{00000000-0005-0000-0000-0000616A0000}"/>
    <cellStyle name="20% - Accent1 3 4 8 6" xfId="27418" xr:uid="{00000000-0005-0000-0000-0000626A0000}"/>
    <cellStyle name="20% - Accent1 3 4 8 6 2" xfId="27419" xr:uid="{00000000-0005-0000-0000-0000636A0000}"/>
    <cellStyle name="20% - Accent1 3 4 8 6 2 2" xfId="27420" xr:uid="{00000000-0005-0000-0000-0000646A0000}"/>
    <cellStyle name="20% - Accent1 3 4 8 6 3" xfId="27421" xr:uid="{00000000-0005-0000-0000-0000656A0000}"/>
    <cellStyle name="20% - Accent1 3 4 8 7" xfId="27422" xr:uid="{00000000-0005-0000-0000-0000666A0000}"/>
    <cellStyle name="20% - Accent1 3 4 8 7 2" xfId="27423" xr:uid="{00000000-0005-0000-0000-0000676A0000}"/>
    <cellStyle name="20% - Accent1 3 4 8 8" xfId="27424" xr:uid="{00000000-0005-0000-0000-0000686A0000}"/>
    <cellStyle name="20% - Accent1 3 4 8 8 2" xfId="27425" xr:uid="{00000000-0005-0000-0000-0000696A0000}"/>
    <cellStyle name="20% - Accent1 3 4 8 9" xfId="27426" xr:uid="{00000000-0005-0000-0000-00006A6A0000}"/>
    <cellStyle name="20% - Accent1 3 4 9" xfId="27427" xr:uid="{00000000-0005-0000-0000-00006B6A0000}"/>
    <cellStyle name="20% - Accent1 3 4 9 2" xfId="27428" xr:uid="{00000000-0005-0000-0000-00006C6A0000}"/>
    <cellStyle name="20% - Accent1 3 4 9 2 2" xfId="27429" xr:uid="{00000000-0005-0000-0000-00006D6A0000}"/>
    <cellStyle name="20% - Accent1 3 4 9 2 2 2" xfId="27430" xr:uid="{00000000-0005-0000-0000-00006E6A0000}"/>
    <cellStyle name="20% - Accent1 3 4 9 2 3" xfId="27431" xr:uid="{00000000-0005-0000-0000-00006F6A0000}"/>
    <cellStyle name="20% - Accent1 3 4 9 3" xfId="27432" xr:uid="{00000000-0005-0000-0000-0000706A0000}"/>
    <cellStyle name="20% - Accent1 3 4 9 3 2" xfId="27433" xr:uid="{00000000-0005-0000-0000-0000716A0000}"/>
    <cellStyle name="20% - Accent1 3 4 9 4" xfId="27434" xr:uid="{00000000-0005-0000-0000-0000726A0000}"/>
    <cellStyle name="20% - Accent1 3 5" xfId="27435" xr:uid="{00000000-0005-0000-0000-0000736A0000}"/>
    <cellStyle name="20% - Accent1 3 5 10" xfId="27436" xr:uid="{00000000-0005-0000-0000-0000746A0000}"/>
    <cellStyle name="20% - Accent1 3 5 10 2" xfId="27437" xr:uid="{00000000-0005-0000-0000-0000756A0000}"/>
    <cellStyle name="20% - Accent1 3 5 10 2 2" xfId="27438" xr:uid="{00000000-0005-0000-0000-0000766A0000}"/>
    <cellStyle name="20% - Accent1 3 5 10 2 2 2" xfId="27439" xr:uid="{00000000-0005-0000-0000-0000776A0000}"/>
    <cellStyle name="20% - Accent1 3 5 10 2 3" xfId="27440" xr:uid="{00000000-0005-0000-0000-0000786A0000}"/>
    <cellStyle name="20% - Accent1 3 5 10 3" xfId="27441" xr:uid="{00000000-0005-0000-0000-0000796A0000}"/>
    <cellStyle name="20% - Accent1 3 5 10 3 2" xfId="27442" xr:uid="{00000000-0005-0000-0000-00007A6A0000}"/>
    <cellStyle name="20% - Accent1 3 5 10 4" xfId="27443" xr:uid="{00000000-0005-0000-0000-00007B6A0000}"/>
    <cellStyle name="20% - Accent1 3 5 11" xfId="27444" xr:uid="{00000000-0005-0000-0000-00007C6A0000}"/>
    <cellStyle name="20% - Accent1 3 5 11 2" xfId="27445" xr:uid="{00000000-0005-0000-0000-00007D6A0000}"/>
    <cellStyle name="20% - Accent1 3 5 11 2 2" xfId="27446" xr:uid="{00000000-0005-0000-0000-00007E6A0000}"/>
    <cellStyle name="20% - Accent1 3 5 11 2 2 2" xfId="27447" xr:uid="{00000000-0005-0000-0000-00007F6A0000}"/>
    <cellStyle name="20% - Accent1 3 5 11 2 3" xfId="27448" xr:uid="{00000000-0005-0000-0000-0000806A0000}"/>
    <cellStyle name="20% - Accent1 3 5 11 3" xfId="27449" xr:uid="{00000000-0005-0000-0000-0000816A0000}"/>
    <cellStyle name="20% - Accent1 3 5 11 3 2" xfId="27450" xr:uid="{00000000-0005-0000-0000-0000826A0000}"/>
    <cellStyle name="20% - Accent1 3 5 11 4" xfId="27451" xr:uid="{00000000-0005-0000-0000-0000836A0000}"/>
    <cellStyle name="20% - Accent1 3 5 12" xfId="27452" xr:uid="{00000000-0005-0000-0000-0000846A0000}"/>
    <cellStyle name="20% - Accent1 3 5 12 2" xfId="27453" xr:uid="{00000000-0005-0000-0000-0000856A0000}"/>
    <cellStyle name="20% - Accent1 3 5 12 2 2" xfId="27454" xr:uid="{00000000-0005-0000-0000-0000866A0000}"/>
    <cellStyle name="20% - Accent1 3 5 12 3" xfId="27455" xr:uid="{00000000-0005-0000-0000-0000876A0000}"/>
    <cellStyle name="20% - Accent1 3 5 13" xfId="27456" xr:uid="{00000000-0005-0000-0000-0000886A0000}"/>
    <cellStyle name="20% - Accent1 3 5 13 2" xfId="27457" xr:uid="{00000000-0005-0000-0000-0000896A0000}"/>
    <cellStyle name="20% - Accent1 3 5 13 2 2" xfId="27458" xr:uid="{00000000-0005-0000-0000-00008A6A0000}"/>
    <cellStyle name="20% - Accent1 3 5 13 3" xfId="27459" xr:uid="{00000000-0005-0000-0000-00008B6A0000}"/>
    <cellStyle name="20% - Accent1 3 5 14" xfId="27460" xr:uid="{00000000-0005-0000-0000-00008C6A0000}"/>
    <cellStyle name="20% - Accent1 3 5 14 2" xfId="27461" xr:uid="{00000000-0005-0000-0000-00008D6A0000}"/>
    <cellStyle name="20% - Accent1 3 5 15" xfId="27462" xr:uid="{00000000-0005-0000-0000-00008E6A0000}"/>
    <cellStyle name="20% - Accent1 3 5 15 2" xfId="27463" xr:uid="{00000000-0005-0000-0000-00008F6A0000}"/>
    <cellStyle name="20% - Accent1 3 5 16" xfId="27464" xr:uid="{00000000-0005-0000-0000-0000906A0000}"/>
    <cellStyle name="20% - Accent1 3 5 2" xfId="27465" xr:uid="{00000000-0005-0000-0000-0000916A0000}"/>
    <cellStyle name="20% - Accent1 3 5 2 10" xfId="27466" xr:uid="{00000000-0005-0000-0000-0000926A0000}"/>
    <cellStyle name="20% - Accent1 3 5 2 10 2" xfId="27467" xr:uid="{00000000-0005-0000-0000-0000936A0000}"/>
    <cellStyle name="20% - Accent1 3 5 2 10 2 2" xfId="27468" xr:uid="{00000000-0005-0000-0000-0000946A0000}"/>
    <cellStyle name="20% - Accent1 3 5 2 10 2 2 2" xfId="27469" xr:uid="{00000000-0005-0000-0000-0000956A0000}"/>
    <cellStyle name="20% - Accent1 3 5 2 10 2 3" xfId="27470" xr:uid="{00000000-0005-0000-0000-0000966A0000}"/>
    <cellStyle name="20% - Accent1 3 5 2 10 3" xfId="27471" xr:uid="{00000000-0005-0000-0000-0000976A0000}"/>
    <cellStyle name="20% - Accent1 3 5 2 10 3 2" xfId="27472" xr:uid="{00000000-0005-0000-0000-0000986A0000}"/>
    <cellStyle name="20% - Accent1 3 5 2 10 4" xfId="27473" xr:uid="{00000000-0005-0000-0000-0000996A0000}"/>
    <cellStyle name="20% - Accent1 3 5 2 11" xfId="27474" xr:uid="{00000000-0005-0000-0000-00009A6A0000}"/>
    <cellStyle name="20% - Accent1 3 5 2 11 2" xfId="27475" xr:uid="{00000000-0005-0000-0000-00009B6A0000}"/>
    <cellStyle name="20% - Accent1 3 5 2 11 2 2" xfId="27476" xr:uid="{00000000-0005-0000-0000-00009C6A0000}"/>
    <cellStyle name="20% - Accent1 3 5 2 11 3" xfId="27477" xr:uid="{00000000-0005-0000-0000-00009D6A0000}"/>
    <cellStyle name="20% - Accent1 3 5 2 12" xfId="27478" xr:uid="{00000000-0005-0000-0000-00009E6A0000}"/>
    <cellStyle name="20% - Accent1 3 5 2 12 2" xfId="27479" xr:uid="{00000000-0005-0000-0000-00009F6A0000}"/>
    <cellStyle name="20% - Accent1 3 5 2 12 2 2" xfId="27480" xr:uid="{00000000-0005-0000-0000-0000A06A0000}"/>
    <cellStyle name="20% - Accent1 3 5 2 12 3" xfId="27481" xr:uid="{00000000-0005-0000-0000-0000A16A0000}"/>
    <cellStyle name="20% - Accent1 3 5 2 13" xfId="27482" xr:uid="{00000000-0005-0000-0000-0000A26A0000}"/>
    <cellStyle name="20% - Accent1 3 5 2 13 2" xfId="27483" xr:uid="{00000000-0005-0000-0000-0000A36A0000}"/>
    <cellStyle name="20% - Accent1 3 5 2 14" xfId="27484" xr:uid="{00000000-0005-0000-0000-0000A46A0000}"/>
    <cellStyle name="20% - Accent1 3 5 2 14 2" xfId="27485" xr:uid="{00000000-0005-0000-0000-0000A56A0000}"/>
    <cellStyle name="20% - Accent1 3 5 2 15" xfId="27486" xr:uid="{00000000-0005-0000-0000-0000A66A0000}"/>
    <cellStyle name="20% - Accent1 3 5 2 2" xfId="27487" xr:uid="{00000000-0005-0000-0000-0000A76A0000}"/>
    <cellStyle name="20% - Accent1 3 5 2 2 10" xfId="27488" xr:uid="{00000000-0005-0000-0000-0000A86A0000}"/>
    <cellStyle name="20% - Accent1 3 5 2 2 10 2" xfId="27489" xr:uid="{00000000-0005-0000-0000-0000A96A0000}"/>
    <cellStyle name="20% - Accent1 3 5 2 2 10 2 2" xfId="27490" xr:uid="{00000000-0005-0000-0000-0000AA6A0000}"/>
    <cellStyle name="20% - Accent1 3 5 2 2 10 3" xfId="27491" xr:uid="{00000000-0005-0000-0000-0000AB6A0000}"/>
    <cellStyle name="20% - Accent1 3 5 2 2 11" xfId="27492" xr:uid="{00000000-0005-0000-0000-0000AC6A0000}"/>
    <cellStyle name="20% - Accent1 3 5 2 2 11 2" xfId="27493" xr:uid="{00000000-0005-0000-0000-0000AD6A0000}"/>
    <cellStyle name="20% - Accent1 3 5 2 2 11 2 2" xfId="27494" xr:uid="{00000000-0005-0000-0000-0000AE6A0000}"/>
    <cellStyle name="20% - Accent1 3 5 2 2 11 3" xfId="27495" xr:uid="{00000000-0005-0000-0000-0000AF6A0000}"/>
    <cellStyle name="20% - Accent1 3 5 2 2 12" xfId="27496" xr:uid="{00000000-0005-0000-0000-0000B06A0000}"/>
    <cellStyle name="20% - Accent1 3 5 2 2 12 2" xfId="27497" xr:uid="{00000000-0005-0000-0000-0000B16A0000}"/>
    <cellStyle name="20% - Accent1 3 5 2 2 13" xfId="27498" xr:uid="{00000000-0005-0000-0000-0000B26A0000}"/>
    <cellStyle name="20% - Accent1 3 5 2 2 13 2" xfId="27499" xr:uid="{00000000-0005-0000-0000-0000B36A0000}"/>
    <cellStyle name="20% - Accent1 3 5 2 2 14" xfId="27500" xr:uid="{00000000-0005-0000-0000-0000B46A0000}"/>
    <cellStyle name="20% - Accent1 3 5 2 2 2" xfId="27501" xr:uid="{00000000-0005-0000-0000-0000B56A0000}"/>
    <cellStyle name="20% - Accent1 3 5 2 2 2 10" xfId="27502" xr:uid="{00000000-0005-0000-0000-0000B66A0000}"/>
    <cellStyle name="20% - Accent1 3 5 2 2 2 10 2" xfId="27503" xr:uid="{00000000-0005-0000-0000-0000B76A0000}"/>
    <cellStyle name="20% - Accent1 3 5 2 2 2 11" xfId="27504" xr:uid="{00000000-0005-0000-0000-0000B86A0000}"/>
    <cellStyle name="20% - Accent1 3 5 2 2 2 2" xfId="27505" xr:uid="{00000000-0005-0000-0000-0000B96A0000}"/>
    <cellStyle name="20% - Accent1 3 5 2 2 2 2 2" xfId="27506" xr:uid="{00000000-0005-0000-0000-0000BA6A0000}"/>
    <cellStyle name="20% - Accent1 3 5 2 2 2 2 2 2" xfId="27507" xr:uid="{00000000-0005-0000-0000-0000BB6A0000}"/>
    <cellStyle name="20% - Accent1 3 5 2 2 2 2 2 2 2" xfId="27508" xr:uid="{00000000-0005-0000-0000-0000BC6A0000}"/>
    <cellStyle name="20% - Accent1 3 5 2 2 2 2 2 2 2 2" xfId="27509" xr:uid="{00000000-0005-0000-0000-0000BD6A0000}"/>
    <cellStyle name="20% - Accent1 3 5 2 2 2 2 2 2 3" xfId="27510" xr:uid="{00000000-0005-0000-0000-0000BE6A0000}"/>
    <cellStyle name="20% - Accent1 3 5 2 2 2 2 2 3" xfId="27511" xr:uid="{00000000-0005-0000-0000-0000BF6A0000}"/>
    <cellStyle name="20% - Accent1 3 5 2 2 2 2 2 3 2" xfId="27512" xr:uid="{00000000-0005-0000-0000-0000C06A0000}"/>
    <cellStyle name="20% - Accent1 3 5 2 2 2 2 2 4" xfId="27513" xr:uid="{00000000-0005-0000-0000-0000C16A0000}"/>
    <cellStyle name="20% - Accent1 3 5 2 2 2 2 3" xfId="27514" xr:uid="{00000000-0005-0000-0000-0000C26A0000}"/>
    <cellStyle name="20% - Accent1 3 5 2 2 2 2 3 2" xfId="27515" xr:uid="{00000000-0005-0000-0000-0000C36A0000}"/>
    <cellStyle name="20% - Accent1 3 5 2 2 2 2 3 2 2" xfId="27516" xr:uid="{00000000-0005-0000-0000-0000C46A0000}"/>
    <cellStyle name="20% - Accent1 3 5 2 2 2 2 3 2 2 2" xfId="27517" xr:uid="{00000000-0005-0000-0000-0000C56A0000}"/>
    <cellStyle name="20% - Accent1 3 5 2 2 2 2 3 2 3" xfId="27518" xr:uid="{00000000-0005-0000-0000-0000C66A0000}"/>
    <cellStyle name="20% - Accent1 3 5 2 2 2 2 3 3" xfId="27519" xr:uid="{00000000-0005-0000-0000-0000C76A0000}"/>
    <cellStyle name="20% - Accent1 3 5 2 2 2 2 3 3 2" xfId="27520" xr:uid="{00000000-0005-0000-0000-0000C86A0000}"/>
    <cellStyle name="20% - Accent1 3 5 2 2 2 2 3 4" xfId="27521" xr:uid="{00000000-0005-0000-0000-0000C96A0000}"/>
    <cellStyle name="20% - Accent1 3 5 2 2 2 2 4" xfId="27522" xr:uid="{00000000-0005-0000-0000-0000CA6A0000}"/>
    <cellStyle name="20% - Accent1 3 5 2 2 2 2 4 2" xfId="27523" xr:uid="{00000000-0005-0000-0000-0000CB6A0000}"/>
    <cellStyle name="20% - Accent1 3 5 2 2 2 2 4 2 2" xfId="27524" xr:uid="{00000000-0005-0000-0000-0000CC6A0000}"/>
    <cellStyle name="20% - Accent1 3 5 2 2 2 2 4 2 2 2" xfId="27525" xr:uid="{00000000-0005-0000-0000-0000CD6A0000}"/>
    <cellStyle name="20% - Accent1 3 5 2 2 2 2 4 2 3" xfId="27526" xr:uid="{00000000-0005-0000-0000-0000CE6A0000}"/>
    <cellStyle name="20% - Accent1 3 5 2 2 2 2 4 3" xfId="27527" xr:uid="{00000000-0005-0000-0000-0000CF6A0000}"/>
    <cellStyle name="20% - Accent1 3 5 2 2 2 2 4 3 2" xfId="27528" xr:uid="{00000000-0005-0000-0000-0000D06A0000}"/>
    <cellStyle name="20% - Accent1 3 5 2 2 2 2 4 4" xfId="27529" xr:uid="{00000000-0005-0000-0000-0000D16A0000}"/>
    <cellStyle name="20% - Accent1 3 5 2 2 2 2 5" xfId="27530" xr:uid="{00000000-0005-0000-0000-0000D26A0000}"/>
    <cellStyle name="20% - Accent1 3 5 2 2 2 2 5 2" xfId="27531" xr:uid="{00000000-0005-0000-0000-0000D36A0000}"/>
    <cellStyle name="20% - Accent1 3 5 2 2 2 2 5 2 2" xfId="27532" xr:uid="{00000000-0005-0000-0000-0000D46A0000}"/>
    <cellStyle name="20% - Accent1 3 5 2 2 2 2 5 3" xfId="27533" xr:uid="{00000000-0005-0000-0000-0000D56A0000}"/>
    <cellStyle name="20% - Accent1 3 5 2 2 2 2 6" xfId="27534" xr:uid="{00000000-0005-0000-0000-0000D66A0000}"/>
    <cellStyle name="20% - Accent1 3 5 2 2 2 2 6 2" xfId="27535" xr:uid="{00000000-0005-0000-0000-0000D76A0000}"/>
    <cellStyle name="20% - Accent1 3 5 2 2 2 2 6 2 2" xfId="27536" xr:uid="{00000000-0005-0000-0000-0000D86A0000}"/>
    <cellStyle name="20% - Accent1 3 5 2 2 2 2 6 3" xfId="27537" xr:uid="{00000000-0005-0000-0000-0000D96A0000}"/>
    <cellStyle name="20% - Accent1 3 5 2 2 2 2 7" xfId="27538" xr:uid="{00000000-0005-0000-0000-0000DA6A0000}"/>
    <cellStyle name="20% - Accent1 3 5 2 2 2 2 7 2" xfId="27539" xr:uid="{00000000-0005-0000-0000-0000DB6A0000}"/>
    <cellStyle name="20% - Accent1 3 5 2 2 2 2 8" xfId="27540" xr:uid="{00000000-0005-0000-0000-0000DC6A0000}"/>
    <cellStyle name="20% - Accent1 3 5 2 2 2 2 8 2" xfId="27541" xr:uid="{00000000-0005-0000-0000-0000DD6A0000}"/>
    <cellStyle name="20% - Accent1 3 5 2 2 2 2 9" xfId="27542" xr:uid="{00000000-0005-0000-0000-0000DE6A0000}"/>
    <cellStyle name="20% - Accent1 3 5 2 2 2 3" xfId="27543" xr:uid="{00000000-0005-0000-0000-0000DF6A0000}"/>
    <cellStyle name="20% - Accent1 3 5 2 2 2 3 2" xfId="27544" xr:uid="{00000000-0005-0000-0000-0000E06A0000}"/>
    <cellStyle name="20% - Accent1 3 5 2 2 2 3 2 2" xfId="27545" xr:uid="{00000000-0005-0000-0000-0000E16A0000}"/>
    <cellStyle name="20% - Accent1 3 5 2 2 2 3 2 2 2" xfId="27546" xr:uid="{00000000-0005-0000-0000-0000E26A0000}"/>
    <cellStyle name="20% - Accent1 3 5 2 2 2 3 2 2 2 2" xfId="27547" xr:uid="{00000000-0005-0000-0000-0000E36A0000}"/>
    <cellStyle name="20% - Accent1 3 5 2 2 2 3 2 2 3" xfId="27548" xr:uid="{00000000-0005-0000-0000-0000E46A0000}"/>
    <cellStyle name="20% - Accent1 3 5 2 2 2 3 2 3" xfId="27549" xr:uid="{00000000-0005-0000-0000-0000E56A0000}"/>
    <cellStyle name="20% - Accent1 3 5 2 2 2 3 2 3 2" xfId="27550" xr:uid="{00000000-0005-0000-0000-0000E66A0000}"/>
    <cellStyle name="20% - Accent1 3 5 2 2 2 3 2 4" xfId="27551" xr:uid="{00000000-0005-0000-0000-0000E76A0000}"/>
    <cellStyle name="20% - Accent1 3 5 2 2 2 3 3" xfId="27552" xr:uid="{00000000-0005-0000-0000-0000E86A0000}"/>
    <cellStyle name="20% - Accent1 3 5 2 2 2 3 3 2" xfId="27553" xr:uid="{00000000-0005-0000-0000-0000E96A0000}"/>
    <cellStyle name="20% - Accent1 3 5 2 2 2 3 3 2 2" xfId="27554" xr:uid="{00000000-0005-0000-0000-0000EA6A0000}"/>
    <cellStyle name="20% - Accent1 3 5 2 2 2 3 3 2 2 2" xfId="27555" xr:uid="{00000000-0005-0000-0000-0000EB6A0000}"/>
    <cellStyle name="20% - Accent1 3 5 2 2 2 3 3 2 3" xfId="27556" xr:uid="{00000000-0005-0000-0000-0000EC6A0000}"/>
    <cellStyle name="20% - Accent1 3 5 2 2 2 3 3 3" xfId="27557" xr:uid="{00000000-0005-0000-0000-0000ED6A0000}"/>
    <cellStyle name="20% - Accent1 3 5 2 2 2 3 3 3 2" xfId="27558" xr:uid="{00000000-0005-0000-0000-0000EE6A0000}"/>
    <cellStyle name="20% - Accent1 3 5 2 2 2 3 3 4" xfId="27559" xr:uid="{00000000-0005-0000-0000-0000EF6A0000}"/>
    <cellStyle name="20% - Accent1 3 5 2 2 2 3 4" xfId="27560" xr:uid="{00000000-0005-0000-0000-0000F06A0000}"/>
    <cellStyle name="20% - Accent1 3 5 2 2 2 3 4 2" xfId="27561" xr:uid="{00000000-0005-0000-0000-0000F16A0000}"/>
    <cellStyle name="20% - Accent1 3 5 2 2 2 3 4 2 2" xfId="27562" xr:uid="{00000000-0005-0000-0000-0000F26A0000}"/>
    <cellStyle name="20% - Accent1 3 5 2 2 2 3 4 2 2 2" xfId="27563" xr:uid="{00000000-0005-0000-0000-0000F36A0000}"/>
    <cellStyle name="20% - Accent1 3 5 2 2 2 3 4 2 3" xfId="27564" xr:uid="{00000000-0005-0000-0000-0000F46A0000}"/>
    <cellStyle name="20% - Accent1 3 5 2 2 2 3 4 3" xfId="27565" xr:uid="{00000000-0005-0000-0000-0000F56A0000}"/>
    <cellStyle name="20% - Accent1 3 5 2 2 2 3 4 3 2" xfId="27566" xr:uid="{00000000-0005-0000-0000-0000F66A0000}"/>
    <cellStyle name="20% - Accent1 3 5 2 2 2 3 4 4" xfId="27567" xr:uid="{00000000-0005-0000-0000-0000F76A0000}"/>
    <cellStyle name="20% - Accent1 3 5 2 2 2 3 5" xfId="27568" xr:uid="{00000000-0005-0000-0000-0000F86A0000}"/>
    <cellStyle name="20% - Accent1 3 5 2 2 2 3 5 2" xfId="27569" xr:uid="{00000000-0005-0000-0000-0000F96A0000}"/>
    <cellStyle name="20% - Accent1 3 5 2 2 2 3 5 2 2" xfId="27570" xr:uid="{00000000-0005-0000-0000-0000FA6A0000}"/>
    <cellStyle name="20% - Accent1 3 5 2 2 2 3 5 3" xfId="27571" xr:uid="{00000000-0005-0000-0000-0000FB6A0000}"/>
    <cellStyle name="20% - Accent1 3 5 2 2 2 3 6" xfId="27572" xr:uid="{00000000-0005-0000-0000-0000FC6A0000}"/>
    <cellStyle name="20% - Accent1 3 5 2 2 2 3 6 2" xfId="27573" xr:uid="{00000000-0005-0000-0000-0000FD6A0000}"/>
    <cellStyle name="20% - Accent1 3 5 2 2 2 3 6 2 2" xfId="27574" xr:uid="{00000000-0005-0000-0000-0000FE6A0000}"/>
    <cellStyle name="20% - Accent1 3 5 2 2 2 3 6 3" xfId="27575" xr:uid="{00000000-0005-0000-0000-0000FF6A0000}"/>
    <cellStyle name="20% - Accent1 3 5 2 2 2 3 7" xfId="27576" xr:uid="{00000000-0005-0000-0000-0000006B0000}"/>
    <cellStyle name="20% - Accent1 3 5 2 2 2 3 7 2" xfId="27577" xr:uid="{00000000-0005-0000-0000-0000016B0000}"/>
    <cellStyle name="20% - Accent1 3 5 2 2 2 3 8" xfId="27578" xr:uid="{00000000-0005-0000-0000-0000026B0000}"/>
    <cellStyle name="20% - Accent1 3 5 2 2 2 3 8 2" xfId="27579" xr:uid="{00000000-0005-0000-0000-0000036B0000}"/>
    <cellStyle name="20% - Accent1 3 5 2 2 2 3 9" xfId="27580" xr:uid="{00000000-0005-0000-0000-0000046B0000}"/>
    <cellStyle name="20% - Accent1 3 5 2 2 2 4" xfId="27581" xr:uid="{00000000-0005-0000-0000-0000056B0000}"/>
    <cellStyle name="20% - Accent1 3 5 2 2 2 4 2" xfId="27582" xr:uid="{00000000-0005-0000-0000-0000066B0000}"/>
    <cellStyle name="20% - Accent1 3 5 2 2 2 4 2 2" xfId="27583" xr:uid="{00000000-0005-0000-0000-0000076B0000}"/>
    <cellStyle name="20% - Accent1 3 5 2 2 2 4 2 2 2" xfId="27584" xr:uid="{00000000-0005-0000-0000-0000086B0000}"/>
    <cellStyle name="20% - Accent1 3 5 2 2 2 4 2 3" xfId="27585" xr:uid="{00000000-0005-0000-0000-0000096B0000}"/>
    <cellStyle name="20% - Accent1 3 5 2 2 2 4 3" xfId="27586" xr:uid="{00000000-0005-0000-0000-00000A6B0000}"/>
    <cellStyle name="20% - Accent1 3 5 2 2 2 4 3 2" xfId="27587" xr:uid="{00000000-0005-0000-0000-00000B6B0000}"/>
    <cellStyle name="20% - Accent1 3 5 2 2 2 4 4" xfId="27588" xr:uid="{00000000-0005-0000-0000-00000C6B0000}"/>
    <cellStyle name="20% - Accent1 3 5 2 2 2 5" xfId="27589" xr:uid="{00000000-0005-0000-0000-00000D6B0000}"/>
    <cellStyle name="20% - Accent1 3 5 2 2 2 5 2" xfId="27590" xr:uid="{00000000-0005-0000-0000-00000E6B0000}"/>
    <cellStyle name="20% - Accent1 3 5 2 2 2 5 2 2" xfId="27591" xr:uid="{00000000-0005-0000-0000-00000F6B0000}"/>
    <cellStyle name="20% - Accent1 3 5 2 2 2 5 2 2 2" xfId="27592" xr:uid="{00000000-0005-0000-0000-0000106B0000}"/>
    <cellStyle name="20% - Accent1 3 5 2 2 2 5 2 3" xfId="27593" xr:uid="{00000000-0005-0000-0000-0000116B0000}"/>
    <cellStyle name="20% - Accent1 3 5 2 2 2 5 3" xfId="27594" xr:uid="{00000000-0005-0000-0000-0000126B0000}"/>
    <cellStyle name="20% - Accent1 3 5 2 2 2 5 3 2" xfId="27595" xr:uid="{00000000-0005-0000-0000-0000136B0000}"/>
    <cellStyle name="20% - Accent1 3 5 2 2 2 5 4" xfId="27596" xr:uid="{00000000-0005-0000-0000-0000146B0000}"/>
    <cellStyle name="20% - Accent1 3 5 2 2 2 6" xfId="27597" xr:uid="{00000000-0005-0000-0000-0000156B0000}"/>
    <cellStyle name="20% - Accent1 3 5 2 2 2 6 2" xfId="27598" xr:uid="{00000000-0005-0000-0000-0000166B0000}"/>
    <cellStyle name="20% - Accent1 3 5 2 2 2 6 2 2" xfId="27599" xr:uid="{00000000-0005-0000-0000-0000176B0000}"/>
    <cellStyle name="20% - Accent1 3 5 2 2 2 6 2 2 2" xfId="27600" xr:uid="{00000000-0005-0000-0000-0000186B0000}"/>
    <cellStyle name="20% - Accent1 3 5 2 2 2 6 2 3" xfId="27601" xr:uid="{00000000-0005-0000-0000-0000196B0000}"/>
    <cellStyle name="20% - Accent1 3 5 2 2 2 6 3" xfId="27602" xr:uid="{00000000-0005-0000-0000-00001A6B0000}"/>
    <cellStyle name="20% - Accent1 3 5 2 2 2 6 3 2" xfId="27603" xr:uid="{00000000-0005-0000-0000-00001B6B0000}"/>
    <cellStyle name="20% - Accent1 3 5 2 2 2 6 4" xfId="27604" xr:uid="{00000000-0005-0000-0000-00001C6B0000}"/>
    <cellStyle name="20% - Accent1 3 5 2 2 2 7" xfId="27605" xr:uid="{00000000-0005-0000-0000-00001D6B0000}"/>
    <cellStyle name="20% - Accent1 3 5 2 2 2 7 2" xfId="27606" xr:uid="{00000000-0005-0000-0000-00001E6B0000}"/>
    <cellStyle name="20% - Accent1 3 5 2 2 2 7 2 2" xfId="27607" xr:uid="{00000000-0005-0000-0000-00001F6B0000}"/>
    <cellStyle name="20% - Accent1 3 5 2 2 2 7 3" xfId="27608" xr:uid="{00000000-0005-0000-0000-0000206B0000}"/>
    <cellStyle name="20% - Accent1 3 5 2 2 2 8" xfId="27609" xr:uid="{00000000-0005-0000-0000-0000216B0000}"/>
    <cellStyle name="20% - Accent1 3 5 2 2 2 8 2" xfId="27610" xr:uid="{00000000-0005-0000-0000-0000226B0000}"/>
    <cellStyle name="20% - Accent1 3 5 2 2 2 8 2 2" xfId="27611" xr:uid="{00000000-0005-0000-0000-0000236B0000}"/>
    <cellStyle name="20% - Accent1 3 5 2 2 2 8 3" xfId="27612" xr:uid="{00000000-0005-0000-0000-0000246B0000}"/>
    <cellStyle name="20% - Accent1 3 5 2 2 2 9" xfId="27613" xr:uid="{00000000-0005-0000-0000-0000256B0000}"/>
    <cellStyle name="20% - Accent1 3 5 2 2 2 9 2" xfId="27614" xr:uid="{00000000-0005-0000-0000-0000266B0000}"/>
    <cellStyle name="20% - Accent1 3 5 2 2 3" xfId="27615" xr:uid="{00000000-0005-0000-0000-0000276B0000}"/>
    <cellStyle name="20% - Accent1 3 5 2 2 3 10" xfId="27616" xr:uid="{00000000-0005-0000-0000-0000286B0000}"/>
    <cellStyle name="20% - Accent1 3 5 2 2 3 10 2" xfId="27617" xr:uid="{00000000-0005-0000-0000-0000296B0000}"/>
    <cellStyle name="20% - Accent1 3 5 2 2 3 11" xfId="27618" xr:uid="{00000000-0005-0000-0000-00002A6B0000}"/>
    <cellStyle name="20% - Accent1 3 5 2 2 3 2" xfId="27619" xr:uid="{00000000-0005-0000-0000-00002B6B0000}"/>
    <cellStyle name="20% - Accent1 3 5 2 2 3 2 2" xfId="27620" xr:uid="{00000000-0005-0000-0000-00002C6B0000}"/>
    <cellStyle name="20% - Accent1 3 5 2 2 3 2 2 2" xfId="27621" xr:uid="{00000000-0005-0000-0000-00002D6B0000}"/>
    <cellStyle name="20% - Accent1 3 5 2 2 3 2 2 2 2" xfId="27622" xr:uid="{00000000-0005-0000-0000-00002E6B0000}"/>
    <cellStyle name="20% - Accent1 3 5 2 2 3 2 2 2 2 2" xfId="27623" xr:uid="{00000000-0005-0000-0000-00002F6B0000}"/>
    <cellStyle name="20% - Accent1 3 5 2 2 3 2 2 2 3" xfId="27624" xr:uid="{00000000-0005-0000-0000-0000306B0000}"/>
    <cellStyle name="20% - Accent1 3 5 2 2 3 2 2 3" xfId="27625" xr:uid="{00000000-0005-0000-0000-0000316B0000}"/>
    <cellStyle name="20% - Accent1 3 5 2 2 3 2 2 3 2" xfId="27626" xr:uid="{00000000-0005-0000-0000-0000326B0000}"/>
    <cellStyle name="20% - Accent1 3 5 2 2 3 2 2 4" xfId="27627" xr:uid="{00000000-0005-0000-0000-0000336B0000}"/>
    <cellStyle name="20% - Accent1 3 5 2 2 3 2 3" xfId="27628" xr:uid="{00000000-0005-0000-0000-0000346B0000}"/>
    <cellStyle name="20% - Accent1 3 5 2 2 3 2 3 2" xfId="27629" xr:uid="{00000000-0005-0000-0000-0000356B0000}"/>
    <cellStyle name="20% - Accent1 3 5 2 2 3 2 3 2 2" xfId="27630" xr:uid="{00000000-0005-0000-0000-0000366B0000}"/>
    <cellStyle name="20% - Accent1 3 5 2 2 3 2 3 2 2 2" xfId="27631" xr:uid="{00000000-0005-0000-0000-0000376B0000}"/>
    <cellStyle name="20% - Accent1 3 5 2 2 3 2 3 2 3" xfId="27632" xr:uid="{00000000-0005-0000-0000-0000386B0000}"/>
    <cellStyle name="20% - Accent1 3 5 2 2 3 2 3 3" xfId="27633" xr:uid="{00000000-0005-0000-0000-0000396B0000}"/>
    <cellStyle name="20% - Accent1 3 5 2 2 3 2 3 3 2" xfId="27634" xr:uid="{00000000-0005-0000-0000-00003A6B0000}"/>
    <cellStyle name="20% - Accent1 3 5 2 2 3 2 3 4" xfId="27635" xr:uid="{00000000-0005-0000-0000-00003B6B0000}"/>
    <cellStyle name="20% - Accent1 3 5 2 2 3 2 4" xfId="27636" xr:uid="{00000000-0005-0000-0000-00003C6B0000}"/>
    <cellStyle name="20% - Accent1 3 5 2 2 3 2 4 2" xfId="27637" xr:uid="{00000000-0005-0000-0000-00003D6B0000}"/>
    <cellStyle name="20% - Accent1 3 5 2 2 3 2 4 2 2" xfId="27638" xr:uid="{00000000-0005-0000-0000-00003E6B0000}"/>
    <cellStyle name="20% - Accent1 3 5 2 2 3 2 4 2 2 2" xfId="27639" xr:uid="{00000000-0005-0000-0000-00003F6B0000}"/>
    <cellStyle name="20% - Accent1 3 5 2 2 3 2 4 2 3" xfId="27640" xr:uid="{00000000-0005-0000-0000-0000406B0000}"/>
    <cellStyle name="20% - Accent1 3 5 2 2 3 2 4 3" xfId="27641" xr:uid="{00000000-0005-0000-0000-0000416B0000}"/>
    <cellStyle name="20% - Accent1 3 5 2 2 3 2 4 3 2" xfId="27642" xr:uid="{00000000-0005-0000-0000-0000426B0000}"/>
    <cellStyle name="20% - Accent1 3 5 2 2 3 2 4 4" xfId="27643" xr:uid="{00000000-0005-0000-0000-0000436B0000}"/>
    <cellStyle name="20% - Accent1 3 5 2 2 3 2 5" xfId="27644" xr:uid="{00000000-0005-0000-0000-0000446B0000}"/>
    <cellStyle name="20% - Accent1 3 5 2 2 3 2 5 2" xfId="27645" xr:uid="{00000000-0005-0000-0000-0000456B0000}"/>
    <cellStyle name="20% - Accent1 3 5 2 2 3 2 5 2 2" xfId="27646" xr:uid="{00000000-0005-0000-0000-0000466B0000}"/>
    <cellStyle name="20% - Accent1 3 5 2 2 3 2 5 3" xfId="27647" xr:uid="{00000000-0005-0000-0000-0000476B0000}"/>
    <cellStyle name="20% - Accent1 3 5 2 2 3 2 6" xfId="27648" xr:uid="{00000000-0005-0000-0000-0000486B0000}"/>
    <cellStyle name="20% - Accent1 3 5 2 2 3 2 6 2" xfId="27649" xr:uid="{00000000-0005-0000-0000-0000496B0000}"/>
    <cellStyle name="20% - Accent1 3 5 2 2 3 2 6 2 2" xfId="27650" xr:uid="{00000000-0005-0000-0000-00004A6B0000}"/>
    <cellStyle name="20% - Accent1 3 5 2 2 3 2 6 3" xfId="27651" xr:uid="{00000000-0005-0000-0000-00004B6B0000}"/>
    <cellStyle name="20% - Accent1 3 5 2 2 3 2 7" xfId="27652" xr:uid="{00000000-0005-0000-0000-00004C6B0000}"/>
    <cellStyle name="20% - Accent1 3 5 2 2 3 2 7 2" xfId="27653" xr:uid="{00000000-0005-0000-0000-00004D6B0000}"/>
    <cellStyle name="20% - Accent1 3 5 2 2 3 2 8" xfId="27654" xr:uid="{00000000-0005-0000-0000-00004E6B0000}"/>
    <cellStyle name="20% - Accent1 3 5 2 2 3 2 8 2" xfId="27655" xr:uid="{00000000-0005-0000-0000-00004F6B0000}"/>
    <cellStyle name="20% - Accent1 3 5 2 2 3 2 9" xfId="27656" xr:uid="{00000000-0005-0000-0000-0000506B0000}"/>
    <cellStyle name="20% - Accent1 3 5 2 2 3 3" xfId="27657" xr:uid="{00000000-0005-0000-0000-0000516B0000}"/>
    <cellStyle name="20% - Accent1 3 5 2 2 3 3 2" xfId="27658" xr:uid="{00000000-0005-0000-0000-0000526B0000}"/>
    <cellStyle name="20% - Accent1 3 5 2 2 3 3 2 2" xfId="27659" xr:uid="{00000000-0005-0000-0000-0000536B0000}"/>
    <cellStyle name="20% - Accent1 3 5 2 2 3 3 2 2 2" xfId="27660" xr:uid="{00000000-0005-0000-0000-0000546B0000}"/>
    <cellStyle name="20% - Accent1 3 5 2 2 3 3 2 2 2 2" xfId="27661" xr:uid="{00000000-0005-0000-0000-0000556B0000}"/>
    <cellStyle name="20% - Accent1 3 5 2 2 3 3 2 2 3" xfId="27662" xr:uid="{00000000-0005-0000-0000-0000566B0000}"/>
    <cellStyle name="20% - Accent1 3 5 2 2 3 3 2 3" xfId="27663" xr:uid="{00000000-0005-0000-0000-0000576B0000}"/>
    <cellStyle name="20% - Accent1 3 5 2 2 3 3 2 3 2" xfId="27664" xr:uid="{00000000-0005-0000-0000-0000586B0000}"/>
    <cellStyle name="20% - Accent1 3 5 2 2 3 3 2 4" xfId="27665" xr:uid="{00000000-0005-0000-0000-0000596B0000}"/>
    <cellStyle name="20% - Accent1 3 5 2 2 3 3 3" xfId="27666" xr:uid="{00000000-0005-0000-0000-00005A6B0000}"/>
    <cellStyle name="20% - Accent1 3 5 2 2 3 3 3 2" xfId="27667" xr:uid="{00000000-0005-0000-0000-00005B6B0000}"/>
    <cellStyle name="20% - Accent1 3 5 2 2 3 3 3 2 2" xfId="27668" xr:uid="{00000000-0005-0000-0000-00005C6B0000}"/>
    <cellStyle name="20% - Accent1 3 5 2 2 3 3 3 2 2 2" xfId="27669" xr:uid="{00000000-0005-0000-0000-00005D6B0000}"/>
    <cellStyle name="20% - Accent1 3 5 2 2 3 3 3 2 3" xfId="27670" xr:uid="{00000000-0005-0000-0000-00005E6B0000}"/>
    <cellStyle name="20% - Accent1 3 5 2 2 3 3 3 3" xfId="27671" xr:uid="{00000000-0005-0000-0000-00005F6B0000}"/>
    <cellStyle name="20% - Accent1 3 5 2 2 3 3 3 3 2" xfId="27672" xr:uid="{00000000-0005-0000-0000-0000606B0000}"/>
    <cellStyle name="20% - Accent1 3 5 2 2 3 3 3 4" xfId="27673" xr:uid="{00000000-0005-0000-0000-0000616B0000}"/>
    <cellStyle name="20% - Accent1 3 5 2 2 3 3 4" xfId="27674" xr:uid="{00000000-0005-0000-0000-0000626B0000}"/>
    <cellStyle name="20% - Accent1 3 5 2 2 3 3 4 2" xfId="27675" xr:uid="{00000000-0005-0000-0000-0000636B0000}"/>
    <cellStyle name="20% - Accent1 3 5 2 2 3 3 4 2 2" xfId="27676" xr:uid="{00000000-0005-0000-0000-0000646B0000}"/>
    <cellStyle name="20% - Accent1 3 5 2 2 3 3 4 2 2 2" xfId="27677" xr:uid="{00000000-0005-0000-0000-0000656B0000}"/>
    <cellStyle name="20% - Accent1 3 5 2 2 3 3 4 2 3" xfId="27678" xr:uid="{00000000-0005-0000-0000-0000666B0000}"/>
    <cellStyle name="20% - Accent1 3 5 2 2 3 3 4 3" xfId="27679" xr:uid="{00000000-0005-0000-0000-0000676B0000}"/>
    <cellStyle name="20% - Accent1 3 5 2 2 3 3 4 3 2" xfId="27680" xr:uid="{00000000-0005-0000-0000-0000686B0000}"/>
    <cellStyle name="20% - Accent1 3 5 2 2 3 3 4 4" xfId="27681" xr:uid="{00000000-0005-0000-0000-0000696B0000}"/>
    <cellStyle name="20% - Accent1 3 5 2 2 3 3 5" xfId="27682" xr:uid="{00000000-0005-0000-0000-00006A6B0000}"/>
    <cellStyle name="20% - Accent1 3 5 2 2 3 3 5 2" xfId="27683" xr:uid="{00000000-0005-0000-0000-00006B6B0000}"/>
    <cellStyle name="20% - Accent1 3 5 2 2 3 3 5 2 2" xfId="27684" xr:uid="{00000000-0005-0000-0000-00006C6B0000}"/>
    <cellStyle name="20% - Accent1 3 5 2 2 3 3 5 3" xfId="27685" xr:uid="{00000000-0005-0000-0000-00006D6B0000}"/>
    <cellStyle name="20% - Accent1 3 5 2 2 3 3 6" xfId="27686" xr:uid="{00000000-0005-0000-0000-00006E6B0000}"/>
    <cellStyle name="20% - Accent1 3 5 2 2 3 3 6 2" xfId="27687" xr:uid="{00000000-0005-0000-0000-00006F6B0000}"/>
    <cellStyle name="20% - Accent1 3 5 2 2 3 3 6 2 2" xfId="27688" xr:uid="{00000000-0005-0000-0000-0000706B0000}"/>
    <cellStyle name="20% - Accent1 3 5 2 2 3 3 6 3" xfId="27689" xr:uid="{00000000-0005-0000-0000-0000716B0000}"/>
    <cellStyle name="20% - Accent1 3 5 2 2 3 3 7" xfId="27690" xr:uid="{00000000-0005-0000-0000-0000726B0000}"/>
    <cellStyle name="20% - Accent1 3 5 2 2 3 3 7 2" xfId="27691" xr:uid="{00000000-0005-0000-0000-0000736B0000}"/>
    <cellStyle name="20% - Accent1 3 5 2 2 3 3 8" xfId="27692" xr:uid="{00000000-0005-0000-0000-0000746B0000}"/>
    <cellStyle name="20% - Accent1 3 5 2 2 3 3 8 2" xfId="27693" xr:uid="{00000000-0005-0000-0000-0000756B0000}"/>
    <cellStyle name="20% - Accent1 3 5 2 2 3 3 9" xfId="27694" xr:uid="{00000000-0005-0000-0000-0000766B0000}"/>
    <cellStyle name="20% - Accent1 3 5 2 2 3 4" xfId="27695" xr:uid="{00000000-0005-0000-0000-0000776B0000}"/>
    <cellStyle name="20% - Accent1 3 5 2 2 3 4 2" xfId="27696" xr:uid="{00000000-0005-0000-0000-0000786B0000}"/>
    <cellStyle name="20% - Accent1 3 5 2 2 3 4 2 2" xfId="27697" xr:uid="{00000000-0005-0000-0000-0000796B0000}"/>
    <cellStyle name="20% - Accent1 3 5 2 2 3 4 2 2 2" xfId="27698" xr:uid="{00000000-0005-0000-0000-00007A6B0000}"/>
    <cellStyle name="20% - Accent1 3 5 2 2 3 4 2 3" xfId="27699" xr:uid="{00000000-0005-0000-0000-00007B6B0000}"/>
    <cellStyle name="20% - Accent1 3 5 2 2 3 4 3" xfId="27700" xr:uid="{00000000-0005-0000-0000-00007C6B0000}"/>
    <cellStyle name="20% - Accent1 3 5 2 2 3 4 3 2" xfId="27701" xr:uid="{00000000-0005-0000-0000-00007D6B0000}"/>
    <cellStyle name="20% - Accent1 3 5 2 2 3 4 4" xfId="27702" xr:uid="{00000000-0005-0000-0000-00007E6B0000}"/>
    <cellStyle name="20% - Accent1 3 5 2 2 3 5" xfId="27703" xr:uid="{00000000-0005-0000-0000-00007F6B0000}"/>
    <cellStyle name="20% - Accent1 3 5 2 2 3 5 2" xfId="27704" xr:uid="{00000000-0005-0000-0000-0000806B0000}"/>
    <cellStyle name="20% - Accent1 3 5 2 2 3 5 2 2" xfId="27705" xr:uid="{00000000-0005-0000-0000-0000816B0000}"/>
    <cellStyle name="20% - Accent1 3 5 2 2 3 5 2 2 2" xfId="27706" xr:uid="{00000000-0005-0000-0000-0000826B0000}"/>
    <cellStyle name="20% - Accent1 3 5 2 2 3 5 2 3" xfId="27707" xr:uid="{00000000-0005-0000-0000-0000836B0000}"/>
    <cellStyle name="20% - Accent1 3 5 2 2 3 5 3" xfId="27708" xr:uid="{00000000-0005-0000-0000-0000846B0000}"/>
    <cellStyle name="20% - Accent1 3 5 2 2 3 5 3 2" xfId="27709" xr:uid="{00000000-0005-0000-0000-0000856B0000}"/>
    <cellStyle name="20% - Accent1 3 5 2 2 3 5 4" xfId="27710" xr:uid="{00000000-0005-0000-0000-0000866B0000}"/>
    <cellStyle name="20% - Accent1 3 5 2 2 3 6" xfId="27711" xr:uid="{00000000-0005-0000-0000-0000876B0000}"/>
    <cellStyle name="20% - Accent1 3 5 2 2 3 6 2" xfId="27712" xr:uid="{00000000-0005-0000-0000-0000886B0000}"/>
    <cellStyle name="20% - Accent1 3 5 2 2 3 6 2 2" xfId="27713" xr:uid="{00000000-0005-0000-0000-0000896B0000}"/>
    <cellStyle name="20% - Accent1 3 5 2 2 3 6 2 2 2" xfId="27714" xr:uid="{00000000-0005-0000-0000-00008A6B0000}"/>
    <cellStyle name="20% - Accent1 3 5 2 2 3 6 2 3" xfId="27715" xr:uid="{00000000-0005-0000-0000-00008B6B0000}"/>
    <cellStyle name="20% - Accent1 3 5 2 2 3 6 3" xfId="27716" xr:uid="{00000000-0005-0000-0000-00008C6B0000}"/>
    <cellStyle name="20% - Accent1 3 5 2 2 3 6 3 2" xfId="27717" xr:uid="{00000000-0005-0000-0000-00008D6B0000}"/>
    <cellStyle name="20% - Accent1 3 5 2 2 3 6 4" xfId="27718" xr:uid="{00000000-0005-0000-0000-00008E6B0000}"/>
    <cellStyle name="20% - Accent1 3 5 2 2 3 7" xfId="27719" xr:uid="{00000000-0005-0000-0000-00008F6B0000}"/>
    <cellStyle name="20% - Accent1 3 5 2 2 3 7 2" xfId="27720" xr:uid="{00000000-0005-0000-0000-0000906B0000}"/>
    <cellStyle name="20% - Accent1 3 5 2 2 3 7 2 2" xfId="27721" xr:uid="{00000000-0005-0000-0000-0000916B0000}"/>
    <cellStyle name="20% - Accent1 3 5 2 2 3 7 3" xfId="27722" xr:uid="{00000000-0005-0000-0000-0000926B0000}"/>
    <cellStyle name="20% - Accent1 3 5 2 2 3 8" xfId="27723" xr:uid="{00000000-0005-0000-0000-0000936B0000}"/>
    <cellStyle name="20% - Accent1 3 5 2 2 3 8 2" xfId="27724" xr:uid="{00000000-0005-0000-0000-0000946B0000}"/>
    <cellStyle name="20% - Accent1 3 5 2 2 3 8 2 2" xfId="27725" xr:uid="{00000000-0005-0000-0000-0000956B0000}"/>
    <cellStyle name="20% - Accent1 3 5 2 2 3 8 3" xfId="27726" xr:uid="{00000000-0005-0000-0000-0000966B0000}"/>
    <cellStyle name="20% - Accent1 3 5 2 2 3 9" xfId="27727" xr:uid="{00000000-0005-0000-0000-0000976B0000}"/>
    <cellStyle name="20% - Accent1 3 5 2 2 3 9 2" xfId="27728" xr:uid="{00000000-0005-0000-0000-0000986B0000}"/>
    <cellStyle name="20% - Accent1 3 5 2 2 4" xfId="27729" xr:uid="{00000000-0005-0000-0000-0000996B0000}"/>
    <cellStyle name="20% - Accent1 3 5 2 2 4 10" xfId="27730" xr:uid="{00000000-0005-0000-0000-00009A6B0000}"/>
    <cellStyle name="20% - Accent1 3 5 2 2 4 10 2" xfId="27731" xr:uid="{00000000-0005-0000-0000-00009B6B0000}"/>
    <cellStyle name="20% - Accent1 3 5 2 2 4 11" xfId="27732" xr:uid="{00000000-0005-0000-0000-00009C6B0000}"/>
    <cellStyle name="20% - Accent1 3 5 2 2 4 2" xfId="27733" xr:uid="{00000000-0005-0000-0000-00009D6B0000}"/>
    <cellStyle name="20% - Accent1 3 5 2 2 4 2 2" xfId="27734" xr:uid="{00000000-0005-0000-0000-00009E6B0000}"/>
    <cellStyle name="20% - Accent1 3 5 2 2 4 2 2 2" xfId="27735" xr:uid="{00000000-0005-0000-0000-00009F6B0000}"/>
    <cellStyle name="20% - Accent1 3 5 2 2 4 2 2 2 2" xfId="27736" xr:uid="{00000000-0005-0000-0000-0000A06B0000}"/>
    <cellStyle name="20% - Accent1 3 5 2 2 4 2 2 2 2 2" xfId="27737" xr:uid="{00000000-0005-0000-0000-0000A16B0000}"/>
    <cellStyle name="20% - Accent1 3 5 2 2 4 2 2 2 3" xfId="27738" xr:uid="{00000000-0005-0000-0000-0000A26B0000}"/>
    <cellStyle name="20% - Accent1 3 5 2 2 4 2 2 3" xfId="27739" xr:uid="{00000000-0005-0000-0000-0000A36B0000}"/>
    <cellStyle name="20% - Accent1 3 5 2 2 4 2 2 3 2" xfId="27740" xr:uid="{00000000-0005-0000-0000-0000A46B0000}"/>
    <cellStyle name="20% - Accent1 3 5 2 2 4 2 2 4" xfId="27741" xr:uid="{00000000-0005-0000-0000-0000A56B0000}"/>
    <cellStyle name="20% - Accent1 3 5 2 2 4 2 3" xfId="27742" xr:uid="{00000000-0005-0000-0000-0000A66B0000}"/>
    <cellStyle name="20% - Accent1 3 5 2 2 4 2 3 2" xfId="27743" xr:uid="{00000000-0005-0000-0000-0000A76B0000}"/>
    <cellStyle name="20% - Accent1 3 5 2 2 4 2 3 2 2" xfId="27744" xr:uid="{00000000-0005-0000-0000-0000A86B0000}"/>
    <cellStyle name="20% - Accent1 3 5 2 2 4 2 3 2 2 2" xfId="27745" xr:uid="{00000000-0005-0000-0000-0000A96B0000}"/>
    <cellStyle name="20% - Accent1 3 5 2 2 4 2 3 2 3" xfId="27746" xr:uid="{00000000-0005-0000-0000-0000AA6B0000}"/>
    <cellStyle name="20% - Accent1 3 5 2 2 4 2 3 3" xfId="27747" xr:uid="{00000000-0005-0000-0000-0000AB6B0000}"/>
    <cellStyle name="20% - Accent1 3 5 2 2 4 2 3 3 2" xfId="27748" xr:uid="{00000000-0005-0000-0000-0000AC6B0000}"/>
    <cellStyle name="20% - Accent1 3 5 2 2 4 2 3 4" xfId="27749" xr:uid="{00000000-0005-0000-0000-0000AD6B0000}"/>
    <cellStyle name="20% - Accent1 3 5 2 2 4 2 4" xfId="27750" xr:uid="{00000000-0005-0000-0000-0000AE6B0000}"/>
    <cellStyle name="20% - Accent1 3 5 2 2 4 2 4 2" xfId="27751" xr:uid="{00000000-0005-0000-0000-0000AF6B0000}"/>
    <cellStyle name="20% - Accent1 3 5 2 2 4 2 4 2 2" xfId="27752" xr:uid="{00000000-0005-0000-0000-0000B06B0000}"/>
    <cellStyle name="20% - Accent1 3 5 2 2 4 2 4 2 2 2" xfId="27753" xr:uid="{00000000-0005-0000-0000-0000B16B0000}"/>
    <cellStyle name="20% - Accent1 3 5 2 2 4 2 4 2 3" xfId="27754" xr:uid="{00000000-0005-0000-0000-0000B26B0000}"/>
    <cellStyle name="20% - Accent1 3 5 2 2 4 2 4 3" xfId="27755" xr:uid="{00000000-0005-0000-0000-0000B36B0000}"/>
    <cellStyle name="20% - Accent1 3 5 2 2 4 2 4 3 2" xfId="27756" xr:uid="{00000000-0005-0000-0000-0000B46B0000}"/>
    <cellStyle name="20% - Accent1 3 5 2 2 4 2 4 4" xfId="27757" xr:uid="{00000000-0005-0000-0000-0000B56B0000}"/>
    <cellStyle name="20% - Accent1 3 5 2 2 4 2 5" xfId="27758" xr:uid="{00000000-0005-0000-0000-0000B66B0000}"/>
    <cellStyle name="20% - Accent1 3 5 2 2 4 2 5 2" xfId="27759" xr:uid="{00000000-0005-0000-0000-0000B76B0000}"/>
    <cellStyle name="20% - Accent1 3 5 2 2 4 2 5 2 2" xfId="27760" xr:uid="{00000000-0005-0000-0000-0000B86B0000}"/>
    <cellStyle name="20% - Accent1 3 5 2 2 4 2 5 3" xfId="27761" xr:uid="{00000000-0005-0000-0000-0000B96B0000}"/>
    <cellStyle name="20% - Accent1 3 5 2 2 4 2 6" xfId="27762" xr:uid="{00000000-0005-0000-0000-0000BA6B0000}"/>
    <cellStyle name="20% - Accent1 3 5 2 2 4 2 6 2" xfId="27763" xr:uid="{00000000-0005-0000-0000-0000BB6B0000}"/>
    <cellStyle name="20% - Accent1 3 5 2 2 4 2 6 2 2" xfId="27764" xr:uid="{00000000-0005-0000-0000-0000BC6B0000}"/>
    <cellStyle name="20% - Accent1 3 5 2 2 4 2 6 3" xfId="27765" xr:uid="{00000000-0005-0000-0000-0000BD6B0000}"/>
    <cellStyle name="20% - Accent1 3 5 2 2 4 2 7" xfId="27766" xr:uid="{00000000-0005-0000-0000-0000BE6B0000}"/>
    <cellStyle name="20% - Accent1 3 5 2 2 4 2 7 2" xfId="27767" xr:uid="{00000000-0005-0000-0000-0000BF6B0000}"/>
    <cellStyle name="20% - Accent1 3 5 2 2 4 2 8" xfId="27768" xr:uid="{00000000-0005-0000-0000-0000C06B0000}"/>
    <cellStyle name="20% - Accent1 3 5 2 2 4 2 8 2" xfId="27769" xr:uid="{00000000-0005-0000-0000-0000C16B0000}"/>
    <cellStyle name="20% - Accent1 3 5 2 2 4 2 9" xfId="27770" xr:uid="{00000000-0005-0000-0000-0000C26B0000}"/>
    <cellStyle name="20% - Accent1 3 5 2 2 4 3" xfId="27771" xr:uid="{00000000-0005-0000-0000-0000C36B0000}"/>
    <cellStyle name="20% - Accent1 3 5 2 2 4 3 2" xfId="27772" xr:uid="{00000000-0005-0000-0000-0000C46B0000}"/>
    <cellStyle name="20% - Accent1 3 5 2 2 4 3 2 2" xfId="27773" xr:uid="{00000000-0005-0000-0000-0000C56B0000}"/>
    <cellStyle name="20% - Accent1 3 5 2 2 4 3 2 2 2" xfId="27774" xr:uid="{00000000-0005-0000-0000-0000C66B0000}"/>
    <cellStyle name="20% - Accent1 3 5 2 2 4 3 2 2 2 2" xfId="27775" xr:uid="{00000000-0005-0000-0000-0000C76B0000}"/>
    <cellStyle name="20% - Accent1 3 5 2 2 4 3 2 2 3" xfId="27776" xr:uid="{00000000-0005-0000-0000-0000C86B0000}"/>
    <cellStyle name="20% - Accent1 3 5 2 2 4 3 2 3" xfId="27777" xr:uid="{00000000-0005-0000-0000-0000C96B0000}"/>
    <cellStyle name="20% - Accent1 3 5 2 2 4 3 2 3 2" xfId="27778" xr:uid="{00000000-0005-0000-0000-0000CA6B0000}"/>
    <cellStyle name="20% - Accent1 3 5 2 2 4 3 2 4" xfId="27779" xr:uid="{00000000-0005-0000-0000-0000CB6B0000}"/>
    <cellStyle name="20% - Accent1 3 5 2 2 4 3 3" xfId="27780" xr:uid="{00000000-0005-0000-0000-0000CC6B0000}"/>
    <cellStyle name="20% - Accent1 3 5 2 2 4 3 3 2" xfId="27781" xr:uid="{00000000-0005-0000-0000-0000CD6B0000}"/>
    <cellStyle name="20% - Accent1 3 5 2 2 4 3 3 2 2" xfId="27782" xr:uid="{00000000-0005-0000-0000-0000CE6B0000}"/>
    <cellStyle name="20% - Accent1 3 5 2 2 4 3 3 2 2 2" xfId="27783" xr:uid="{00000000-0005-0000-0000-0000CF6B0000}"/>
    <cellStyle name="20% - Accent1 3 5 2 2 4 3 3 2 3" xfId="27784" xr:uid="{00000000-0005-0000-0000-0000D06B0000}"/>
    <cellStyle name="20% - Accent1 3 5 2 2 4 3 3 3" xfId="27785" xr:uid="{00000000-0005-0000-0000-0000D16B0000}"/>
    <cellStyle name="20% - Accent1 3 5 2 2 4 3 3 3 2" xfId="27786" xr:uid="{00000000-0005-0000-0000-0000D26B0000}"/>
    <cellStyle name="20% - Accent1 3 5 2 2 4 3 3 4" xfId="27787" xr:uid="{00000000-0005-0000-0000-0000D36B0000}"/>
    <cellStyle name="20% - Accent1 3 5 2 2 4 3 4" xfId="27788" xr:uid="{00000000-0005-0000-0000-0000D46B0000}"/>
    <cellStyle name="20% - Accent1 3 5 2 2 4 3 4 2" xfId="27789" xr:uid="{00000000-0005-0000-0000-0000D56B0000}"/>
    <cellStyle name="20% - Accent1 3 5 2 2 4 3 4 2 2" xfId="27790" xr:uid="{00000000-0005-0000-0000-0000D66B0000}"/>
    <cellStyle name="20% - Accent1 3 5 2 2 4 3 4 2 2 2" xfId="27791" xr:uid="{00000000-0005-0000-0000-0000D76B0000}"/>
    <cellStyle name="20% - Accent1 3 5 2 2 4 3 4 2 3" xfId="27792" xr:uid="{00000000-0005-0000-0000-0000D86B0000}"/>
    <cellStyle name="20% - Accent1 3 5 2 2 4 3 4 3" xfId="27793" xr:uid="{00000000-0005-0000-0000-0000D96B0000}"/>
    <cellStyle name="20% - Accent1 3 5 2 2 4 3 4 3 2" xfId="27794" xr:uid="{00000000-0005-0000-0000-0000DA6B0000}"/>
    <cellStyle name="20% - Accent1 3 5 2 2 4 3 4 4" xfId="27795" xr:uid="{00000000-0005-0000-0000-0000DB6B0000}"/>
    <cellStyle name="20% - Accent1 3 5 2 2 4 3 5" xfId="27796" xr:uid="{00000000-0005-0000-0000-0000DC6B0000}"/>
    <cellStyle name="20% - Accent1 3 5 2 2 4 3 5 2" xfId="27797" xr:uid="{00000000-0005-0000-0000-0000DD6B0000}"/>
    <cellStyle name="20% - Accent1 3 5 2 2 4 3 5 2 2" xfId="27798" xr:uid="{00000000-0005-0000-0000-0000DE6B0000}"/>
    <cellStyle name="20% - Accent1 3 5 2 2 4 3 5 3" xfId="27799" xr:uid="{00000000-0005-0000-0000-0000DF6B0000}"/>
    <cellStyle name="20% - Accent1 3 5 2 2 4 3 6" xfId="27800" xr:uid="{00000000-0005-0000-0000-0000E06B0000}"/>
    <cellStyle name="20% - Accent1 3 5 2 2 4 3 6 2" xfId="27801" xr:uid="{00000000-0005-0000-0000-0000E16B0000}"/>
    <cellStyle name="20% - Accent1 3 5 2 2 4 3 6 2 2" xfId="27802" xr:uid="{00000000-0005-0000-0000-0000E26B0000}"/>
    <cellStyle name="20% - Accent1 3 5 2 2 4 3 6 3" xfId="27803" xr:uid="{00000000-0005-0000-0000-0000E36B0000}"/>
    <cellStyle name="20% - Accent1 3 5 2 2 4 3 7" xfId="27804" xr:uid="{00000000-0005-0000-0000-0000E46B0000}"/>
    <cellStyle name="20% - Accent1 3 5 2 2 4 3 7 2" xfId="27805" xr:uid="{00000000-0005-0000-0000-0000E56B0000}"/>
    <cellStyle name="20% - Accent1 3 5 2 2 4 3 8" xfId="27806" xr:uid="{00000000-0005-0000-0000-0000E66B0000}"/>
    <cellStyle name="20% - Accent1 3 5 2 2 4 3 8 2" xfId="27807" xr:uid="{00000000-0005-0000-0000-0000E76B0000}"/>
    <cellStyle name="20% - Accent1 3 5 2 2 4 3 9" xfId="27808" xr:uid="{00000000-0005-0000-0000-0000E86B0000}"/>
    <cellStyle name="20% - Accent1 3 5 2 2 4 4" xfId="27809" xr:uid="{00000000-0005-0000-0000-0000E96B0000}"/>
    <cellStyle name="20% - Accent1 3 5 2 2 4 4 2" xfId="27810" xr:uid="{00000000-0005-0000-0000-0000EA6B0000}"/>
    <cellStyle name="20% - Accent1 3 5 2 2 4 4 2 2" xfId="27811" xr:uid="{00000000-0005-0000-0000-0000EB6B0000}"/>
    <cellStyle name="20% - Accent1 3 5 2 2 4 4 2 2 2" xfId="27812" xr:uid="{00000000-0005-0000-0000-0000EC6B0000}"/>
    <cellStyle name="20% - Accent1 3 5 2 2 4 4 2 3" xfId="27813" xr:uid="{00000000-0005-0000-0000-0000ED6B0000}"/>
    <cellStyle name="20% - Accent1 3 5 2 2 4 4 3" xfId="27814" xr:uid="{00000000-0005-0000-0000-0000EE6B0000}"/>
    <cellStyle name="20% - Accent1 3 5 2 2 4 4 3 2" xfId="27815" xr:uid="{00000000-0005-0000-0000-0000EF6B0000}"/>
    <cellStyle name="20% - Accent1 3 5 2 2 4 4 4" xfId="27816" xr:uid="{00000000-0005-0000-0000-0000F06B0000}"/>
    <cellStyle name="20% - Accent1 3 5 2 2 4 5" xfId="27817" xr:uid="{00000000-0005-0000-0000-0000F16B0000}"/>
    <cellStyle name="20% - Accent1 3 5 2 2 4 5 2" xfId="27818" xr:uid="{00000000-0005-0000-0000-0000F26B0000}"/>
    <cellStyle name="20% - Accent1 3 5 2 2 4 5 2 2" xfId="27819" xr:uid="{00000000-0005-0000-0000-0000F36B0000}"/>
    <cellStyle name="20% - Accent1 3 5 2 2 4 5 2 2 2" xfId="27820" xr:uid="{00000000-0005-0000-0000-0000F46B0000}"/>
    <cellStyle name="20% - Accent1 3 5 2 2 4 5 2 3" xfId="27821" xr:uid="{00000000-0005-0000-0000-0000F56B0000}"/>
    <cellStyle name="20% - Accent1 3 5 2 2 4 5 3" xfId="27822" xr:uid="{00000000-0005-0000-0000-0000F66B0000}"/>
    <cellStyle name="20% - Accent1 3 5 2 2 4 5 3 2" xfId="27823" xr:uid="{00000000-0005-0000-0000-0000F76B0000}"/>
    <cellStyle name="20% - Accent1 3 5 2 2 4 5 4" xfId="27824" xr:uid="{00000000-0005-0000-0000-0000F86B0000}"/>
    <cellStyle name="20% - Accent1 3 5 2 2 4 6" xfId="27825" xr:uid="{00000000-0005-0000-0000-0000F96B0000}"/>
    <cellStyle name="20% - Accent1 3 5 2 2 4 6 2" xfId="27826" xr:uid="{00000000-0005-0000-0000-0000FA6B0000}"/>
    <cellStyle name="20% - Accent1 3 5 2 2 4 6 2 2" xfId="27827" xr:uid="{00000000-0005-0000-0000-0000FB6B0000}"/>
    <cellStyle name="20% - Accent1 3 5 2 2 4 6 2 2 2" xfId="27828" xr:uid="{00000000-0005-0000-0000-0000FC6B0000}"/>
    <cellStyle name="20% - Accent1 3 5 2 2 4 6 2 3" xfId="27829" xr:uid="{00000000-0005-0000-0000-0000FD6B0000}"/>
    <cellStyle name="20% - Accent1 3 5 2 2 4 6 3" xfId="27830" xr:uid="{00000000-0005-0000-0000-0000FE6B0000}"/>
    <cellStyle name="20% - Accent1 3 5 2 2 4 6 3 2" xfId="27831" xr:uid="{00000000-0005-0000-0000-0000FF6B0000}"/>
    <cellStyle name="20% - Accent1 3 5 2 2 4 6 4" xfId="27832" xr:uid="{00000000-0005-0000-0000-0000006C0000}"/>
    <cellStyle name="20% - Accent1 3 5 2 2 4 7" xfId="27833" xr:uid="{00000000-0005-0000-0000-0000016C0000}"/>
    <cellStyle name="20% - Accent1 3 5 2 2 4 7 2" xfId="27834" xr:uid="{00000000-0005-0000-0000-0000026C0000}"/>
    <cellStyle name="20% - Accent1 3 5 2 2 4 7 2 2" xfId="27835" xr:uid="{00000000-0005-0000-0000-0000036C0000}"/>
    <cellStyle name="20% - Accent1 3 5 2 2 4 7 3" xfId="27836" xr:uid="{00000000-0005-0000-0000-0000046C0000}"/>
    <cellStyle name="20% - Accent1 3 5 2 2 4 8" xfId="27837" xr:uid="{00000000-0005-0000-0000-0000056C0000}"/>
    <cellStyle name="20% - Accent1 3 5 2 2 4 8 2" xfId="27838" xr:uid="{00000000-0005-0000-0000-0000066C0000}"/>
    <cellStyle name="20% - Accent1 3 5 2 2 4 8 2 2" xfId="27839" xr:uid="{00000000-0005-0000-0000-0000076C0000}"/>
    <cellStyle name="20% - Accent1 3 5 2 2 4 8 3" xfId="27840" xr:uid="{00000000-0005-0000-0000-0000086C0000}"/>
    <cellStyle name="20% - Accent1 3 5 2 2 4 9" xfId="27841" xr:uid="{00000000-0005-0000-0000-0000096C0000}"/>
    <cellStyle name="20% - Accent1 3 5 2 2 4 9 2" xfId="27842" xr:uid="{00000000-0005-0000-0000-00000A6C0000}"/>
    <cellStyle name="20% - Accent1 3 5 2 2 5" xfId="27843" xr:uid="{00000000-0005-0000-0000-00000B6C0000}"/>
    <cellStyle name="20% - Accent1 3 5 2 2 5 2" xfId="27844" xr:uid="{00000000-0005-0000-0000-00000C6C0000}"/>
    <cellStyle name="20% - Accent1 3 5 2 2 5 2 2" xfId="27845" xr:uid="{00000000-0005-0000-0000-00000D6C0000}"/>
    <cellStyle name="20% - Accent1 3 5 2 2 5 2 2 2" xfId="27846" xr:uid="{00000000-0005-0000-0000-00000E6C0000}"/>
    <cellStyle name="20% - Accent1 3 5 2 2 5 2 2 2 2" xfId="27847" xr:uid="{00000000-0005-0000-0000-00000F6C0000}"/>
    <cellStyle name="20% - Accent1 3 5 2 2 5 2 2 3" xfId="27848" xr:uid="{00000000-0005-0000-0000-0000106C0000}"/>
    <cellStyle name="20% - Accent1 3 5 2 2 5 2 3" xfId="27849" xr:uid="{00000000-0005-0000-0000-0000116C0000}"/>
    <cellStyle name="20% - Accent1 3 5 2 2 5 2 3 2" xfId="27850" xr:uid="{00000000-0005-0000-0000-0000126C0000}"/>
    <cellStyle name="20% - Accent1 3 5 2 2 5 2 4" xfId="27851" xr:uid="{00000000-0005-0000-0000-0000136C0000}"/>
    <cellStyle name="20% - Accent1 3 5 2 2 5 3" xfId="27852" xr:uid="{00000000-0005-0000-0000-0000146C0000}"/>
    <cellStyle name="20% - Accent1 3 5 2 2 5 3 2" xfId="27853" xr:uid="{00000000-0005-0000-0000-0000156C0000}"/>
    <cellStyle name="20% - Accent1 3 5 2 2 5 3 2 2" xfId="27854" xr:uid="{00000000-0005-0000-0000-0000166C0000}"/>
    <cellStyle name="20% - Accent1 3 5 2 2 5 3 2 2 2" xfId="27855" xr:uid="{00000000-0005-0000-0000-0000176C0000}"/>
    <cellStyle name="20% - Accent1 3 5 2 2 5 3 2 3" xfId="27856" xr:uid="{00000000-0005-0000-0000-0000186C0000}"/>
    <cellStyle name="20% - Accent1 3 5 2 2 5 3 3" xfId="27857" xr:uid="{00000000-0005-0000-0000-0000196C0000}"/>
    <cellStyle name="20% - Accent1 3 5 2 2 5 3 3 2" xfId="27858" xr:uid="{00000000-0005-0000-0000-00001A6C0000}"/>
    <cellStyle name="20% - Accent1 3 5 2 2 5 3 4" xfId="27859" xr:uid="{00000000-0005-0000-0000-00001B6C0000}"/>
    <cellStyle name="20% - Accent1 3 5 2 2 5 4" xfId="27860" xr:uid="{00000000-0005-0000-0000-00001C6C0000}"/>
    <cellStyle name="20% - Accent1 3 5 2 2 5 4 2" xfId="27861" xr:uid="{00000000-0005-0000-0000-00001D6C0000}"/>
    <cellStyle name="20% - Accent1 3 5 2 2 5 4 2 2" xfId="27862" xr:uid="{00000000-0005-0000-0000-00001E6C0000}"/>
    <cellStyle name="20% - Accent1 3 5 2 2 5 4 2 2 2" xfId="27863" xr:uid="{00000000-0005-0000-0000-00001F6C0000}"/>
    <cellStyle name="20% - Accent1 3 5 2 2 5 4 2 3" xfId="27864" xr:uid="{00000000-0005-0000-0000-0000206C0000}"/>
    <cellStyle name="20% - Accent1 3 5 2 2 5 4 3" xfId="27865" xr:uid="{00000000-0005-0000-0000-0000216C0000}"/>
    <cellStyle name="20% - Accent1 3 5 2 2 5 4 3 2" xfId="27866" xr:uid="{00000000-0005-0000-0000-0000226C0000}"/>
    <cellStyle name="20% - Accent1 3 5 2 2 5 4 4" xfId="27867" xr:uid="{00000000-0005-0000-0000-0000236C0000}"/>
    <cellStyle name="20% - Accent1 3 5 2 2 5 5" xfId="27868" xr:uid="{00000000-0005-0000-0000-0000246C0000}"/>
    <cellStyle name="20% - Accent1 3 5 2 2 5 5 2" xfId="27869" xr:uid="{00000000-0005-0000-0000-0000256C0000}"/>
    <cellStyle name="20% - Accent1 3 5 2 2 5 5 2 2" xfId="27870" xr:uid="{00000000-0005-0000-0000-0000266C0000}"/>
    <cellStyle name="20% - Accent1 3 5 2 2 5 5 3" xfId="27871" xr:uid="{00000000-0005-0000-0000-0000276C0000}"/>
    <cellStyle name="20% - Accent1 3 5 2 2 5 6" xfId="27872" xr:uid="{00000000-0005-0000-0000-0000286C0000}"/>
    <cellStyle name="20% - Accent1 3 5 2 2 5 6 2" xfId="27873" xr:uid="{00000000-0005-0000-0000-0000296C0000}"/>
    <cellStyle name="20% - Accent1 3 5 2 2 5 6 2 2" xfId="27874" xr:uid="{00000000-0005-0000-0000-00002A6C0000}"/>
    <cellStyle name="20% - Accent1 3 5 2 2 5 6 3" xfId="27875" xr:uid="{00000000-0005-0000-0000-00002B6C0000}"/>
    <cellStyle name="20% - Accent1 3 5 2 2 5 7" xfId="27876" xr:uid="{00000000-0005-0000-0000-00002C6C0000}"/>
    <cellStyle name="20% - Accent1 3 5 2 2 5 7 2" xfId="27877" xr:uid="{00000000-0005-0000-0000-00002D6C0000}"/>
    <cellStyle name="20% - Accent1 3 5 2 2 5 8" xfId="27878" xr:uid="{00000000-0005-0000-0000-00002E6C0000}"/>
    <cellStyle name="20% - Accent1 3 5 2 2 5 8 2" xfId="27879" xr:uid="{00000000-0005-0000-0000-00002F6C0000}"/>
    <cellStyle name="20% - Accent1 3 5 2 2 5 9" xfId="27880" xr:uid="{00000000-0005-0000-0000-0000306C0000}"/>
    <cellStyle name="20% - Accent1 3 5 2 2 6" xfId="27881" xr:uid="{00000000-0005-0000-0000-0000316C0000}"/>
    <cellStyle name="20% - Accent1 3 5 2 2 6 2" xfId="27882" xr:uid="{00000000-0005-0000-0000-0000326C0000}"/>
    <cellStyle name="20% - Accent1 3 5 2 2 6 2 2" xfId="27883" xr:uid="{00000000-0005-0000-0000-0000336C0000}"/>
    <cellStyle name="20% - Accent1 3 5 2 2 6 2 2 2" xfId="27884" xr:uid="{00000000-0005-0000-0000-0000346C0000}"/>
    <cellStyle name="20% - Accent1 3 5 2 2 6 2 2 2 2" xfId="27885" xr:uid="{00000000-0005-0000-0000-0000356C0000}"/>
    <cellStyle name="20% - Accent1 3 5 2 2 6 2 2 3" xfId="27886" xr:uid="{00000000-0005-0000-0000-0000366C0000}"/>
    <cellStyle name="20% - Accent1 3 5 2 2 6 2 3" xfId="27887" xr:uid="{00000000-0005-0000-0000-0000376C0000}"/>
    <cellStyle name="20% - Accent1 3 5 2 2 6 2 3 2" xfId="27888" xr:uid="{00000000-0005-0000-0000-0000386C0000}"/>
    <cellStyle name="20% - Accent1 3 5 2 2 6 2 4" xfId="27889" xr:uid="{00000000-0005-0000-0000-0000396C0000}"/>
    <cellStyle name="20% - Accent1 3 5 2 2 6 3" xfId="27890" xr:uid="{00000000-0005-0000-0000-00003A6C0000}"/>
    <cellStyle name="20% - Accent1 3 5 2 2 6 3 2" xfId="27891" xr:uid="{00000000-0005-0000-0000-00003B6C0000}"/>
    <cellStyle name="20% - Accent1 3 5 2 2 6 3 2 2" xfId="27892" xr:uid="{00000000-0005-0000-0000-00003C6C0000}"/>
    <cellStyle name="20% - Accent1 3 5 2 2 6 3 2 2 2" xfId="27893" xr:uid="{00000000-0005-0000-0000-00003D6C0000}"/>
    <cellStyle name="20% - Accent1 3 5 2 2 6 3 2 3" xfId="27894" xr:uid="{00000000-0005-0000-0000-00003E6C0000}"/>
    <cellStyle name="20% - Accent1 3 5 2 2 6 3 3" xfId="27895" xr:uid="{00000000-0005-0000-0000-00003F6C0000}"/>
    <cellStyle name="20% - Accent1 3 5 2 2 6 3 3 2" xfId="27896" xr:uid="{00000000-0005-0000-0000-0000406C0000}"/>
    <cellStyle name="20% - Accent1 3 5 2 2 6 3 4" xfId="27897" xr:uid="{00000000-0005-0000-0000-0000416C0000}"/>
    <cellStyle name="20% - Accent1 3 5 2 2 6 4" xfId="27898" xr:uid="{00000000-0005-0000-0000-0000426C0000}"/>
    <cellStyle name="20% - Accent1 3 5 2 2 6 4 2" xfId="27899" xr:uid="{00000000-0005-0000-0000-0000436C0000}"/>
    <cellStyle name="20% - Accent1 3 5 2 2 6 4 2 2" xfId="27900" xr:uid="{00000000-0005-0000-0000-0000446C0000}"/>
    <cellStyle name="20% - Accent1 3 5 2 2 6 4 2 2 2" xfId="27901" xr:uid="{00000000-0005-0000-0000-0000456C0000}"/>
    <cellStyle name="20% - Accent1 3 5 2 2 6 4 2 3" xfId="27902" xr:uid="{00000000-0005-0000-0000-0000466C0000}"/>
    <cellStyle name="20% - Accent1 3 5 2 2 6 4 3" xfId="27903" xr:uid="{00000000-0005-0000-0000-0000476C0000}"/>
    <cellStyle name="20% - Accent1 3 5 2 2 6 4 3 2" xfId="27904" xr:uid="{00000000-0005-0000-0000-0000486C0000}"/>
    <cellStyle name="20% - Accent1 3 5 2 2 6 4 4" xfId="27905" xr:uid="{00000000-0005-0000-0000-0000496C0000}"/>
    <cellStyle name="20% - Accent1 3 5 2 2 6 5" xfId="27906" xr:uid="{00000000-0005-0000-0000-00004A6C0000}"/>
    <cellStyle name="20% - Accent1 3 5 2 2 6 5 2" xfId="27907" xr:uid="{00000000-0005-0000-0000-00004B6C0000}"/>
    <cellStyle name="20% - Accent1 3 5 2 2 6 5 2 2" xfId="27908" xr:uid="{00000000-0005-0000-0000-00004C6C0000}"/>
    <cellStyle name="20% - Accent1 3 5 2 2 6 5 3" xfId="27909" xr:uid="{00000000-0005-0000-0000-00004D6C0000}"/>
    <cellStyle name="20% - Accent1 3 5 2 2 6 6" xfId="27910" xr:uid="{00000000-0005-0000-0000-00004E6C0000}"/>
    <cellStyle name="20% - Accent1 3 5 2 2 6 6 2" xfId="27911" xr:uid="{00000000-0005-0000-0000-00004F6C0000}"/>
    <cellStyle name="20% - Accent1 3 5 2 2 6 6 2 2" xfId="27912" xr:uid="{00000000-0005-0000-0000-0000506C0000}"/>
    <cellStyle name="20% - Accent1 3 5 2 2 6 6 3" xfId="27913" xr:uid="{00000000-0005-0000-0000-0000516C0000}"/>
    <cellStyle name="20% - Accent1 3 5 2 2 6 7" xfId="27914" xr:uid="{00000000-0005-0000-0000-0000526C0000}"/>
    <cellStyle name="20% - Accent1 3 5 2 2 6 7 2" xfId="27915" xr:uid="{00000000-0005-0000-0000-0000536C0000}"/>
    <cellStyle name="20% - Accent1 3 5 2 2 6 8" xfId="27916" xr:uid="{00000000-0005-0000-0000-0000546C0000}"/>
    <cellStyle name="20% - Accent1 3 5 2 2 6 8 2" xfId="27917" xr:uid="{00000000-0005-0000-0000-0000556C0000}"/>
    <cellStyle name="20% - Accent1 3 5 2 2 6 9" xfId="27918" xr:uid="{00000000-0005-0000-0000-0000566C0000}"/>
    <cellStyle name="20% - Accent1 3 5 2 2 7" xfId="27919" xr:uid="{00000000-0005-0000-0000-0000576C0000}"/>
    <cellStyle name="20% - Accent1 3 5 2 2 7 2" xfId="27920" xr:uid="{00000000-0005-0000-0000-0000586C0000}"/>
    <cellStyle name="20% - Accent1 3 5 2 2 7 2 2" xfId="27921" xr:uid="{00000000-0005-0000-0000-0000596C0000}"/>
    <cellStyle name="20% - Accent1 3 5 2 2 7 2 2 2" xfId="27922" xr:uid="{00000000-0005-0000-0000-00005A6C0000}"/>
    <cellStyle name="20% - Accent1 3 5 2 2 7 2 3" xfId="27923" xr:uid="{00000000-0005-0000-0000-00005B6C0000}"/>
    <cellStyle name="20% - Accent1 3 5 2 2 7 3" xfId="27924" xr:uid="{00000000-0005-0000-0000-00005C6C0000}"/>
    <cellStyle name="20% - Accent1 3 5 2 2 7 3 2" xfId="27925" xr:uid="{00000000-0005-0000-0000-00005D6C0000}"/>
    <cellStyle name="20% - Accent1 3 5 2 2 7 4" xfId="27926" xr:uid="{00000000-0005-0000-0000-00005E6C0000}"/>
    <cellStyle name="20% - Accent1 3 5 2 2 8" xfId="27927" xr:uid="{00000000-0005-0000-0000-00005F6C0000}"/>
    <cellStyle name="20% - Accent1 3 5 2 2 8 2" xfId="27928" xr:uid="{00000000-0005-0000-0000-0000606C0000}"/>
    <cellStyle name="20% - Accent1 3 5 2 2 8 2 2" xfId="27929" xr:uid="{00000000-0005-0000-0000-0000616C0000}"/>
    <cellStyle name="20% - Accent1 3 5 2 2 8 2 2 2" xfId="27930" xr:uid="{00000000-0005-0000-0000-0000626C0000}"/>
    <cellStyle name="20% - Accent1 3 5 2 2 8 2 3" xfId="27931" xr:uid="{00000000-0005-0000-0000-0000636C0000}"/>
    <cellStyle name="20% - Accent1 3 5 2 2 8 3" xfId="27932" xr:uid="{00000000-0005-0000-0000-0000646C0000}"/>
    <cellStyle name="20% - Accent1 3 5 2 2 8 3 2" xfId="27933" xr:uid="{00000000-0005-0000-0000-0000656C0000}"/>
    <cellStyle name="20% - Accent1 3 5 2 2 8 4" xfId="27934" xr:uid="{00000000-0005-0000-0000-0000666C0000}"/>
    <cellStyle name="20% - Accent1 3 5 2 2 9" xfId="27935" xr:uid="{00000000-0005-0000-0000-0000676C0000}"/>
    <cellStyle name="20% - Accent1 3 5 2 2 9 2" xfId="27936" xr:uid="{00000000-0005-0000-0000-0000686C0000}"/>
    <cellStyle name="20% - Accent1 3 5 2 2 9 2 2" xfId="27937" xr:uid="{00000000-0005-0000-0000-0000696C0000}"/>
    <cellStyle name="20% - Accent1 3 5 2 2 9 2 2 2" xfId="27938" xr:uid="{00000000-0005-0000-0000-00006A6C0000}"/>
    <cellStyle name="20% - Accent1 3 5 2 2 9 2 3" xfId="27939" xr:uid="{00000000-0005-0000-0000-00006B6C0000}"/>
    <cellStyle name="20% - Accent1 3 5 2 2 9 3" xfId="27940" xr:uid="{00000000-0005-0000-0000-00006C6C0000}"/>
    <cellStyle name="20% - Accent1 3 5 2 2 9 3 2" xfId="27941" xr:uid="{00000000-0005-0000-0000-00006D6C0000}"/>
    <cellStyle name="20% - Accent1 3 5 2 2 9 4" xfId="27942" xr:uid="{00000000-0005-0000-0000-00006E6C0000}"/>
    <cellStyle name="20% - Accent1 3 5 2 3" xfId="27943" xr:uid="{00000000-0005-0000-0000-00006F6C0000}"/>
    <cellStyle name="20% - Accent1 3 5 2 3 10" xfId="27944" xr:uid="{00000000-0005-0000-0000-0000706C0000}"/>
    <cellStyle name="20% - Accent1 3 5 2 3 10 2" xfId="27945" xr:uid="{00000000-0005-0000-0000-0000716C0000}"/>
    <cellStyle name="20% - Accent1 3 5 2 3 11" xfId="27946" xr:uid="{00000000-0005-0000-0000-0000726C0000}"/>
    <cellStyle name="20% - Accent1 3 5 2 3 2" xfId="27947" xr:uid="{00000000-0005-0000-0000-0000736C0000}"/>
    <cellStyle name="20% - Accent1 3 5 2 3 2 2" xfId="27948" xr:uid="{00000000-0005-0000-0000-0000746C0000}"/>
    <cellStyle name="20% - Accent1 3 5 2 3 2 2 2" xfId="27949" xr:uid="{00000000-0005-0000-0000-0000756C0000}"/>
    <cellStyle name="20% - Accent1 3 5 2 3 2 2 2 2" xfId="27950" xr:uid="{00000000-0005-0000-0000-0000766C0000}"/>
    <cellStyle name="20% - Accent1 3 5 2 3 2 2 2 2 2" xfId="27951" xr:uid="{00000000-0005-0000-0000-0000776C0000}"/>
    <cellStyle name="20% - Accent1 3 5 2 3 2 2 2 3" xfId="27952" xr:uid="{00000000-0005-0000-0000-0000786C0000}"/>
    <cellStyle name="20% - Accent1 3 5 2 3 2 2 3" xfId="27953" xr:uid="{00000000-0005-0000-0000-0000796C0000}"/>
    <cellStyle name="20% - Accent1 3 5 2 3 2 2 3 2" xfId="27954" xr:uid="{00000000-0005-0000-0000-00007A6C0000}"/>
    <cellStyle name="20% - Accent1 3 5 2 3 2 2 4" xfId="27955" xr:uid="{00000000-0005-0000-0000-00007B6C0000}"/>
    <cellStyle name="20% - Accent1 3 5 2 3 2 3" xfId="27956" xr:uid="{00000000-0005-0000-0000-00007C6C0000}"/>
    <cellStyle name="20% - Accent1 3 5 2 3 2 3 2" xfId="27957" xr:uid="{00000000-0005-0000-0000-00007D6C0000}"/>
    <cellStyle name="20% - Accent1 3 5 2 3 2 3 2 2" xfId="27958" xr:uid="{00000000-0005-0000-0000-00007E6C0000}"/>
    <cellStyle name="20% - Accent1 3 5 2 3 2 3 2 2 2" xfId="27959" xr:uid="{00000000-0005-0000-0000-00007F6C0000}"/>
    <cellStyle name="20% - Accent1 3 5 2 3 2 3 2 3" xfId="27960" xr:uid="{00000000-0005-0000-0000-0000806C0000}"/>
    <cellStyle name="20% - Accent1 3 5 2 3 2 3 3" xfId="27961" xr:uid="{00000000-0005-0000-0000-0000816C0000}"/>
    <cellStyle name="20% - Accent1 3 5 2 3 2 3 3 2" xfId="27962" xr:uid="{00000000-0005-0000-0000-0000826C0000}"/>
    <cellStyle name="20% - Accent1 3 5 2 3 2 3 4" xfId="27963" xr:uid="{00000000-0005-0000-0000-0000836C0000}"/>
    <cellStyle name="20% - Accent1 3 5 2 3 2 4" xfId="27964" xr:uid="{00000000-0005-0000-0000-0000846C0000}"/>
    <cellStyle name="20% - Accent1 3 5 2 3 2 4 2" xfId="27965" xr:uid="{00000000-0005-0000-0000-0000856C0000}"/>
    <cellStyle name="20% - Accent1 3 5 2 3 2 4 2 2" xfId="27966" xr:uid="{00000000-0005-0000-0000-0000866C0000}"/>
    <cellStyle name="20% - Accent1 3 5 2 3 2 4 2 2 2" xfId="27967" xr:uid="{00000000-0005-0000-0000-0000876C0000}"/>
    <cellStyle name="20% - Accent1 3 5 2 3 2 4 2 3" xfId="27968" xr:uid="{00000000-0005-0000-0000-0000886C0000}"/>
    <cellStyle name="20% - Accent1 3 5 2 3 2 4 3" xfId="27969" xr:uid="{00000000-0005-0000-0000-0000896C0000}"/>
    <cellStyle name="20% - Accent1 3 5 2 3 2 4 3 2" xfId="27970" xr:uid="{00000000-0005-0000-0000-00008A6C0000}"/>
    <cellStyle name="20% - Accent1 3 5 2 3 2 4 4" xfId="27971" xr:uid="{00000000-0005-0000-0000-00008B6C0000}"/>
    <cellStyle name="20% - Accent1 3 5 2 3 2 5" xfId="27972" xr:uid="{00000000-0005-0000-0000-00008C6C0000}"/>
    <cellStyle name="20% - Accent1 3 5 2 3 2 5 2" xfId="27973" xr:uid="{00000000-0005-0000-0000-00008D6C0000}"/>
    <cellStyle name="20% - Accent1 3 5 2 3 2 5 2 2" xfId="27974" xr:uid="{00000000-0005-0000-0000-00008E6C0000}"/>
    <cellStyle name="20% - Accent1 3 5 2 3 2 5 3" xfId="27975" xr:uid="{00000000-0005-0000-0000-00008F6C0000}"/>
    <cellStyle name="20% - Accent1 3 5 2 3 2 6" xfId="27976" xr:uid="{00000000-0005-0000-0000-0000906C0000}"/>
    <cellStyle name="20% - Accent1 3 5 2 3 2 6 2" xfId="27977" xr:uid="{00000000-0005-0000-0000-0000916C0000}"/>
    <cellStyle name="20% - Accent1 3 5 2 3 2 6 2 2" xfId="27978" xr:uid="{00000000-0005-0000-0000-0000926C0000}"/>
    <cellStyle name="20% - Accent1 3 5 2 3 2 6 3" xfId="27979" xr:uid="{00000000-0005-0000-0000-0000936C0000}"/>
    <cellStyle name="20% - Accent1 3 5 2 3 2 7" xfId="27980" xr:uid="{00000000-0005-0000-0000-0000946C0000}"/>
    <cellStyle name="20% - Accent1 3 5 2 3 2 7 2" xfId="27981" xr:uid="{00000000-0005-0000-0000-0000956C0000}"/>
    <cellStyle name="20% - Accent1 3 5 2 3 2 8" xfId="27982" xr:uid="{00000000-0005-0000-0000-0000966C0000}"/>
    <cellStyle name="20% - Accent1 3 5 2 3 2 8 2" xfId="27983" xr:uid="{00000000-0005-0000-0000-0000976C0000}"/>
    <cellStyle name="20% - Accent1 3 5 2 3 2 9" xfId="27984" xr:uid="{00000000-0005-0000-0000-0000986C0000}"/>
    <cellStyle name="20% - Accent1 3 5 2 3 3" xfId="27985" xr:uid="{00000000-0005-0000-0000-0000996C0000}"/>
    <cellStyle name="20% - Accent1 3 5 2 3 3 2" xfId="27986" xr:uid="{00000000-0005-0000-0000-00009A6C0000}"/>
    <cellStyle name="20% - Accent1 3 5 2 3 3 2 2" xfId="27987" xr:uid="{00000000-0005-0000-0000-00009B6C0000}"/>
    <cellStyle name="20% - Accent1 3 5 2 3 3 2 2 2" xfId="27988" xr:uid="{00000000-0005-0000-0000-00009C6C0000}"/>
    <cellStyle name="20% - Accent1 3 5 2 3 3 2 2 2 2" xfId="27989" xr:uid="{00000000-0005-0000-0000-00009D6C0000}"/>
    <cellStyle name="20% - Accent1 3 5 2 3 3 2 2 3" xfId="27990" xr:uid="{00000000-0005-0000-0000-00009E6C0000}"/>
    <cellStyle name="20% - Accent1 3 5 2 3 3 2 3" xfId="27991" xr:uid="{00000000-0005-0000-0000-00009F6C0000}"/>
    <cellStyle name="20% - Accent1 3 5 2 3 3 2 3 2" xfId="27992" xr:uid="{00000000-0005-0000-0000-0000A06C0000}"/>
    <cellStyle name="20% - Accent1 3 5 2 3 3 2 4" xfId="27993" xr:uid="{00000000-0005-0000-0000-0000A16C0000}"/>
    <cellStyle name="20% - Accent1 3 5 2 3 3 3" xfId="27994" xr:uid="{00000000-0005-0000-0000-0000A26C0000}"/>
    <cellStyle name="20% - Accent1 3 5 2 3 3 3 2" xfId="27995" xr:uid="{00000000-0005-0000-0000-0000A36C0000}"/>
    <cellStyle name="20% - Accent1 3 5 2 3 3 3 2 2" xfId="27996" xr:uid="{00000000-0005-0000-0000-0000A46C0000}"/>
    <cellStyle name="20% - Accent1 3 5 2 3 3 3 2 2 2" xfId="27997" xr:uid="{00000000-0005-0000-0000-0000A56C0000}"/>
    <cellStyle name="20% - Accent1 3 5 2 3 3 3 2 3" xfId="27998" xr:uid="{00000000-0005-0000-0000-0000A66C0000}"/>
    <cellStyle name="20% - Accent1 3 5 2 3 3 3 3" xfId="27999" xr:uid="{00000000-0005-0000-0000-0000A76C0000}"/>
    <cellStyle name="20% - Accent1 3 5 2 3 3 3 3 2" xfId="28000" xr:uid="{00000000-0005-0000-0000-0000A86C0000}"/>
    <cellStyle name="20% - Accent1 3 5 2 3 3 3 4" xfId="28001" xr:uid="{00000000-0005-0000-0000-0000A96C0000}"/>
    <cellStyle name="20% - Accent1 3 5 2 3 3 4" xfId="28002" xr:uid="{00000000-0005-0000-0000-0000AA6C0000}"/>
    <cellStyle name="20% - Accent1 3 5 2 3 3 4 2" xfId="28003" xr:uid="{00000000-0005-0000-0000-0000AB6C0000}"/>
    <cellStyle name="20% - Accent1 3 5 2 3 3 4 2 2" xfId="28004" xr:uid="{00000000-0005-0000-0000-0000AC6C0000}"/>
    <cellStyle name="20% - Accent1 3 5 2 3 3 4 2 2 2" xfId="28005" xr:uid="{00000000-0005-0000-0000-0000AD6C0000}"/>
    <cellStyle name="20% - Accent1 3 5 2 3 3 4 2 3" xfId="28006" xr:uid="{00000000-0005-0000-0000-0000AE6C0000}"/>
    <cellStyle name="20% - Accent1 3 5 2 3 3 4 3" xfId="28007" xr:uid="{00000000-0005-0000-0000-0000AF6C0000}"/>
    <cellStyle name="20% - Accent1 3 5 2 3 3 4 3 2" xfId="28008" xr:uid="{00000000-0005-0000-0000-0000B06C0000}"/>
    <cellStyle name="20% - Accent1 3 5 2 3 3 4 4" xfId="28009" xr:uid="{00000000-0005-0000-0000-0000B16C0000}"/>
    <cellStyle name="20% - Accent1 3 5 2 3 3 5" xfId="28010" xr:uid="{00000000-0005-0000-0000-0000B26C0000}"/>
    <cellStyle name="20% - Accent1 3 5 2 3 3 5 2" xfId="28011" xr:uid="{00000000-0005-0000-0000-0000B36C0000}"/>
    <cellStyle name="20% - Accent1 3 5 2 3 3 5 2 2" xfId="28012" xr:uid="{00000000-0005-0000-0000-0000B46C0000}"/>
    <cellStyle name="20% - Accent1 3 5 2 3 3 5 3" xfId="28013" xr:uid="{00000000-0005-0000-0000-0000B56C0000}"/>
    <cellStyle name="20% - Accent1 3 5 2 3 3 6" xfId="28014" xr:uid="{00000000-0005-0000-0000-0000B66C0000}"/>
    <cellStyle name="20% - Accent1 3 5 2 3 3 6 2" xfId="28015" xr:uid="{00000000-0005-0000-0000-0000B76C0000}"/>
    <cellStyle name="20% - Accent1 3 5 2 3 3 6 2 2" xfId="28016" xr:uid="{00000000-0005-0000-0000-0000B86C0000}"/>
    <cellStyle name="20% - Accent1 3 5 2 3 3 6 3" xfId="28017" xr:uid="{00000000-0005-0000-0000-0000B96C0000}"/>
    <cellStyle name="20% - Accent1 3 5 2 3 3 7" xfId="28018" xr:uid="{00000000-0005-0000-0000-0000BA6C0000}"/>
    <cellStyle name="20% - Accent1 3 5 2 3 3 7 2" xfId="28019" xr:uid="{00000000-0005-0000-0000-0000BB6C0000}"/>
    <cellStyle name="20% - Accent1 3 5 2 3 3 8" xfId="28020" xr:uid="{00000000-0005-0000-0000-0000BC6C0000}"/>
    <cellStyle name="20% - Accent1 3 5 2 3 3 8 2" xfId="28021" xr:uid="{00000000-0005-0000-0000-0000BD6C0000}"/>
    <cellStyle name="20% - Accent1 3 5 2 3 3 9" xfId="28022" xr:uid="{00000000-0005-0000-0000-0000BE6C0000}"/>
    <cellStyle name="20% - Accent1 3 5 2 3 4" xfId="28023" xr:uid="{00000000-0005-0000-0000-0000BF6C0000}"/>
    <cellStyle name="20% - Accent1 3 5 2 3 4 2" xfId="28024" xr:uid="{00000000-0005-0000-0000-0000C06C0000}"/>
    <cellStyle name="20% - Accent1 3 5 2 3 4 2 2" xfId="28025" xr:uid="{00000000-0005-0000-0000-0000C16C0000}"/>
    <cellStyle name="20% - Accent1 3 5 2 3 4 2 2 2" xfId="28026" xr:uid="{00000000-0005-0000-0000-0000C26C0000}"/>
    <cellStyle name="20% - Accent1 3 5 2 3 4 2 3" xfId="28027" xr:uid="{00000000-0005-0000-0000-0000C36C0000}"/>
    <cellStyle name="20% - Accent1 3 5 2 3 4 3" xfId="28028" xr:uid="{00000000-0005-0000-0000-0000C46C0000}"/>
    <cellStyle name="20% - Accent1 3 5 2 3 4 3 2" xfId="28029" xr:uid="{00000000-0005-0000-0000-0000C56C0000}"/>
    <cellStyle name="20% - Accent1 3 5 2 3 4 4" xfId="28030" xr:uid="{00000000-0005-0000-0000-0000C66C0000}"/>
    <cellStyle name="20% - Accent1 3 5 2 3 5" xfId="28031" xr:uid="{00000000-0005-0000-0000-0000C76C0000}"/>
    <cellStyle name="20% - Accent1 3 5 2 3 5 2" xfId="28032" xr:uid="{00000000-0005-0000-0000-0000C86C0000}"/>
    <cellStyle name="20% - Accent1 3 5 2 3 5 2 2" xfId="28033" xr:uid="{00000000-0005-0000-0000-0000C96C0000}"/>
    <cellStyle name="20% - Accent1 3 5 2 3 5 2 2 2" xfId="28034" xr:uid="{00000000-0005-0000-0000-0000CA6C0000}"/>
    <cellStyle name="20% - Accent1 3 5 2 3 5 2 3" xfId="28035" xr:uid="{00000000-0005-0000-0000-0000CB6C0000}"/>
    <cellStyle name="20% - Accent1 3 5 2 3 5 3" xfId="28036" xr:uid="{00000000-0005-0000-0000-0000CC6C0000}"/>
    <cellStyle name="20% - Accent1 3 5 2 3 5 3 2" xfId="28037" xr:uid="{00000000-0005-0000-0000-0000CD6C0000}"/>
    <cellStyle name="20% - Accent1 3 5 2 3 5 4" xfId="28038" xr:uid="{00000000-0005-0000-0000-0000CE6C0000}"/>
    <cellStyle name="20% - Accent1 3 5 2 3 6" xfId="28039" xr:uid="{00000000-0005-0000-0000-0000CF6C0000}"/>
    <cellStyle name="20% - Accent1 3 5 2 3 6 2" xfId="28040" xr:uid="{00000000-0005-0000-0000-0000D06C0000}"/>
    <cellStyle name="20% - Accent1 3 5 2 3 6 2 2" xfId="28041" xr:uid="{00000000-0005-0000-0000-0000D16C0000}"/>
    <cellStyle name="20% - Accent1 3 5 2 3 6 2 2 2" xfId="28042" xr:uid="{00000000-0005-0000-0000-0000D26C0000}"/>
    <cellStyle name="20% - Accent1 3 5 2 3 6 2 3" xfId="28043" xr:uid="{00000000-0005-0000-0000-0000D36C0000}"/>
    <cellStyle name="20% - Accent1 3 5 2 3 6 3" xfId="28044" xr:uid="{00000000-0005-0000-0000-0000D46C0000}"/>
    <cellStyle name="20% - Accent1 3 5 2 3 6 3 2" xfId="28045" xr:uid="{00000000-0005-0000-0000-0000D56C0000}"/>
    <cellStyle name="20% - Accent1 3 5 2 3 6 4" xfId="28046" xr:uid="{00000000-0005-0000-0000-0000D66C0000}"/>
    <cellStyle name="20% - Accent1 3 5 2 3 7" xfId="28047" xr:uid="{00000000-0005-0000-0000-0000D76C0000}"/>
    <cellStyle name="20% - Accent1 3 5 2 3 7 2" xfId="28048" xr:uid="{00000000-0005-0000-0000-0000D86C0000}"/>
    <cellStyle name="20% - Accent1 3 5 2 3 7 2 2" xfId="28049" xr:uid="{00000000-0005-0000-0000-0000D96C0000}"/>
    <cellStyle name="20% - Accent1 3 5 2 3 7 3" xfId="28050" xr:uid="{00000000-0005-0000-0000-0000DA6C0000}"/>
    <cellStyle name="20% - Accent1 3 5 2 3 8" xfId="28051" xr:uid="{00000000-0005-0000-0000-0000DB6C0000}"/>
    <cellStyle name="20% - Accent1 3 5 2 3 8 2" xfId="28052" xr:uid="{00000000-0005-0000-0000-0000DC6C0000}"/>
    <cellStyle name="20% - Accent1 3 5 2 3 8 2 2" xfId="28053" xr:uid="{00000000-0005-0000-0000-0000DD6C0000}"/>
    <cellStyle name="20% - Accent1 3 5 2 3 8 3" xfId="28054" xr:uid="{00000000-0005-0000-0000-0000DE6C0000}"/>
    <cellStyle name="20% - Accent1 3 5 2 3 9" xfId="28055" xr:uid="{00000000-0005-0000-0000-0000DF6C0000}"/>
    <cellStyle name="20% - Accent1 3 5 2 3 9 2" xfId="28056" xr:uid="{00000000-0005-0000-0000-0000E06C0000}"/>
    <cellStyle name="20% - Accent1 3 5 2 4" xfId="28057" xr:uid="{00000000-0005-0000-0000-0000E16C0000}"/>
    <cellStyle name="20% - Accent1 3 5 2 4 10" xfId="28058" xr:uid="{00000000-0005-0000-0000-0000E26C0000}"/>
    <cellStyle name="20% - Accent1 3 5 2 4 10 2" xfId="28059" xr:uid="{00000000-0005-0000-0000-0000E36C0000}"/>
    <cellStyle name="20% - Accent1 3 5 2 4 11" xfId="28060" xr:uid="{00000000-0005-0000-0000-0000E46C0000}"/>
    <cellStyle name="20% - Accent1 3 5 2 4 2" xfId="28061" xr:uid="{00000000-0005-0000-0000-0000E56C0000}"/>
    <cellStyle name="20% - Accent1 3 5 2 4 2 2" xfId="28062" xr:uid="{00000000-0005-0000-0000-0000E66C0000}"/>
    <cellStyle name="20% - Accent1 3 5 2 4 2 2 2" xfId="28063" xr:uid="{00000000-0005-0000-0000-0000E76C0000}"/>
    <cellStyle name="20% - Accent1 3 5 2 4 2 2 2 2" xfId="28064" xr:uid="{00000000-0005-0000-0000-0000E86C0000}"/>
    <cellStyle name="20% - Accent1 3 5 2 4 2 2 2 2 2" xfId="28065" xr:uid="{00000000-0005-0000-0000-0000E96C0000}"/>
    <cellStyle name="20% - Accent1 3 5 2 4 2 2 2 3" xfId="28066" xr:uid="{00000000-0005-0000-0000-0000EA6C0000}"/>
    <cellStyle name="20% - Accent1 3 5 2 4 2 2 3" xfId="28067" xr:uid="{00000000-0005-0000-0000-0000EB6C0000}"/>
    <cellStyle name="20% - Accent1 3 5 2 4 2 2 3 2" xfId="28068" xr:uid="{00000000-0005-0000-0000-0000EC6C0000}"/>
    <cellStyle name="20% - Accent1 3 5 2 4 2 2 4" xfId="28069" xr:uid="{00000000-0005-0000-0000-0000ED6C0000}"/>
    <cellStyle name="20% - Accent1 3 5 2 4 2 3" xfId="28070" xr:uid="{00000000-0005-0000-0000-0000EE6C0000}"/>
    <cellStyle name="20% - Accent1 3 5 2 4 2 3 2" xfId="28071" xr:uid="{00000000-0005-0000-0000-0000EF6C0000}"/>
    <cellStyle name="20% - Accent1 3 5 2 4 2 3 2 2" xfId="28072" xr:uid="{00000000-0005-0000-0000-0000F06C0000}"/>
    <cellStyle name="20% - Accent1 3 5 2 4 2 3 2 2 2" xfId="28073" xr:uid="{00000000-0005-0000-0000-0000F16C0000}"/>
    <cellStyle name="20% - Accent1 3 5 2 4 2 3 2 3" xfId="28074" xr:uid="{00000000-0005-0000-0000-0000F26C0000}"/>
    <cellStyle name="20% - Accent1 3 5 2 4 2 3 3" xfId="28075" xr:uid="{00000000-0005-0000-0000-0000F36C0000}"/>
    <cellStyle name="20% - Accent1 3 5 2 4 2 3 3 2" xfId="28076" xr:uid="{00000000-0005-0000-0000-0000F46C0000}"/>
    <cellStyle name="20% - Accent1 3 5 2 4 2 3 4" xfId="28077" xr:uid="{00000000-0005-0000-0000-0000F56C0000}"/>
    <cellStyle name="20% - Accent1 3 5 2 4 2 4" xfId="28078" xr:uid="{00000000-0005-0000-0000-0000F66C0000}"/>
    <cellStyle name="20% - Accent1 3 5 2 4 2 4 2" xfId="28079" xr:uid="{00000000-0005-0000-0000-0000F76C0000}"/>
    <cellStyle name="20% - Accent1 3 5 2 4 2 4 2 2" xfId="28080" xr:uid="{00000000-0005-0000-0000-0000F86C0000}"/>
    <cellStyle name="20% - Accent1 3 5 2 4 2 4 2 2 2" xfId="28081" xr:uid="{00000000-0005-0000-0000-0000F96C0000}"/>
    <cellStyle name="20% - Accent1 3 5 2 4 2 4 2 3" xfId="28082" xr:uid="{00000000-0005-0000-0000-0000FA6C0000}"/>
    <cellStyle name="20% - Accent1 3 5 2 4 2 4 3" xfId="28083" xr:uid="{00000000-0005-0000-0000-0000FB6C0000}"/>
    <cellStyle name="20% - Accent1 3 5 2 4 2 4 3 2" xfId="28084" xr:uid="{00000000-0005-0000-0000-0000FC6C0000}"/>
    <cellStyle name="20% - Accent1 3 5 2 4 2 4 4" xfId="28085" xr:uid="{00000000-0005-0000-0000-0000FD6C0000}"/>
    <cellStyle name="20% - Accent1 3 5 2 4 2 5" xfId="28086" xr:uid="{00000000-0005-0000-0000-0000FE6C0000}"/>
    <cellStyle name="20% - Accent1 3 5 2 4 2 5 2" xfId="28087" xr:uid="{00000000-0005-0000-0000-0000FF6C0000}"/>
    <cellStyle name="20% - Accent1 3 5 2 4 2 5 2 2" xfId="28088" xr:uid="{00000000-0005-0000-0000-0000006D0000}"/>
    <cellStyle name="20% - Accent1 3 5 2 4 2 5 3" xfId="28089" xr:uid="{00000000-0005-0000-0000-0000016D0000}"/>
    <cellStyle name="20% - Accent1 3 5 2 4 2 6" xfId="28090" xr:uid="{00000000-0005-0000-0000-0000026D0000}"/>
    <cellStyle name="20% - Accent1 3 5 2 4 2 6 2" xfId="28091" xr:uid="{00000000-0005-0000-0000-0000036D0000}"/>
    <cellStyle name="20% - Accent1 3 5 2 4 2 6 2 2" xfId="28092" xr:uid="{00000000-0005-0000-0000-0000046D0000}"/>
    <cellStyle name="20% - Accent1 3 5 2 4 2 6 3" xfId="28093" xr:uid="{00000000-0005-0000-0000-0000056D0000}"/>
    <cellStyle name="20% - Accent1 3 5 2 4 2 7" xfId="28094" xr:uid="{00000000-0005-0000-0000-0000066D0000}"/>
    <cellStyle name="20% - Accent1 3 5 2 4 2 7 2" xfId="28095" xr:uid="{00000000-0005-0000-0000-0000076D0000}"/>
    <cellStyle name="20% - Accent1 3 5 2 4 2 8" xfId="28096" xr:uid="{00000000-0005-0000-0000-0000086D0000}"/>
    <cellStyle name="20% - Accent1 3 5 2 4 2 8 2" xfId="28097" xr:uid="{00000000-0005-0000-0000-0000096D0000}"/>
    <cellStyle name="20% - Accent1 3 5 2 4 2 9" xfId="28098" xr:uid="{00000000-0005-0000-0000-00000A6D0000}"/>
    <cellStyle name="20% - Accent1 3 5 2 4 3" xfId="28099" xr:uid="{00000000-0005-0000-0000-00000B6D0000}"/>
    <cellStyle name="20% - Accent1 3 5 2 4 3 2" xfId="28100" xr:uid="{00000000-0005-0000-0000-00000C6D0000}"/>
    <cellStyle name="20% - Accent1 3 5 2 4 3 2 2" xfId="28101" xr:uid="{00000000-0005-0000-0000-00000D6D0000}"/>
    <cellStyle name="20% - Accent1 3 5 2 4 3 2 2 2" xfId="28102" xr:uid="{00000000-0005-0000-0000-00000E6D0000}"/>
    <cellStyle name="20% - Accent1 3 5 2 4 3 2 2 2 2" xfId="28103" xr:uid="{00000000-0005-0000-0000-00000F6D0000}"/>
    <cellStyle name="20% - Accent1 3 5 2 4 3 2 2 3" xfId="28104" xr:uid="{00000000-0005-0000-0000-0000106D0000}"/>
    <cellStyle name="20% - Accent1 3 5 2 4 3 2 3" xfId="28105" xr:uid="{00000000-0005-0000-0000-0000116D0000}"/>
    <cellStyle name="20% - Accent1 3 5 2 4 3 2 3 2" xfId="28106" xr:uid="{00000000-0005-0000-0000-0000126D0000}"/>
    <cellStyle name="20% - Accent1 3 5 2 4 3 2 4" xfId="28107" xr:uid="{00000000-0005-0000-0000-0000136D0000}"/>
    <cellStyle name="20% - Accent1 3 5 2 4 3 3" xfId="28108" xr:uid="{00000000-0005-0000-0000-0000146D0000}"/>
    <cellStyle name="20% - Accent1 3 5 2 4 3 3 2" xfId="28109" xr:uid="{00000000-0005-0000-0000-0000156D0000}"/>
    <cellStyle name="20% - Accent1 3 5 2 4 3 3 2 2" xfId="28110" xr:uid="{00000000-0005-0000-0000-0000166D0000}"/>
    <cellStyle name="20% - Accent1 3 5 2 4 3 3 2 2 2" xfId="28111" xr:uid="{00000000-0005-0000-0000-0000176D0000}"/>
    <cellStyle name="20% - Accent1 3 5 2 4 3 3 2 3" xfId="28112" xr:uid="{00000000-0005-0000-0000-0000186D0000}"/>
    <cellStyle name="20% - Accent1 3 5 2 4 3 3 3" xfId="28113" xr:uid="{00000000-0005-0000-0000-0000196D0000}"/>
    <cellStyle name="20% - Accent1 3 5 2 4 3 3 3 2" xfId="28114" xr:uid="{00000000-0005-0000-0000-00001A6D0000}"/>
    <cellStyle name="20% - Accent1 3 5 2 4 3 3 4" xfId="28115" xr:uid="{00000000-0005-0000-0000-00001B6D0000}"/>
    <cellStyle name="20% - Accent1 3 5 2 4 3 4" xfId="28116" xr:uid="{00000000-0005-0000-0000-00001C6D0000}"/>
    <cellStyle name="20% - Accent1 3 5 2 4 3 4 2" xfId="28117" xr:uid="{00000000-0005-0000-0000-00001D6D0000}"/>
    <cellStyle name="20% - Accent1 3 5 2 4 3 4 2 2" xfId="28118" xr:uid="{00000000-0005-0000-0000-00001E6D0000}"/>
    <cellStyle name="20% - Accent1 3 5 2 4 3 4 2 2 2" xfId="28119" xr:uid="{00000000-0005-0000-0000-00001F6D0000}"/>
    <cellStyle name="20% - Accent1 3 5 2 4 3 4 2 3" xfId="28120" xr:uid="{00000000-0005-0000-0000-0000206D0000}"/>
    <cellStyle name="20% - Accent1 3 5 2 4 3 4 3" xfId="28121" xr:uid="{00000000-0005-0000-0000-0000216D0000}"/>
    <cellStyle name="20% - Accent1 3 5 2 4 3 4 3 2" xfId="28122" xr:uid="{00000000-0005-0000-0000-0000226D0000}"/>
    <cellStyle name="20% - Accent1 3 5 2 4 3 4 4" xfId="28123" xr:uid="{00000000-0005-0000-0000-0000236D0000}"/>
    <cellStyle name="20% - Accent1 3 5 2 4 3 5" xfId="28124" xr:uid="{00000000-0005-0000-0000-0000246D0000}"/>
    <cellStyle name="20% - Accent1 3 5 2 4 3 5 2" xfId="28125" xr:uid="{00000000-0005-0000-0000-0000256D0000}"/>
    <cellStyle name="20% - Accent1 3 5 2 4 3 5 2 2" xfId="28126" xr:uid="{00000000-0005-0000-0000-0000266D0000}"/>
    <cellStyle name="20% - Accent1 3 5 2 4 3 5 3" xfId="28127" xr:uid="{00000000-0005-0000-0000-0000276D0000}"/>
    <cellStyle name="20% - Accent1 3 5 2 4 3 6" xfId="28128" xr:uid="{00000000-0005-0000-0000-0000286D0000}"/>
    <cellStyle name="20% - Accent1 3 5 2 4 3 6 2" xfId="28129" xr:uid="{00000000-0005-0000-0000-0000296D0000}"/>
    <cellStyle name="20% - Accent1 3 5 2 4 3 6 2 2" xfId="28130" xr:uid="{00000000-0005-0000-0000-00002A6D0000}"/>
    <cellStyle name="20% - Accent1 3 5 2 4 3 6 3" xfId="28131" xr:uid="{00000000-0005-0000-0000-00002B6D0000}"/>
    <cellStyle name="20% - Accent1 3 5 2 4 3 7" xfId="28132" xr:uid="{00000000-0005-0000-0000-00002C6D0000}"/>
    <cellStyle name="20% - Accent1 3 5 2 4 3 7 2" xfId="28133" xr:uid="{00000000-0005-0000-0000-00002D6D0000}"/>
    <cellStyle name="20% - Accent1 3 5 2 4 3 8" xfId="28134" xr:uid="{00000000-0005-0000-0000-00002E6D0000}"/>
    <cellStyle name="20% - Accent1 3 5 2 4 3 8 2" xfId="28135" xr:uid="{00000000-0005-0000-0000-00002F6D0000}"/>
    <cellStyle name="20% - Accent1 3 5 2 4 3 9" xfId="28136" xr:uid="{00000000-0005-0000-0000-0000306D0000}"/>
    <cellStyle name="20% - Accent1 3 5 2 4 4" xfId="28137" xr:uid="{00000000-0005-0000-0000-0000316D0000}"/>
    <cellStyle name="20% - Accent1 3 5 2 4 4 2" xfId="28138" xr:uid="{00000000-0005-0000-0000-0000326D0000}"/>
    <cellStyle name="20% - Accent1 3 5 2 4 4 2 2" xfId="28139" xr:uid="{00000000-0005-0000-0000-0000336D0000}"/>
    <cellStyle name="20% - Accent1 3 5 2 4 4 2 2 2" xfId="28140" xr:uid="{00000000-0005-0000-0000-0000346D0000}"/>
    <cellStyle name="20% - Accent1 3 5 2 4 4 2 3" xfId="28141" xr:uid="{00000000-0005-0000-0000-0000356D0000}"/>
    <cellStyle name="20% - Accent1 3 5 2 4 4 3" xfId="28142" xr:uid="{00000000-0005-0000-0000-0000366D0000}"/>
    <cellStyle name="20% - Accent1 3 5 2 4 4 3 2" xfId="28143" xr:uid="{00000000-0005-0000-0000-0000376D0000}"/>
    <cellStyle name="20% - Accent1 3 5 2 4 4 4" xfId="28144" xr:uid="{00000000-0005-0000-0000-0000386D0000}"/>
    <cellStyle name="20% - Accent1 3 5 2 4 5" xfId="28145" xr:uid="{00000000-0005-0000-0000-0000396D0000}"/>
    <cellStyle name="20% - Accent1 3 5 2 4 5 2" xfId="28146" xr:uid="{00000000-0005-0000-0000-00003A6D0000}"/>
    <cellStyle name="20% - Accent1 3 5 2 4 5 2 2" xfId="28147" xr:uid="{00000000-0005-0000-0000-00003B6D0000}"/>
    <cellStyle name="20% - Accent1 3 5 2 4 5 2 2 2" xfId="28148" xr:uid="{00000000-0005-0000-0000-00003C6D0000}"/>
    <cellStyle name="20% - Accent1 3 5 2 4 5 2 3" xfId="28149" xr:uid="{00000000-0005-0000-0000-00003D6D0000}"/>
    <cellStyle name="20% - Accent1 3 5 2 4 5 3" xfId="28150" xr:uid="{00000000-0005-0000-0000-00003E6D0000}"/>
    <cellStyle name="20% - Accent1 3 5 2 4 5 3 2" xfId="28151" xr:uid="{00000000-0005-0000-0000-00003F6D0000}"/>
    <cellStyle name="20% - Accent1 3 5 2 4 5 4" xfId="28152" xr:uid="{00000000-0005-0000-0000-0000406D0000}"/>
    <cellStyle name="20% - Accent1 3 5 2 4 6" xfId="28153" xr:uid="{00000000-0005-0000-0000-0000416D0000}"/>
    <cellStyle name="20% - Accent1 3 5 2 4 6 2" xfId="28154" xr:uid="{00000000-0005-0000-0000-0000426D0000}"/>
    <cellStyle name="20% - Accent1 3 5 2 4 6 2 2" xfId="28155" xr:uid="{00000000-0005-0000-0000-0000436D0000}"/>
    <cellStyle name="20% - Accent1 3 5 2 4 6 2 2 2" xfId="28156" xr:uid="{00000000-0005-0000-0000-0000446D0000}"/>
    <cellStyle name="20% - Accent1 3 5 2 4 6 2 3" xfId="28157" xr:uid="{00000000-0005-0000-0000-0000456D0000}"/>
    <cellStyle name="20% - Accent1 3 5 2 4 6 3" xfId="28158" xr:uid="{00000000-0005-0000-0000-0000466D0000}"/>
    <cellStyle name="20% - Accent1 3 5 2 4 6 3 2" xfId="28159" xr:uid="{00000000-0005-0000-0000-0000476D0000}"/>
    <cellStyle name="20% - Accent1 3 5 2 4 6 4" xfId="28160" xr:uid="{00000000-0005-0000-0000-0000486D0000}"/>
    <cellStyle name="20% - Accent1 3 5 2 4 7" xfId="28161" xr:uid="{00000000-0005-0000-0000-0000496D0000}"/>
    <cellStyle name="20% - Accent1 3 5 2 4 7 2" xfId="28162" xr:uid="{00000000-0005-0000-0000-00004A6D0000}"/>
    <cellStyle name="20% - Accent1 3 5 2 4 7 2 2" xfId="28163" xr:uid="{00000000-0005-0000-0000-00004B6D0000}"/>
    <cellStyle name="20% - Accent1 3 5 2 4 7 3" xfId="28164" xr:uid="{00000000-0005-0000-0000-00004C6D0000}"/>
    <cellStyle name="20% - Accent1 3 5 2 4 8" xfId="28165" xr:uid="{00000000-0005-0000-0000-00004D6D0000}"/>
    <cellStyle name="20% - Accent1 3 5 2 4 8 2" xfId="28166" xr:uid="{00000000-0005-0000-0000-00004E6D0000}"/>
    <cellStyle name="20% - Accent1 3 5 2 4 8 2 2" xfId="28167" xr:uid="{00000000-0005-0000-0000-00004F6D0000}"/>
    <cellStyle name="20% - Accent1 3 5 2 4 8 3" xfId="28168" xr:uid="{00000000-0005-0000-0000-0000506D0000}"/>
    <cellStyle name="20% - Accent1 3 5 2 4 9" xfId="28169" xr:uid="{00000000-0005-0000-0000-0000516D0000}"/>
    <cellStyle name="20% - Accent1 3 5 2 4 9 2" xfId="28170" xr:uid="{00000000-0005-0000-0000-0000526D0000}"/>
    <cellStyle name="20% - Accent1 3 5 2 5" xfId="28171" xr:uid="{00000000-0005-0000-0000-0000536D0000}"/>
    <cellStyle name="20% - Accent1 3 5 2 5 10" xfId="28172" xr:uid="{00000000-0005-0000-0000-0000546D0000}"/>
    <cellStyle name="20% - Accent1 3 5 2 5 10 2" xfId="28173" xr:uid="{00000000-0005-0000-0000-0000556D0000}"/>
    <cellStyle name="20% - Accent1 3 5 2 5 11" xfId="28174" xr:uid="{00000000-0005-0000-0000-0000566D0000}"/>
    <cellStyle name="20% - Accent1 3 5 2 5 2" xfId="28175" xr:uid="{00000000-0005-0000-0000-0000576D0000}"/>
    <cellStyle name="20% - Accent1 3 5 2 5 2 2" xfId="28176" xr:uid="{00000000-0005-0000-0000-0000586D0000}"/>
    <cellStyle name="20% - Accent1 3 5 2 5 2 2 2" xfId="28177" xr:uid="{00000000-0005-0000-0000-0000596D0000}"/>
    <cellStyle name="20% - Accent1 3 5 2 5 2 2 2 2" xfId="28178" xr:uid="{00000000-0005-0000-0000-00005A6D0000}"/>
    <cellStyle name="20% - Accent1 3 5 2 5 2 2 2 2 2" xfId="28179" xr:uid="{00000000-0005-0000-0000-00005B6D0000}"/>
    <cellStyle name="20% - Accent1 3 5 2 5 2 2 2 3" xfId="28180" xr:uid="{00000000-0005-0000-0000-00005C6D0000}"/>
    <cellStyle name="20% - Accent1 3 5 2 5 2 2 3" xfId="28181" xr:uid="{00000000-0005-0000-0000-00005D6D0000}"/>
    <cellStyle name="20% - Accent1 3 5 2 5 2 2 3 2" xfId="28182" xr:uid="{00000000-0005-0000-0000-00005E6D0000}"/>
    <cellStyle name="20% - Accent1 3 5 2 5 2 2 4" xfId="28183" xr:uid="{00000000-0005-0000-0000-00005F6D0000}"/>
    <cellStyle name="20% - Accent1 3 5 2 5 2 3" xfId="28184" xr:uid="{00000000-0005-0000-0000-0000606D0000}"/>
    <cellStyle name="20% - Accent1 3 5 2 5 2 3 2" xfId="28185" xr:uid="{00000000-0005-0000-0000-0000616D0000}"/>
    <cellStyle name="20% - Accent1 3 5 2 5 2 3 2 2" xfId="28186" xr:uid="{00000000-0005-0000-0000-0000626D0000}"/>
    <cellStyle name="20% - Accent1 3 5 2 5 2 3 2 2 2" xfId="28187" xr:uid="{00000000-0005-0000-0000-0000636D0000}"/>
    <cellStyle name="20% - Accent1 3 5 2 5 2 3 2 3" xfId="28188" xr:uid="{00000000-0005-0000-0000-0000646D0000}"/>
    <cellStyle name="20% - Accent1 3 5 2 5 2 3 3" xfId="28189" xr:uid="{00000000-0005-0000-0000-0000656D0000}"/>
    <cellStyle name="20% - Accent1 3 5 2 5 2 3 3 2" xfId="28190" xr:uid="{00000000-0005-0000-0000-0000666D0000}"/>
    <cellStyle name="20% - Accent1 3 5 2 5 2 3 4" xfId="28191" xr:uid="{00000000-0005-0000-0000-0000676D0000}"/>
    <cellStyle name="20% - Accent1 3 5 2 5 2 4" xfId="28192" xr:uid="{00000000-0005-0000-0000-0000686D0000}"/>
    <cellStyle name="20% - Accent1 3 5 2 5 2 4 2" xfId="28193" xr:uid="{00000000-0005-0000-0000-0000696D0000}"/>
    <cellStyle name="20% - Accent1 3 5 2 5 2 4 2 2" xfId="28194" xr:uid="{00000000-0005-0000-0000-00006A6D0000}"/>
    <cellStyle name="20% - Accent1 3 5 2 5 2 4 2 2 2" xfId="28195" xr:uid="{00000000-0005-0000-0000-00006B6D0000}"/>
    <cellStyle name="20% - Accent1 3 5 2 5 2 4 2 3" xfId="28196" xr:uid="{00000000-0005-0000-0000-00006C6D0000}"/>
    <cellStyle name="20% - Accent1 3 5 2 5 2 4 3" xfId="28197" xr:uid="{00000000-0005-0000-0000-00006D6D0000}"/>
    <cellStyle name="20% - Accent1 3 5 2 5 2 4 3 2" xfId="28198" xr:uid="{00000000-0005-0000-0000-00006E6D0000}"/>
    <cellStyle name="20% - Accent1 3 5 2 5 2 4 4" xfId="28199" xr:uid="{00000000-0005-0000-0000-00006F6D0000}"/>
    <cellStyle name="20% - Accent1 3 5 2 5 2 5" xfId="28200" xr:uid="{00000000-0005-0000-0000-0000706D0000}"/>
    <cellStyle name="20% - Accent1 3 5 2 5 2 5 2" xfId="28201" xr:uid="{00000000-0005-0000-0000-0000716D0000}"/>
    <cellStyle name="20% - Accent1 3 5 2 5 2 5 2 2" xfId="28202" xr:uid="{00000000-0005-0000-0000-0000726D0000}"/>
    <cellStyle name="20% - Accent1 3 5 2 5 2 5 3" xfId="28203" xr:uid="{00000000-0005-0000-0000-0000736D0000}"/>
    <cellStyle name="20% - Accent1 3 5 2 5 2 6" xfId="28204" xr:uid="{00000000-0005-0000-0000-0000746D0000}"/>
    <cellStyle name="20% - Accent1 3 5 2 5 2 6 2" xfId="28205" xr:uid="{00000000-0005-0000-0000-0000756D0000}"/>
    <cellStyle name="20% - Accent1 3 5 2 5 2 6 2 2" xfId="28206" xr:uid="{00000000-0005-0000-0000-0000766D0000}"/>
    <cellStyle name="20% - Accent1 3 5 2 5 2 6 3" xfId="28207" xr:uid="{00000000-0005-0000-0000-0000776D0000}"/>
    <cellStyle name="20% - Accent1 3 5 2 5 2 7" xfId="28208" xr:uid="{00000000-0005-0000-0000-0000786D0000}"/>
    <cellStyle name="20% - Accent1 3 5 2 5 2 7 2" xfId="28209" xr:uid="{00000000-0005-0000-0000-0000796D0000}"/>
    <cellStyle name="20% - Accent1 3 5 2 5 2 8" xfId="28210" xr:uid="{00000000-0005-0000-0000-00007A6D0000}"/>
    <cellStyle name="20% - Accent1 3 5 2 5 2 8 2" xfId="28211" xr:uid="{00000000-0005-0000-0000-00007B6D0000}"/>
    <cellStyle name="20% - Accent1 3 5 2 5 2 9" xfId="28212" xr:uid="{00000000-0005-0000-0000-00007C6D0000}"/>
    <cellStyle name="20% - Accent1 3 5 2 5 3" xfId="28213" xr:uid="{00000000-0005-0000-0000-00007D6D0000}"/>
    <cellStyle name="20% - Accent1 3 5 2 5 3 2" xfId="28214" xr:uid="{00000000-0005-0000-0000-00007E6D0000}"/>
    <cellStyle name="20% - Accent1 3 5 2 5 3 2 2" xfId="28215" xr:uid="{00000000-0005-0000-0000-00007F6D0000}"/>
    <cellStyle name="20% - Accent1 3 5 2 5 3 2 2 2" xfId="28216" xr:uid="{00000000-0005-0000-0000-0000806D0000}"/>
    <cellStyle name="20% - Accent1 3 5 2 5 3 2 2 2 2" xfId="28217" xr:uid="{00000000-0005-0000-0000-0000816D0000}"/>
    <cellStyle name="20% - Accent1 3 5 2 5 3 2 2 3" xfId="28218" xr:uid="{00000000-0005-0000-0000-0000826D0000}"/>
    <cellStyle name="20% - Accent1 3 5 2 5 3 2 3" xfId="28219" xr:uid="{00000000-0005-0000-0000-0000836D0000}"/>
    <cellStyle name="20% - Accent1 3 5 2 5 3 2 3 2" xfId="28220" xr:uid="{00000000-0005-0000-0000-0000846D0000}"/>
    <cellStyle name="20% - Accent1 3 5 2 5 3 2 4" xfId="28221" xr:uid="{00000000-0005-0000-0000-0000856D0000}"/>
    <cellStyle name="20% - Accent1 3 5 2 5 3 3" xfId="28222" xr:uid="{00000000-0005-0000-0000-0000866D0000}"/>
    <cellStyle name="20% - Accent1 3 5 2 5 3 3 2" xfId="28223" xr:uid="{00000000-0005-0000-0000-0000876D0000}"/>
    <cellStyle name="20% - Accent1 3 5 2 5 3 3 2 2" xfId="28224" xr:uid="{00000000-0005-0000-0000-0000886D0000}"/>
    <cellStyle name="20% - Accent1 3 5 2 5 3 3 2 2 2" xfId="28225" xr:uid="{00000000-0005-0000-0000-0000896D0000}"/>
    <cellStyle name="20% - Accent1 3 5 2 5 3 3 2 3" xfId="28226" xr:uid="{00000000-0005-0000-0000-00008A6D0000}"/>
    <cellStyle name="20% - Accent1 3 5 2 5 3 3 3" xfId="28227" xr:uid="{00000000-0005-0000-0000-00008B6D0000}"/>
    <cellStyle name="20% - Accent1 3 5 2 5 3 3 3 2" xfId="28228" xr:uid="{00000000-0005-0000-0000-00008C6D0000}"/>
    <cellStyle name="20% - Accent1 3 5 2 5 3 3 4" xfId="28229" xr:uid="{00000000-0005-0000-0000-00008D6D0000}"/>
    <cellStyle name="20% - Accent1 3 5 2 5 3 4" xfId="28230" xr:uid="{00000000-0005-0000-0000-00008E6D0000}"/>
    <cellStyle name="20% - Accent1 3 5 2 5 3 4 2" xfId="28231" xr:uid="{00000000-0005-0000-0000-00008F6D0000}"/>
    <cellStyle name="20% - Accent1 3 5 2 5 3 4 2 2" xfId="28232" xr:uid="{00000000-0005-0000-0000-0000906D0000}"/>
    <cellStyle name="20% - Accent1 3 5 2 5 3 4 2 2 2" xfId="28233" xr:uid="{00000000-0005-0000-0000-0000916D0000}"/>
    <cellStyle name="20% - Accent1 3 5 2 5 3 4 2 3" xfId="28234" xr:uid="{00000000-0005-0000-0000-0000926D0000}"/>
    <cellStyle name="20% - Accent1 3 5 2 5 3 4 3" xfId="28235" xr:uid="{00000000-0005-0000-0000-0000936D0000}"/>
    <cellStyle name="20% - Accent1 3 5 2 5 3 4 3 2" xfId="28236" xr:uid="{00000000-0005-0000-0000-0000946D0000}"/>
    <cellStyle name="20% - Accent1 3 5 2 5 3 4 4" xfId="28237" xr:uid="{00000000-0005-0000-0000-0000956D0000}"/>
    <cellStyle name="20% - Accent1 3 5 2 5 3 5" xfId="28238" xr:uid="{00000000-0005-0000-0000-0000966D0000}"/>
    <cellStyle name="20% - Accent1 3 5 2 5 3 5 2" xfId="28239" xr:uid="{00000000-0005-0000-0000-0000976D0000}"/>
    <cellStyle name="20% - Accent1 3 5 2 5 3 5 2 2" xfId="28240" xr:uid="{00000000-0005-0000-0000-0000986D0000}"/>
    <cellStyle name="20% - Accent1 3 5 2 5 3 5 3" xfId="28241" xr:uid="{00000000-0005-0000-0000-0000996D0000}"/>
    <cellStyle name="20% - Accent1 3 5 2 5 3 6" xfId="28242" xr:uid="{00000000-0005-0000-0000-00009A6D0000}"/>
    <cellStyle name="20% - Accent1 3 5 2 5 3 6 2" xfId="28243" xr:uid="{00000000-0005-0000-0000-00009B6D0000}"/>
    <cellStyle name="20% - Accent1 3 5 2 5 3 6 2 2" xfId="28244" xr:uid="{00000000-0005-0000-0000-00009C6D0000}"/>
    <cellStyle name="20% - Accent1 3 5 2 5 3 6 3" xfId="28245" xr:uid="{00000000-0005-0000-0000-00009D6D0000}"/>
    <cellStyle name="20% - Accent1 3 5 2 5 3 7" xfId="28246" xr:uid="{00000000-0005-0000-0000-00009E6D0000}"/>
    <cellStyle name="20% - Accent1 3 5 2 5 3 7 2" xfId="28247" xr:uid="{00000000-0005-0000-0000-00009F6D0000}"/>
    <cellStyle name="20% - Accent1 3 5 2 5 3 8" xfId="28248" xr:uid="{00000000-0005-0000-0000-0000A06D0000}"/>
    <cellStyle name="20% - Accent1 3 5 2 5 3 8 2" xfId="28249" xr:uid="{00000000-0005-0000-0000-0000A16D0000}"/>
    <cellStyle name="20% - Accent1 3 5 2 5 3 9" xfId="28250" xr:uid="{00000000-0005-0000-0000-0000A26D0000}"/>
    <cellStyle name="20% - Accent1 3 5 2 5 4" xfId="28251" xr:uid="{00000000-0005-0000-0000-0000A36D0000}"/>
    <cellStyle name="20% - Accent1 3 5 2 5 4 2" xfId="28252" xr:uid="{00000000-0005-0000-0000-0000A46D0000}"/>
    <cellStyle name="20% - Accent1 3 5 2 5 4 2 2" xfId="28253" xr:uid="{00000000-0005-0000-0000-0000A56D0000}"/>
    <cellStyle name="20% - Accent1 3 5 2 5 4 2 2 2" xfId="28254" xr:uid="{00000000-0005-0000-0000-0000A66D0000}"/>
    <cellStyle name="20% - Accent1 3 5 2 5 4 2 3" xfId="28255" xr:uid="{00000000-0005-0000-0000-0000A76D0000}"/>
    <cellStyle name="20% - Accent1 3 5 2 5 4 3" xfId="28256" xr:uid="{00000000-0005-0000-0000-0000A86D0000}"/>
    <cellStyle name="20% - Accent1 3 5 2 5 4 3 2" xfId="28257" xr:uid="{00000000-0005-0000-0000-0000A96D0000}"/>
    <cellStyle name="20% - Accent1 3 5 2 5 4 4" xfId="28258" xr:uid="{00000000-0005-0000-0000-0000AA6D0000}"/>
    <cellStyle name="20% - Accent1 3 5 2 5 5" xfId="28259" xr:uid="{00000000-0005-0000-0000-0000AB6D0000}"/>
    <cellStyle name="20% - Accent1 3 5 2 5 5 2" xfId="28260" xr:uid="{00000000-0005-0000-0000-0000AC6D0000}"/>
    <cellStyle name="20% - Accent1 3 5 2 5 5 2 2" xfId="28261" xr:uid="{00000000-0005-0000-0000-0000AD6D0000}"/>
    <cellStyle name="20% - Accent1 3 5 2 5 5 2 2 2" xfId="28262" xr:uid="{00000000-0005-0000-0000-0000AE6D0000}"/>
    <cellStyle name="20% - Accent1 3 5 2 5 5 2 3" xfId="28263" xr:uid="{00000000-0005-0000-0000-0000AF6D0000}"/>
    <cellStyle name="20% - Accent1 3 5 2 5 5 3" xfId="28264" xr:uid="{00000000-0005-0000-0000-0000B06D0000}"/>
    <cellStyle name="20% - Accent1 3 5 2 5 5 3 2" xfId="28265" xr:uid="{00000000-0005-0000-0000-0000B16D0000}"/>
    <cellStyle name="20% - Accent1 3 5 2 5 5 4" xfId="28266" xr:uid="{00000000-0005-0000-0000-0000B26D0000}"/>
    <cellStyle name="20% - Accent1 3 5 2 5 6" xfId="28267" xr:uid="{00000000-0005-0000-0000-0000B36D0000}"/>
    <cellStyle name="20% - Accent1 3 5 2 5 6 2" xfId="28268" xr:uid="{00000000-0005-0000-0000-0000B46D0000}"/>
    <cellStyle name="20% - Accent1 3 5 2 5 6 2 2" xfId="28269" xr:uid="{00000000-0005-0000-0000-0000B56D0000}"/>
    <cellStyle name="20% - Accent1 3 5 2 5 6 2 2 2" xfId="28270" xr:uid="{00000000-0005-0000-0000-0000B66D0000}"/>
    <cellStyle name="20% - Accent1 3 5 2 5 6 2 3" xfId="28271" xr:uid="{00000000-0005-0000-0000-0000B76D0000}"/>
    <cellStyle name="20% - Accent1 3 5 2 5 6 3" xfId="28272" xr:uid="{00000000-0005-0000-0000-0000B86D0000}"/>
    <cellStyle name="20% - Accent1 3 5 2 5 6 3 2" xfId="28273" xr:uid="{00000000-0005-0000-0000-0000B96D0000}"/>
    <cellStyle name="20% - Accent1 3 5 2 5 6 4" xfId="28274" xr:uid="{00000000-0005-0000-0000-0000BA6D0000}"/>
    <cellStyle name="20% - Accent1 3 5 2 5 7" xfId="28275" xr:uid="{00000000-0005-0000-0000-0000BB6D0000}"/>
    <cellStyle name="20% - Accent1 3 5 2 5 7 2" xfId="28276" xr:uid="{00000000-0005-0000-0000-0000BC6D0000}"/>
    <cellStyle name="20% - Accent1 3 5 2 5 7 2 2" xfId="28277" xr:uid="{00000000-0005-0000-0000-0000BD6D0000}"/>
    <cellStyle name="20% - Accent1 3 5 2 5 7 3" xfId="28278" xr:uid="{00000000-0005-0000-0000-0000BE6D0000}"/>
    <cellStyle name="20% - Accent1 3 5 2 5 8" xfId="28279" xr:uid="{00000000-0005-0000-0000-0000BF6D0000}"/>
    <cellStyle name="20% - Accent1 3 5 2 5 8 2" xfId="28280" xr:uid="{00000000-0005-0000-0000-0000C06D0000}"/>
    <cellStyle name="20% - Accent1 3 5 2 5 8 2 2" xfId="28281" xr:uid="{00000000-0005-0000-0000-0000C16D0000}"/>
    <cellStyle name="20% - Accent1 3 5 2 5 8 3" xfId="28282" xr:uid="{00000000-0005-0000-0000-0000C26D0000}"/>
    <cellStyle name="20% - Accent1 3 5 2 5 9" xfId="28283" xr:uid="{00000000-0005-0000-0000-0000C36D0000}"/>
    <cellStyle name="20% - Accent1 3 5 2 5 9 2" xfId="28284" xr:uid="{00000000-0005-0000-0000-0000C46D0000}"/>
    <cellStyle name="20% - Accent1 3 5 2 6" xfId="28285" xr:uid="{00000000-0005-0000-0000-0000C56D0000}"/>
    <cellStyle name="20% - Accent1 3 5 2 6 2" xfId="28286" xr:uid="{00000000-0005-0000-0000-0000C66D0000}"/>
    <cellStyle name="20% - Accent1 3 5 2 6 2 2" xfId="28287" xr:uid="{00000000-0005-0000-0000-0000C76D0000}"/>
    <cellStyle name="20% - Accent1 3 5 2 6 2 2 2" xfId="28288" xr:uid="{00000000-0005-0000-0000-0000C86D0000}"/>
    <cellStyle name="20% - Accent1 3 5 2 6 2 2 2 2" xfId="28289" xr:uid="{00000000-0005-0000-0000-0000C96D0000}"/>
    <cellStyle name="20% - Accent1 3 5 2 6 2 2 3" xfId="28290" xr:uid="{00000000-0005-0000-0000-0000CA6D0000}"/>
    <cellStyle name="20% - Accent1 3 5 2 6 2 3" xfId="28291" xr:uid="{00000000-0005-0000-0000-0000CB6D0000}"/>
    <cellStyle name="20% - Accent1 3 5 2 6 2 3 2" xfId="28292" xr:uid="{00000000-0005-0000-0000-0000CC6D0000}"/>
    <cellStyle name="20% - Accent1 3 5 2 6 2 4" xfId="28293" xr:uid="{00000000-0005-0000-0000-0000CD6D0000}"/>
    <cellStyle name="20% - Accent1 3 5 2 6 3" xfId="28294" xr:uid="{00000000-0005-0000-0000-0000CE6D0000}"/>
    <cellStyle name="20% - Accent1 3 5 2 6 3 2" xfId="28295" xr:uid="{00000000-0005-0000-0000-0000CF6D0000}"/>
    <cellStyle name="20% - Accent1 3 5 2 6 3 2 2" xfId="28296" xr:uid="{00000000-0005-0000-0000-0000D06D0000}"/>
    <cellStyle name="20% - Accent1 3 5 2 6 3 2 2 2" xfId="28297" xr:uid="{00000000-0005-0000-0000-0000D16D0000}"/>
    <cellStyle name="20% - Accent1 3 5 2 6 3 2 3" xfId="28298" xr:uid="{00000000-0005-0000-0000-0000D26D0000}"/>
    <cellStyle name="20% - Accent1 3 5 2 6 3 3" xfId="28299" xr:uid="{00000000-0005-0000-0000-0000D36D0000}"/>
    <cellStyle name="20% - Accent1 3 5 2 6 3 3 2" xfId="28300" xr:uid="{00000000-0005-0000-0000-0000D46D0000}"/>
    <cellStyle name="20% - Accent1 3 5 2 6 3 4" xfId="28301" xr:uid="{00000000-0005-0000-0000-0000D56D0000}"/>
    <cellStyle name="20% - Accent1 3 5 2 6 4" xfId="28302" xr:uid="{00000000-0005-0000-0000-0000D66D0000}"/>
    <cellStyle name="20% - Accent1 3 5 2 6 4 2" xfId="28303" xr:uid="{00000000-0005-0000-0000-0000D76D0000}"/>
    <cellStyle name="20% - Accent1 3 5 2 6 4 2 2" xfId="28304" xr:uid="{00000000-0005-0000-0000-0000D86D0000}"/>
    <cellStyle name="20% - Accent1 3 5 2 6 4 2 2 2" xfId="28305" xr:uid="{00000000-0005-0000-0000-0000D96D0000}"/>
    <cellStyle name="20% - Accent1 3 5 2 6 4 2 3" xfId="28306" xr:uid="{00000000-0005-0000-0000-0000DA6D0000}"/>
    <cellStyle name="20% - Accent1 3 5 2 6 4 3" xfId="28307" xr:uid="{00000000-0005-0000-0000-0000DB6D0000}"/>
    <cellStyle name="20% - Accent1 3 5 2 6 4 3 2" xfId="28308" xr:uid="{00000000-0005-0000-0000-0000DC6D0000}"/>
    <cellStyle name="20% - Accent1 3 5 2 6 4 4" xfId="28309" xr:uid="{00000000-0005-0000-0000-0000DD6D0000}"/>
    <cellStyle name="20% - Accent1 3 5 2 6 5" xfId="28310" xr:uid="{00000000-0005-0000-0000-0000DE6D0000}"/>
    <cellStyle name="20% - Accent1 3 5 2 6 5 2" xfId="28311" xr:uid="{00000000-0005-0000-0000-0000DF6D0000}"/>
    <cellStyle name="20% - Accent1 3 5 2 6 5 2 2" xfId="28312" xr:uid="{00000000-0005-0000-0000-0000E06D0000}"/>
    <cellStyle name="20% - Accent1 3 5 2 6 5 3" xfId="28313" xr:uid="{00000000-0005-0000-0000-0000E16D0000}"/>
    <cellStyle name="20% - Accent1 3 5 2 6 6" xfId="28314" xr:uid="{00000000-0005-0000-0000-0000E26D0000}"/>
    <cellStyle name="20% - Accent1 3 5 2 6 6 2" xfId="28315" xr:uid="{00000000-0005-0000-0000-0000E36D0000}"/>
    <cellStyle name="20% - Accent1 3 5 2 6 6 2 2" xfId="28316" xr:uid="{00000000-0005-0000-0000-0000E46D0000}"/>
    <cellStyle name="20% - Accent1 3 5 2 6 6 3" xfId="28317" xr:uid="{00000000-0005-0000-0000-0000E56D0000}"/>
    <cellStyle name="20% - Accent1 3 5 2 6 7" xfId="28318" xr:uid="{00000000-0005-0000-0000-0000E66D0000}"/>
    <cellStyle name="20% - Accent1 3 5 2 6 7 2" xfId="28319" xr:uid="{00000000-0005-0000-0000-0000E76D0000}"/>
    <cellStyle name="20% - Accent1 3 5 2 6 8" xfId="28320" xr:uid="{00000000-0005-0000-0000-0000E86D0000}"/>
    <cellStyle name="20% - Accent1 3 5 2 6 8 2" xfId="28321" xr:uid="{00000000-0005-0000-0000-0000E96D0000}"/>
    <cellStyle name="20% - Accent1 3 5 2 6 9" xfId="28322" xr:uid="{00000000-0005-0000-0000-0000EA6D0000}"/>
    <cellStyle name="20% - Accent1 3 5 2 7" xfId="28323" xr:uid="{00000000-0005-0000-0000-0000EB6D0000}"/>
    <cellStyle name="20% - Accent1 3 5 2 7 2" xfId="28324" xr:uid="{00000000-0005-0000-0000-0000EC6D0000}"/>
    <cellStyle name="20% - Accent1 3 5 2 7 2 2" xfId="28325" xr:uid="{00000000-0005-0000-0000-0000ED6D0000}"/>
    <cellStyle name="20% - Accent1 3 5 2 7 2 2 2" xfId="28326" xr:uid="{00000000-0005-0000-0000-0000EE6D0000}"/>
    <cellStyle name="20% - Accent1 3 5 2 7 2 2 2 2" xfId="28327" xr:uid="{00000000-0005-0000-0000-0000EF6D0000}"/>
    <cellStyle name="20% - Accent1 3 5 2 7 2 2 3" xfId="28328" xr:uid="{00000000-0005-0000-0000-0000F06D0000}"/>
    <cellStyle name="20% - Accent1 3 5 2 7 2 3" xfId="28329" xr:uid="{00000000-0005-0000-0000-0000F16D0000}"/>
    <cellStyle name="20% - Accent1 3 5 2 7 2 3 2" xfId="28330" xr:uid="{00000000-0005-0000-0000-0000F26D0000}"/>
    <cellStyle name="20% - Accent1 3 5 2 7 2 4" xfId="28331" xr:uid="{00000000-0005-0000-0000-0000F36D0000}"/>
    <cellStyle name="20% - Accent1 3 5 2 7 3" xfId="28332" xr:uid="{00000000-0005-0000-0000-0000F46D0000}"/>
    <cellStyle name="20% - Accent1 3 5 2 7 3 2" xfId="28333" xr:uid="{00000000-0005-0000-0000-0000F56D0000}"/>
    <cellStyle name="20% - Accent1 3 5 2 7 3 2 2" xfId="28334" xr:uid="{00000000-0005-0000-0000-0000F66D0000}"/>
    <cellStyle name="20% - Accent1 3 5 2 7 3 2 2 2" xfId="28335" xr:uid="{00000000-0005-0000-0000-0000F76D0000}"/>
    <cellStyle name="20% - Accent1 3 5 2 7 3 2 3" xfId="28336" xr:uid="{00000000-0005-0000-0000-0000F86D0000}"/>
    <cellStyle name="20% - Accent1 3 5 2 7 3 3" xfId="28337" xr:uid="{00000000-0005-0000-0000-0000F96D0000}"/>
    <cellStyle name="20% - Accent1 3 5 2 7 3 3 2" xfId="28338" xr:uid="{00000000-0005-0000-0000-0000FA6D0000}"/>
    <cellStyle name="20% - Accent1 3 5 2 7 3 4" xfId="28339" xr:uid="{00000000-0005-0000-0000-0000FB6D0000}"/>
    <cellStyle name="20% - Accent1 3 5 2 7 4" xfId="28340" xr:uid="{00000000-0005-0000-0000-0000FC6D0000}"/>
    <cellStyle name="20% - Accent1 3 5 2 7 4 2" xfId="28341" xr:uid="{00000000-0005-0000-0000-0000FD6D0000}"/>
    <cellStyle name="20% - Accent1 3 5 2 7 4 2 2" xfId="28342" xr:uid="{00000000-0005-0000-0000-0000FE6D0000}"/>
    <cellStyle name="20% - Accent1 3 5 2 7 4 2 2 2" xfId="28343" xr:uid="{00000000-0005-0000-0000-0000FF6D0000}"/>
    <cellStyle name="20% - Accent1 3 5 2 7 4 2 3" xfId="28344" xr:uid="{00000000-0005-0000-0000-0000006E0000}"/>
    <cellStyle name="20% - Accent1 3 5 2 7 4 3" xfId="28345" xr:uid="{00000000-0005-0000-0000-0000016E0000}"/>
    <cellStyle name="20% - Accent1 3 5 2 7 4 3 2" xfId="28346" xr:uid="{00000000-0005-0000-0000-0000026E0000}"/>
    <cellStyle name="20% - Accent1 3 5 2 7 4 4" xfId="28347" xr:uid="{00000000-0005-0000-0000-0000036E0000}"/>
    <cellStyle name="20% - Accent1 3 5 2 7 5" xfId="28348" xr:uid="{00000000-0005-0000-0000-0000046E0000}"/>
    <cellStyle name="20% - Accent1 3 5 2 7 5 2" xfId="28349" xr:uid="{00000000-0005-0000-0000-0000056E0000}"/>
    <cellStyle name="20% - Accent1 3 5 2 7 5 2 2" xfId="28350" xr:uid="{00000000-0005-0000-0000-0000066E0000}"/>
    <cellStyle name="20% - Accent1 3 5 2 7 5 3" xfId="28351" xr:uid="{00000000-0005-0000-0000-0000076E0000}"/>
    <cellStyle name="20% - Accent1 3 5 2 7 6" xfId="28352" xr:uid="{00000000-0005-0000-0000-0000086E0000}"/>
    <cellStyle name="20% - Accent1 3 5 2 7 6 2" xfId="28353" xr:uid="{00000000-0005-0000-0000-0000096E0000}"/>
    <cellStyle name="20% - Accent1 3 5 2 7 6 2 2" xfId="28354" xr:uid="{00000000-0005-0000-0000-00000A6E0000}"/>
    <cellStyle name="20% - Accent1 3 5 2 7 6 3" xfId="28355" xr:uid="{00000000-0005-0000-0000-00000B6E0000}"/>
    <cellStyle name="20% - Accent1 3 5 2 7 7" xfId="28356" xr:uid="{00000000-0005-0000-0000-00000C6E0000}"/>
    <cellStyle name="20% - Accent1 3 5 2 7 7 2" xfId="28357" xr:uid="{00000000-0005-0000-0000-00000D6E0000}"/>
    <cellStyle name="20% - Accent1 3 5 2 7 8" xfId="28358" xr:uid="{00000000-0005-0000-0000-00000E6E0000}"/>
    <cellStyle name="20% - Accent1 3 5 2 7 8 2" xfId="28359" xr:uid="{00000000-0005-0000-0000-00000F6E0000}"/>
    <cellStyle name="20% - Accent1 3 5 2 7 9" xfId="28360" xr:uid="{00000000-0005-0000-0000-0000106E0000}"/>
    <cellStyle name="20% - Accent1 3 5 2 8" xfId="28361" xr:uid="{00000000-0005-0000-0000-0000116E0000}"/>
    <cellStyle name="20% - Accent1 3 5 2 8 2" xfId="28362" xr:uid="{00000000-0005-0000-0000-0000126E0000}"/>
    <cellStyle name="20% - Accent1 3 5 2 8 2 2" xfId="28363" xr:uid="{00000000-0005-0000-0000-0000136E0000}"/>
    <cellStyle name="20% - Accent1 3 5 2 8 2 2 2" xfId="28364" xr:uid="{00000000-0005-0000-0000-0000146E0000}"/>
    <cellStyle name="20% - Accent1 3 5 2 8 2 3" xfId="28365" xr:uid="{00000000-0005-0000-0000-0000156E0000}"/>
    <cellStyle name="20% - Accent1 3 5 2 8 3" xfId="28366" xr:uid="{00000000-0005-0000-0000-0000166E0000}"/>
    <cellStyle name="20% - Accent1 3 5 2 8 3 2" xfId="28367" xr:uid="{00000000-0005-0000-0000-0000176E0000}"/>
    <cellStyle name="20% - Accent1 3 5 2 8 4" xfId="28368" xr:uid="{00000000-0005-0000-0000-0000186E0000}"/>
    <cellStyle name="20% - Accent1 3 5 2 9" xfId="28369" xr:uid="{00000000-0005-0000-0000-0000196E0000}"/>
    <cellStyle name="20% - Accent1 3 5 2 9 2" xfId="28370" xr:uid="{00000000-0005-0000-0000-00001A6E0000}"/>
    <cellStyle name="20% - Accent1 3 5 2 9 2 2" xfId="28371" xr:uid="{00000000-0005-0000-0000-00001B6E0000}"/>
    <cellStyle name="20% - Accent1 3 5 2 9 2 2 2" xfId="28372" xr:uid="{00000000-0005-0000-0000-00001C6E0000}"/>
    <cellStyle name="20% - Accent1 3 5 2 9 2 3" xfId="28373" xr:uid="{00000000-0005-0000-0000-00001D6E0000}"/>
    <cellStyle name="20% - Accent1 3 5 2 9 3" xfId="28374" xr:uid="{00000000-0005-0000-0000-00001E6E0000}"/>
    <cellStyle name="20% - Accent1 3 5 2 9 3 2" xfId="28375" xr:uid="{00000000-0005-0000-0000-00001F6E0000}"/>
    <cellStyle name="20% - Accent1 3 5 2 9 4" xfId="28376" xr:uid="{00000000-0005-0000-0000-0000206E0000}"/>
    <cellStyle name="20% - Accent1 3 5 3" xfId="28377" xr:uid="{00000000-0005-0000-0000-0000216E0000}"/>
    <cellStyle name="20% - Accent1 3 5 3 10" xfId="28378" xr:uid="{00000000-0005-0000-0000-0000226E0000}"/>
    <cellStyle name="20% - Accent1 3 5 3 10 2" xfId="28379" xr:uid="{00000000-0005-0000-0000-0000236E0000}"/>
    <cellStyle name="20% - Accent1 3 5 3 10 2 2" xfId="28380" xr:uid="{00000000-0005-0000-0000-0000246E0000}"/>
    <cellStyle name="20% - Accent1 3 5 3 10 3" xfId="28381" xr:uid="{00000000-0005-0000-0000-0000256E0000}"/>
    <cellStyle name="20% - Accent1 3 5 3 11" xfId="28382" xr:uid="{00000000-0005-0000-0000-0000266E0000}"/>
    <cellStyle name="20% - Accent1 3 5 3 11 2" xfId="28383" xr:uid="{00000000-0005-0000-0000-0000276E0000}"/>
    <cellStyle name="20% - Accent1 3 5 3 11 2 2" xfId="28384" xr:uid="{00000000-0005-0000-0000-0000286E0000}"/>
    <cellStyle name="20% - Accent1 3 5 3 11 3" xfId="28385" xr:uid="{00000000-0005-0000-0000-0000296E0000}"/>
    <cellStyle name="20% - Accent1 3 5 3 12" xfId="28386" xr:uid="{00000000-0005-0000-0000-00002A6E0000}"/>
    <cellStyle name="20% - Accent1 3 5 3 12 2" xfId="28387" xr:uid="{00000000-0005-0000-0000-00002B6E0000}"/>
    <cellStyle name="20% - Accent1 3 5 3 13" xfId="28388" xr:uid="{00000000-0005-0000-0000-00002C6E0000}"/>
    <cellStyle name="20% - Accent1 3 5 3 13 2" xfId="28389" xr:uid="{00000000-0005-0000-0000-00002D6E0000}"/>
    <cellStyle name="20% - Accent1 3 5 3 14" xfId="28390" xr:uid="{00000000-0005-0000-0000-00002E6E0000}"/>
    <cellStyle name="20% - Accent1 3 5 3 2" xfId="28391" xr:uid="{00000000-0005-0000-0000-00002F6E0000}"/>
    <cellStyle name="20% - Accent1 3 5 3 2 10" xfId="28392" xr:uid="{00000000-0005-0000-0000-0000306E0000}"/>
    <cellStyle name="20% - Accent1 3 5 3 2 10 2" xfId="28393" xr:uid="{00000000-0005-0000-0000-0000316E0000}"/>
    <cellStyle name="20% - Accent1 3 5 3 2 11" xfId="28394" xr:uid="{00000000-0005-0000-0000-0000326E0000}"/>
    <cellStyle name="20% - Accent1 3 5 3 2 2" xfId="28395" xr:uid="{00000000-0005-0000-0000-0000336E0000}"/>
    <cellStyle name="20% - Accent1 3 5 3 2 2 2" xfId="28396" xr:uid="{00000000-0005-0000-0000-0000346E0000}"/>
    <cellStyle name="20% - Accent1 3 5 3 2 2 2 2" xfId="28397" xr:uid="{00000000-0005-0000-0000-0000356E0000}"/>
    <cellStyle name="20% - Accent1 3 5 3 2 2 2 2 2" xfId="28398" xr:uid="{00000000-0005-0000-0000-0000366E0000}"/>
    <cellStyle name="20% - Accent1 3 5 3 2 2 2 2 2 2" xfId="28399" xr:uid="{00000000-0005-0000-0000-0000376E0000}"/>
    <cellStyle name="20% - Accent1 3 5 3 2 2 2 2 3" xfId="28400" xr:uid="{00000000-0005-0000-0000-0000386E0000}"/>
    <cellStyle name="20% - Accent1 3 5 3 2 2 2 3" xfId="28401" xr:uid="{00000000-0005-0000-0000-0000396E0000}"/>
    <cellStyle name="20% - Accent1 3 5 3 2 2 2 3 2" xfId="28402" xr:uid="{00000000-0005-0000-0000-00003A6E0000}"/>
    <cellStyle name="20% - Accent1 3 5 3 2 2 2 4" xfId="28403" xr:uid="{00000000-0005-0000-0000-00003B6E0000}"/>
    <cellStyle name="20% - Accent1 3 5 3 2 2 3" xfId="28404" xr:uid="{00000000-0005-0000-0000-00003C6E0000}"/>
    <cellStyle name="20% - Accent1 3 5 3 2 2 3 2" xfId="28405" xr:uid="{00000000-0005-0000-0000-00003D6E0000}"/>
    <cellStyle name="20% - Accent1 3 5 3 2 2 3 2 2" xfId="28406" xr:uid="{00000000-0005-0000-0000-00003E6E0000}"/>
    <cellStyle name="20% - Accent1 3 5 3 2 2 3 2 2 2" xfId="28407" xr:uid="{00000000-0005-0000-0000-00003F6E0000}"/>
    <cellStyle name="20% - Accent1 3 5 3 2 2 3 2 3" xfId="28408" xr:uid="{00000000-0005-0000-0000-0000406E0000}"/>
    <cellStyle name="20% - Accent1 3 5 3 2 2 3 3" xfId="28409" xr:uid="{00000000-0005-0000-0000-0000416E0000}"/>
    <cellStyle name="20% - Accent1 3 5 3 2 2 3 3 2" xfId="28410" xr:uid="{00000000-0005-0000-0000-0000426E0000}"/>
    <cellStyle name="20% - Accent1 3 5 3 2 2 3 4" xfId="28411" xr:uid="{00000000-0005-0000-0000-0000436E0000}"/>
    <cellStyle name="20% - Accent1 3 5 3 2 2 4" xfId="28412" xr:uid="{00000000-0005-0000-0000-0000446E0000}"/>
    <cellStyle name="20% - Accent1 3 5 3 2 2 4 2" xfId="28413" xr:uid="{00000000-0005-0000-0000-0000456E0000}"/>
    <cellStyle name="20% - Accent1 3 5 3 2 2 4 2 2" xfId="28414" xr:uid="{00000000-0005-0000-0000-0000466E0000}"/>
    <cellStyle name="20% - Accent1 3 5 3 2 2 4 2 2 2" xfId="28415" xr:uid="{00000000-0005-0000-0000-0000476E0000}"/>
    <cellStyle name="20% - Accent1 3 5 3 2 2 4 2 3" xfId="28416" xr:uid="{00000000-0005-0000-0000-0000486E0000}"/>
    <cellStyle name="20% - Accent1 3 5 3 2 2 4 3" xfId="28417" xr:uid="{00000000-0005-0000-0000-0000496E0000}"/>
    <cellStyle name="20% - Accent1 3 5 3 2 2 4 3 2" xfId="28418" xr:uid="{00000000-0005-0000-0000-00004A6E0000}"/>
    <cellStyle name="20% - Accent1 3 5 3 2 2 4 4" xfId="28419" xr:uid="{00000000-0005-0000-0000-00004B6E0000}"/>
    <cellStyle name="20% - Accent1 3 5 3 2 2 5" xfId="28420" xr:uid="{00000000-0005-0000-0000-00004C6E0000}"/>
    <cellStyle name="20% - Accent1 3 5 3 2 2 5 2" xfId="28421" xr:uid="{00000000-0005-0000-0000-00004D6E0000}"/>
    <cellStyle name="20% - Accent1 3 5 3 2 2 5 2 2" xfId="28422" xr:uid="{00000000-0005-0000-0000-00004E6E0000}"/>
    <cellStyle name="20% - Accent1 3 5 3 2 2 5 3" xfId="28423" xr:uid="{00000000-0005-0000-0000-00004F6E0000}"/>
    <cellStyle name="20% - Accent1 3 5 3 2 2 6" xfId="28424" xr:uid="{00000000-0005-0000-0000-0000506E0000}"/>
    <cellStyle name="20% - Accent1 3 5 3 2 2 6 2" xfId="28425" xr:uid="{00000000-0005-0000-0000-0000516E0000}"/>
    <cellStyle name="20% - Accent1 3 5 3 2 2 6 2 2" xfId="28426" xr:uid="{00000000-0005-0000-0000-0000526E0000}"/>
    <cellStyle name="20% - Accent1 3 5 3 2 2 6 3" xfId="28427" xr:uid="{00000000-0005-0000-0000-0000536E0000}"/>
    <cellStyle name="20% - Accent1 3 5 3 2 2 7" xfId="28428" xr:uid="{00000000-0005-0000-0000-0000546E0000}"/>
    <cellStyle name="20% - Accent1 3 5 3 2 2 7 2" xfId="28429" xr:uid="{00000000-0005-0000-0000-0000556E0000}"/>
    <cellStyle name="20% - Accent1 3 5 3 2 2 8" xfId="28430" xr:uid="{00000000-0005-0000-0000-0000566E0000}"/>
    <cellStyle name="20% - Accent1 3 5 3 2 2 8 2" xfId="28431" xr:uid="{00000000-0005-0000-0000-0000576E0000}"/>
    <cellStyle name="20% - Accent1 3 5 3 2 2 9" xfId="28432" xr:uid="{00000000-0005-0000-0000-0000586E0000}"/>
    <cellStyle name="20% - Accent1 3 5 3 2 3" xfId="28433" xr:uid="{00000000-0005-0000-0000-0000596E0000}"/>
    <cellStyle name="20% - Accent1 3 5 3 2 3 2" xfId="28434" xr:uid="{00000000-0005-0000-0000-00005A6E0000}"/>
    <cellStyle name="20% - Accent1 3 5 3 2 3 2 2" xfId="28435" xr:uid="{00000000-0005-0000-0000-00005B6E0000}"/>
    <cellStyle name="20% - Accent1 3 5 3 2 3 2 2 2" xfId="28436" xr:uid="{00000000-0005-0000-0000-00005C6E0000}"/>
    <cellStyle name="20% - Accent1 3 5 3 2 3 2 2 2 2" xfId="28437" xr:uid="{00000000-0005-0000-0000-00005D6E0000}"/>
    <cellStyle name="20% - Accent1 3 5 3 2 3 2 2 3" xfId="28438" xr:uid="{00000000-0005-0000-0000-00005E6E0000}"/>
    <cellStyle name="20% - Accent1 3 5 3 2 3 2 3" xfId="28439" xr:uid="{00000000-0005-0000-0000-00005F6E0000}"/>
    <cellStyle name="20% - Accent1 3 5 3 2 3 2 3 2" xfId="28440" xr:uid="{00000000-0005-0000-0000-0000606E0000}"/>
    <cellStyle name="20% - Accent1 3 5 3 2 3 2 4" xfId="28441" xr:uid="{00000000-0005-0000-0000-0000616E0000}"/>
    <cellStyle name="20% - Accent1 3 5 3 2 3 3" xfId="28442" xr:uid="{00000000-0005-0000-0000-0000626E0000}"/>
    <cellStyle name="20% - Accent1 3 5 3 2 3 3 2" xfId="28443" xr:uid="{00000000-0005-0000-0000-0000636E0000}"/>
    <cellStyle name="20% - Accent1 3 5 3 2 3 3 2 2" xfId="28444" xr:uid="{00000000-0005-0000-0000-0000646E0000}"/>
    <cellStyle name="20% - Accent1 3 5 3 2 3 3 2 2 2" xfId="28445" xr:uid="{00000000-0005-0000-0000-0000656E0000}"/>
    <cellStyle name="20% - Accent1 3 5 3 2 3 3 2 3" xfId="28446" xr:uid="{00000000-0005-0000-0000-0000666E0000}"/>
    <cellStyle name="20% - Accent1 3 5 3 2 3 3 3" xfId="28447" xr:uid="{00000000-0005-0000-0000-0000676E0000}"/>
    <cellStyle name="20% - Accent1 3 5 3 2 3 3 3 2" xfId="28448" xr:uid="{00000000-0005-0000-0000-0000686E0000}"/>
    <cellStyle name="20% - Accent1 3 5 3 2 3 3 4" xfId="28449" xr:uid="{00000000-0005-0000-0000-0000696E0000}"/>
    <cellStyle name="20% - Accent1 3 5 3 2 3 4" xfId="28450" xr:uid="{00000000-0005-0000-0000-00006A6E0000}"/>
    <cellStyle name="20% - Accent1 3 5 3 2 3 4 2" xfId="28451" xr:uid="{00000000-0005-0000-0000-00006B6E0000}"/>
    <cellStyle name="20% - Accent1 3 5 3 2 3 4 2 2" xfId="28452" xr:uid="{00000000-0005-0000-0000-00006C6E0000}"/>
    <cellStyle name="20% - Accent1 3 5 3 2 3 4 2 2 2" xfId="28453" xr:uid="{00000000-0005-0000-0000-00006D6E0000}"/>
    <cellStyle name="20% - Accent1 3 5 3 2 3 4 2 3" xfId="28454" xr:uid="{00000000-0005-0000-0000-00006E6E0000}"/>
    <cellStyle name="20% - Accent1 3 5 3 2 3 4 3" xfId="28455" xr:uid="{00000000-0005-0000-0000-00006F6E0000}"/>
    <cellStyle name="20% - Accent1 3 5 3 2 3 4 3 2" xfId="28456" xr:uid="{00000000-0005-0000-0000-0000706E0000}"/>
    <cellStyle name="20% - Accent1 3 5 3 2 3 4 4" xfId="28457" xr:uid="{00000000-0005-0000-0000-0000716E0000}"/>
    <cellStyle name="20% - Accent1 3 5 3 2 3 5" xfId="28458" xr:uid="{00000000-0005-0000-0000-0000726E0000}"/>
    <cellStyle name="20% - Accent1 3 5 3 2 3 5 2" xfId="28459" xr:uid="{00000000-0005-0000-0000-0000736E0000}"/>
    <cellStyle name="20% - Accent1 3 5 3 2 3 5 2 2" xfId="28460" xr:uid="{00000000-0005-0000-0000-0000746E0000}"/>
    <cellStyle name="20% - Accent1 3 5 3 2 3 5 3" xfId="28461" xr:uid="{00000000-0005-0000-0000-0000756E0000}"/>
    <cellStyle name="20% - Accent1 3 5 3 2 3 6" xfId="28462" xr:uid="{00000000-0005-0000-0000-0000766E0000}"/>
    <cellStyle name="20% - Accent1 3 5 3 2 3 6 2" xfId="28463" xr:uid="{00000000-0005-0000-0000-0000776E0000}"/>
    <cellStyle name="20% - Accent1 3 5 3 2 3 6 2 2" xfId="28464" xr:uid="{00000000-0005-0000-0000-0000786E0000}"/>
    <cellStyle name="20% - Accent1 3 5 3 2 3 6 3" xfId="28465" xr:uid="{00000000-0005-0000-0000-0000796E0000}"/>
    <cellStyle name="20% - Accent1 3 5 3 2 3 7" xfId="28466" xr:uid="{00000000-0005-0000-0000-00007A6E0000}"/>
    <cellStyle name="20% - Accent1 3 5 3 2 3 7 2" xfId="28467" xr:uid="{00000000-0005-0000-0000-00007B6E0000}"/>
    <cellStyle name="20% - Accent1 3 5 3 2 3 8" xfId="28468" xr:uid="{00000000-0005-0000-0000-00007C6E0000}"/>
    <cellStyle name="20% - Accent1 3 5 3 2 3 8 2" xfId="28469" xr:uid="{00000000-0005-0000-0000-00007D6E0000}"/>
    <cellStyle name="20% - Accent1 3 5 3 2 3 9" xfId="28470" xr:uid="{00000000-0005-0000-0000-00007E6E0000}"/>
    <cellStyle name="20% - Accent1 3 5 3 2 4" xfId="28471" xr:uid="{00000000-0005-0000-0000-00007F6E0000}"/>
    <cellStyle name="20% - Accent1 3 5 3 2 4 2" xfId="28472" xr:uid="{00000000-0005-0000-0000-0000806E0000}"/>
    <cellStyle name="20% - Accent1 3 5 3 2 4 2 2" xfId="28473" xr:uid="{00000000-0005-0000-0000-0000816E0000}"/>
    <cellStyle name="20% - Accent1 3 5 3 2 4 2 2 2" xfId="28474" xr:uid="{00000000-0005-0000-0000-0000826E0000}"/>
    <cellStyle name="20% - Accent1 3 5 3 2 4 2 3" xfId="28475" xr:uid="{00000000-0005-0000-0000-0000836E0000}"/>
    <cellStyle name="20% - Accent1 3 5 3 2 4 3" xfId="28476" xr:uid="{00000000-0005-0000-0000-0000846E0000}"/>
    <cellStyle name="20% - Accent1 3 5 3 2 4 3 2" xfId="28477" xr:uid="{00000000-0005-0000-0000-0000856E0000}"/>
    <cellStyle name="20% - Accent1 3 5 3 2 4 4" xfId="28478" xr:uid="{00000000-0005-0000-0000-0000866E0000}"/>
    <cellStyle name="20% - Accent1 3 5 3 2 5" xfId="28479" xr:uid="{00000000-0005-0000-0000-0000876E0000}"/>
    <cellStyle name="20% - Accent1 3 5 3 2 5 2" xfId="28480" xr:uid="{00000000-0005-0000-0000-0000886E0000}"/>
    <cellStyle name="20% - Accent1 3 5 3 2 5 2 2" xfId="28481" xr:uid="{00000000-0005-0000-0000-0000896E0000}"/>
    <cellStyle name="20% - Accent1 3 5 3 2 5 2 2 2" xfId="28482" xr:uid="{00000000-0005-0000-0000-00008A6E0000}"/>
    <cellStyle name="20% - Accent1 3 5 3 2 5 2 3" xfId="28483" xr:uid="{00000000-0005-0000-0000-00008B6E0000}"/>
    <cellStyle name="20% - Accent1 3 5 3 2 5 3" xfId="28484" xr:uid="{00000000-0005-0000-0000-00008C6E0000}"/>
    <cellStyle name="20% - Accent1 3 5 3 2 5 3 2" xfId="28485" xr:uid="{00000000-0005-0000-0000-00008D6E0000}"/>
    <cellStyle name="20% - Accent1 3 5 3 2 5 4" xfId="28486" xr:uid="{00000000-0005-0000-0000-00008E6E0000}"/>
    <cellStyle name="20% - Accent1 3 5 3 2 6" xfId="28487" xr:uid="{00000000-0005-0000-0000-00008F6E0000}"/>
    <cellStyle name="20% - Accent1 3 5 3 2 6 2" xfId="28488" xr:uid="{00000000-0005-0000-0000-0000906E0000}"/>
    <cellStyle name="20% - Accent1 3 5 3 2 6 2 2" xfId="28489" xr:uid="{00000000-0005-0000-0000-0000916E0000}"/>
    <cellStyle name="20% - Accent1 3 5 3 2 6 2 2 2" xfId="28490" xr:uid="{00000000-0005-0000-0000-0000926E0000}"/>
    <cellStyle name="20% - Accent1 3 5 3 2 6 2 3" xfId="28491" xr:uid="{00000000-0005-0000-0000-0000936E0000}"/>
    <cellStyle name="20% - Accent1 3 5 3 2 6 3" xfId="28492" xr:uid="{00000000-0005-0000-0000-0000946E0000}"/>
    <cellStyle name="20% - Accent1 3 5 3 2 6 3 2" xfId="28493" xr:uid="{00000000-0005-0000-0000-0000956E0000}"/>
    <cellStyle name="20% - Accent1 3 5 3 2 6 4" xfId="28494" xr:uid="{00000000-0005-0000-0000-0000966E0000}"/>
    <cellStyle name="20% - Accent1 3 5 3 2 7" xfId="28495" xr:uid="{00000000-0005-0000-0000-0000976E0000}"/>
    <cellStyle name="20% - Accent1 3 5 3 2 7 2" xfId="28496" xr:uid="{00000000-0005-0000-0000-0000986E0000}"/>
    <cellStyle name="20% - Accent1 3 5 3 2 7 2 2" xfId="28497" xr:uid="{00000000-0005-0000-0000-0000996E0000}"/>
    <cellStyle name="20% - Accent1 3 5 3 2 7 3" xfId="28498" xr:uid="{00000000-0005-0000-0000-00009A6E0000}"/>
    <cellStyle name="20% - Accent1 3 5 3 2 8" xfId="28499" xr:uid="{00000000-0005-0000-0000-00009B6E0000}"/>
    <cellStyle name="20% - Accent1 3 5 3 2 8 2" xfId="28500" xr:uid="{00000000-0005-0000-0000-00009C6E0000}"/>
    <cellStyle name="20% - Accent1 3 5 3 2 8 2 2" xfId="28501" xr:uid="{00000000-0005-0000-0000-00009D6E0000}"/>
    <cellStyle name="20% - Accent1 3 5 3 2 8 3" xfId="28502" xr:uid="{00000000-0005-0000-0000-00009E6E0000}"/>
    <cellStyle name="20% - Accent1 3 5 3 2 9" xfId="28503" xr:uid="{00000000-0005-0000-0000-00009F6E0000}"/>
    <cellStyle name="20% - Accent1 3 5 3 2 9 2" xfId="28504" xr:uid="{00000000-0005-0000-0000-0000A06E0000}"/>
    <cellStyle name="20% - Accent1 3 5 3 3" xfId="28505" xr:uid="{00000000-0005-0000-0000-0000A16E0000}"/>
    <cellStyle name="20% - Accent1 3 5 3 3 10" xfId="28506" xr:uid="{00000000-0005-0000-0000-0000A26E0000}"/>
    <cellStyle name="20% - Accent1 3 5 3 3 10 2" xfId="28507" xr:uid="{00000000-0005-0000-0000-0000A36E0000}"/>
    <cellStyle name="20% - Accent1 3 5 3 3 11" xfId="28508" xr:uid="{00000000-0005-0000-0000-0000A46E0000}"/>
    <cellStyle name="20% - Accent1 3 5 3 3 2" xfId="28509" xr:uid="{00000000-0005-0000-0000-0000A56E0000}"/>
    <cellStyle name="20% - Accent1 3 5 3 3 2 2" xfId="28510" xr:uid="{00000000-0005-0000-0000-0000A66E0000}"/>
    <cellStyle name="20% - Accent1 3 5 3 3 2 2 2" xfId="28511" xr:uid="{00000000-0005-0000-0000-0000A76E0000}"/>
    <cellStyle name="20% - Accent1 3 5 3 3 2 2 2 2" xfId="28512" xr:uid="{00000000-0005-0000-0000-0000A86E0000}"/>
    <cellStyle name="20% - Accent1 3 5 3 3 2 2 2 2 2" xfId="28513" xr:uid="{00000000-0005-0000-0000-0000A96E0000}"/>
    <cellStyle name="20% - Accent1 3 5 3 3 2 2 2 3" xfId="28514" xr:uid="{00000000-0005-0000-0000-0000AA6E0000}"/>
    <cellStyle name="20% - Accent1 3 5 3 3 2 2 3" xfId="28515" xr:uid="{00000000-0005-0000-0000-0000AB6E0000}"/>
    <cellStyle name="20% - Accent1 3 5 3 3 2 2 3 2" xfId="28516" xr:uid="{00000000-0005-0000-0000-0000AC6E0000}"/>
    <cellStyle name="20% - Accent1 3 5 3 3 2 2 4" xfId="28517" xr:uid="{00000000-0005-0000-0000-0000AD6E0000}"/>
    <cellStyle name="20% - Accent1 3 5 3 3 2 3" xfId="28518" xr:uid="{00000000-0005-0000-0000-0000AE6E0000}"/>
    <cellStyle name="20% - Accent1 3 5 3 3 2 3 2" xfId="28519" xr:uid="{00000000-0005-0000-0000-0000AF6E0000}"/>
    <cellStyle name="20% - Accent1 3 5 3 3 2 3 2 2" xfId="28520" xr:uid="{00000000-0005-0000-0000-0000B06E0000}"/>
    <cellStyle name="20% - Accent1 3 5 3 3 2 3 2 2 2" xfId="28521" xr:uid="{00000000-0005-0000-0000-0000B16E0000}"/>
    <cellStyle name="20% - Accent1 3 5 3 3 2 3 2 3" xfId="28522" xr:uid="{00000000-0005-0000-0000-0000B26E0000}"/>
    <cellStyle name="20% - Accent1 3 5 3 3 2 3 3" xfId="28523" xr:uid="{00000000-0005-0000-0000-0000B36E0000}"/>
    <cellStyle name="20% - Accent1 3 5 3 3 2 3 3 2" xfId="28524" xr:uid="{00000000-0005-0000-0000-0000B46E0000}"/>
    <cellStyle name="20% - Accent1 3 5 3 3 2 3 4" xfId="28525" xr:uid="{00000000-0005-0000-0000-0000B56E0000}"/>
    <cellStyle name="20% - Accent1 3 5 3 3 2 4" xfId="28526" xr:uid="{00000000-0005-0000-0000-0000B66E0000}"/>
    <cellStyle name="20% - Accent1 3 5 3 3 2 4 2" xfId="28527" xr:uid="{00000000-0005-0000-0000-0000B76E0000}"/>
    <cellStyle name="20% - Accent1 3 5 3 3 2 4 2 2" xfId="28528" xr:uid="{00000000-0005-0000-0000-0000B86E0000}"/>
    <cellStyle name="20% - Accent1 3 5 3 3 2 4 2 2 2" xfId="28529" xr:uid="{00000000-0005-0000-0000-0000B96E0000}"/>
    <cellStyle name="20% - Accent1 3 5 3 3 2 4 2 3" xfId="28530" xr:uid="{00000000-0005-0000-0000-0000BA6E0000}"/>
    <cellStyle name="20% - Accent1 3 5 3 3 2 4 3" xfId="28531" xr:uid="{00000000-0005-0000-0000-0000BB6E0000}"/>
    <cellStyle name="20% - Accent1 3 5 3 3 2 4 3 2" xfId="28532" xr:uid="{00000000-0005-0000-0000-0000BC6E0000}"/>
    <cellStyle name="20% - Accent1 3 5 3 3 2 4 4" xfId="28533" xr:uid="{00000000-0005-0000-0000-0000BD6E0000}"/>
    <cellStyle name="20% - Accent1 3 5 3 3 2 5" xfId="28534" xr:uid="{00000000-0005-0000-0000-0000BE6E0000}"/>
    <cellStyle name="20% - Accent1 3 5 3 3 2 5 2" xfId="28535" xr:uid="{00000000-0005-0000-0000-0000BF6E0000}"/>
    <cellStyle name="20% - Accent1 3 5 3 3 2 5 2 2" xfId="28536" xr:uid="{00000000-0005-0000-0000-0000C06E0000}"/>
    <cellStyle name="20% - Accent1 3 5 3 3 2 5 3" xfId="28537" xr:uid="{00000000-0005-0000-0000-0000C16E0000}"/>
    <cellStyle name="20% - Accent1 3 5 3 3 2 6" xfId="28538" xr:uid="{00000000-0005-0000-0000-0000C26E0000}"/>
    <cellStyle name="20% - Accent1 3 5 3 3 2 6 2" xfId="28539" xr:uid="{00000000-0005-0000-0000-0000C36E0000}"/>
    <cellStyle name="20% - Accent1 3 5 3 3 2 6 2 2" xfId="28540" xr:uid="{00000000-0005-0000-0000-0000C46E0000}"/>
    <cellStyle name="20% - Accent1 3 5 3 3 2 6 3" xfId="28541" xr:uid="{00000000-0005-0000-0000-0000C56E0000}"/>
    <cellStyle name="20% - Accent1 3 5 3 3 2 7" xfId="28542" xr:uid="{00000000-0005-0000-0000-0000C66E0000}"/>
    <cellStyle name="20% - Accent1 3 5 3 3 2 7 2" xfId="28543" xr:uid="{00000000-0005-0000-0000-0000C76E0000}"/>
    <cellStyle name="20% - Accent1 3 5 3 3 2 8" xfId="28544" xr:uid="{00000000-0005-0000-0000-0000C86E0000}"/>
    <cellStyle name="20% - Accent1 3 5 3 3 2 8 2" xfId="28545" xr:uid="{00000000-0005-0000-0000-0000C96E0000}"/>
    <cellStyle name="20% - Accent1 3 5 3 3 2 9" xfId="28546" xr:uid="{00000000-0005-0000-0000-0000CA6E0000}"/>
    <cellStyle name="20% - Accent1 3 5 3 3 3" xfId="28547" xr:uid="{00000000-0005-0000-0000-0000CB6E0000}"/>
    <cellStyle name="20% - Accent1 3 5 3 3 3 2" xfId="28548" xr:uid="{00000000-0005-0000-0000-0000CC6E0000}"/>
    <cellStyle name="20% - Accent1 3 5 3 3 3 2 2" xfId="28549" xr:uid="{00000000-0005-0000-0000-0000CD6E0000}"/>
    <cellStyle name="20% - Accent1 3 5 3 3 3 2 2 2" xfId="28550" xr:uid="{00000000-0005-0000-0000-0000CE6E0000}"/>
    <cellStyle name="20% - Accent1 3 5 3 3 3 2 2 2 2" xfId="28551" xr:uid="{00000000-0005-0000-0000-0000CF6E0000}"/>
    <cellStyle name="20% - Accent1 3 5 3 3 3 2 2 3" xfId="28552" xr:uid="{00000000-0005-0000-0000-0000D06E0000}"/>
    <cellStyle name="20% - Accent1 3 5 3 3 3 2 3" xfId="28553" xr:uid="{00000000-0005-0000-0000-0000D16E0000}"/>
    <cellStyle name="20% - Accent1 3 5 3 3 3 2 3 2" xfId="28554" xr:uid="{00000000-0005-0000-0000-0000D26E0000}"/>
    <cellStyle name="20% - Accent1 3 5 3 3 3 2 4" xfId="28555" xr:uid="{00000000-0005-0000-0000-0000D36E0000}"/>
    <cellStyle name="20% - Accent1 3 5 3 3 3 3" xfId="28556" xr:uid="{00000000-0005-0000-0000-0000D46E0000}"/>
    <cellStyle name="20% - Accent1 3 5 3 3 3 3 2" xfId="28557" xr:uid="{00000000-0005-0000-0000-0000D56E0000}"/>
    <cellStyle name="20% - Accent1 3 5 3 3 3 3 2 2" xfId="28558" xr:uid="{00000000-0005-0000-0000-0000D66E0000}"/>
    <cellStyle name="20% - Accent1 3 5 3 3 3 3 2 2 2" xfId="28559" xr:uid="{00000000-0005-0000-0000-0000D76E0000}"/>
    <cellStyle name="20% - Accent1 3 5 3 3 3 3 2 3" xfId="28560" xr:uid="{00000000-0005-0000-0000-0000D86E0000}"/>
    <cellStyle name="20% - Accent1 3 5 3 3 3 3 3" xfId="28561" xr:uid="{00000000-0005-0000-0000-0000D96E0000}"/>
    <cellStyle name="20% - Accent1 3 5 3 3 3 3 3 2" xfId="28562" xr:uid="{00000000-0005-0000-0000-0000DA6E0000}"/>
    <cellStyle name="20% - Accent1 3 5 3 3 3 3 4" xfId="28563" xr:uid="{00000000-0005-0000-0000-0000DB6E0000}"/>
    <cellStyle name="20% - Accent1 3 5 3 3 3 4" xfId="28564" xr:uid="{00000000-0005-0000-0000-0000DC6E0000}"/>
    <cellStyle name="20% - Accent1 3 5 3 3 3 4 2" xfId="28565" xr:uid="{00000000-0005-0000-0000-0000DD6E0000}"/>
    <cellStyle name="20% - Accent1 3 5 3 3 3 4 2 2" xfId="28566" xr:uid="{00000000-0005-0000-0000-0000DE6E0000}"/>
    <cellStyle name="20% - Accent1 3 5 3 3 3 4 2 2 2" xfId="28567" xr:uid="{00000000-0005-0000-0000-0000DF6E0000}"/>
    <cellStyle name="20% - Accent1 3 5 3 3 3 4 2 3" xfId="28568" xr:uid="{00000000-0005-0000-0000-0000E06E0000}"/>
    <cellStyle name="20% - Accent1 3 5 3 3 3 4 3" xfId="28569" xr:uid="{00000000-0005-0000-0000-0000E16E0000}"/>
    <cellStyle name="20% - Accent1 3 5 3 3 3 4 3 2" xfId="28570" xr:uid="{00000000-0005-0000-0000-0000E26E0000}"/>
    <cellStyle name="20% - Accent1 3 5 3 3 3 4 4" xfId="28571" xr:uid="{00000000-0005-0000-0000-0000E36E0000}"/>
    <cellStyle name="20% - Accent1 3 5 3 3 3 5" xfId="28572" xr:uid="{00000000-0005-0000-0000-0000E46E0000}"/>
    <cellStyle name="20% - Accent1 3 5 3 3 3 5 2" xfId="28573" xr:uid="{00000000-0005-0000-0000-0000E56E0000}"/>
    <cellStyle name="20% - Accent1 3 5 3 3 3 5 2 2" xfId="28574" xr:uid="{00000000-0005-0000-0000-0000E66E0000}"/>
    <cellStyle name="20% - Accent1 3 5 3 3 3 5 3" xfId="28575" xr:uid="{00000000-0005-0000-0000-0000E76E0000}"/>
    <cellStyle name="20% - Accent1 3 5 3 3 3 6" xfId="28576" xr:uid="{00000000-0005-0000-0000-0000E86E0000}"/>
    <cellStyle name="20% - Accent1 3 5 3 3 3 6 2" xfId="28577" xr:uid="{00000000-0005-0000-0000-0000E96E0000}"/>
    <cellStyle name="20% - Accent1 3 5 3 3 3 6 2 2" xfId="28578" xr:uid="{00000000-0005-0000-0000-0000EA6E0000}"/>
    <cellStyle name="20% - Accent1 3 5 3 3 3 6 3" xfId="28579" xr:uid="{00000000-0005-0000-0000-0000EB6E0000}"/>
    <cellStyle name="20% - Accent1 3 5 3 3 3 7" xfId="28580" xr:uid="{00000000-0005-0000-0000-0000EC6E0000}"/>
    <cellStyle name="20% - Accent1 3 5 3 3 3 7 2" xfId="28581" xr:uid="{00000000-0005-0000-0000-0000ED6E0000}"/>
    <cellStyle name="20% - Accent1 3 5 3 3 3 8" xfId="28582" xr:uid="{00000000-0005-0000-0000-0000EE6E0000}"/>
    <cellStyle name="20% - Accent1 3 5 3 3 3 8 2" xfId="28583" xr:uid="{00000000-0005-0000-0000-0000EF6E0000}"/>
    <cellStyle name="20% - Accent1 3 5 3 3 3 9" xfId="28584" xr:uid="{00000000-0005-0000-0000-0000F06E0000}"/>
    <cellStyle name="20% - Accent1 3 5 3 3 4" xfId="28585" xr:uid="{00000000-0005-0000-0000-0000F16E0000}"/>
    <cellStyle name="20% - Accent1 3 5 3 3 4 2" xfId="28586" xr:uid="{00000000-0005-0000-0000-0000F26E0000}"/>
    <cellStyle name="20% - Accent1 3 5 3 3 4 2 2" xfId="28587" xr:uid="{00000000-0005-0000-0000-0000F36E0000}"/>
    <cellStyle name="20% - Accent1 3 5 3 3 4 2 2 2" xfId="28588" xr:uid="{00000000-0005-0000-0000-0000F46E0000}"/>
    <cellStyle name="20% - Accent1 3 5 3 3 4 2 3" xfId="28589" xr:uid="{00000000-0005-0000-0000-0000F56E0000}"/>
    <cellStyle name="20% - Accent1 3 5 3 3 4 3" xfId="28590" xr:uid="{00000000-0005-0000-0000-0000F66E0000}"/>
    <cellStyle name="20% - Accent1 3 5 3 3 4 3 2" xfId="28591" xr:uid="{00000000-0005-0000-0000-0000F76E0000}"/>
    <cellStyle name="20% - Accent1 3 5 3 3 4 4" xfId="28592" xr:uid="{00000000-0005-0000-0000-0000F86E0000}"/>
    <cellStyle name="20% - Accent1 3 5 3 3 5" xfId="28593" xr:uid="{00000000-0005-0000-0000-0000F96E0000}"/>
    <cellStyle name="20% - Accent1 3 5 3 3 5 2" xfId="28594" xr:uid="{00000000-0005-0000-0000-0000FA6E0000}"/>
    <cellStyle name="20% - Accent1 3 5 3 3 5 2 2" xfId="28595" xr:uid="{00000000-0005-0000-0000-0000FB6E0000}"/>
    <cellStyle name="20% - Accent1 3 5 3 3 5 2 2 2" xfId="28596" xr:uid="{00000000-0005-0000-0000-0000FC6E0000}"/>
    <cellStyle name="20% - Accent1 3 5 3 3 5 2 3" xfId="28597" xr:uid="{00000000-0005-0000-0000-0000FD6E0000}"/>
    <cellStyle name="20% - Accent1 3 5 3 3 5 3" xfId="28598" xr:uid="{00000000-0005-0000-0000-0000FE6E0000}"/>
    <cellStyle name="20% - Accent1 3 5 3 3 5 3 2" xfId="28599" xr:uid="{00000000-0005-0000-0000-0000FF6E0000}"/>
    <cellStyle name="20% - Accent1 3 5 3 3 5 4" xfId="28600" xr:uid="{00000000-0005-0000-0000-0000006F0000}"/>
    <cellStyle name="20% - Accent1 3 5 3 3 6" xfId="28601" xr:uid="{00000000-0005-0000-0000-0000016F0000}"/>
    <cellStyle name="20% - Accent1 3 5 3 3 6 2" xfId="28602" xr:uid="{00000000-0005-0000-0000-0000026F0000}"/>
    <cellStyle name="20% - Accent1 3 5 3 3 6 2 2" xfId="28603" xr:uid="{00000000-0005-0000-0000-0000036F0000}"/>
    <cellStyle name="20% - Accent1 3 5 3 3 6 2 2 2" xfId="28604" xr:uid="{00000000-0005-0000-0000-0000046F0000}"/>
    <cellStyle name="20% - Accent1 3 5 3 3 6 2 3" xfId="28605" xr:uid="{00000000-0005-0000-0000-0000056F0000}"/>
    <cellStyle name="20% - Accent1 3 5 3 3 6 3" xfId="28606" xr:uid="{00000000-0005-0000-0000-0000066F0000}"/>
    <cellStyle name="20% - Accent1 3 5 3 3 6 3 2" xfId="28607" xr:uid="{00000000-0005-0000-0000-0000076F0000}"/>
    <cellStyle name="20% - Accent1 3 5 3 3 6 4" xfId="28608" xr:uid="{00000000-0005-0000-0000-0000086F0000}"/>
    <cellStyle name="20% - Accent1 3 5 3 3 7" xfId="28609" xr:uid="{00000000-0005-0000-0000-0000096F0000}"/>
    <cellStyle name="20% - Accent1 3 5 3 3 7 2" xfId="28610" xr:uid="{00000000-0005-0000-0000-00000A6F0000}"/>
    <cellStyle name="20% - Accent1 3 5 3 3 7 2 2" xfId="28611" xr:uid="{00000000-0005-0000-0000-00000B6F0000}"/>
    <cellStyle name="20% - Accent1 3 5 3 3 7 3" xfId="28612" xr:uid="{00000000-0005-0000-0000-00000C6F0000}"/>
    <cellStyle name="20% - Accent1 3 5 3 3 8" xfId="28613" xr:uid="{00000000-0005-0000-0000-00000D6F0000}"/>
    <cellStyle name="20% - Accent1 3 5 3 3 8 2" xfId="28614" xr:uid="{00000000-0005-0000-0000-00000E6F0000}"/>
    <cellStyle name="20% - Accent1 3 5 3 3 8 2 2" xfId="28615" xr:uid="{00000000-0005-0000-0000-00000F6F0000}"/>
    <cellStyle name="20% - Accent1 3 5 3 3 8 3" xfId="28616" xr:uid="{00000000-0005-0000-0000-0000106F0000}"/>
    <cellStyle name="20% - Accent1 3 5 3 3 9" xfId="28617" xr:uid="{00000000-0005-0000-0000-0000116F0000}"/>
    <cellStyle name="20% - Accent1 3 5 3 3 9 2" xfId="28618" xr:uid="{00000000-0005-0000-0000-0000126F0000}"/>
    <cellStyle name="20% - Accent1 3 5 3 4" xfId="28619" xr:uid="{00000000-0005-0000-0000-0000136F0000}"/>
    <cellStyle name="20% - Accent1 3 5 3 4 10" xfId="28620" xr:uid="{00000000-0005-0000-0000-0000146F0000}"/>
    <cellStyle name="20% - Accent1 3 5 3 4 10 2" xfId="28621" xr:uid="{00000000-0005-0000-0000-0000156F0000}"/>
    <cellStyle name="20% - Accent1 3 5 3 4 11" xfId="28622" xr:uid="{00000000-0005-0000-0000-0000166F0000}"/>
    <cellStyle name="20% - Accent1 3 5 3 4 2" xfId="28623" xr:uid="{00000000-0005-0000-0000-0000176F0000}"/>
    <cellStyle name="20% - Accent1 3 5 3 4 2 2" xfId="28624" xr:uid="{00000000-0005-0000-0000-0000186F0000}"/>
    <cellStyle name="20% - Accent1 3 5 3 4 2 2 2" xfId="28625" xr:uid="{00000000-0005-0000-0000-0000196F0000}"/>
    <cellStyle name="20% - Accent1 3 5 3 4 2 2 2 2" xfId="28626" xr:uid="{00000000-0005-0000-0000-00001A6F0000}"/>
    <cellStyle name="20% - Accent1 3 5 3 4 2 2 2 2 2" xfId="28627" xr:uid="{00000000-0005-0000-0000-00001B6F0000}"/>
    <cellStyle name="20% - Accent1 3 5 3 4 2 2 2 3" xfId="28628" xr:uid="{00000000-0005-0000-0000-00001C6F0000}"/>
    <cellStyle name="20% - Accent1 3 5 3 4 2 2 3" xfId="28629" xr:uid="{00000000-0005-0000-0000-00001D6F0000}"/>
    <cellStyle name="20% - Accent1 3 5 3 4 2 2 3 2" xfId="28630" xr:uid="{00000000-0005-0000-0000-00001E6F0000}"/>
    <cellStyle name="20% - Accent1 3 5 3 4 2 2 4" xfId="28631" xr:uid="{00000000-0005-0000-0000-00001F6F0000}"/>
    <cellStyle name="20% - Accent1 3 5 3 4 2 3" xfId="28632" xr:uid="{00000000-0005-0000-0000-0000206F0000}"/>
    <cellStyle name="20% - Accent1 3 5 3 4 2 3 2" xfId="28633" xr:uid="{00000000-0005-0000-0000-0000216F0000}"/>
    <cellStyle name="20% - Accent1 3 5 3 4 2 3 2 2" xfId="28634" xr:uid="{00000000-0005-0000-0000-0000226F0000}"/>
    <cellStyle name="20% - Accent1 3 5 3 4 2 3 2 2 2" xfId="28635" xr:uid="{00000000-0005-0000-0000-0000236F0000}"/>
    <cellStyle name="20% - Accent1 3 5 3 4 2 3 2 3" xfId="28636" xr:uid="{00000000-0005-0000-0000-0000246F0000}"/>
    <cellStyle name="20% - Accent1 3 5 3 4 2 3 3" xfId="28637" xr:uid="{00000000-0005-0000-0000-0000256F0000}"/>
    <cellStyle name="20% - Accent1 3 5 3 4 2 3 3 2" xfId="28638" xr:uid="{00000000-0005-0000-0000-0000266F0000}"/>
    <cellStyle name="20% - Accent1 3 5 3 4 2 3 4" xfId="28639" xr:uid="{00000000-0005-0000-0000-0000276F0000}"/>
    <cellStyle name="20% - Accent1 3 5 3 4 2 4" xfId="28640" xr:uid="{00000000-0005-0000-0000-0000286F0000}"/>
    <cellStyle name="20% - Accent1 3 5 3 4 2 4 2" xfId="28641" xr:uid="{00000000-0005-0000-0000-0000296F0000}"/>
    <cellStyle name="20% - Accent1 3 5 3 4 2 4 2 2" xfId="28642" xr:uid="{00000000-0005-0000-0000-00002A6F0000}"/>
    <cellStyle name="20% - Accent1 3 5 3 4 2 4 2 2 2" xfId="28643" xr:uid="{00000000-0005-0000-0000-00002B6F0000}"/>
    <cellStyle name="20% - Accent1 3 5 3 4 2 4 2 3" xfId="28644" xr:uid="{00000000-0005-0000-0000-00002C6F0000}"/>
    <cellStyle name="20% - Accent1 3 5 3 4 2 4 3" xfId="28645" xr:uid="{00000000-0005-0000-0000-00002D6F0000}"/>
    <cellStyle name="20% - Accent1 3 5 3 4 2 4 3 2" xfId="28646" xr:uid="{00000000-0005-0000-0000-00002E6F0000}"/>
    <cellStyle name="20% - Accent1 3 5 3 4 2 4 4" xfId="28647" xr:uid="{00000000-0005-0000-0000-00002F6F0000}"/>
    <cellStyle name="20% - Accent1 3 5 3 4 2 5" xfId="28648" xr:uid="{00000000-0005-0000-0000-0000306F0000}"/>
    <cellStyle name="20% - Accent1 3 5 3 4 2 5 2" xfId="28649" xr:uid="{00000000-0005-0000-0000-0000316F0000}"/>
    <cellStyle name="20% - Accent1 3 5 3 4 2 5 2 2" xfId="28650" xr:uid="{00000000-0005-0000-0000-0000326F0000}"/>
    <cellStyle name="20% - Accent1 3 5 3 4 2 5 3" xfId="28651" xr:uid="{00000000-0005-0000-0000-0000336F0000}"/>
    <cellStyle name="20% - Accent1 3 5 3 4 2 6" xfId="28652" xr:uid="{00000000-0005-0000-0000-0000346F0000}"/>
    <cellStyle name="20% - Accent1 3 5 3 4 2 6 2" xfId="28653" xr:uid="{00000000-0005-0000-0000-0000356F0000}"/>
    <cellStyle name="20% - Accent1 3 5 3 4 2 6 2 2" xfId="28654" xr:uid="{00000000-0005-0000-0000-0000366F0000}"/>
    <cellStyle name="20% - Accent1 3 5 3 4 2 6 3" xfId="28655" xr:uid="{00000000-0005-0000-0000-0000376F0000}"/>
    <cellStyle name="20% - Accent1 3 5 3 4 2 7" xfId="28656" xr:uid="{00000000-0005-0000-0000-0000386F0000}"/>
    <cellStyle name="20% - Accent1 3 5 3 4 2 7 2" xfId="28657" xr:uid="{00000000-0005-0000-0000-0000396F0000}"/>
    <cellStyle name="20% - Accent1 3 5 3 4 2 8" xfId="28658" xr:uid="{00000000-0005-0000-0000-00003A6F0000}"/>
    <cellStyle name="20% - Accent1 3 5 3 4 2 8 2" xfId="28659" xr:uid="{00000000-0005-0000-0000-00003B6F0000}"/>
    <cellStyle name="20% - Accent1 3 5 3 4 2 9" xfId="28660" xr:uid="{00000000-0005-0000-0000-00003C6F0000}"/>
    <cellStyle name="20% - Accent1 3 5 3 4 3" xfId="28661" xr:uid="{00000000-0005-0000-0000-00003D6F0000}"/>
    <cellStyle name="20% - Accent1 3 5 3 4 3 2" xfId="28662" xr:uid="{00000000-0005-0000-0000-00003E6F0000}"/>
    <cellStyle name="20% - Accent1 3 5 3 4 3 2 2" xfId="28663" xr:uid="{00000000-0005-0000-0000-00003F6F0000}"/>
    <cellStyle name="20% - Accent1 3 5 3 4 3 2 2 2" xfId="28664" xr:uid="{00000000-0005-0000-0000-0000406F0000}"/>
    <cellStyle name="20% - Accent1 3 5 3 4 3 2 2 2 2" xfId="28665" xr:uid="{00000000-0005-0000-0000-0000416F0000}"/>
    <cellStyle name="20% - Accent1 3 5 3 4 3 2 2 3" xfId="28666" xr:uid="{00000000-0005-0000-0000-0000426F0000}"/>
    <cellStyle name="20% - Accent1 3 5 3 4 3 2 3" xfId="28667" xr:uid="{00000000-0005-0000-0000-0000436F0000}"/>
    <cellStyle name="20% - Accent1 3 5 3 4 3 2 3 2" xfId="28668" xr:uid="{00000000-0005-0000-0000-0000446F0000}"/>
    <cellStyle name="20% - Accent1 3 5 3 4 3 2 4" xfId="28669" xr:uid="{00000000-0005-0000-0000-0000456F0000}"/>
    <cellStyle name="20% - Accent1 3 5 3 4 3 3" xfId="28670" xr:uid="{00000000-0005-0000-0000-0000466F0000}"/>
    <cellStyle name="20% - Accent1 3 5 3 4 3 3 2" xfId="28671" xr:uid="{00000000-0005-0000-0000-0000476F0000}"/>
    <cellStyle name="20% - Accent1 3 5 3 4 3 3 2 2" xfId="28672" xr:uid="{00000000-0005-0000-0000-0000486F0000}"/>
    <cellStyle name="20% - Accent1 3 5 3 4 3 3 2 2 2" xfId="28673" xr:uid="{00000000-0005-0000-0000-0000496F0000}"/>
    <cellStyle name="20% - Accent1 3 5 3 4 3 3 2 3" xfId="28674" xr:uid="{00000000-0005-0000-0000-00004A6F0000}"/>
    <cellStyle name="20% - Accent1 3 5 3 4 3 3 3" xfId="28675" xr:uid="{00000000-0005-0000-0000-00004B6F0000}"/>
    <cellStyle name="20% - Accent1 3 5 3 4 3 3 3 2" xfId="28676" xr:uid="{00000000-0005-0000-0000-00004C6F0000}"/>
    <cellStyle name="20% - Accent1 3 5 3 4 3 3 4" xfId="28677" xr:uid="{00000000-0005-0000-0000-00004D6F0000}"/>
    <cellStyle name="20% - Accent1 3 5 3 4 3 4" xfId="28678" xr:uid="{00000000-0005-0000-0000-00004E6F0000}"/>
    <cellStyle name="20% - Accent1 3 5 3 4 3 4 2" xfId="28679" xr:uid="{00000000-0005-0000-0000-00004F6F0000}"/>
    <cellStyle name="20% - Accent1 3 5 3 4 3 4 2 2" xfId="28680" xr:uid="{00000000-0005-0000-0000-0000506F0000}"/>
    <cellStyle name="20% - Accent1 3 5 3 4 3 4 2 2 2" xfId="28681" xr:uid="{00000000-0005-0000-0000-0000516F0000}"/>
    <cellStyle name="20% - Accent1 3 5 3 4 3 4 2 3" xfId="28682" xr:uid="{00000000-0005-0000-0000-0000526F0000}"/>
    <cellStyle name="20% - Accent1 3 5 3 4 3 4 3" xfId="28683" xr:uid="{00000000-0005-0000-0000-0000536F0000}"/>
    <cellStyle name="20% - Accent1 3 5 3 4 3 4 3 2" xfId="28684" xr:uid="{00000000-0005-0000-0000-0000546F0000}"/>
    <cellStyle name="20% - Accent1 3 5 3 4 3 4 4" xfId="28685" xr:uid="{00000000-0005-0000-0000-0000556F0000}"/>
    <cellStyle name="20% - Accent1 3 5 3 4 3 5" xfId="28686" xr:uid="{00000000-0005-0000-0000-0000566F0000}"/>
    <cellStyle name="20% - Accent1 3 5 3 4 3 5 2" xfId="28687" xr:uid="{00000000-0005-0000-0000-0000576F0000}"/>
    <cellStyle name="20% - Accent1 3 5 3 4 3 5 2 2" xfId="28688" xr:uid="{00000000-0005-0000-0000-0000586F0000}"/>
    <cellStyle name="20% - Accent1 3 5 3 4 3 5 3" xfId="28689" xr:uid="{00000000-0005-0000-0000-0000596F0000}"/>
    <cellStyle name="20% - Accent1 3 5 3 4 3 6" xfId="28690" xr:uid="{00000000-0005-0000-0000-00005A6F0000}"/>
    <cellStyle name="20% - Accent1 3 5 3 4 3 6 2" xfId="28691" xr:uid="{00000000-0005-0000-0000-00005B6F0000}"/>
    <cellStyle name="20% - Accent1 3 5 3 4 3 6 2 2" xfId="28692" xr:uid="{00000000-0005-0000-0000-00005C6F0000}"/>
    <cellStyle name="20% - Accent1 3 5 3 4 3 6 3" xfId="28693" xr:uid="{00000000-0005-0000-0000-00005D6F0000}"/>
    <cellStyle name="20% - Accent1 3 5 3 4 3 7" xfId="28694" xr:uid="{00000000-0005-0000-0000-00005E6F0000}"/>
    <cellStyle name="20% - Accent1 3 5 3 4 3 7 2" xfId="28695" xr:uid="{00000000-0005-0000-0000-00005F6F0000}"/>
    <cellStyle name="20% - Accent1 3 5 3 4 3 8" xfId="28696" xr:uid="{00000000-0005-0000-0000-0000606F0000}"/>
    <cellStyle name="20% - Accent1 3 5 3 4 3 8 2" xfId="28697" xr:uid="{00000000-0005-0000-0000-0000616F0000}"/>
    <cellStyle name="20% - Accent1 3 5 3 4 3 9" xfId="28698" xr:uid="{00000000-0005-0000-0000-0000626F0000}"/>
    <cellStyle name="20% - Accent1 3 5 3 4 4" xfId="28699" xr:uid="{00000000-0005-0000-0000-0000636F0000}"/>
    <cellStyle name="20% - Accent1 3 5 3 4 4 2" xfId="28700" xr:uid="{00000000-0005-0000-0000-0000646F0000}"/>
    <cellStyle name="20% - Accent1 3 5 3 4 4 2 2" xfId="28701" xr:uid="{00000000-0005-0000-0000-0000656F0000}"/>
    <cellStyle name="20% - Accent1 3 5 3 4 4 2 2 2" xfId="28702" xr:uid="{00000000-0005-0000-0000-0000666F0000}"/>
    <cellStyle name="20% - Accent1 3 5 3 4 4 2 3" xfId="28703" xr:uid="{00000000-0005-0000-0000-0000676F0000}"/>
    <cellStyle name="20% - Accent1 3 5 3 4 4 3" xfId="28704" xr:uid="{00000000-0005-0000-0000-0000686F0000}"/>
    <cellStyle name="20% - Accent1 3 5 3 4 4 3 2" xfId="28705" xr:uid="{00000000-0005-0000-0000-0000696F0000}"/>
    <cellStyle name="20% - Accent1 3 5 3 4 4 4" xfId="28706" xr:uid="{00000000-0005-0000-0000-00006A6F0000}"/>
    <cellStyle name="20% - Accent1 3 5 3 4 5" xfId="28707" xr:uid="{00000000-0005-0000-0000-00006B6F0000}"/>
    <cellStyle name="20% - Accent1 3 5 3 4 5 2" xfId="28708" xr:uid="{00000000-0005-0000-0000-00006C6F0000}"/>
    <cellStyle name="20% - Accent1 3 5 3 4 5 2 2" xfId="28709" xr:uid="{00000000-0005-0000-0000-00006D6F0000}"/>
    <cellStyle name="20% - Accent1 3 5 3 4 5 2 2 2" xfId="28710" xr:uid="{00000000-0005-0000-0000-00006E6F0000}"/>
    <cellStyle name="20% - Accent1 3 5 3 4 5 2 3" xfId="28711" xr:uid="{00000000-0005-0000-0000-00006F6F0000}"/>
    <cellStyle name="20% - Accent1 3 5 3 4 5 3" xfId="28712" xr:uid="{00000000-0005-0000-0000-0000706F0000}"/>
    <cellStyle name="20% - Accent1 3 5 3 4 5 3 2" xfId="28713" xr:uid="{00000000-0005-0000-0000-0000716F0000}"/>
    <cellStyle name="20% - Accent1 3 5 3 4 5 4" xfId="28714" xr:uid="{00000000-0005-0000-0000-0000726F0000}"/>
    <cellStyle name="20% - Accent1 3 5 3 4 6" xfId="28715" xr:uid="{00000000-0005-0000-0000-0000736F0000}"/>
    <cellStyle name="20% - Accent1 3 5 3 4 6 2" xfId="28716" xr:uid="{00000000-0005-0000-0000-0000746F0000}"/>
    <cellStyle name="20% - Accent1 3 5 3 4 6 2 2" xfId="28717" xr:uid="{00000000-0005-0000-0000-0000756F0000}"/>
    <cellStyle name="20% - Accent1 3 5 3 4 6 2 2 2" xfId="28718" xr:uid="{00000000-0005-0000-0000-0000766F0000}"/>
    <cellStyle name="20% - Accent1 3 5 3 4 6 2 3" xfId="28719" xr:uid="{00000000-0005-0000-0000-0000776F0000}"/>
    <cellStyle name="20% - Accent1 3 5 3 4 6 3" xfId="28720" xr:uid="{00000000-0005-0000-0000-0000786F0000}"/>
    <cellStyle name="20% - Accent1 3 5 3 4 6 3 2" xfId="28721" xr:uid="{00000000-0005-0000-0000-0000796F0000}"/>
    <cellStyle name="20% - Accent1 3 5 3 4 6 4" xfId="28722" xr:uid="{00000000-0005-0000-0000-00007A6F0000}"/>
    <cellStyle name="20% - Accent1 3 5 3 4 7" xfId="28723" xr:uid="{00000000-0005-0000-0000-00007B6F0000}"/>
    <cellStyle name="20% - Accent1 3 5 3 4 7 2" xfId="28724" xr:uid="{00000000-0005-0000-0000-00007C6F0000}"/>
    <cellStyle name="20% - Accent1 3 5 3 4 7 2 2" xfId="28725" xr:uid="{00000000-0005-0000-0000-00007D6F0000}"/>
    <cellStyle name="20% - Accent1 3 5 3 4 7 3" xfId="28726" xr:uid="{00000000-0005-0000-0000-00007E6F0000}"/>
    <cellStyle name="20% - Accent1 3 5 3 4 8" xfId="28727" xr:uid="{00000000-0005-0000-0000-00007F6F0000}"/>
    <cellStyle name="20% - Accent1 3 5 3 4 8 2" xfId="28728" xr:uid="{00000000-0005-0000-0000-0000806F0000}"/>
    <cellStyle name="20% - Accent1 3 5 3 4 8 2 2" xfId="28729" xr:uid="{00000000-0005-0000-0000-0000816F0000}"/>
    <cellStyle name="20% - Accent1 3 5 3 4 8 3" xfId="28730" xr:uid="{00000000-0005-0000-0000-0000826F0000}"/>
    <cellStyle name="20% - Accent1 3 5 3 4 9" xfId="28731" xr:uid="{00000000-0005-0000-0000-0000836F0000}"/>
    <cellStyle name="20% - Accent1 3 5 3 4 9 2" xfId="28732" xr:uid="{00000000-0005-0000-0000-0000846F0000}"/>
    <cellStyle name="20% - Accent1 3 5 3 5" xfId="28733" xr:uid="{00000000-0005-0000-0000-0000856F0000}"/>
    <cellStyle name="20% - Accent1 3 5 3 5 2" xfId="28734" xr:uid="{00000000-0005-0000-0000-0000866F0000}"/>
    <cellStyle name="20% - Accent1 3 5 3 5 2 2" xfId="28735" xr:uid="{00000000-0005-0000-0000-0000876F0000}"/>
    <cellStyle name="20% - Accent1 3 5 3 5 2 2 2" xfId="28736" xr:uid="{00000000-0005-0000-0000-0000886F0000}"/>
    <cellStyle name="20% - Accent1 3 5 3 5 2 2 2 2" xfId="28737" xr:uid="{00000000-0005-0000-0000-0000896F0000}"/>
    <cellStyle name="20% - Accent1 3 5 3 5 2 2 3" xfId="28738" xr:uid="{00000000-0005-0000-0000-00008A6F0000}"/>
    <cellStyle name="20% - Accent1 3 5 3 5 2 3" xfId="28739" xr:uid="{00000000-0005-0000-0000-00008B6F0000}"/>
    <cellStyle name="20% - Accent1 3 5 3 5 2 3 2" xfId="28740" xr:uid="{00000000-0005-0000-0000-00008C6F0000}"/>
    <cellStyle name="20% - Accent1 3 5 3 5 2 4" xfId="28741" xr:uid="{00000000-0005-0000-0000-00008D6F0000}"/>
    <cellStyle name="20% - Accent1 3 5 3 5 3" xfId="28742" xr:uid="{00000000-0005-0000-0000-00008E6F0000}"/>
    <cellStyle name="20% - Accent1 3 5 3 5 3 2" xfId="28743" xr:uid="{00000000-0005-0000-0000-00008F6F0000}"/>
    <cellStyle name="20% - Accent1 3 5 3 5 3 2 2" xfId="28744" xr:uid="{00000000-0005-0000-0000-0000906F0000}"/>
    <cellStyle name="20% - Accent1 3 5 3 5 3 2 2 2" xfId="28745" xr:uid="{00000000-0005-0000-0000-0000916F0000}"/>
    <cellStyle name="20% - Accent1 3 5 3 5 3 2 3" xfId="28746" xr:uid="{00000000-0005-0000-0000-0000926F0000}"/>
    <cellStyle name="20% - Accent1 3 5 3 5 3 3" xfId="28747" xr:uid="{00000000-0005-0000-0000-0000936F0000}"/>
    <cellStyle name="20% - Accent1 3 5 3 5 3 3 2" xfId="28748" xr:uid="{00000000-0005-0000-0000-0000946F0000}"/>
    <cellStyle name="20% - Accent1 3 5 3 5 3 4" xfId="28749" xr:uid="{00000000-0005-0000-0000-0000956F0000}"/>
    <cellStyle name="20% - Accent1 3 5 3 5 4" xfId="28750" xr:uid="{00000000-0005-0000-0000-0000966F0000}"/>
    <cellStyle name="20% - Accent1 3 5 3 5 4 2" xfId="28751" xr:uid="{00000000-0005-0000-0000-0000976F0000}"/>
    <cellStyle name="20% - Accent1 3 5 3 5 4 2 2" xfId="28752" xr:uid="{00000000-0005-0000-0000-0000986F0000}"/>
    <cellStyle name="20% - Accent1 3 5 3 5 4 2 2 2" xfId="28753" xr:uid="{00000000-0005-0000-0000-0000996F0000}"/>
    <cellStyle name="20% - Accent1 3 5 3 5 4 2 3" xfId="28754" xr:uid="{00000000-0005-0000-0000-00009A6F0000}"/>
    <cellStyle name="20% - Accent1 3 5 3 5 4 3" xfId="28755" xr:uid="{00000000-0005-0000-0000-00009B6F0000}"/>
    <cellStyle name="20% - Accent1 3 5 3 5 4 3 2" xfId="28756" xr:uid="{00000000-0005-0000-0000-00009C6F0000}"/>
    <cellStyle name="20% - Accent1 3 5 3 5 4 4" xfId="28757" xr:uid="{00000000-0005-0000-0000-00009D6F0000}"/>
    <cellStyle name="20% - Accent1 3 5 3 5 5" xfId="28758" xr:uid="{00000000-0005-0000-0000-00009E6F0000}"/>
    <cellStyle name="20% - Accent1 3 5 3 5 5 2" xfId="28759" xr:uid="{00000000-0005-0000-0000-00009F6F0000}"/>
    <cellStyle name="20% - Accent1 3 5 3 5 5 2 2" xfId="28760" xr:uid="{00000000-0005-0000-0000-0000A06F0000}"/>
    <cellStyle name="20% - Accent1 3 5 3 5 5 3" xfId="28761" xr:uid="{00000000-0005-0000-0000-0000A16F0000}"/>
    <cellStyle name="20% - Accent1 3 5 3 5 6" xfId="28762" xr:uid="{00000000-0005-0000-0000-0000A26F0000}"/>
    <cellStyle name="20% - Accent1 3 5 3 5 6 2" xfId="28763" xr:uid="{00000000-0005-0000-0000-0000A36F0000}"/>
    <cellStyle name="20% - Accent1 3 5 3 5 6 2 2" xfId="28764" xr:uid="{00000000-0005-0000-0000-0000A46F0000}"/>
    <cellStyle name="20% - Accent1 3 5 3 5 6 3" xfId="28765" xr:uid="{00000000-0005-0000-0000-0000A56F0000}"/>
    <cellStyle name="20% - Accent1 3 5 3 5 7" xfId="28766" xr:uid="{00000000-0005-0000-0000-0000A66F0000}"/>
    <cellStyle name="20% - Accent1 3 5 3 5 7 2" xfId="28767" xr:uid="{00000000-0005-0000-0000-0000A76F0000}"/>
    <cellStyle name="20% - Accent1 3 5 3 5 8" xfId="28768" xr:uid="{00000000-0005-0000-0000-0000A86F0000}"/>
    <cellStyle name="20% - Accent1 3 5 3 5 8 2" xfId="28769" xr:uid="{00000000-0005-0000-0000-0000A96F0000}"/>
    <cellStyle name="20% - Accent1 3 5 3 5 9" xfId="28770" xr:uid="{00000000-0005-0000-0000-0000AA6F0000}"/>
    <cellStyle name="20% - Accent1 3 5 3 6" xfId="28771" xr:uid="{00000000-0005-0000-0000-0000AB6F0000}"/>
    <cellStyle name="20% - Accent1 3 5 3 6 2" xfId="28772" xr:uid="{00000000-0005-0000-0000-0000AC6F0000}"/>
    <cellStyle name="20% - Accent1 3 5 3 6 2 2" xfId="28773" xr:uid="{00000000-0005-0000-0000-0000AD6F0000}"/>
    <cellStyle name="20% - Accent1 3 5 3 6 2 2 2" xfId="28774" xr:uid="{00000000-0005-0000-0000-0000AE6F0000}"/>
    <cellStyle name="20% - Accent1 3 5 3 6 2 2 2 2" xfId="28775" xr:uid="{00000000-0005-0000-0000-0000AF6F0000}"/>
    <cellStyle name="20% - Accent1 3 5 3 6 2 2 3" xfId="28776" xr:uid="{00000000-0005-0000-0000-0000B06F0000}"/>
    <cellStyle name="20% - Accent1 3 5 3 6 2 3" xfId="28777" xr:uid="{00000000-0005-0000-0000-0000B16F0000}"/>
    <cellStyle name="20% - Accent1 3 5 3 6 2 3 2" xfId="28778" xr:uid="{00000000-0005-0000-0000-0000B26F0000}"/>
    <cellStyle name="20% - Accent1 3 5 3 6 2 4" xfId="28779" xr:uid="{00000000-0005-0000-0000-0000B36F0000}"/>
    <cellStyle name="20% - Accent1 3 5 3 6 3" xfId="28780" xr:uid="{00000000-0005-0000-0000-0000B46F0000}"/>
    <cellStyle name="20% - Accent1 3 5 3 6 3 2" xfId="28781" xr:uid="{00000000-0005-0000-0000-0000B56F0000}"/>
    <cellStyle name="20% - Accent1 3 5 3 6 3 2 2" xfId="28782" xr:uid="{00000000-0005-0000-0000-0000B66F0000}"/>
    <cellStyle name="20% - Accent1 3 5 3 6 3 2 2 2" xfId="28783" xr:uid="{00000000-0005-0000-0000-0000B76F0000}"/>
    <cellStyle name="20% - Accent1 3 5 3 6 3 2 3" xfId="28784" xr:uid="{00000000-0005-0000-0000-0000B86F0000}"/>
    <cellStyle name="20% - Accent1 3 5 3 6 3 3" xfId="28785" xr:uid="{00000000-0005-0000-0000-0000B96F0000}"/>
    <cellStyle name="20% - Accent1 3 5 3 6 3 3 2" xfId="28786" xr:uid="{00000000-0005-0000-0000-0000BA6F0000}"/>
    <cellStyle name="20% - Accent1 3 5 3 6 3 4" xfId="28787" xr:uid="{00000000-0005-0000-0000-0000BB6F0000}"/>
    <cellStyle name="20% - Accent1 3 5 3 6 4" xfId="28788" xr:uid="{00000000-0005-0000-0000-0000BC6F0000}"/>
    <cellStyle name="20% - Accent1 3 5 3 6 4 2" xfId="28789" xr:uid="{00000000-0005-0000-0000-0000BD6F0000}"/>
    <cellStyle name="20% - Accent1 3 5 3 6 4 2 2" xfId="28790" xr:uid="{00000000-0005-0000-0000-0000BE6F0000}"/>
    <cellStyle name="20% - Accent1 3 5 3 6 4 2 2 2" xfId="28791" xr:uid="{00000000-0005-0000-0000-0000BF6F0000}"/>
    <cellStyle name="20% - Accent1 3 5 3 6 4 2 3" xfId="28792" xr:uid="{00000000-0005-0000-0000-0000C06F0000}"/>
    <cellStyle name="20% - Accent1 3 5 3 6 4 3" xfId="28793" xr:uid="{00000000-0005-0000-0000-0000C16F0000}"/>
    <cellStyle name="20% - Accent1 3 5 3 6 4 3 2" xfId="28794" xr:uid="{00000000-0005-0000-0000-0000C26F0000}"/>
    <cellStyle name="20% - Accent1 3 5 3 6 4 4" xfId="28795" xr:uid="{00000000-0005-0000-0000-0000C36F0000}"/>
    <cellStyle name="20% - Accent1 3 5 3 6 5" xfId="28796" xr:uid="{00000000-0005-0000-0000-0000C46F0000}"/>
    <cellStyle name="20% - Accent1 3 5 3 6 5 2" xfId="28797" xr:uid="{00000000-0005-0000-0000-0000C56F0000}"/>
    <cellStyle name="20% - Accent1 3 5 3 6 5 2 2" xfId="28798" xr:uid="{00000000-0005-0000-0000-0000C66F0000}"/>
    <cellStyle name="20% - Accent1 3 5 3 6 5 3" xfId="28799" xr:uid="{00000000-0005-0000-0000-0000C76F0000}"/>
    <cellStyle name="20% - Accent1 3 5 3 6 6" xfId="28800" xr:uid="{00000000-0005-0000-0000-0000C86F0000}"/>
    <cellStyle name="20% - Accent1 3 5 3 6 6 2" xfId="28801" xr:uid="{00000000-0005-0000-0000-0000C96F0000}"/>
    <cellStyle name="20% - Accent1 3 5 3 6 6 2 2" xfId="28802" xr:uid="{00000000-0005-0000-0000-0000CA6F0000}"/>
    <cellStyle name="20% - Accent1 3 5 3 6 6 3" xfId="28803" xr:uid="{00000000-0005-0000-0000-0000CB6F0000}"/>
    <cellStyle name="20% - Accent1 3 5 3 6 7" xfId="28804" xr:uid="{00000000-0005-0000-0000-0000CC6F0000}"/>
    <cellStyle name="20% - Accent1 3 5 3 6 7 2" xfId="28805" xr:uid="{00000000-0005-0000-0000-0000CD6F0000}"/>
    <cellStyle name="20% - Accent1 3 5 3 6 8" xfId="28806" xr:uid="{00000000-0005-0000-0000-0000CE6F0000}"/>
    <cellStyle name="20% - Accent1 3 5 3 6 8 2" xfId="28807" xr:uid="{00000000-0005-0000-0000-0000CF6F0000}"/>
    <cellStyle name="20% - Accent1 3 5 3 6 9" xfId="28808" xr:uid="{00000000-0005-0000-0000-0000D06F0000}"/>
    <cellStyle name="20% - Accent1 3 5 3 7" xfId="28809" xr:uid="{00000000-0005-0000-0000-0000D16F0000}"/>
    <cellStyle name="20% - Accent1 3 5 3 7 2" xfId="28810" xr:uid="{00000000-0005-0000-0000-0000D26F0000}"/>
    <cellStyle name="20% - Accent1 3 5 3 7 2 2" xfId="28811" xr:uid="{00000000-0005-0000-0000-0000D36F0000}"/>
    <cellStyle name="20% - Accent1 3 5 3 7 2 2 2" xfId="28812" xr:uid="{00000000-0005-0000-0000-0000D46F0000}"/>
    <cellStyle name="20% - Accent1 3 5 3 7 2 3" xfId="28813" xr:uid="{00000000-0005-0000-0000-0000D56F0000}"/>
    <cellStyle name="20% - Accent1 3 5 3 7 3" xfId="28814" xr:uid="{00000000-0005-0000-0000-0000D66F0000}"/>
    <cellStyle name="20% - Accent1 3 5 3 7 3 2" xfId="28815" xr:uid="{00000000-0005-0000-0000-0000D76F0000}"/>
    <cellStyle name="20% - Accent1 3 5 3 7 4" xfId="28816" xr:uid="{00000000-0005-0000-0000-0000D86F0000}"/>
    <cellStyle name="20% - Accent1 3 5 3 8" xfId="28817" xr:uid="{00000000-0005-0000-0000-0000D96F0000}"/>
    <cellStyle name="20% - Accent1 3 5 3 8 2" xfId="28818" xr:uid="{00000000-0005-0000-0000-0000DA6F0000}"/>
    <cellStyle name="20% - Accent1 3 5 3 8 2 2" xfId="28819" xr:uid="{00000000-0005-0000-0000-0000DB6F0000}"/>
    <cellStyle name="20% - Accent1 3 5 3 8 2 2 2" xfId="28820" xr:uid="{00000000-0005-0000-0000-0000DC6F0000}"/>
    <cellStyle name="20% - Accent1 3 5 3 8 2 3" xfId="28821" xr:uid="{00000000-0005-0000-0000-0000DD6F0000}"/>
    <cellStyle name="20% - Accent1 3 5 3 8 3" xfId="28822" xr:uid="{00000000-0005-0000-0000-0000DE6F0000}"/>
    <cellStyle name="20% - Accent1 3 5 3 8 3 2" xfId="28823" xr:uid="{00000000-0005-0000-0000-0000DF6F0000}"/>
    <cellStyle name="20% - Accent1 3 5 3 8 4" xfId="28824" xr:uid="{00000000-0005-0000-0000-0000E06F0000}"/>
    <cellStyle name="20% - Accent1 3 5 3 9" xfId="28825" xr:uid="{00000000-0005-0000-0000-0000E16F0000}"/>
    <cellStyle name="20% - Accent1 3 5 3 9 2" xfId="28826" xr:uid="{00000000-0005-0000-0000-0000E26F0000}"/>
    <cellStyle name="20% - Accent1 3 5 3 9 2 2" xfId="28827" xr:uid="{00000000-0005-0000-0000-0000E36F0000}"/>
    <cellStyle name="20% - Accent1 3 5 3 9 2 2 2" xfId="28828" xr:uid="{00000000-0005-0000-0000-0000E46F0000}"/>
    <cellStyle name="20% - Accent1 3 5 3 9 2 3" xfId="28829" xr:uid="{00000000-0005-0000-0000-0000E56F0000}"/>
    <cellStyle name="20% - Accent1 3 5 3 9 3" xfId="28830" xr:uid="{00000000-0005-0000-0000-0000E66F0000}"/>
    <cellStyle name="20% - Accent1 3 5 3 9 3 2" xfId="28831" xr:uid="{00000000-0005-0000-0000-0000E76F0000}"/>
    <cellStyle name="20% - Accent1 3 5 3 9 4" xfId="28832" xr:uid="{00000000-0005-0000-0000-0000E86F0000}"/>
    <cellStyle name="20% - Accent1 3 5 4" xfId="28833" xr:uid="{00000000-0005-0000-0000-0000E96F0000}"/>
    <cellStyle name="20% - Accent1 3 5 4 10" xfId="28834" xr:uid="{00000000-0005-0000-0000-0000EA6F0000}"/>
    <cellStyle name="20% - Accent1 3 5 4 10 2" xfId="28835" xr:uid="{00000000-0005-0000-0000-0000EB6F0000}"/>
    <cellStyle name="20% - Accent1 3 5 4 11" xfId="28836" xr:uid="{00000000-0005-0000-0000-0000EC6F0000}"/>
    <cellStyle name="20% - Accent1 3 5 4 2" xfId="28837" xr:uid="{00000000-0005-0000-0000-0000ED6F0000}"/>
    <cellStyle name="20% - Accent1 3 5 4 2 2" xfId="28838" xr:uid="{00000000-0005-0000-0000-0000EE6F0000}"/>
    <cellStyle name="20% - Accent1 3 5 4 2 2 2" xfId="28839" xr:uid="{00000000-0005-0000-0000-0000EF6F0000}"/>
    <cellStyle name="20% - Accent1 3 5 4 2 2 2 2" xfId="28840" xr:uid="{00000000-0005-0000-0000-0000F06F0000}"/>
    <cellStyle name="20% - Accent1 3 5 4 2 2 2 2 2" xfId="28841" xr:uid="{00000000-0005-0000-0000-0000F16F0000}"/>
    <cellStyle name="20% - Accent1 3 5 4 2 2 2 3" xfId="28842" xr:uid="{00000000-0005-0000-0000-0000F26F0000}"/>
    <cellStyle name="20% - Accent1 3 5 4 2 2 3" xfId="28843" xr:uid="{00000000-0005-0000-0000-0000F36F0000}"/>
    <cellStyle name="20% - Accent1 3 5 4 2 2 3 2" xfId="28844" xr:uid="{00000000-0005-0000-0000-0000F46F0000}"/>
    <cellStyle name="20% - Accent1 3 5 4 2 2 4" xfId="28845" xr:uid="{00000000-0005-0000-0000-0000F56F0000}"/>
    <cellStyle name="20% - Accent1 3 5 4 2 3" xfId="28846" xr:uid="{00000000-0005-0000-0000-0000F66F0000}"/>
    <cellStyle name="20% - Accent1 3 5 4 2 3 2" xfId="28847" xr:uid="{00000000-0005-0000-0000-0000F76F0000}"/>
    <cellStyle name="20% - Accent1 3 5 4 2 3 2 2" xfId="28848" xr:uid="{00000000-0005-0000-0000-0000F86F0000}"/>
    <cellStyle name="20% - Accent1 3 5 4 2 3 2 2 2" xfId="28849" xr:uid="{00000000-0005-0000-0000-0000F96F0000}"/>
    <cellStyle name="20% - Accent1 3 5 4 2 3 2 3" xfId="28850" xr:uid="{00000000-0005-0000-0000-0000FA6F0000}"/>
    <cellStyle name="20% - Accent1 3 5 4 2 3 3" xfId="28851" xr:uid="{00000000-0005-0000-0000-0000FB6F0000}"/>
    <cellStyle name="20% - Accent1 3 5 4 2 3 3 2" xfId="28852" xr:uid="{00000000-0005-0000-0000-0000FC6F0000}"/>
    <cellStyle name="20% - Accent1 3 5 4 2 3 4" xfId="28853" xr:uid="{00000000-0005-0000-0000-0000FD6F0000}"/>
    <cellStyle name="20% - Accent1 3 5 4 2 4" xfId="28854" xr:uid="{00000000-0005-0000-0000-0000FE6F0000}"/>
    <cellStyle name="20% - Accent1 3 5 4 2 4 2" xfId="28855" xr:uid="{00000000-0005-0000-0000-0000FF6F0000}"/>
    <cellStyle name="20% - Accent1 3 5 4 2 4 2 2" xfId="28856" xr:uid="{00000000-0005-0000-0000-000000700000}"/>
    <cellStyle name="20% - Accent1 3 5 4 2 4 2 2 2" xfId="28857" xr:uid="{00000000-0005-0000-0000-000001700000}"/>
    <cellStyle name="20% - Accent1 3 5 4 2 4 2 3" xfId="28858" xr:uid="{00000000-0005-0000-0000-000002700000}"/>
    <cellStyle name="20% - Accent1 3 5 4 2 4 3" xfId="28859" xr:uid="{00000000-0005-0000-0000-000003700000}"/>
    <cellStyle name="20% - Accent1 3 5 4 2 4 3 2" xfId="28860" xr:uid="{00000000-0005-0000-0000-000004700000}"/>
    <cellStyle name="20% - Accent1 3 5 4 2 4 4" xfId="28861" xr:uid="{00000000-0005-0000-0000-000005700000}"/>
    <cellStyle name="20% - Accent1 3 5 4 2 5" xfId="28862" xr:uid="{00000000-0005-0000-0000-000006700000}"/>
    <cellStyle name="20% - Accent1 3 5 4 2 5 2" xfId="28863" xr:uid="{00000000-0005-0000-0000-000007700000}"/>
    <cellStyle name="20% - Accent1 3 5 4 2 5 2 2" xfId="28864" xr:uid="{00000000-0005-0000-0000-000008700000}"/>
    <cellStyle name="20% - Accent1 3 5 4 2 5 3" xfId="28865" xr:uid="{00000000-0005-0000-0000-000009700000}"/>
    <cellStyle name="20% - Accent1 3 5 4 2 6" xfId="28866" xr:uid="{00000000-0005-0000-0000-00000A700000}"/>
    <cellStyle name="20% - Accent1 3 5 4 2 6 2" xfId="28867" xr:uid="{00000000-0005-0000-0000-00000B700000}"/>
    <cellStyle name="20% - Accent1 3 5 4 2 6 2 2" xfId="28868" xr:uid="{00000000-0005-0000-0000-00000C700000}"/>
    <cellStyle name="20% - Accent1 3 5 4 2 6 3" xfId="28869" xr:uid="{00000000-0005-0000-0000-00000D700000}"/>
    <cellStyle name="20% - Accent1 3 5 4 2 7" xfId="28870" xr:uid="{00000000-0005-0000-0000-00000E700000}"/>
    <cellStyle name="20% - Accent1 3 5 4 2 7 2" xfId="28871" xr:uid="{00000000-0005-0000-0000-00000F700000}"/>
    <cellStyle name="20% - Accent1 3 5 4 2 8" xfId="28872" xr:uid="{00000000-0005-0000-0000-000010700000}"/>
    <cellStyle name="20% - Accent1 3 5 4 2 8 2" xfId="28873" xr:uid="{00000000-0005-0000-0000-000011700000}"/>
    <cellStyle name="20% - Accent1 3 5 4 2 9" xfId="28874" xr:uid="{00000000-0005-0000-0000-000012700000}"/>
    <cellStyle name="20% - Accent1 3 5 4 3" xfId="28875" xr:uid="{00000000-0005-0000-0000-000013700000}"/>
    <cellStyle name="20% - Accent1 3 5 4 3 2" xfId="28876" xr:uid="{00000000-0005-0000-0000-000014700000}"/>
    <cellStyle name="20% - Accent1 3 5 4 3 2 2" xfId="28877" xr:uid="{00000000-0005-0000-0000-000015700000}"/>
    <cellStyle name="20% - Accent1 3 5 4 3 2 2 2" xfId="28878" xr:uid="{00000000-0005-0000-0000-000016700000}"/>
    <cellStyle name="20% - Accent1 3 5 4 3 2 2 2 2" xfId="28879" xr:uid="{00000000-0005-0000-0000-000017700000}"/>
    <cellStyle name="20% - Accent1 3 5 4 3 2 2 3" xfId="28880" xr:uid="{00000000-0005-0000-0000-000018700000}"/>
    <cellStyle name="20% - Accent1 3 5 4 3 2 3" xfId="28881" xr:uid="{00000000-0005-0000-0000-000019700000}"/>
    <cellStyle name="20% - Accent1 3 5 4 3 2 3 2" xfId="28882" xr:uid="{00000000-0005-0000-0000-00001A700000}"/>
    <cellStyle name="20% - Accent1 3 5 4 3 2 4" xfId="28883" xr:uid="{00000000-0005-0000-0000-00001B700000}"/>
    <cellStyle name="20% - Accent1 3 5 4 3 3" xfId="28884" xr:uid="{00000000-0005-0000-0000-00001C700000}"/>
    <cellStyle name="20% - Accent1 3 5 4 3 3 2" xfId="28885" xr:uid="{00000000-0005-0000-0000-00001D700000}"/>
    <cellStyle name="20% - Accent1 3 5 4 3 3 2 2" xfId="28886" xr:uid="{00000000-0005-0000-0000-00001E700000}"/>
    <cellStyle name="20% - Accent1 3 5 4 3 3 2 2 2" xfId="28887" xr:uid="{00000000-0005-0000-0000-00001F700000}"/>
    <cellStyle name="20% - Accent1 3 5 4 3 3 2 3" xfId="28888" xr:uid="{00000000-0005-0000-0000-000020700000}"/>
    <cellStyle name="20% - Accent1 3 5 4 3 3 3" xfId="28889" xr:uid="{00000000-0005-0000-0000-000021700000}"/>
    <cellStyle name="20% - Accent1 3 5 4 3 3 3 2" xfId="28890" xr:uid="{00000000-0005-0000-0000-000022700000}"/>
    <cellStyle name="20% - Accent1 3 5 4 3 3 4" xfId="28891" xr:uid="{00000000-0005-0000-0000-000023700000}"/>
    <cellStyle name="20% - Accent1 3 5 4 3 4" xfId="28892" xr:uid="{00000000-0005-0000-0000-000024700000}"/>
    <cellStyle name="20% - Accent1 3 5 4 3 4 2" xfId="28893" xr:uid="{00000000-0005-0000-0000-000025700000}"/>
    <cellStyle name="20% - Accent1 3 5 4 3 4 2 2" xfId="28894" xr:uid="{00000000-0005-0000-0000-000026700000}"/>
    <cellStyle name="20% - Accent1 3 5 4 3 4 2 2 2" xfId="28895" xr:uid="{00000000-0005-0000-0000-000027700000}"/>
    <cellStyle name="20% - Accent1 3 5 4 3 4 2 3" xfId="28896" xr:uid="{00000000-0005-0000-0000-000028700000}"/>
    <cellStyle name="20% - Accent1 3 5 4 3 4 3" xfId="28897" xr:uid="{00000000-0005-0000-0000-000029700000}"/>
    <cellStyle name="20% - Accent1 3 5 4 3 4 3 2" xfId="28898" xr:uid="{00000000-0005-0000-0000-00002A700000}"/>
    <cellStyle name="20% - Accent1 3 5 4 3 4 4" xfId="28899" xr:uid="{00000000-0005-0000-0000-00002B700000}"/>
    <cellStyle name="20% - Accent1 3 5 4 3 5" xfId="28900" xr:uid="{00000000-0005-0000-0000-00002C700000}"/>
    <cellStyle name="20% - Accent1 3 5 4 3 5 2" xfId="28901" xr:uid="{00000000-0005-0000-0000-00002D700000}"/>
    <cellStyle name="20% - Accent1 3 5 4 3 5 2 2" xfId="28902" xr:uid="{00000000-0005-0000-0000-00002E700000}"/>
    <cellStyle name="20% - Accent1 3 5 4 3 5 3" xfId="28903" xr:uid="{00000000-0005-0000-0000-00002F700000}"/>
    <cellStyle name="20% - Accent1 3 5 4 3 6" xfId="28904" xr:uid="{00000000-0005-0000-0000-000030700000}"/>
    <cellStyle name="20% - Accent1 3 5 4 3 6 2" xfId="28905" xr:uid="{00000000-0005-0000-0000-000031700000}"/>
    <cellStyle name="20% - Accent1 3 5 4 3 6 2 2" xfId="28906" xr:uid="{00000000-0005-0000-0000-000032700000}"/>
    <cellStyle name="20% - Accent1 3 5 4 3 6 3" xfId="28907" xr:uid="{00000000-0005-0000-0000-000033700000}"/>
    <cellStyle name="20% - Accent1 3 5 4 3 7" xfId="28908" xr:uid="{00000000-0005-0000-0000-000034700000}"/>
    <cellStyle name="20% - Accent1 3 5 4 3 7 2" xfId="28909" xr:uid="{00000000-0005-0000-0000-000035700000}"/>
    <cellStyle name="20% - Accent1 3 5 4 3 8" xfId="28910" xr:uid="{00000000-0005-0000-0000-000036700000}"/>
    <cellStyle name="20% - Accent1 3 5 4 3 8 2" xfId="28911" xr:uid="{00000000-0005-0000-0000-000037700000}"/>
    <cellStyle name="20% - Accent1 3 5 4 3 9" xfId="28912" xr:uid="{00000000-0005-0000-0000-000038700000}"/>
    <cellStyle name="20% - Accent1 3 5 4 4" xfId="28913" xr:uid="{00000000-0005-0000-0000-000039700000}"/>
    <cellStyle name="20% - Accent1 3 5 4 4 2" xfId="28914" xr:uid="{00000000-0005-0000-0000-00003A700000}"/>
    <cellStyle name="20% - Accent1 3 5 4 4 2 2" xfId="28915" xr:uid="{00000000-0005-0000-0000-00003B700000}"/>
    <cellStyle name="20% - Accent1 3 5 4 4 2 2 2" xfId="28916" xr:uid="{00000000-0005-0000-0000-00003C700000}"/>
    <cellStyle name="20% - Accent1 3 5 4 4 2 3" xfId="28917" xr:uid="{00000000-0005-0000-0000-00003D700000}"/>
    <cellStyle name="20% - Accent1 3 5 4 4 3" xfId="28918" xr:uid="{00000000-0005-0000-0000-00003E700000}"/>
    <cellStyle name="20% - Accent1 3 5 4 4 3 2" xfId="28919" xr:uid="{00000000-0005-0000-0000-00003F700000}"/>
    <cellStyle name="20% - Accent1 3 5 4 4 4" xfId="28920" xr:uid="{00000000-0005-0000-0000-000040700000}"/>
    <cellStyle name="20% - Accent1 3 5 4 5" xfId="28921" xr:uid="{00000000-0005-0000-0000-000041700000}"/>
    <cellStyle name="20% - Accent1 3 5 4 5 2" xfId="28922" xr:uid="{00000000-0005-0000-0000-000042700000}"/>
    <cellStyle name="20% - Accent1 3 5 4 5 2 2" xfId="28923" xr:uid="{00000000-0005-0000-0000-000043700000}"/>
    <cellStyle name="20% - Accent1 3 5 4 5 2 2 2" xfId="28924" xr:uid="{00000000-0005-0000-0000-000044700000}"/>
    <cellStyle name="20% - Accent1 3 5 4 5 2 3" xfId="28925" xr:uid="{00000000-0005-0000-0000-000045700000}"/>
    <cellStyle name="20% - Accent1 3 5 4 5 3" xfId="28926" xr:uid="{00000000-0005-0000-0000-000046700000}"/>
    <cellStyle name="20% - Accent1 3 5 4 5 3 2" xfId="28927" xr:uid="{00000000-0005-0000-0000-000047700000}"/>
    <cellStyle name="20% - Accent1 3 5 4 5 4" xfId="28928" xr:uid="{00000000-0005-0000-0000-000048700000}"/>
    <cellStyle name="20% - Accent1 3 5 4 6" xfId="28929" xr:uid="{00000000-0005-0000-0000-000049700000}"/>
    <cellStyle name="20% - Accent1 3 5 4 6 2" xfId="28930" xr:uid="{00000000-0005-0000-0000-00004A700000}"/>
    <cellStyle name="20% - Accent1 3 5 4 6 2 2" xfId="28931" xr:uid="{00000000-0005-0000-0000-00004B700000}"/>
    <cellStyle name="20% - Accent1 3 5 4 6 2 2 2" xfId="28932" xr:uid="{00000000-0005-0000-0000-00004C700000}"/>
    <cellStyle name="20% - Accent1 3 5 4 6 2 3" xfId="28933" xr:uid="{00000000-0005-0000-0000-00004D700000}"/>
    <cellStyle name="20% - Accent1 3 5 4 6 3" xfId="28934" xr:uid="{00000000-0005-0000-0000-00004E700000}"/>
    <cellStyle name="20% - Accent1 3 5 4 6 3 2" xfId="28935" xr:uid="{00000000-0005-0000-0000-00004F700000}"/>
    <cellStyle name="20% - Accent1 3 5 4 6 4" xfId="28936" xr:uid="{00000000-0005-0000-0000-000050700000}"/>
    <cellStyle name="20% - Accent1 3 5 4 7" xfId="28937" xr:uid="{00000000-0005-0000-0000-000051700000}"/>
    <cellStyle name="20% - Accent1 3 5 4 7 2" xfId="28938" xr:uid="{00000000-0005-0000-0000-000052700000}"/>
    <cellStyle name="20% - Accent1 3 5 4 7 2 2" xfId="28939" xr:uid="{00000000-0005-0000-0000-000053700000}"/>
    <cellStyle name="20% - Accent1 3 5 4 7 3" xfId="28940" xr:uid="{00000000-0005-0000-0000-000054700000}"/>
    <cellStyle name="20% - Accent1 3 5 4 8" xfId="28941" xr:uid="{00000000-0005-0000-0000-000055700000}"/>
    <cellStyle name="20% - Accent1 3 5 4 8 2" xfId="28942" xr:uid="{00000000-0005-0000-0000-000056700000}"/>
    <cellStyle name="20% - Accent1 3 5 4 8 2 2" xfId="28943" xr:uid="{00000000-0005-0000-0000-000057700000}"/>
    <cellStyle name="20% - Accent1 3 5 4 8 3" xfId="28944" xr:uid="{00000000-0005-0000-0000-000058700000}"/>
    <cellStyle name="20% - Accent1 3 5 4 9" xfId="28945" xr:uid="{00000000-0005-0000-0000-000059700000}"/>
    <cellStyle name="20% - Accent1 3 5 4 9 2" xfId="28946" xr:uid="{00000000-0005-0000-0000-00005A700000}"/>
    <cellStyle name="20% - Accent1 3 5 5" xfId="28947" xr:uid="{00000000-0005-0000-0000-00005B700000}"/>
    <cellStyle name="20% - Accent1 3 5 5 10" xfId="28948" xr:uid="{00000000-0005-0000-0000-00005C700000}"/>
    <cellStyle name="20% - Accent1 3 5 5 10 2" xfId="28949" xr:uid="{00000000-0005-0000-0000-00005D700000}"/>
    <cellStyle name="20% - Accent1 3 5 5 11" xfId="28950" xr:uid="{00000000-0005-0000-0000-00005E700000}"/>
    <cellStyle name="20% - Accent1 3 5 5 2" xfId="28951" xr:uid="{00000000-0005-0000-0000-00005F700000}"/>
    <cellStyle name="20% - Accent1 3 5 5 2 2" xfId="28952" xr:uid="{00000000-0005-0000-0000-000060700000}"/>
    <cellStyle name="20% - Accent1 3 5 5 2 2 2" xfId="28953" xr:uid="{00000000-0005-0000-0000-000061700000}"/>
    <cellStyle name="20% - Accent1 3 5 5 2 2 2 2" xfId="28954" xr:uid="{00000000-0005-0000-0000-000062700000}"/>
    <cellStyle name="20% - Accent1 3 5 5 2 2 2 2 2" xfId="28955" xr:uid="{00000000-0005-0000-0000-000063700000}"/>
    <cellStyle name="20% - Accent1 3 5 5 2 2 2 3" xfId="28956" xr:uid="{00000000-0005-0000-0000-000064700000}"/>
    <cellStyle name="20% - Accent1 3 5 5 2 2 3" xfId="28957" xr:uid="{00000000-0005-0000-0000-000065700000}"/>
    <cellStyle name="20% - Accent1 3 5 5 2 2 3 2" xfId="28958" xr:uid="{00000000-0005-0000-0000-000066700000}"/>
    <cellStyle name="20% - Accent1 3 5 5 2 2 4" xfId="28959" xr:uid="{00000000-0005-0000-0000-000067700000}"/>
    <cellStyle name="20% - Accent1 3 5 5 2 3" xfId="28960" xr:uid="{00000000-0005-0000-0000-000068700000}"/>
    <cellStyle name="20% - Accent1 3 5 5 2 3 2" xfId="28961" xr:uid="{00000000-0005-0000-0000-000069700000}"/>
    <cellStyle name="20% - Accent1 3 5 5 2 3 2 2" xfId="28962" xr:uid="{00000000-0005-0000-0000-00006A700000}"/>
    <cellStyle name="20% - Accent1 3 5 5 2 3 2 2 2" xfId="28963" xr:uid="{00000000-0005-0000-0000-00006B700000}"/>
    <cellStyle name="20% - Accent1 3 5 5 2 3 2 3" xfId="28964" xr:uid="{00000000-0005-0000-0000-00006C700000}"/>
    <cellStyle name="20% - Accent1 3 5 5 2 3 3" xfId="28965" xr:uid="{00000000-0005-0000-0000-00006D700000}"/>
    <cellStyle name="20% - Accent1 3 5 5 2 3 3 2" xfId="28966" xr:uid="{00000000-0005-0000-0000-00006E700000}"/>
    <cellStyle name="20% - Accent1 3 5 5 2 3 4" xfId="28967" xr:uid="{00000000-0005-0000-0000-00006F700000}"/>
    <cellStyle name="20% - Accent1 3 5 5 2 4" xfId="28968" xr:uid="{00000000-0005-0000-0000-000070700000}"/>
    <cellStyle name="20% - Accent1 3 5 5 2 4 2" xfId="28969" xr:uid="{00000000-0005-0000-0000-000071700000}"/>
    <cellStyle name="20% - Accent1 3 5 5 2 4 2 2" xfId="28970" xr:uid="{00000000-0005-0000-0000-000072700000}"/>
    <cellStyle name="20% - Accent1 3 5 5 2 4 2 2 2" xfId="28971" xr:uid="{00000000-0005-0000-0000-000073700000}"/>
    <cellStyle name="20% - Accent1 3 5 5 2 4 2 3" xfId="28972" xr:uid="{00000000-0005-0000-0000-000074700000}"/>
    <cellStyle name="20% - Accent1 3 5 5 2 4 3" xfId="28973" xr:uid="{00000000-0005-0000-0000-000075700000}"/>
    <cellStyle name="20% - Accent1 3 5 5 2 4 3 2" xfId="28974" xr:uid="{00000000-0005-0000-0000-000076700000}"/>
    <cellStyle name="20% - Accent1 3 5 5 2 4 4" xfId="28975" xr:uid="{00000000-0005-0000-0000-000077700000}"/>
    <cellStyle name="20% - Accent1 3 5 5 2 5" xfId="28976" xr:uid="{00000000-0005-0000-0000-000078700000}"/>
    <cellStyle name="20% - Accent1 3 5 5 2 5 2" xfId="28977" xr:uid="{00000000-0005-0000-0000-000079700000}"/>
    <cellStyle name="20% - Accent1 3 5 5 2 5 2 2" xfId="28978" xr:uid="{00000000-0005-0000-0000-00007A700000}"/>
    <cellStyle name="20% - Accent1 3 5 5 2 5 3" xfId="28979" xr:uid="{00000000-0005-0000-0000-00007B700000}"/>
    <cellStyle name="20% - Accent1 3 5 5 2 6" xfId="28980" xr:uid="{00000000-0005-0000-0000-00007C700000}"/>
    <cellStyle name="20% - Accent1 3 5 5 2 6 2" xfId="28981" xr:uid="{00000000-0005-0000-0000-00007D700000}"/>
    <cellStyle name="20% - Accent1 3 5 5 2 6 2 2" xfId="28982" xr:uid="{00000000-0005-0000-0000-00007E700000}"/>
    <cellStyle name="20% - Accent1 3 5 5 2 6 3" xfId="28983" xr:uid="{00000000-0005-0000-0000-00007F700000}"/>
    <cellStyle name="20% - Accent1 3 5 5 2 7" xfId="28984" xr:uid="{00000000-0005-0000-0000-000080700000}"/>
    <cellStyle name="20% - Accent1 3 5 5 2 7 2" xfId="28985" xr:uid="{00000000-0005-0000-0000-000081700000}"/>
    <cellStyle name="20% - Accent1 3 5 5 2 8" xfId="28986" xr:uid="{00000000-0005-0000-0000-000082700000}"/>
    <cellStyle name="20% - Accent1 3 5 5 2 8 2" xfId="28987" xr:uid="{00000000-0005-0000-0000-000083700000}"/>
    <cellStyle name="20% - Accent1 3 5 5 2 9" xfId="28988" xr:uid="{00000000-0005-0000-0000-000084700000}"/>
    <cellStyle name="20% - Accent1 3 5 5 3" xfId="28989" xr:uid="{00000000-0005-0000-0000-000085700000}"/>
    <cellStyle name="20% - Accent1 3 5 5 3 2" xfId="28990" xr:uid="{00000000-0005-0000-0000-000086700000}"/>
    <cellStyle name="20% - Accent1 3 5 5 3 2 2" xfId="28991" xr:uid="{00000000-0005-0000-0000-000087700000}"/>
    <cellStyle name="20% - Accent1 3 5 5 3 2 2 2" xfId="28992" xr:uid="{00000000-0005-0000-0000-000088700000}"/>
    <cellStyle name="20% - Accent1 3 5 5 3 2 2 2 2" xfId="28993" xr:uid="{00000000-0005-0000-0000-000089700000}"/>
    <cellStyle name="20% - Accent1 3 5 5 3 2 2 3" xfId="28994" xr:uid="{00000000-0005-0000-0000-00008A700000}"/>
    <cellStyle name="20% - Accent1 3 5 5 3 2 3" xfId="28995" xr:uid="{00000000-0005-0000-0000-00008B700000}"/>
    <cellStyle name="20% - Accent1 3 5 5 3 2 3 2" xfId="28996" xr:uid="{00000000-0005-0000-0000-00008C700000}"/>
    <cellStyle name="20% - Accent1 3 5 5 3 2 4" xfId="28997" xr:uid="{00000000-0005-0000-0000-00008D700000}"/>
    <cellStyle name="20% - Accent1 3 5 5 3 3" xfId="28998" xr:uid="{00000000-0005-0000-0000-00008E700000}"/>
    <cellStyle name="20% - Accent1 3 5 5 3 3 2" xfId="28999" xr:uid="{00000000-0005-0000-0000-00008F700000}"/>
    <cellStyle name="20% - Accent1 3 5 5 3 3 2 2" xfId="29000" xr:uid="{00000000-0005-0000-0000-000090700000}"/>
    <cellStyle name="20% - Accent1 3 5 5 3 3 2 2 2" xfId="29001" xr:uid="{00000000-0005-0000-0000-000091700000}"/>
    <cellStyle name="20% - Accent1 3 5 5 3 3 2 3" xfId="29002" xr:uid="{00000000-0005-0000-0000-000092700000}"/>
    <cellStyle name="20% - Accent1 3 5 5 3 3 3" xfId="29003" xr:uid="{00000000-0005-0000-0000-000093700000}"/>
    <cellStyle name="20% - Accent1 3 5 5 3 3 3 2" xfId="29004" xr:uid="{00000000-0005-0000-0000-000094700000}"/>
    <cellStyle name="20% - Accent1 3 5 5 3 3 4" xfId="29005" xr:uid="{00000000-0005-0000-0000-000095700000}"/>
    <cellStyle name="20% - Accent1 3 5 5 3 4" xfId="29006" xr:uid="{00000000-0005-0000-0000-000096700000}"/>
    <cellStyle name="20% - Accent1 3 5 5 3 4 2" xfId="29007" xr:uid="{00000000-0005-0000-0000-000097700000}"/>
    <cellStyle name="20% - Accent1 3 5 5 3 4 2 2" xfId="29008" xr:uid="{00000000-0005-0000-0000-000098700000}"/>
    <cellStyle name="20% - Accent1 3 5 5 3 4 2 2 2" xfId="29009" xr:uid="{00000000-0005-0000-0000-000099700000}"/>
    <cellStyle name="20% - Accent1 3 5 5 3 4 2 3" xfId="29010" xr:uid="{00000000-0005-0000-0000-00009A700000}"/>
    <cellStyle name="20% - Accent1 3 5 5 3 4 3" xfId="29011" xr:uid="{00000000-0005-0000-0000-00009B700000}"/>
    <cellStyle name="20% - Accent1 3 5 5 3 4 3 2" xfId="29012" xr:uid="{00000000-0005-0000-0000-00009C700000}"/>
    <cellStyle name="20% - Accent1 3 5 5 3 4 4" xfId="29013" xr:uid="{00000000-0005-0000-0000-00009D700000}"/>
    <cellStyle name="20% - Accent1 3 5 5 3 5" xfId="29014" xr:uid="{00000000-0005-0000-0000-00009E700000}"/>
    <cellStyle name="20% - Accent1 3 5 5 3 5 2" xfId="29015" xr:uid="{00000000-0005-0000-0000-00009F700000}"/>
    <cellStyle name="20% - Accent1 3 5 5 3 5 2 2" xfId="29016" xr:uid="{00000000-0005-0000-0000-0000A0700000}"/>
    <cellStyle name="20% - Accent1 3 5 5 3 5 3" xfId="29017" xr:uid="{00000000-0005-0000-0000-0000A1700000}"/>
    <cellStyle name="20% - Accent1 3 5 5 3 6" xfId="29018" xr:uid="{00000000-0005-0000-0000-0000A2700000}"/>
    <cellStyle name="20% - Accent1 3 5 5 3 6 2" xfId="29019" xr:uid="{00000000-0005-0000-0000-0000A3700000}"/>
    <cellStyle name="20% - Accent1 3 5 5 3 6 2 2" xfId="29020" xr:uid="{00000000-0005-0000-0000-0000A4700000}"/>
    <cellStyle name="20% - Accent1 3 5 5 3 6 3" xfId="29021" xr:uid="{00000000-0005-0000-0000-0000A5700000}"/>
    <cellStyle name="20% - Accent1 3 5 5 3 7" xfId="29022" xr:uid="{00000000-0005-0000-0000-0000A6700000}"/>
    <cellStyle name="20% - Accent1 3 5 5 3 7 2" xfId="29023" xr:uid="{00000000-0005-0000-0000-0000A7700000}"/>
    <cellStyle name="20% - Accent1 3 5 5 3 8" xfId="29024" xr:uid="{00000000-0005-0000-0000-0000A8700000}"/>
    <cellStyle name="20% - Accent1 3 5 5 3 8 2" xfId="29025" xr:uid="{00000000-0005-0000-0000-0000A9700000}"/>
    <cellStyle name="20% - Accent1 3 5 5 3 9" xfId="29026" xr:uid="{00000000-0005-0000-0000-0000AA700000}"/>
    <cellStyle name="20% - Accent1 3 5 5 4" xfId="29027" xr:uid="{00000000-0005-0000-0000-0000AB700000}"/>
    <cellStyle name="20% - Accent1 3 5 5 4 2" xfId="29028" xr:uid="{00000000-0005-0000-0000-0000AC700000}"/>
    <cellStyle name="20% - Accent1 3 5 5 4 2 2" xfId="29029" xr:uid="{00000000-0005-0000-0000-0000AD700000}"/>
    <cellStyle name="20% - Accent1 3 5 5 4 2 2 2" xfId="29030" xr:uid="{00000000-0005-0000-0000-0000AE700000}"/>
    <cellStyle name="20% - Accent1 3 5 5 4 2 3" xfId="29031" xr:uid="{00000000-0005-0000-0000-0000AF700000}"/>
    <cellStyle name="20% - Accent1 3 5 5 4 3" xfId="29032" xr:uid="{00000000-0005-0000-0000-0000B0700000}"/>
    <cellStyle name="20% - Accent1 3 5 5 4 3 2" xfId="29033" xr:uid="{00000000-0005-0000-0000-0000B1700000}"/>
    <cellStyle name="20% - Accent1 3 5 5 4 4" xfId="29034" xr:uid="{00000000-0005-0000-0000-0000B2700000}"/>
    <cellStyle name="20% - Accent1 3 5 5 5" xfId="29035" xr:uid="{00000000-0005-0000-0000-0000B3700000}"/>
    <cellStyle name="20% - Accent1 3 5 5 5 2" xfId="29036" xr:uid="{00000000-0005-0000-0000-0000B4700000}"/>
    <cellStyle name="20% - Accent1 3 5 5 5 2 2" xfId="29037" xr:uid="{00000000-0005-0000-0000-0000B5700000}"/>
    <cellStyle name="20% - Accent1 3 5 5 5 2 2 2" xfId="29038" xr:uid="{00000000-0005-0000-0000-0000B6700000}"/>
    <cellStyle name="20% - Accent1 3 5 5 5 2 3" xfId="29039" xr:uid="{00000000-0005-0000-0000-0000B7700000}"/>
    <cellStyle name="20% - Accent1 3 5 5 5 3" xfId="29040" xr:uid="{00000000-0005-0000-0000-0000B8700000}"/>
    <cellStyle name="20% - Accent1 3 5 5 5 3 2" xfId="29041" xr:uid="{00000000-0005-0000-0000-0000B9700000}"/>
    <cellStyle name="20% - Accent1 3 5 5 5 4" xfId="29042" xr:uid="{00000000-0005-0000-0000-0000BA700000}"/>
    <cellStyle name="20% - Accent1 3 5 5 6" xfId="29043" xr:uid="{00000000-0005-0000-0000-0000BB700000}"/>
    <cellStyle name="20% - Accent1 3 5 5 6 2" xfId="29044" xr:uid="{00000000-0005-0000-0000-0000BC700000}"/>
    <cellStyle name="20% - Accent1 3 5 5 6 2 2" xfId="29045" xr:uid="{00000000-0005-0000-0000-0000BD700000}"/>
    <cellStyle name="20% - Accent1 3 5 5 6 2 2 2" xfId="29046" xr:uid="{00000000-0005-0000-0000-0000BE700000}"/>
    <cellStyle name="20% - Accent1 3 5 5 6 2 3" xfId="29047" xr:uid="{00000000-0005-0000-0000-0000BF700000}"/>
    <cellStyle name="20% - Accent1 3 5 5 6 3" xfId="29048" xr:uid="{00000000-0005-0000-0000-0000C0700000}"/>
    <cellStyle name="20% - Accent1 3 5 5 6 3 2" xfId="29049" xr:uid="{00000000-0005-0000-0000-0000C1700000}"/>
    <cellStyle name="20% - Accent1 3 5 5 6 4" xfId="29050" xr:uid="{00000000-0005-0000-0000-0000C2700000}"/>
    <cellStyle name="20% - Accent1 3 5 5 7" xfId="29051" xr:uid="{00000000-0005-0000-0000-0000C3700000}"/>
    <cellStyle name="20% - Accent1 3 5 5 7 2" xfId="29052" xr:uid="{00000000-0005-0000-0000-0000C4700000}"/>
    <cellStyle name="20% - Accent1 3 5 5 7 2 2" xfId="29053" xr:uid="{00000000-0005-0000-0000-0000C5700000}"/>
    <cellStyle name="20% - Accent1 3 5 5 7 3" xfId="29054" xr:uid="{00000000-0005-0000-0000-0000C6700000}"/>
    <cellStyle name="20% - Accent1 3 5 5 8" xfId="29055" xr:uid="{00000000-0005-0000-0000-0000C7700000}"/>
    <cellStyle name="20% - Accent1 3 5 5 8 2" xfId="29056" xr:uid="{00000000-0005-0000-0000-0000C8700000}"/>
    <cellStyle name="20% - Accent1 3 5 5 8 2 2" xfId="29057" xr:uid="{00000000-0005-0000-0000-0000C9700000}"/>
    <cellStyle name="20% - Accent1 3 5 5 8 3" xfId="29058" xr:uid="{00000000-0005-0000-0000-0000CA700000}"/>
    <cellStyle name="20% - Accent1 3 5 5 9" xfId="29059" xr:uid="{00000000-0005-0000-0000-0000CB700000}"/>
    <cellStyle name="20% - Accent1 3 5 5 9 2" xfId="29060" xr:uid="{00000000-0005-0000-0000-0000CC700000}"/>
    <cellStyle name="20% - Accent1 3 5 6" xfId="29061" xr:uid="{00000000-0005-0000-0000-0000CD700000}"/>
    <cellStyle name="20% - Accent1 3 5 6 10" xfId="29062" xr:uid="{00000000-0005-0000-0000-0000CE700000}"/>
    <cellStyle name="20% - Accent1 3 5 6 10 2" xfId="29063" xr:uid="{00000000-0005-0000-0000-0000CF700000}"/>
    <cellStyle name="20% - Accent1 3 5 6 11" xfId="29064" xr:uid="{00000000-0005-0000-0000-0000D0700000}"/>
    <cellStyle name="20% - Accent1 3 5 6 2" xfId="29065" xr:uid="{00000000-0005-0000-0000-0000D1700000}"/>
    <cellStyle name="20% - Accent1 3 5 6 2 2" xfId="29066" xr:uid="{00000000-0005-0000-0000-0000D2700000}"/>
    <cellStyle name="20% - Accent1 3 5 6 2 2 2" xfId="29067" xr:uid="{00000000-0005-0000-0000-0000D3700000}"/>
    <cellStyle name="20% - Accent1 3 5 6 2 2 2 2" xfId="29068" xr:uid="{00000000-0005-0000-0000-0000D4700000}"/>
    <cellStyle name="20% - Accent1 3 5 6 2 2 2 2 2" xfId="29069" xr:uid="{00000000-0005-0000-0000-0000D5700000}"/>
    <cellStyle name="20% - Accent1 3 5 6 2 2 2 3" xfId="29070" xr:uid="{00000000-0005-0000-0000-0000D6700000}"/>
    <cellStyle name="20% - Accent1 3 5 6 2 2 3" xfId="29071" xr:uid="{00000000-0005-0000-0000-0000D7700000}"/>
    <cellStyle name="20% - Accent1 3 5 6 2 2 3 2" xfId="29072" xr:uid="{00000000-0005-0000-0000-0000D8700000}"/>
    <cellStyle name="20% - Accent1 3 5 6 2 2 4" xfId="29073" xr:uid="{00000000-0005-0000-0000-0000D9700000}"/>
    <cellStyle name="20% - Accent1 3 5 6 2 3" xfId="29074" xr:uid="{00000000-0005-0000-0000-0000DA700000}"/>
    <cellStyle name="20% - Accent1 3 5 6 2 3 2" xfId="29075" xr:uid="{00000000-0005-0000-0000-0000DB700000}"/>
    <cellStyle name="20% - Accent1 3 5 6 2 3 2 2" xfId="29076" xr:uid="{00000000-0005-0000-0000-0000DC700000}"/>
    <cellStyle name="20% - Accent1 3 5 6 2 3 2 2 2" xfId="29077" xr:uid="{00000000-0005-0000-0000-0000DD700000}"/>
    <cellStyle name="20% - Accent1 3 5 6 2 3 2 3" xfId="29078" xr:uid="{00000000-0005-0000-0000-0000DE700000}"/>
    <cellStyle name="20% - Accent1 3 5 6 2 3 3" xfId="29079" xr:uid="{00000000-0005-0000-0000-0000DF700000}"/>
    <cellStyle name="20% - Accent1 3 5 6 2 3 3 2" xfId="29080" xr:uid="{00000000-0005-0000-0000-0000E0700000}"/>
    <cellStyle name="20% - Accent1 3 5 6 2 3 4" xfId="29081" xr:uid="{00000000-0005-0000-0000-0000E1700000}"/>
    <cellStyle name="20% - Accent1 3 5 6 2 4" xfId="29082" xr:uid="{00000000-0005-0000-0000-0000E2700000}"/>
    <cellStyle name="20% - Accent1 3 5 6 2 4 2" xfId="29083" xr:uid="{00000000-0005-0000-0000-0000E3700000}"/>
    <cellStyle name="20% - Accent1 3 5 6 2 4 2 2" xfId="29084" xr:uid="{00000000-0005-0000-0000-0000E4700000}"/>
    <cellStyle name="20% - Accent1 3 5 6 2 4 2 2 2" xfId="29085" xr:uid="{00000000-0005-0000-0000-0000E5700000}"/>
    <cellStyle name="20% - Accent1 3 5 6 2 4 2 3" xfId="29086" xr:uid="{00000000-0005-0000-0000-0000E6700000}"/>
    <cellStyle name="20% - Accent1 3 5 6 2 4 3" xfId="29087" xr:uid="{00000000-0005-0000-0000-0000E7700000}"/>
    <cellStyle name="20% - Accent1 3 5 6 2 4 3 2" xfId="29088" xr:uid="{00000000-0005-0000-0000-0000E8700000}"/>
    <cellStyle name="20% - Accent1 3 5 6 2 4 4" xfId="29089" xr:uid="{00000000-0005-0000-0000-0000E9700000}"/>
    <cellStyle name="20% - Accent1 3 5 6 2 5" xfId="29090" xr:uid="{00000000-0005-0000-0000-0000EA700000}"/>
    <cellStyle name="20% - Accent1 3 5 6 2 5 2" xfId="29091" xr:uid="{00000000-0005-0000-0000-0000EB700000}"/>
    <cellStyle name="20% - Accent1 3 5 6 2 5 2 2" xfId="29092" xr:uid="{00000000-0005-0000-0000-0000EC700000}"/>
    <cellStyle name="20% - Accent1 3 5 6 2 5 3" xfId="29093" xr:uid="{00000000-0005-0000-0000-0000ED700000}"/>
    <cellStyle name="20% - Accent1 3 5 6 2 6" xfId="29094" xr:uid="{00000000-0005-0000-0000-0000EE700000}"/>
    <cellStyle name="20% - Accent1 3 5 6 2 6 2" xfId="29095" xr:uid="{00000000-0005-0000-0000-0000EF700000}"/>
    <cellStyle name="20% - Accent1 3 5 6 2 6 2 2" xfId="29096" xr:uid="{00000000-0005-0000-0000-0000F0700000}"/>
    <cellStyle name="20% - Accent1 3 5 6 2 6 3" xfId="29097" xr:uid="{00000000-0005-0000-0000-0000F1700000}"/>
    <cellStyle name="20% - Accent1 3 5 6 2 7" xfId="29098" xr:uid="{00000000-0005-0000-0000-0000F2700000}"/>
    <cellStyle name="20% - Accent1 3 5 6 2 7 2" xfId="29099" xr:uid="{00000000-0005-0000-0000-0000F3700000}"/>
    <cellStyle name="20% - Accent1 3 5 6 2 8" xfId="29100" xr:uid="{00000000-0005-0000-0000-0000F4700000}"/>
    <cellStyle name="20% - Accent1 3 5 6 2 8 2" xfId="29101" xr:uid="{00000000-0005-0000-0000-0000F5700000}"/>
    <cellStyle name="20% - Accent1 3 5 6 2 9" xfId="29102" xr:uid="{00000000-0005-0000-0000-0000F6700000}"/>
    <cellStyle name="20% - Accent1 3 5 6 3" xfId="29103" xr:uid="{00000000-0005-0000-0000-0000F7700000}"/>
    <cellStyle name="20% - Accent1 3 5 6 3 2" xfId="29104" xr:uid="{00000000-0005-0000-0000-0000F8700000}"/>
    <cellStyle name="20% - Accent1 3 5 6 3 2 2" xfId="29105" xr:uid="{00000000-0005-0000-0000-0000F9700000}"/>
    <cellStyle name="20% - Accent1 3 5 6 3 2 2 2" xfId="29106" xr:uid="{00000000-0005-0000-0000-0000FA700000}"/>
    <cellStyle name="20% - Accent1 3 5 6 3 2 2 2 2" xfId="29107" xr:uid="{00000000-0005-0000-0000-0000FB700000}"/>
    <cellStyle name="20% - Accent1 3 5 6 3 2 2 3" xfId="29108" xr:uid="{00000000-0005-0000-0000-0000FC700000}"/>
    <cellStyle name="20% - Accent1 3 5 6 3 2 3" xfId="29109" xr:uid="{00000000-0005-0000-0000-0000FD700000}"/>
    <cellStyle name="20% - Accent1 3 5 6 3 2 3 2" xfId="29110" xr:uid="{00000000-0005-0000-0000-0000FE700000}"/>
    <cellStyle name="20% - Accent1 3 5 6 3 2 4" xfId="29111" xr:uid="{00000000-0005-0000-0000-0000FF700000}"/>
    <cellStyle name="20% - Accent1 3 5 6 3 3" xfId="29112" xr:uid="{00000000-0005-0000-0000-000000710000}"/>
    <cellStyle name="20% - Accent1 3 5 6 3 3 2" xfId="29113" xr:uid="{00000000-0005-0000-0000-000001710000}"/>
    <cellStyle name="20% - Accent1 3 5 6 3 3 2 2" xfId="29114" xr:uid="{00000000-0005-0000-0000-000002710000}"/>
    <cellStyle name="20% - Accent1 3 5 6 3 3 2 2 2" xfId="29115" xr:uid="{00000000-0005-0000-0000-000003710000}"/>
    <cellStyle name="20% - Accent1 3 5 6 3 3 2 3" xfId="29116" xr:uid="{00000000-0005-0000-0000-000004710000}"/>
    <cellStyle name="20% - Accent1 3 5 6 3 3 3" xfId="29117" xr:uid="{00000000-0005-0000-0000-000005710000}"/>
    <cellStyle name="20% - Accent1 3 5 6 3 3 3 2" xfId="29118" xr:uid="{00000000-0005-0000-0000-000006710000}"/>
    <cellStyle name="20% - Accent1 3 5 6 3 3 4" xfId="29119" xr:uid="{00000000-0005-0000-0000-000007710000}"/>
    <cellStyle name="20% - Accent1 3 5 6 3 4" xfId="29120" xr:uid="{00000000-0005-0000-0000-000008710000}"/>
    <cellStyle name="20% - Accent1 3 5 6 3 4 2" xfId="29121" xr:uid="{00000000-0005-0000-0000-000009710000}"/>
    <cellStyle name="20% - Accent1 3 5 6 3 4 2 2" xfId="29122" xr:uid="{00000000-0005-0000-0000-00000A710000}"/>
    <cellStyle name="20% - Accent1 3 5 6 3 4 2 2 2" xfId="29123" xr:uid="{00000000-0005-0000-0000-00000B710000}"/>
    <cellStyle name="20% - Accent1 3 5 6 3 4 2 3" xfId="29124" xr:uid="{00000000-0005-0000-0000-00000C710000}"/>
    <cellStyle name="20% - Accent1 3 5 6 3 4 3" xfId="29125" xr:uid="{00000000-0005-0000-0000-00000D710000}"/>
    <cellStyle name="20% - Accent1 3 5 6 3 4 3 2" xfId="29126" xr:uid="{00000000-0005-0000-0000-00000E710000}"/>
    <cellStyle name="20% - Accent1 3 5 6 3 4 4" xfId="29127" xr:uid="{00000000-0005-0000-0000-00000F710000}"/>
    <cellStyle name="20% - Accent1 3 5 6 3 5" xfId="29128" xr:uid="{00000000-0005-0000-0000-000010710000}"/>
    <cellStyle name="20% - Accent1 3 5 6 3 5 2" xfId="29129" xr:uid="{00000000-0005-0000-0000-000011710000}"/>
    <cellStyle name="20% - Accent1 3 5 6 3 5 2 2" xfId="29130" xr:uid="{00000000-0005-0000-0000-000012710000}"/>
    <cellStyle name="20% - Accent1 3 5 6 3 5 3" xfId="29131" xr:uid="{00000000-0005-0000-0000-000013710000}"/>
    <cellStyle name="20% - Accent1 3 5 6 3 6" xfId="29132" xr:uid="{00000000-0005-0000-0000-000014710000}"/>
    <cellStyle name="20% - Accent1 3 5 6 3 6 2" xfId="29133" xr:uid="{00000000-0005-0000-0000-000015710000}"/>
    <cellStyle name="20% - Accent1 3 5 6 3 6 2 2" xfId="29134" xr:uid="{00000000-0005-0000-0000-000016710000}"/>
    <cellStyle name="20% - Accent1 3 5 6 3 6 3" xfId="29135" xr:uid="{00000000-0005-0000-0000-000017710000}"/>
    <cellStyle name="20% - Accent1 3 5 6 3 7" xfId="29136" xr:uid="{00000000-0005-0000-0000-000018710000}"/>
    <cellStyle name="20% - Accent1 3 5 6 3 7 2" xfId="29137" xr:uid="{00000000-0005-0000-0000-000019710000}"/>
    <cellStyle name="20% - Accent1 3 5 6 3 8" xfId="29138" xr:uid="{00000000-0005-0000-0000-00001A710000}"/>
    <cellStyle name="20% - Accent1 3 5 6 3 8 2" xfId="29139" xr:uid="{00000000-0005-0000-0000-00001B710000}"/>
    <cellStyle name="20% - Accent1 3 5 6 3 9" xfId="29140" xr:uid="{00000000-0005-0000-0000-00001C710000}"/>
    <cellStyle name="20% - Accent1 3 5 6 4" xfId="29141" xr:uid="{00000000-0005-0000-0000-00001D710000}"/>
    <cellStyle name="20% - Accent1 3 5 6 4 2" xfId="29142" xr:uid="{00000000-0005-0000-0000-00001E710000}"/>
    <cellStyle name="20% - Accent1 3 5 6 4 2 2" xfId="29143" xr:uid="{00000000-0005-0000-0000-00001F710000}"/>
    <cellStyle name="20% - Accent1 3 5 6 4 2 2 2" xfId="29144" xr:uid="{00000000-0005-0000-0000-000020710000}"/>
    <cellStyle name="20% - Accent1 3 5 6 4 2 3" xfId="29145" xr:uid="{00000000-0005-0000-0000-000021710000}"/>
    <cellStyle name="20% - Accent1 3 5 6 4 3" xfId="29146" xr:uid="{00000000-0005-0000-0000-000022710000}"/>
    <cellStyle name="20% - Accent1 3 5 6 4 3 2" xfId="29147" xr:uid="{00000000-0005-0000-0000-000023710000}"/>
    <cellStyle name="20% - Accent1 3 5 6 4 4" xfId="29148" xr:uid="{00000000-0005-0000-0000-000024710000}"/>
    <cellStyle name="20% - Accent1 3 5 6 5" xfId="29149" xr:uid="{00000000-0005-0000-0000-000025710000}"/>
    <cellStyle name="20% - Accent1 3 5 6 5 2" xfId="29150" xr:uid="{00000000-0005-0000-0000-000026710000}"/>
    <cellStyle name="20% - Accent1 3 5 6 5 2 2" xfId="29151" xr:uid="{00000000-0005-0000-0000-000027710000}"/>
    <cellStyle name="20% - Accent1 3 5 6 5 2 2 2" xfId="29152" xr:uid="{00000000-0005-0000-0000-000028710000}"/>
    <cellStyle name="20% - Accent1 3 5 6 5 2 3" xfId="29153" xr:uid="{00000000-0005-0000-0000-000029710000}"/>
    <cellStyle name="20% - Accent1 3 5 6 5 3" xfId="29154" xr:uid="{00000000-0005-0000-0000-00002A710000}"/>
    <cellStyle name="20% - Accent1 3 5 6 5 3 2" xfId="29155" xr:uid="{00000000-0005-0000-0000-00002B710000}"/>
    <cellStyle name="20% - Accent1 3 5 6 5 4" xfId="29156" xr:uid="{00000000-0005-0000-0000-00002C710000}"/>
    <cellStyle name="20% - Accent1 3 5 6 6" xfId="29157" xr:uid="{00000000-0005-0000-0000-00002D710000}"/>
    <cellStyle name="20% - Accent1 3 5 6 6 2" xfId="29158" xr:uid="{00000000-0005-0000-0000-00002E710000}"/>
    <cellStyle name="20% - Accent1 3 5 6 6 2 2" xfId="29159" xr:uid="{00000000-0005-0000-0000-00002F710000}"/>
    <cellStyle name="20% - Accent1 3 5 6 6 2 2 2" xfId="29160" xr:uid="{00000000-0005-0000-0000-000030710000}"/>
    <cellStyle name="20% - Accent1 3 5 6 6 2 3" xfId="29161" xr:uid="{00000000-0005-0000-0000-000031710000}"/>
    <cellStyle name="20% - Accent1 3 5 6 6 3" xfId="29162" xr:uid="{00000000-0005-0000-0000-000032710000}"/>
    <cellStyle name="20% - Accent1 3 5 6 6 3 2" xfId="29163" xr:uid="{00000000-0005-0000-0000-000033710000}"/>
    <cellStyle name="20% - Accent1 3 5 6 6 4" xfId="29164" xr:uid="{00000000-0005-0000-0000-000034710000}"/>
    <cellStyle name="20% - Accent1 3 5 6 7" xfId="29165" xr:uid="{00000000-0005-0000-0000-000035710000}"/>
    <cellStyle name="20% - Accent1 3 5 6 7 2" xfId="29166" xr:uid="{00000000-0005-0000-0000-000036710000}"/>
    <cellStyle name="20% - Accent1 3 5 6 7 2 2" xfId="29167" xr:uid="{00000000-0005-0000-0000-000037710000}"/>
    <cellStyle name="20% - Accent1 3 5 6 7 3" xfId="29168" xr:uid="{00000000-0005-0000-0000-000038710000}"/>
    <cellStyle name="20% - Accent1 3 5 6 8" xfId="29169" xr:uid="{00000000-0005-0000-0000-000039710000}"/>
    <cellStyle name="20% - Accent1 3 5 6 8 2" xfId="29170" xr:uid="{00000000-0005-0000-0000-00003A710000}"/>
    <cellStyle name="20% - Accent1 3 5 6 8 2 2" xfId="29171" xr:uid="{00000000-0005-0000-0000-00003B710000}"/>
    <cellStyle name="20% - Accent1 3 5 6 8 3" xfId="29172" xr:uid="{00000000-0005-0000-0000-00003C710000}"/>
    <cellStyle name="20% - Accent1 3 5 6 9" xfId="29173" xr:uid="{00000000-0005-0000-0000-00003D710000}"/>
    <cellStyle name="20% - Accent1 3 5 6 9 2" xfId="29174" xr:uid="{00000000-0005-0000-0000-00003E710000}"/>
    <cellStyle name="20% - Accent1 3 5 7" xfId="29175" xr:uid="{00000000-0005-0000-0000-00003F710000}"/>
    <cellStyle name="20% - Accent1 3 5 7 2" xfId="29176" xr:uid="{00000000-0005-0000-0000-000040710000}"/>
    <cellStyle name="20% - Accent1 3 5 7 2 2" xfId="29177" xr:uid="{00000000-0005-0000-0000-000041710000}"/>
    <cellStyle name="20% - Accent1 3 5 7 2 2 2" xfId="29178" xr:uid="{00000000-0005-0000-0000-000042710000}"/>
    <cellStyle name="20% - Accent1 3 5 7 2 2 2 2" xfId="29179" xr:uid="{00000000-0005-0000-0000-000043710000}"/>
    <cellStyle name="20% - Accent1 3 5 7 2 2 3" xfId="29180" xr:uid="{00000000-0005-0000-0000-000044710000}"/>
    <cellStyle name="20% - Accent1 3 5 7 2 3" xfId="29181" xr:uid="{00000000-0005-0000-0000-000045710000}"/>
    <cellStyle name="20% - Accent1 3 5 7 2 3 2" xfId="29182" xr:uid="{00000000-0005-0000-0000-000046710000}"/>
    <cellStyle name="20% - Accent1 3 5 7 2 4" xfId="29183" xr:uid="{00000000-0005-0000-0000-000047710000}"/>
    <cellStyle name="20% - Accent1 3 5 7 3" xfId="29184" xr:uid="{00000000-0005-0000-0000-000048710000}"/>
    <cellStyle name="20% - Accent1 3 5 7 3 2" xfId="29185" xr:uid="{00000000-0005-0000-0000-000049710000}"/>
    <cellStyle name="20% - Accent1 3 5 7 3 2 2" xfId="29186" xr:uid="{00000000-0005-0000-0000-00004A710000}"/>
    <cellStyle name="20% - Accent1 3 5 7 3 2 2 2" xfId="29187" xr:uid="{00000000-0005-0000-0000-00004B710000}"/>
    <cellStyle name="20% - Accent1 3 5 7 3 2 3" xfId="29188" xr:uid="{00000000-0005-0000-0000-00004C710000}"/>
    <cellStyle name="20% - Accent1 3 5 7 3 3" xfId="29189" xr:uid="{00000000-0005-0000-0000-00004D710000}"/>
    <cellStyle name="20% - Accent1 3 5 7 3 3 2" xfId="29190" xr:uid="{00000000-0005-0000-0000-00004E710000}"/>
    <cellStyle name="20% - Accent1 3 5 7 3 4" xfId="29191" xr:uid="{00000000-0005-0000-0000-00004F710000}"/>
    <cellStyle name="20% - Accent1 3 5 7 4" xfId="29192" xr:uid="{00000000-0005-0000-0000-000050710000}"/>
    <cellStyle name="20% - Accent1 3 5 7 4 2" xfId="29193" xr:uid="{00000000-0005-0000-0000-000051710000}"/>
    <cellStyle name="20% - Accent1 3 5 7 4 2 2" xfId="29194" xr:uid="{00000000-0005-0000-0000-000052710000}"/>
    <cellStyle name="20% - Accent1 3 5 7 4 2 2 2" xfId="29195" xr:uid="{00000000-0005-0000-0000-000053710000}"/>
    <cellStyle name="20% - Accent1 3 5 7 4 2 3" xfId="29196" xr:uid="{00000000-0005-0000-0000-000054710000}"/>
    <cellStyle name="20% - Accent1 3 5 7 4 3" xfId="29197" xr:uid="{00000000-0005-0000-0000-000055710000}"/>
    <cellStyle name="20% - Accent1 3 5 7 4 3 2" xfId="29198" xr:uid="{00000000-0005-0000-0000-000056710000}"/>
    <cellStyle name="20% - Accent1 3 5 7 4 4" xfId="29199" xr:uid="{00000000-0005-0000-0000-000057710000}"/>
    <cellStyle name="20% - Accent1 3 5 7 5" xfId="29200" xr:uid="{00000000-0005-0000-0000-000058710000}"/>
    <cellStyle name="20% - Accent1 3 5 7 5 2" xfId="29201" xr:uid="{00000000-0005-0000-0000-000059710000}"/>
    <cellStyle name="20% - Accent1 3 5 7 5 2 2" xfId="29202" xr:uid="{00000000-0005-0000-0000-00005A710000}"/>
    <cellStyle name="20% - Accent1 3 5 7 5 3" xfId="29203" xr:uid="{00000000-0005-0000-0000-00005B710000}"/>
    <cellStyle name="20% - Accent1 3 5 7 6" xfId="29204" xr:uid="{00000000-0005-0000-0000-00005C710000}"/>
    <cellStyle name="20% - Accent1 3 5 7 6 2" xfId="29205" xr:uid="{00000000-0005-0000-0000-00005D710000}"/>
    <cellStyle name="20% - Accent1 3 5 7 6 2 2" xfId="29206" xr:uid="{00000000-0005-0000-0000-00005E710000}"/>
    <cellStyle name="20% - Accent1 3 5 7 6 3" xfId="29207" xr:uid="{00000000-0005-0000-0000-00005F710000}"/>
    <cellStyle name="20% - Accent1 3 5 7 7" xfId="29208" xr:uid="{00000000-0005-0000-0000-000060710000}"/>
    <cellStyle name="20% - Accent1 3 5 7 7 2" xfId="29209" xr:uid="{00000000-0005-0000-0000-000061710000}"/>
    <cellStyle name="20% - Accent1 3 5 7 8" xfId="29210" xr:uid="{00000000-0005-0000-0000-000062710000}"/>
    <cellStyle name="20% - Accent1 3 5 7 8 2" xfId="29211" xr:uid="{00000000-0005-0000-0000-000063710000}"/>
    <cellStyle name="20% - Accent1 3 5 7 9" xfId="29212" xr:uid="{00000000-0005-0000-0000-000064710000}"/>
    <cellStyle name="20% - Accent1 3 5 8" xfId="29213" xr:uid="{00000000-0005-0000-0000-000065710000}"/>
    <cellStyle name="20% - Accent1 3 5 8 2" xfId="29214" xr:uid="{00000000-0005-0000-0000-000066710000}"/>
    <cellStyle name="20% - Accent1 3 5 8 2 2" xfId="29215" xr:uid="{00000000-0005-0000-0000-000067710000}"/>
    <cellStyle name="20% - Accent1 3 5 8 2 2 2" xfId="29216" xr:uid="{00000000-0005-0000-0000-000068710000}"/>
    <cellStyle name="20% - Accent1 3 5 8 2 2 2 2" xfId="29217" xr:uid="{00000000-0005-0000-0000-000069710000}"/>
    <cellStyle name="20% - Accent1 3 5 8 2 2 3" xfId="29218" xr:uid="{00000000-0005-0000-0000-00006A710000}"/>
    <cellStyle name="20% - Accent1 3 5 8 2 3" xfId="29219" xr:uid="{00000000-0005-0000-0000-00006B710000}"/>
    <cellStyle name="20% - Accent1 3 5 8 2 3 2" xfId="29220" xr:uid="{00000000-0005-0000-0000-00006C710000}"/>
    <cellStyle name="20% - Accent1 3 5 8 2 4" xfId="29221" xr:uid="{00000000-0005-0000-0000-00006D710000}"/>
    <cellStyle name="20% - Accent1 3 5 8 3" xfId="29222" xr:uid="{00000000-0005-0000-0000-00006E710000}"/>
    <cellStyle name="20% - Accent1 3 5 8 3 2" xfId="29223" xr:uid="{00000000-0005-0000-0000-00006F710000}"/>
    <cellStyle name="20% - Accent1 3 5 8 3 2 2" xfId="29224" xr:uid="{00000000-0005-0000-0000-000070710000}"/>
    <cellStyle name="20% - Accent1 3 5 8 3 2 2 2" xfId="29225" xr:uid="{00000000-0005-0000-0000-000071710000}"/>
    <cellStyle name="20% - Accent1 3 5 8 3 2 3" xfId="29226" xr:uid="{00000000-0005-0000-0000-000072710000}"/>
    <cellStyle name="20% - Accent1 3 5 8 3 3" xfId="29227" xr:uid="{00000000-0005-0000-0000-000073710000}"/>
    <cellStyle name="20% - Accent1 3 5 8 3 3 2" xfId="29228" xr:uid="{00000000-0005-0000-0000-000074710000}"/>
    <cellStyle name="20% - Accent1 3 5 8 3 4" xfId="29229" xr:uid="{00000000-0005-0000-0000-000075710000}"/>
    <cellStyle name="20% - Accent1 3 5 8 4" xfId="29230" xr:uid="{00000000-0005-0000-0000-000076710000}"/>
    <cellStyle name="20% - Accent1 3 5 8 4 2" xfId="29231" xr:uid="{00000000-0005-0000-0000-000077710000}"/>
    <cellStyle name="20% - Accent1 3 5 8 4 2 2" xfId="29232" xr:uid="{00000000-0005-0000-0000-000078710000}"/>
    <cellStyle name="20% - Accent1 3 5 8 4 2 2 2" xfId="29233" xr:uid="{00000000-0005-0000-0000-000079710000}"/>
    <cellStyle name="20% - Accent1 3 5 8 4 2 3" xfId="29234" xr:uid="{00000000-0005-0000-0000-00007A710000}"/>
    <cellStyle name="20% - Accent1 3 5 8 4 3" xfId="29235" xr:uid="{00000000-0005-0000-0000-00007B710000}"/>
    <cellStyle name="20% - Accent1 3 5 8 4 3 2" xfId="29236" xr:uid="{00000000-0005-0000-0000-00007C710000}"/>
    <cellStyle name="20% - Accent1 3 5 8 4 4" xfId="29237" xr:uid="{00000000-0005-0000-0000-00007D710000}"/>
    <cellStyle name="20% - Accent1 3 5 8 5" xfId="29238" xr:uid="{00000000-0005-0000-0000-00007E710000}"/>
    <cellStyle name="20% - Accent1 3 5 8 5 2" xfId="29239" xr:uid="{00000000-0005-0000-0000-00007F710000}"/>
    <cellStyle name="20% - Accent1 3 5 8 5 2 2" xfId="29240" xr:uid="{00000000-0005-0000-0000-000080710000}"/>
    <cellStyle name="20% - Accent1 3 5 8 5 3" xfId="29241" xr:uid="{00000000-0005-0000-0000-000081710000}"/>
    <cellStyle name="20% - Accent1 3 5 8 6" xfId="29242" xr:uid="{00000000-0005-0000-0000-000082710000}"/>
    <cellStyle name="20% - Accent1 3 5 8 6 2" xfId="29243" xr:uid="{00000000-0005-0000-0000-000083710000}"/>
    <cellStyle name="20% - Accent1 3 5 8 6 2 2" xfId="29244" xr:uid="{00000000-0005-0000-0000-000084710000}"/>
    <cellStyle name="20% - Accent1 3 5 8 6 3" xfId="29245" xr:uid="{00000000-0005-0000-0000-000085710000}"/>
    <cellStyle name="20% - Accent1 3 5 8 7" xfId="29246" xr:uid="{00000000-0005-0000-0000-000086710000}"/>
    <cellStyle name="20% - Accent1 3 5 8 7 2" xfId="29247" xr:uid="{00000000-0005-0000-0000-000087710000}"/>
    <cellStyle name="20% - Accent1 3 5 8 8" xfId="29248" xr:uid="{00000000-0005-0000-0000-000088710000}"/>
    <cellStyle name="20% - Accent1 3 5 8 8 2" xfId="29249" xr:uid="{00000000-0005-0000-0000-000089710000}"/>
    <cellStyle name="20% - Accent1 3 5 8 9" xfId="29250" xr:uid="{00000000-0005-0000-0000-00008A710000}"/>
    <cellStyle name="20% - Accent1 3 5 9" xfId="29251" xr:uid="{00000000-0005-0000-0000-00008B710000}"/>
    <cellStyle name="20% - Accent1 3 5 9 2" xfId="29252" xr:uid="{00000000-0005-0000-0000-00008C710000}"/>
    <cellStyle name="20% - Accent1 3 5 9 2 2" xfId="29253" xr:uid="{00000000-0005-0000-0000-00008D710000}"/>
    <cellStyle name="20% - Accent1 3 5 9 2 2 2" xfId="29254" xr:uid="{00000000-0005-0000-0000-00008E710000}"/>
    <cellStyle name="20% - Accent1 3 5 9 2 3" xfId="29255" xr:uid="{00000000-0005-0000-0000-00008F710000}"/>
    <cellStyle name="20% - Accent1 3 5 9 3" xfId="29256" xr:uid="{00000000-0005-0000-0000-000090710000}"/>
    <cellStyle name="20% - Accent1 3 5 9 3 2" xfId="29257" xr:uid="{00000000-0005-0000-0000-000091710000}"/>
    <cellStyle name="20% - Accent1 3 5 9 4" xfId="29258" xr:uid="{00000000-0005-0000-0000-000092710000}"/>
    <cellStyle name="20% - Accent1 3 6" xfId="29259" xr:uid="{00000000-0005-0000-0000-000093710000}"/>
    <cellStyle name="20% - Accent1 3 6 10" xfId="29260" xr:uid="{00000000-0005-0000-0000-000094710000}"/>
    <cellStyle name="20% - Accent1 3 6 10 2" xfId="29261" xr:uid="{00000000-0005-0000-0000-000095710000}"/>
    <cellStyle name="20% - Accent1 3 6 10 2 2" xfId="29262" xr:uid="{00000000-0005-0000-0000-000096710000}"/>
    <cellStyle name="20% - Accent1 3 6 10 2 2 2" xfId="29263" xr:uid="{00000000-0005-0000-0000-000097710000}"/>
    <cellStyle name="20% - Accent1 3 6 10 2 3" xfId="29264" xr:uid="{00000000-0005-0000-0000-000098710000}"/>
    <cellStyle name="20% - Accent1 3 6 10 3" xfId="29265" xr:uid="{00000000-0005-0000-0000-000099710000}"/>
    <cellStyle name="20% - Accent1 3 6 10 3 2" xfId="29266" xr:uid="{00000000-0005-0000-0000-00009A710000}"/>
    <cellStyle name="20% - Accent1 3 6 10 4" xfId="29267" xr:uid="{00000000-0005-0000-0000-00009B710000}"/>
    <cellStyle name="20% - Accent1 3 6 11" xfId="29268" xr:uid="{00000000-0005-0000-0000-00009C710000}"/>
    <cellStyle name="20% - Accent1 3 6 11 2" xfId="29269" xr:uid="{00000000-0005-0000-0000-00009D710000}"/>
    <cellStyle name="20% - Accent1 3 6 11 2 2" xfId="29270" xr:uid="{00000000-0005-0000-0000-00009E710000}"/>
    <cellStyle name="20% - Accent1 3 6 11 3" xfId="29271" xr:uid="{00000000-0005-0000-0000-00009F710000}"/>
    <cellStyle name="20% - Accent1 3 6 12" xfId="29272" xr:uid="{00000000-0005-0000-0000-0000A0710000}"/>
    <cellStyle name="20% - Accent1 3 6 12 2" xfId="29273" xr:uid="{00000000-0005-0000-0000-0000A1710000}"/>
    <cellStyle name="20% - Accent1 3 6 12 2 2" xfId="29274" xr:uid="{00000000-0005-0000-0000-0000A2710000}"/>
    <cellStyle name="20% - Accent1 3 6 12 3" xfId="29275" xr:uid="{00000000-0005-0000-0000-0000A3710000}"/>
    <cellStyle name="20% - Accent1 3 6 13" xfId="29276" xr:uid="{00000000-0005-0000-0000-0000A4710000}"/>
    <cellStyle name="20% - Accent1 3 6 13 2" xfId="29277" xr:uid="{00000000-0005-0000-0000-0000A5710000}"/>
    <cellStyle name="20% - Accent1 3 6 14" xfId="29278" xr:uid="{00000000-0005-0000-0000-0000A6710000}"/>
    <cellStyle name="20% - Accent1 3 6 14 2" xfId="29279" xr:uid="{00000000-0005-0000-0000-0000A7710000}"/>
    <cellStyle name="20% - Accent1 3 6 15" xfId="29280" xr:uid="{00000000-0005-0000-0000-0000A8710000}"/>
    <cellStyle name="20% - Accent1 3 6 2" xfId="29281" xr:uid="{00000000-0005-0000-0000-0000A9710000}"/>
    <cellStyle name="20% - Accent1 3 6 2 10" xfId="29282" xr:uid="{00000000-0005-0000-0000-0000AA710000}"/>
    <cellStyle name="20% - Accent1 3 6 2 10 2" xfId="29283" xr:uid="{00000000-0005-0000-0000-0000AB710000}"/>
    <cellStyle name="20% - Accent1 3 6 2 10 2 2" xfId="29284" xr:uid="{00000000-0005-0000-0000-0000AC710000}"/>
    <cellStyle name="20% - Accent1 3 6 2 10 3" xfId="29285" xr:uid="{00000000-0005-0000-0000-0000AD710000}"/>
    <cellStyle name="20% - Accent1 3 6 2 11" xfId="29286" xr:uid="{00000000-0005-0000-0000-0000AE710000}"/>
    <cellStyle name="20% - Accent1 3 6 2 11 2" xfId="29287" xr:uid="{00000000-0005-0000-0000-0000AF710000}"/>
    <cellStyle name="20% - Accent1 3 6 2 11 2 2" xfId="29288" xr:uid="{00000000-0005-0000-0000-0000B0710000}"/>
    <cellStyle name="20% - Accent1 3 6 2 11 3" xfId="29289" xr:uid="{00000000-0005-0000-0000-0000B1710000}"/>
    <cellStyle name="20% - Accent1 3 6 2 12" xfId="29290" xr:uid="{00000000-0005-0000-0000-0000B2710000}"/>
    <cellStyle name="20% - Accent1 3 6 2 12 2" xfId="29291" xr:uid="{00000000-0005-0000-0000-0000B3710000}"/>
    <cellStyle name="20% - Accent1 3 6 2 13" xfId="29292" xr:uid="{00000000-0005-0000-0000-0000B4710000}"/>
    <cellStyle name="20% - Accent1 3 6 2 13 2" xfId="29293" xr:uid="{00000000-0005-0000-0000-0000B5710000}"/>
    <cellStyle name="20% - Accent1 3 6 2 14" xfId="29294" xr:uid="{00000000-0005-0000-0000-0000B6710000}"/>
    <cellStyle name="20% - Accent1 3 6 2 2" xfId="29295" xr:uid="{00000000-0005-0000-0000-0000B7710000}"/>
    <cellStyle name="20% - Accent1 3 6 2 2 10" xfId="29296" xr:uid="{00000000-0005-0000-0000-0000B8710000}"/>
    <cellStyle name="20% - Accent1 3 6 2 2 10 2" xfId="29297" xr:uid="{00000000-0005-0000-0000-0000B9710000}"/>
    <cellStyle name="20% - Accent1 3 6 2 2 11" xfId="29298" xr:uid="{00000000-0005-0000-0000-0000BA710000}"/>
    <cellStyle name="20% - Accent1 3 6 2 2 2" xfId="29299" xr:uid="{00000000-0005-0000-0000-0000BB710000}"/>
    <cellStyle name="20% - Accent1 3 6 2 2 2 2" xfId="29300" xr:uid="{00000000-0005-0000-0000-0000BC710000}"/>
    <cellStyle name="20% - Accent1 3 6 2 2 2 2 2" xfId="29301" xr:uid="{00000000-0005-0000-0000-0000BD710000}"/>
    <cellStyle name="20% - Accent1 3 6 2 2 2 2 2 2" xfId="29302" xr:uid="{00000000-0005-0000-0000-0000BE710000}"/>
    <cellStyle name="20% - Accent1 3 6 2 2 2 2 2 2 2" xfId="29303" xr:uid="{00000000-0005-0000-0000-0000BF710000}"/>
    <cellStyle name="20% - Accent1 3 6 2 2 2 2 2 3" xfId="29304" xr:uid="{00000000-0005-0000-0000-0000C0710000}"/>
    <cellStyle name="20% - Accent1 3 6 2 2 2 2 3" xfId="29305" xr:uid="{00000000-0005-0000-0000-0000C1710000}"/>
    <cellStyle name="20% - Accent1 3 6 2 2 2 2 3 2" xfId="29306" xr:uid="{00000000-0005-0000-0000-0000C2710000}"/>
    <cellStyle name="20% - Accent1 3 6 2 2 2 2 4" xfId="29307" xr:uid="{00000000-0005-0000-0000-0000C3710000}"/>
    <cellStyle name="20% - Accent1 3 6 2 2 2 3" xfId="29308" xr:uid="{00000000-0005-0000-0000-0000C4710000}"/>
    <cellStyle name="20% - Accent1 3 6 2 2 2 3 2" xfId="29309" xr:uid="{00000000-0005-0000-0000-0000C5710000}"/>
    <cellStyle name="20% - Accent1 3 6 2 2 2 3 2 2" xfId="29310" xr:uid="{00000000-0005-0000-0000-0000C6710000}"/>
    <cellStyle name="20% - Accent1 3 6 2 2 2 3 2 2 2" xfId="29311" xr:uid="{00000000-0005-0000-0000-0000C7710000}"/>
    <cellStyle name="20% - Accent1 3 6 2 2 2 3 2 3" xfId="29312" xr:uid="{00000000-0005-0000-0000-0000C8710000}"/>
    <cellStyle name="20% - Accent1 3 6 2 2 2 3 3" xfId="29313" xr:uid="{00000000-0005-0000-0000-0000C9710000}"/>
    <cellStyle name="20% - Accent1 3 6 2 2 2 3 3 2" xfId="29314" xr:uid="{00000000-0005-0000-0000-0000CA710000}"/>
    <cellStyle name="20% - Accent1 3 6 2 2 2 3 4" xfId="29315" xr:uid="{00000000-0005-0000-0000-0000CB710000}"/>
    <cellStyle name="20% - Accent1 3 6 2 2 2 4" xfId="29316" xr:uid="{00000000-0005-0000-0000-0000CC710000}"/>
    <cellStyle name="20% - Accent1 3 6 2 2 2 4 2" xfId="29317" xr:uid="{00000000-0005-0000-0000-0000CD710000}"/>
    <cellStyle name="20% - Accent1 3 6 2 2 2 4 2 2" xfId="29318" xr:uid="{00000000-0005-0000-0000-0000CE710000}"/>
    <cellStyle name="20% - Accent1 3 6 2 2 2 4 2 2 2" xfId="29319" xr:uid="{00000000-0005-0000-0000-0000CF710000}"/>
    <cellStyle name="20% - Accent1 3 6 2 2 2 4 2 3" xfId="29320" xr:uid="{00000000-0005-0000-0000-0000D0710000}"/>
    <cellStyle name="20% - Accent1 3 6 2 2 2 4 3" xfId="29321" xr:uid="{00000000-0005-0000-0000-0000D1710000}"/>
    <cellStyle name="20% - Accent1 3 6 2 2 2 4 3 2" xfId="29322" xr:uid="{00000000-0005-0000-0000-0000D2710000}"/>
    <cellStyle name="20% - Accent1 3 6 2 2 2 4 4" xfId="29323" xr:uid="{00000000-0005-0000-0000-0000D3710000}"/>
    <cellStyle name="20% - Accent1 3 6 2 2 2 5" xfId="29324" xr:uid="{00000000-0005-0000-0000-0000D4710000}"/>
    <cellStyle name="20% - Accent1 3 6 2 2 2 5 2" xfId="29325" xr:uid="{00000000-0005-0000-0000-0000D5710000}"/>
    <cellStyle name="20% - Accent1 3 6 2 2 2 5 2 2" xfId="29326" xr:uid="{00000000-0005-0000-0000-0000D6710000}"/>
    <cellStyle name="20% - Accent1 3 6 2 2 2 5 3" xfId="29327" xr:uid="{00000000-0005-0000-0000-0000D7710000}"/>
    <cellStyle name="20% - Accent1 3 6 2 2 2 6" xfId="29328" xr:uid="{00000000-0005-0000-0000-0000D8710000}"/>
    <cellStyle name="20% - Accent1 3 6 2 2 2 6 2" xfId="29329" xr:uid="{00000000-0005-0000-0000-0000D9710000}"/>
    <cellStyle name="20% - Accent1 3 6 2 2 2 6 2 2" xfId="29330" xr:uid="{00000000-0005-0000-0000-0000DA710000}"/>
    <cellStyle name="20% - Accent1 3 6 2 2 2 6 3" xfId="29331" xr:uid="{00000000-0005-0000-0000-0000DB710000}"/>
    <cellStyle name="20% - Accent1 3 6 2 2 2 7" xfId="29332" xr:uid="{00000000-0005-0000-0000-0000DC710000}"/>
    <cellStyle name="20% - Accent1 3 6 2 2 2 7 2" xfId="29333" xr:uid="{00000000-0005-0000-0000-0000DD710000}"/>
    <cellStyle name="20% - Accent1 3 6 2 2 2 8" xfId="29334" xr:uid="{00000000-0005-0000-0000-0000DE710000}"/>
    <cellStyle name="20% - Accent1 3 6 2 2 2 8 2" xfId="29335" xr:uid="{00000000-0005-0000-0000-0000DF710000}"/>
    <cellStyle name="20% - Accent1 3 6 2 2 2 9" xfId="29336" xr:uid="{00000000-0005-0000-0000-0000E0710000}"/>
    <cellStyle name="20% - Accent1 3 6 2 2 3" xfId="29337" xr:uid="{00000000-0005-0000-0000-0000E1710000}"/>
    <cellStyle name="20% - Accent1 3 6 2 2 3 2" xfId="29338" xr:uid="{00000000-0005-0000-0000-0000E2710000}"/>
    <cellStyle name="20% - Accent1 3 6 2 2 3 2 2" xfId="29339" xr:uid="{00000000-0005-0000-0000-0000E3710000}"/>
    <cellStyle name="20% - Accent1 3 6 2 2 3 2 2 2" xfId="29340" xr:uid="{00000000-0005-0000-0000-0000E4710000}"/>
    <cellStyle name="20% - Accent1 3 6 2 2 3 2 2 2 2" xfId="29341" xr:uid="{00000000-0005-0000-0000-0000E5710000}"/>
    <cellStyle name="20% - Accent1 3 6 2 2 3 2 2 3" xfId="29342" xr:uid="{00000000-0005-0000-0000-0000E6710000}"/>
    <cellStyle name="20% - Accent1 3 6 2 2 3 2 3" xfId="29343" xr:uid="{00000000-0005-0000-0000-0000E7710000}"/>
    <cellStyle name="20% - Accent1 3 6 2 2 3 2 3 2" xfId="29344" xr:uid="{00000000-0005-0000-0000-0000E8710000}"/>
    <cellStyle name="20% - Accent1 3 6 2 2 3 2 4" xfId="29345" xr:uid="{00000000-0005-0000-0000-0000E9710000}"/>
    <cellStyle name="20% - Accent1 3 6 2 2 3 3" xfId="29346" xr:uid="{00000000-0005-0000-0000-0000EA710000}"/>
    <cellStyle name="20% - Accent1 3 6 2 2 3 3 2" xfId="29347" xr:uid="{00000000-0005-0000-0000-0000EB710000}"/>
    <cellStyle name="20% - Accent1 3 6 2 2 3 3 2 2" xfId="29348" xr:uid="{00000000-0005-0000-0000-0000EC710000}"/>
    <cellStyle name="20% - Accent1 3 6 2 2 3 3 2 2 2" xfId="29349" xr:uid="{00000000-0005-0000-0000-0000ED710000}"/>
    <cellStyle name="20% - Accent1 3 6 2 2 3 3 2 3" xfId="29350" xr:uid="{00000000-0005-0000-0000-0000EE710000}"/>
    <cellStyle name="20% - Accent1 3 6 2 2 3 3 3" xfId="29351" xr:uid="{00000000-0005-0000-0000-0000EF710000}"/>
    <cellStyle name="20% - Accent1 3 6 2 2 3 3 3 2" xfId="29352" xr:uid="{00000000-0005-0000-0000-0000F0710000}"/>
    <cellStyle name="20% - Accent1 3 6 2 2 3 3 4" xfId="29353" xr:uid="{00000000-0005-0000-0000-0000F1710000}"/>
    <cellStyle name="20% - Accent1 3 6 2 2 3 4" xfId="29354" xr:uid="{00000000-0005-0000-0000-0000F2710000}"/>
    <cellStyle name="20% - Accent1 3 6 2 2 3 4 2" xfId="29355" xr:uid="{00000000-0005-0000-0000-0000F3710000}"/>
    <cellStyle name="20% - Accent1 3 6 2 2 3 4 2 2" xfId="29356" xr:uid="{00000000-0005-0000-0000-0000F4710000}"/>
    <cellStyle name="20% - Accent1 3 6 2 2 3 4 2 2 2" xfId="29357" xr:uid="{00000000-0005-0000-0000-0000F5710000}"/>
    <cellStyle name="20% - Accent1 3 6 2 2 3 4 2 3" xfId="29358" xr:uid="{00000000-0005-0000-0000-0000F6710000}"/>
    <cellStyle name="20% - Accent1 3 6 2 2 3 4 3" xfId="29359" xr:uid="{00000000-0005-0000-0000-0000F7710000}"/>
    <cellStyle name="20% - Accent1 3 6 2 2 3 4 3 2" xfId="29360" xr:uid="{00000000-0005-0000-0000-0000F8710000}"/>
    <cellStyle name="20% - Accent1 3 6 2 2 3 4 4" xfId="29361" xr:uid="{00000000-0005-0000-0000-0000F9710000}"/>
    <cellStyle name="20% - Accent1 3 6 2 2 3 5" xfId="29362" xr:uid="{00000000-0005-0000-0000-0000FA710000}"/>
    <cellStyle name="20% - Accent1 3 6 2 2 3 5 2" xfId="29363" xr:uid="{00000000-0005-0000-0000-0000FB710000}"/>
    <cellStyle name="20% - Accent1 3 6 2 2 3 5 2 2" xfId="29364" xr:uid="{00000000-0005-0000-0000-0000FC710000}"/>
    <cellStyle name="20% - Accent1 3 6 2 2 3 5 3" xfId="29365" xr:uid="{00000000-0005-0000-0000-0000FD710000}"/>
    <cellStyle name="20% - Accent1 3 6 2 2 3 6" xfId="29366" xr:uid="{00000000-0005-0000-0000-0000FE710000}"/>
    <cellStyle name="20% - Accent1 3 6 2 2 3 6 2" xfId="29367" xr:uid="{00000000-0005-0000-0000-0000FF710000}"/>
    <cellStyle name="20% - Accent1 3 6 2 2 3 6 2 2" xfId="29368" xr:uid="{00000000-0005-0000-0000-000000720000}"/>
    <cellStyle name="20% - Accent1 3 6 2 2 3 6 3" xfId="29369" xr:uid="{00000000-0005-0000-0000-000001720000}"/>
    <cellStyle name="20% - Accent1 3 6 2 2 3 7" xfId="29370" xr:uid="{00000000-0005-0000-0000-000002720000}"/>
    <cellStyle name="20% - Accent1 3 6 2 2 3 7 2" xfId="29371" xr:uid="{00000000-0005-0000-0000-000003720000}"/>
    <cellStyle name="20% - Accent1 3 6 2 2 3 8" xfId="29372" xr:uid="{00000000-0005-0000-0000-000004720000}"/>
    <cellStyle name="20% - Accent1 3 6 2 2 3 8 2" xfId="29373" xr:uid="{00000000-0005-0000-0000-000005720000}"/>
    <cellStyle name="20% - Accent1 3 6 2 2 3 9" xfId="29374" xr:uid="{00000000-0005-0000-0000-000006720000}"/>
    <cellStyle name="20% - Accent1 3 6 2 2 4" xfId="29375" xr:uid="{00000000-0005-0000-0000-000007720000}"/>
    <cellStyle name="20% - Accent1 3 6 2 2 4 2" xfId="29376" xr:uid="{00000000-0005-0000-0000-000008720000}"/>
    <cellStyle name="20% - Accent1 3 6 2 2 4 2 2" xfId="29377" xr:uid="{00000000-0005-0000-0000-000009720000}"/>
    <cellStyle name="20% - Accent1 3 6 2 2 4 2 2 2" xfId="29378" xr:uid="{00000000-0005-0000-0000-00000A720000}"/>
    <cellStyle name="20% - Accent1 3 6 2 2 4 2 3" xfId="29379" xr:uid="{00000000-0005-0000-0000-00000B720000}"/>
    <cellStyle name="20% - Accent1 3 6 2 2 4 3" xfId="29380" xr:uid="{00000000-0005-0000-0000-00000C720000}"/>
    <cellStyle name="20% - Accent1 3 6 2 2 4 3 2" xfId="29381" xr:uid="{00000000-0005-0000-0000-00000D720000}"/>
    <cellStyle name="20% - Accent1 3 6 2 2 4 4" xfId="29382" xr:uid="{00000000-0005-0000-0000-00000E720000}"/>
    <cellStyle name="20% - Accent1 3 6 2 2 5" xfId="29383" xr:uid="{00000000-0005-0000-0000-00000F720000}"/>
    <cellStyle name="20% - Accent1 3 6 2 2 5 2" xfId="29384" xr:uid="{00000000-0005-0000-0000-000010720000}"/>
    <cellStyle name="20% - Accent1 3 6 2 2 5 2 2" xfId="29385" xr:uid="{00000000-0005-0000-0000-000011720000}"/>
    <cellStyle name="20% - Accent1 3 6 2 2 5 2 2 2" xfId="29386" xr:uid="{00000000-0005-0000-0000-000012720000}"/>
    <cellStyle name="20% - Accent1 3 6 2 2 5 2 3" xfId="29387" xr:uid="{00000000-0005-0000-0000-000013720000}"/>
    <cellStyle name="20% - Accent1 3 6 2 2 5 3" xfId="29388" xr:uid="{00000000-0005-0000-0000-000014720000}"/>
    <cellStyle name="20% - Accent1 3 6 2 2 5 3 2" xfId="29389" xr:uid="{00000000-0005-0000-0000-000015720000}"/>
    <cellStyle name="20% - Accent1 3 6 2 2 5 4" xfId="29390" xr:uid="{00000000-0005-0000-0000-000016720000}"/>
    <cellStyle name="20% - Accent1 3 6 2 2 6" xfId="29391" xr:uid="{00000000-0005-0000-0000-000017720000}"/>
    <cellStyle name="20% - Accent1 3 6 2 2 6 2" xfId="29392" xr:uid="{00000000-0005-0000-0000-000018720000}"/>
    <cellStyle name="20% - Accent1 3 6 2 2 6 2 2" xfId="29393" xr:uid="{00000000-0005-0000-0000-000019720000}"/>
    <cellStyle name="20% - Accent1 3 6 2 2 6 2 2 2" xfId="29394" xr:uid="{00000000-0005-0000-0000-00001A720000}"/>
    <cellStyle name="20% - Accent1 3 6 2 2 6 2 3" xfId="29395" xr:uid="{00000000-0005-0000-0000-00001B720000}"/>
    <cellStyle name="20% - Accent1 3 6 2 2 6 3" xfId="29396" xr:uid="{00000000-0005-0000-0000-00001C720000}"/>
    <cellStyle name="20% - Accent1 3 6 2 2 6 3 2" xfId="29397" xr:uid="{00000000-0005-0000-0000-00001D720000}"/>
    <cellStyle name="20% - Accent1 3 6 2 2 6 4" xfId="29398" xr:uid="{00000000-0005-0000-0000-00001E720000}"/>
    <cellStyle name="20% - Accent1 3 6 2 2 7" xfId="29399" xr:uid="{00000000-0005-0000-0000-00001F720000}"/>
    <cellStyle name="20% - Accent1 3 6 2 2 7 2" xfId="29400" xr:uid="{00000000-0005-0000-0000-000020720000}"/>
    <cellStyle name="20% - Accent1 3 6 2 2 7 2 2" xfId="29401" xr:uid="{00000000-0005-0000-0000-000021720000}"/>
    <cellStyle name="20% - Accent1 3 6 2 2 7 3" xfId="29402" xr:uid="{00000000-0005-0000-0000-000022720000}"/>
    <cellStyle name="20% - Accent1 3 6 2 2 8" xfId="29403" xr:uid="{00000000-0005-0000-0000-000023720000}"/>
    <cellStyle name="20% - Accent1 3 6 2 2 8 2" xfId="29404" xr:uid="{00000000-0005-0000-0000-000024720000}"/>
    <cellStyle name="20% - Accent1 3 6 2 2 8 2 2" xfId="29405" xr:uid="{00000000-0005-0000-0000-000025720000}"/>
    <cellStyle name="20% - Accent1 3 6 2 2 8 3" xfId="29406" xr:uid="{00000000-0005-0000-0000-000026720000}"/>
    <cellStyle name="20% - Accent1 3 6 2 2 9" xfId="29407" xr:uid="{00000000-0005-0000-0000-000027720000}"/>
    <cellStyle name="20% - Accent1 3 6 2 2 9 2" xfId="29408" xr:uid="{00000000-0005-0000-0000-000028720000}"/>
    <cellStyle name="20% - Accent1 3 6 2 3" xfId="29409" xr:uid="{00000000-0005-0000-0000-000029720000}"/>
    <cellStyle name="20% - Accent1 3 6 2 3 10" xfId="29410" xr:uid="{00000000-0005-0000-0000-00002A720000}"/>
    <cellStyle name="20% - Accent1 3 6 2 3 10 2" xfId="29411" xr:uid="{00000000-0005-0000-0000-00002B720000}"/>
    <cellStyle name="20% - Accent1 3 6 2 3 11" xfId="29412" xr:uid="{00000000-0005-0000-0000-00002C720000}"/>
    <cellStyle name="20% - Accent1 3 6 2 3 2" xfId="29413" xr:uid="{00000000-0005-0000-0000-00002D720000}"/>
    <cellStyle name="20% - Accent1 3 6 2 3 2 2" xfId="29414" xr:uid="{00000000-0005-0000-0000-00002E720000}"/>
    <cellStyle name="20% - Accent1 3 6 2 3 2 2 2" xfId="29415" xr:uid="{00000000-0005-0000-0000-00002F720000}"/>
    <cellStyle name="20% - Accent1 3 6 2 3 2 2 2 2" xfId="29416" xr:uid="{00000000-0005-0000-0000-000030720000}"/>
    <cellStyle name="20% - Accent1 3 6 2 3 2 2 2 2 2" xfId="29417" xr:uid="{00000000-0005-0000-0000-000031720000}"/>
    <cellStyle name="20% - Accent1 3 6 2 3 2 2 2 3" xfId="29418" xr:uid="{00000000-0005-0000-0000-000032720000}"/>
    <cellStyle name="20% - Accent1 3 6 2 3 2 2 3" xfId="29419" xr:uid="{00000000-0005-0000-0000-000033720000}"/>
    <cellStyle name="20% - Accent1 3 6 2 3 2 2 3 2" xfId="29420" xr:uid="{00000000-0005-0000-0000-000034720000}"/>
    <cellStyle name="20% - Accent1 3 6 2 3 2 2 4" xfId="29421" xr:uid="{00000000-0005-0000-0000-000035720000}"/>
    <cellStyle name="20% - Accent1 3 6 2 3 2 3" xfId="29422" xr:uid="{00000000-0005-0000-0000-000036720000}"/>
    <cellStyle name="20% - Accent1 3 6 2 3 2 3 2" xfId="29423" xr:uid="{00000000-0005-0000-0000-000037720000}"/>
    <cellStyle name="20% - Accent1 3 6 2 3 2 3 2 2" xfId="29424" xr:uid="{00000000-0005-0000-0000-000038720000}"/>
    <cellStyle name="20% - Accent1 3 6 2 3 2 3 2 2 2" xfId="29425" xr:uid="{00000000-0005-0000-0000-000039720000}"/>
    <cellStyle name="20% - Accent1 3 6 2 3 2 3 2 3" xfId="29426" xr:uid="{00000000-0005-0000-0000-00003A720000}"/>
    <cellStyle name="20% - Accent1 3 6 2 3 2 3 3" xfId="29427" xr:uid="{00000000-0005-0000-0000-00003B720000}"/>
    <cellStyle name="20% - Accent1 3 6 2 3 2 3 3 2" xfId="29428" xr:uid="{00000000-0005-0000-0000-00003C720000}"/>
    <cellStyle name="20% - Accent1 3 6 2 3 2 3 4" xfId="29429" xr:uid="{00000000-0005-0000-0000-00003D720000}"/>
    <cellStyle name="20% - Accent1 3 6 2 3 2 4" xfId="29430" xr:uid="{00000000-0005-0000-0000-00003E720000}"/>
    <cellStyle name="20% - Accent1 3 6 2 3 2 4 2" xfId="29431" xr:uid="{00000000-0005-0000-0000-00003F720000}"/>
    <cellStyle name="20% - Accent1 3 6 2 3 2 4 2 2" xfId="29432" xr:uid="{00000000-0005-0000-0000-000040720000}"/>
    <cellStyle name="20% - Accent1 3 6 2 3 2 4 2 2 2" xfId="29433" xr:uid="{00000000-0005-0000-0000-000041720000}"/>
    <cellStyle name="20% - Accent1 3 6 2 3 2 4 2 3" xfId="29434" xr:uid="{00000000-0005-0000-0000-000042720000}"/>
    <cellStyle name="20% - Accent1 3 6 2 3 2 4 3" xfId="29435" xr:uid="{00000000-0005-0000-0000-000043720000}"/>
    <cellStyle name="20% - Accent1 3 6 2 3 2 4 3 2" xfId="29436" xr:uid="{00000000-0005-0000-0000-000044720000}"/>
    <cellStyle name="20% - Accent1 3 6 2 3 2 4 4" xfId="29437" xr:uid="{00000000-0005-0000-0000-000045720000}"/>
    <cellStyle name="20% - Accent1 3 6 2 3 2 5" xfId="29438" xr:uid="{00000000-0005-0000-0000-000046720000}"/>
    <cellStyle name="20% - Accent1 3 6 2 3 2 5 2" xfId="29439" xr:uid="{00000000-0005-0000-0000-000047720000}"/>
    <cellStyle name="20% - Accent1 3 6 2 3 2 5 2 2" xfId="29440" xr:uid="{00000000-0005-0000-0000-000048720000}"/>
    <cellStyle name="20% - Accent1 3 6 2 3 2 5 3" xfId="29441" xr:uid="{00000000-0005-0000-0000-000049720000}"/>
    <cellStyle name="20% - Accent1 3 6 2 3 2 6" xfId="29442" xr:uid="{00000000-0005-0000-0000-00004A720000}"/>
    <cellStyle name="20% - Accent1 3 6 2 3 2 6 2" xfId="29443" xr:uid="{00000000-0005-0000-0000-00004B720000}"/>
    <cellStyle name="20% - Accent1 3 6 2 3 2 6 2 2" xfId="29444" xr:uid="{00000000-0005-0000-0000-00004C720000}"/>
    <cellStyle name="20% - Accent1 3 6 2 3 2 6 3" xfId="29445" xr:uid="{00000000-0005-0000-0000-00004D720000}"/>
    <cellStyle name="20% - Accent1 3 6 2 3 2 7" xfId="29446" xr:uid="{00000000-0005-0000-0000-00004E720000}"/>
    <cellStyle name="20% - Accent1 3 6 2 3 2 7 2" xfId="29447" xr:uid="{00000000-0005-0000-0000-00004F720000}"/>
    <cellStyle name="20% - Accent1 3 6 2 3 2 8" xfId="29448" xr:uid="{00000000-0005-0000-0000-000050720000}"/>
    <cellStyle name="20% - Accent1 3 6 2 3 2 8 2" xfId="29449" xr:uid="{00000000-0005-0000-0000-000051720000}"/>
    <cellStyle name="20% - Accent1 3 6 2 3 2 9" xfId="29450" xr:uid="{00000000-0005-0000-0000-000052720000}"/>
    <cellStyle name="20% - Accent1 3 6 2 3 3" xfId="29451" xr:uid="{00000000-0005-0000-0000-000053720000}"/>
    <cellStyle name="20% - Accent1 3 6 2 3 3 2" xfId="29452" xr:uid="{00000000-0005-0000-0000-000054720000}"/>
    <cellStyle name="20% - Accent1 3 6 2 3 3 2 2" xfId="29453" xr:uid="{00000000-0005-0000-0000-000055720000}"/>
    <cellStyle name="20% - Accent1 3 6 2 3 3 2 2 2" xfId="29454" xr:uid="{00000000-0005-0000-0000-000056720000}"/>
    <cellStyle name="20% - Accent1 3 6 2 3 3 2 2 2 2" xfId="29455" xr:uid="{00000000-0005-0000-0000-000057720000}"/>
    <cellStyle name="20% - Accent1 3 6 2 3 3 2 2 3" xfId="29456" xr:uid="{00000000-0005-0000-0000-000058720000}"/>
    <cellStyle name="20% - Accent1 3 6 2 3 3 2 3" xfId="29457" xr:uid="{00000000-0005-0000-0000-000059720000}"/>
    <cellStyle name="20% - Accent1 3 6 2 3 3 2 3 2" xfId="29458" xr:uid="{00000000-0005-0000-0000-00005A720000}"/>
    <cellStyle name="20% - Accent1 3 6 2 3 3 2 4" xfId="29459" xr:uid="{00000000-0005-0000-0000-00005B720000}"/>
    <cellStyle name="20% - Accent1 3 6 2 3 3 3" xfId="29460" xr:uid="{00000000-0005-0000-0000-00005C720000}"/>
    <cellStyle name="20% - Accent1 3 6 2 3 3 3 2" xfId="29461" xr:uid="{00000000-0005-0000-0000-00005D720000}"/>
    <cellStyle name="20% - Accent1 3 6 2 3 3 3 2 2" xfId="29462" xr:uid="{00000000-0005-0000-0000-00005E720000}"/>
    <cellStyle name="20% - Accent1 3 6 2 3 3 3 2 2 2" xfId="29463" xr:uid="{00000000-0005-0000-0000-00005F720000}"/>
    <cellStyle name="20% - Accent1 3 6 2 3 3 3 2 3" xfId="29464" xr:uid="{00000000-0005-0000-0000-000060720000}"/>
    <cellStyle name="20% - Accent1 3 6 2 3 3 3 3" xfId="29465" xr:uid="{00000000-0005-0000-0000-000061720000}"/>
    <cellStyle name="20% - Accent1 3 6 2 3 3 3 3 2" xfId="29466" xr:uid="{00000000-0005-0000-0000-000062720000}"/>
    <cellStyle name="20% - Accent1 3 6 2 3 3 3 4" xfId="29467" xr:uid="{00000000-0005-0000-0000-000063720000}"/>
    <cellStyle name="20% - Accent1 3 6 2 3 3 4" xfId="29468" xr:uid="{00000000-0005-0000-0000-000064720000}"/>
    <cellStyle name="20% - Accent1 3 6 2 3 3 4 2" xfId="29469" xr:uid="{00000000-0005-0000-0000-000065720000}"/>
    <cellStyle name="20% - Accent1 3 6 2 3 3 4 2 2" xfId="29470" xr:uid="{00000000-0005-0000-0000-000066720000}"/>
    <cellStyle name="20% - Accent1 3 6 2 3 3 4 2 2 2" xfId="29471" xr:uid="{00000000-0005-0000-0000-000067720000}"/>
    <cellStyle name="20% - Accent1 3 6 2 3 3 4 2 3" xfId="29472" xr:uid="{00000000-0005-0000-0000-000068720000}"/>
    <cellStyle name="20% - Accent1 3 6 2 3 3 4 3" xfId="29473" xr:uid="{00000000-0005-0000-0000-000069720000}"/>
    <cellStyle name="20% - Accent1 3 6 2 3 3 4 3 2" xfId="29474" xr:uid="{00000000-0005-0000-0000-00006A720000}"/>
    <cellStyle name="20% - Accent1 3 6 2 3 3 4 4" xfId="29475" xr:uid="{00000000-0005-0000-0000-00006B720000}"/>
    <cellStyle name="20% - Accent1 3 6 2 3 3 5" xfId="29476" xr:uid="{00000000-0005-0000-0000-00006C720000}"/>
    <cellStyle name="20% - Accent1 3 6 2 3 3 5 2" xfId="29477" xr:uid="{00000000-0005-0000-0000-00006D720000}"/>
    <cellStyle name="20% - Accent1 3 6 2 3 3 5 2 2" xfId="29478" xr:uid="{00000000-0005-0000-0000-00006E720000}"/>
    <cellStyle name="20% - Accent1 3 6 2 3 3 5 3" xfId="29479" xr:uid="{00000000-0005-0000-0000-00006F720000}"/>
    <cellStyle name="20% - Accent1 3 6 2 3 3 6" xfId="29480" xr:uid="{00000000-0005-0000-0000-000070720000}"/>
    <cellStyle name="20% - Accent1 3 6 2 3 3 6 2" xfId="29481" xr:uid="{00000000-0005-0000-0000-000071720000}"/>
    <cellStyle name="20% - Accent1 3 6 2 3 3 6 2 2" xfId="29482" xr:uid="{00000000-0005-0000-0000-000072720000}"/>
    <cellStyle name="20% - Accent1 3 6 2 3 3 6 3" xfId="29483" xr:uid="{00000000-0005-0000-0000-000073720000}"/>
    <cellStyle name="20% - Accent1 3 6 2 3 3 7" xfId="29484" xr:uid="{00000000-0005-0000-0000-000074720000}"/>
    <cellStyle name="20% - Accent1 3 6 2 3 3 7 2" xfId="29485" xr:uid="{00000000-0005-0000-0000-000075720000}"/>
    <cellStyle name="20% - Accent1 3 6 2 3 3 8" xfId="29486" xr:uid="{00000000-0005-0000-0000-000076720000}"/>
    <cellStyle name="20% - Accent1 3 6 2 3 3 8 2" xfId="29487" xr:uid="{00000000-0005-0000-0000-000077720000}"/>
    <cellStyle name="20% - Accent1 3 6 2 3 3 9" xfId="29488" xr:uid="{00000000-0005-0000-0000-000078720000}"/>
    <cellStyle name="20% - Accent1 3 6 2 3 4" xfId="29489" xr:uid="{00000000-0005-0000-0000-000079720000}"/>
    <cellStyle name="20% - Accent1 3 6 2 3 4 2" xfId="29490" xr:uid="{00000000-0005-0000-0000-00007A720000}"/>
    <cellStyle name="20% - Accent1 3 6 2 3 4 2 2" xfId="29491" xr:uid="{00000000-0005-0000-0000-00007B720000}"/>
    <cellStyle name="20% - Accent1 3 6 2 3 4 2 2 2" xfId="29492" xr:uid="{00000000-0005-0000-0000-00007C720000}"/>
    <cellStyle name="20% - Accent1 3 6 2 3 4 2 3" xfId="29493" xr:uid="{00000000-0005-0000-0000-00007D720000}"/>
    <cellStyle name="20% - Accent1 3 6 2 3 4 3" xfId="29494" xr:uid="{00000000-0005-0000-0000-00007E720000}"/>
    <cellStyle name="20% - Accent1 3 6 2 3 4 3 2" xfId="29495" xr:uid="{00000000-0005-0000-0000-00007F720000}"/>
    <cellStyle name="20% - Accent1 3 6 2 3 4 4" xfId="29496" xr:uid="{00000000-0005-0000-0000-000080720000}"/>
    <cellStyle name="20% - Accent1 3 6 2 3 5" xfId="29497" xr:uid="{00000000-0005-0000-0000-000081720000}"/>
    <cellStyle name="20% - Accent1 3 6 2 3 5 2" xfId="29498" xr:uid="{00000000-0005-0000-0000-000082720000}"/>
    <cellStyle name="20% - Accent1 3 6 2 3 5 2 2" xfId="29499" xr:uid="{00000000-0005-0000-0000-000083720000}"/>
    <cellStyle name="20% - Accent1 3 6 2 3 5 2 2 2" xfId="29500" xr:uid="{00000000-0005-0000-0000-000084720000}"/>
    <cellStyle name="20% - Accent1 3 6 2 3 5 2 3" xfId="29501" xr:uid="{00000000-0005-0000-0000-000085720000}"/>
    <cellStyle name="20% - Accent1 3 6 2 3 5 3" xfId="29502" xr:uid="{00000000-0005-0000-0000-000086720000}"/>
    <cellStyle name="20% - Accent1 3 6 2 3 5 3 2" xfId="29503" xr:uid="{00000000-0005-0000-0000-000087720000}"/>
    <cellStyle name="20% - Accent1 3 6 2 3 5 4" xfId="29504" xr:uid="{00000000-0005-0000-0000-000088720000}"/>
    <cellStyle name="20% - Accent1 3 6 2 3 6" xfId="29505" xr:uid="{00000000-0005-0000-0000-000089720000}"/>
    <cellStyle name="20% - Accent1 3 6 2 3 6 2" xfId="29506" xr:uid="{00000000-0005-0000-0000-00008A720000}"/>
    <cellStyle name="20% - Accent1 3 6 2 3 6 2 2" xfId="29507" xr:uid="{00000000-0005-0000-0000-00008B720000}"/>
    <cellStyle name="20% - Accent1 3 6 2 3 6 2 2 2" xfId="29508" xr:uid="{00000000-0005-0000-0000-00008C720000}"/>
    <cellStyle name="20% - Accent1 3 6 2 3 6 2 3" xfId="29509" xr:uid="{00000000-0005-0000-0000-00008D720000}"/>
    <cellStyle name="20% - Accent1 3 6 2 3 6 3" xfId="29510" xr:uid="{00000000-0005-0000-0000-00008E720000}"/>
    <cellStyle name="20% - Accent1 3 6 2 3 6 3 2" xfId="29511" xr:uid="{00000000-0005-0000-0000-00008F720000}"/>
    <cellStyle name="20% - Accent1 3 6 2 3 6 4" xfId="29512" xr:uid="{00000000-0005-0000-0000-000090720000}"/>
    <cellStyle name="20% - Accent1 3 6 2 3 7" xfId="29513" xr:uid="{00000000-0005-0000-0000-000091720000}"/>
    <cellStyle name="20% - Accent1 3 6 2 3 7 2" xfId="29514" xr:uid="{00000000-0005-0000-0000-000092720000}"/>
    <cellStyle name="20% - Accent1 3 6 2 3 7 2 2" xfId="29515" xr:uid="{00000000-0005-0000-0000-000093720000}"/>
    <cellStyle name="20% - Accent1 3 6 2 3 7 3" xfId="29516" xr:uid="{00000000-0005-0000-0000-000094720000}"/>
    <cellStyle name="20% - Accent1 3 6 2 3 8" xfId="29517" xr:uid="{00000000-0005-0000-0000-000095720000}"/>
    <cellStyle name="20% - Accent1 3 6 2 3 8 2" xfId="29518" xr:uid="{00000000-0005-0000-0000-000096720000}"/>
    <cellStyle name="20% - Accent1 3 6 2 3 8 2 2" xfId="29519" xr:uid="{00000000-0005-0000-0000-000097720000}"/>
    <cellStyle name="20% - Accent1 3 6 2 3 8 3" xfId="29520" xr:uid="{00000000-0005-0000-0000-000098720000}"/>
    <cellStyle name="20% - Accent1 3 6 2 3 9" xfId="29521" xr:uid="{00000000-0005-0000-0000-000099720000}"/>
    <cellStyle name="20% - Accent1 3 6 2 3 9 2" xfId="29522" xr:uid="{00000000-0005-0000-0000-00009A720000}"/>
    <cellStyle name="20% - Accent1 3 6 2 4" xfId="29523" xr:uid="{00000000-0005-0000-0000-00009B720000}"/>
    <cellStyle name="20% - Accent1 3 6 2 4 10" xfId="29524" xr:uid="{00000000-0005-0000-0000-00009C720000}"/>
    <cellStyle name="20% - Accent1 3 6 2 4 10 2" xfId="29525" xr:uid="{00000000-0005-0000-0000-00009D720000}"/>
    <cellStyle name="20% - Accent1 3 6 2 4 11" xfId="29526" xr:uid="{00000000-0005-0000-0000-00009E720000}"/>
    <cellStyle name="20% - Accent1 3 6 2 4 2" xfId="29527" xr:uid="{00000000-0005-0000-0000-00009F720000}"/>
    <cellStyle name="20% - Accent1 3 6 2 4 2 2" xfId="29528" xr:uid="{00000000-0005-0000-0000-0000A0720000}"/>
    <cellStyle name="20% - Accent1 3 6 2 4 2 2 2" xfId="29529" xr:uid="{00000000-0005-0000-0000-0000A1720000}"/>
    <cellStyle name="20% - Accent1 3 6 2 4 2 2 2 2" xfId="29530" xr:uid="{00000000-0005-0000-0000-0000A2720000}"/>
    <cellStyle name="20% - Accent1 3 6 2 4 2 2 2 2 2" xfId="29531" xr:uid="{00000000-0005-0000-0000-0000A3720000}"/>
    <cellStyle name="20% - Accent1 3 6 2 4 2 2 2 3" xfId="29532" xr:uid="{00000000-0005-0000-0000-0000A4720000}"/>
    <cellStyle name="20% - Accent1 3 6 2 4 2 2 3" xfId="29533" xr:uid="{00000000-0005-0000-0000-0000A5720000}"/>
    <cellStyle name="20% - Accent1 3 6 2 4 2 2 3 2" xfId="29534" xr:uid="{00000000-0005-0000-0000-0000A6720000}"/>
    <cellStyle name="20% - Accent1 3 6 2 4 2 2 4" xfId="29535" xr:uid="{00000000-0005-0000-0000-0000A7720000}"/>
    <cellStyle name="20% - Accent1 3 6 2 4 2 3" xfId="29536" xr:uid="{00000000-0005-0000-0000-0000A8720000}"/>
    <cellStyle name="20% - Accent1 3 6 2 4 2 3 2" xfId="29537" xr:uid="{00000000-0005-0000-0000-0000A9720000}"/>
    <cellStyle name="20% - Accent1 3 6 2 4 2 3 2 2" xfId="29538" xr:uid="{00000000-0005-0000-0000-0000AA720000}"/>
    <cellStyle name="20% - Accent1 3 6 2 4 2 3 2 2 2" xfId="29539" xr:uid="{00000000-0005-0000-0000-0000AB720000}"/>
    <cellStyle name="20% - Accent1 3 6 2 4 2 3 2 3" xfId="29540" xr:uid="{00000000-0005-0000-0000-0000AC720000}"/>
    <cellStyle name="20% - Accent1 3 6 2 4 2 3 3" xfId="29541" xr:uid="{00000000-0005-0000-0000-0000AD720000}"/>
    <cellStyle name="20% - Accent1 3 6 2 4 2 3 3 2" xfId="29542" xr:uid="{00000000-0005-0000-0000-0000AE720000}"/>
    <cellStyle name="20% - Accent1 3 6 2 4 2 3 4" xfId="29543" xr:uid="{00000000-0005-0000-0000-0000AF720000}"/>
    <cellStyle name="20% - Accent1 3 6 2 4 2 4" xfId="29544" xr:uid="{00000000-0005-0000-0000-0000B0720000}"/>
    <cellStyle name="20% - Accent1 3 6 2 4 2 4 2" xfId="29545" xr:uid="{00000000-0005-0000-0000-0000B1720000}"/>
    <cellStyle name="20% - Accent1 3 6 2 4 2 4 2 2" xfId="29546" xr:uid="{00000000-0005-0000-0000-0000B2720000}"/>
    <cellStyle name="20% - Accent1 3 6 2 4 2 4 2 2 2" xfId="29547" xr:uid="{00000000-0005-0000-0000-0000B3720000}"/>
    <cellStyle name="20% - Accent1 3 6 2 4 2 4 2 3" xfId="29548" xr:uid="{00000000-0005-0000-0000-0000B4720000}"/>
    <cellStyle name="20% - Accent1 3 6 2 4 2 4 3" xfId="29549" xr:uid="{00000000-0005-0000-0000-0000B5720000}"/>
    <cellStyle name="20% - Accent1 3 6 2 4 2 4 3 2" xfId="29550" xr:uid="{00000000-0005-0000-0000-0000B6720000}"/>
    <cellStyle name="20% - Accent1 3 6 2 4 2 4 4" xfId="29551" xr:uid="{00000000-0005-0000-0000-0000B7720000}"/>
    <cellStyle name="20% - Accent1 3 6 2 4 2 5" xfId="29552" xr:uid="{00000000-0005-0000-0000-0000B8720000}"/>
    <cellStyle name="20% - Accent1 3 6 2 4 2 5 2" xfId="29553" xr:uid="{00000000-0005-0000-0000-0000B9720000}"/>
    <cellStyle name="20% - Accent1 3 6 2 4 2 5 2 2" xfId="29554" xr:uid="{00000000-0005-0000-0000-0000BA720000}"/>
    <cellStyle name="20% - Accent1 3 6 2 4 2 5 3" xfId="29555" xr:uid="{00000000-0005-0000-0000-0000BB720000}"/>
    <cellStyle name="20% - Accent1 3 6 2 4 2 6" xfId="29556" xr:uid="{00000000-0005-0000-0000-0000BC720000}"/>
    <cellStyle name="20% - Accent1 3 6 2 4 2 6 2" xfId="29557" xr:uid="{00000000-0005-0000-0000-0000BD720000}"/>
    <cellStyle name="20% - Accent1 3 6 2 4 2 6 2 2" xfId="29558" xr:uid="{00000000-0005-0000-0000-0000BE720000}"/>
    <cellStyle name="20% - Accent1 3 6 2 4 2 6 3" xfId="29559" xr:uid="{00000000-0005-0000-0000-0000BF720000}"/>
    <cellStyle name="20% - Accent1 3 6 2 4 2 7" xfId="29560" xr:uid="{00000000-0005-0000-0000-0000C0720000}"/>
    <cellStyle name="20% - Accent1 3 6 2 4 2 7 2" xfId="29561" xr:uid="{00000000-0005-0000-0000-0000C1720000}"/>
    <cellStyle name="20% - Accent1 3 6 2 4 2 8" xfId="29562" xr:uid="{00000000-0005-0000-0000-0000C2720000}"/>
    <cellStyle name="20% - Accent1 3 6 2 4 2 8 2" xfId="29563" xr:uid="{00000000-0005-0000-0000-0000C3720000}"/>
    <cellStyle name="20% - Accent1 3 6 2 4 2 9" xfId="29564" xr:uid="{00000000-0005-0000-0000-0000C4720000}"/>
    <cellStyle name="20% - Accent1 3 6 2 4 3" xfId="29565" xr:uid="{00000000-0005-0000-0000-0000C5720000}"/>
    <cellStyle name="20% - Accent1 3 6 2 4 3 2" xfId="29566" xr:uid="{00000000-0005-0000-0000-0000C6720000}"/>
    <cellStyle name="20% - Accent1 3 6 2 4 3 2 2" xfId="29567" xr:uid="{00000000-0005-0000-0000-0000C7720000}"/>
    <cellStyle name="20% - Accent1 3 6 2 4 3 2 2 2" xfId="29568" xr:uid="{00000000-0005-0000-0000-0000C8720000}"/>
    <cellStyle name="20% - Accent1 3 6 2 4 3 2 2 2 2" xfId="29569" xr:uid="{00000000-0005-0000-0000-0000C9720000}"/>
    <cellStyle name="20% - Accent1 3 6 2 4 3 2 2 3" xfId="29570" xr:uid="{00000000-0005-0000-0000-0000CA720000}"/>
    <cellStyle name="20% - Accent1 3 6 2 4 3 2 3" xfId="29571" xr:uid="{00000000-0005-0000-0000-0000CB720000}"/>
    <cellStyle name="20% - Accent1 3 6 2 4 3 2 3 2" xfId="29572" xr:uid="{00000000-0005-0000-0000-0000CC720000}"/>
    <cellStyle name="20% - Accent1 3 6 2 4 3 2 4" xfId="29573" xr:uid="{00000000-0005-0000-0000-0000CD720000}"/>
    <cellStyle name="20% - Accent1 3 6 2 4 3 3" xfId="29574" xr:uid="{00000000-0005-0000-0000-0000CE720000}"/>
    <cellStyle name="20% - Accent1 3 6 2 4 3 3 2" xfId="29575" xr:uid="{00000000-0005-0000-0000-0000CF720000}"/>
    <cellStyle name="20% - Accent1 3 6 2 4 3 3 2 2" xfId="29576" xr:uid="{00000000-0005-0000-0000-0000D0720000}"/>
    <cellStyle name="20% - Accent1 3 6 2 4 3 3 2 2 2" xfId="29577" xr:uid="{00000000-0005-0000-0000-0000D1720000}"/>
    <cellStyle name="20% - Accent1 3 6 2 4 3 3 2 3" xfId="29578" xr:uid="{00000000-0005-0000-0000-0000D2720000}"/>
    <cellStyle name="20% - Accent1 3 6 2 4 3 3 3" xfId="29579" xr:uid="{00000000-0005-0000-0000-0000D3720000}"/>
    <cellStyle name="20% - Accent1 3 6 2 4 3 3 3 2" xfId="29580" xr:uid="{00000000-0005-0000-0000-0000D4720000}"/>
    <cellStyle name="20% - Accent1 3 6 2 4 3 3 4" xfId="29581" xr:uid="{00000000-0005-0000-0000-0000D5720000}"/>
    <cellStyle name="20% - Accent1 3 6 2 4 3 4" xfId="29582" xr:uid="{00000000-0005-0000-0000-0000D6720000}"/>
    <cellStyle name="20% - Accent1 3 6 2 4 3 4 2" xfId="29583" xr:uid="{00000000-0005-0000-0000-0000D7720000}"/>
    <cellStyle name="20% - Accent1 3 6 2 4 3 4 2 2" xfId="29584" xr:uid="{00000000-0005-0000-0000-0000D8720000}"/>
    <cellStyle name="20% - Accent1 3 6 2 4 3 4 2 2 2" xfId="29585" xr:uid="{00000000-0005-0000-0000-0000D9720000}"/>
    <cellStyle name="20% - Accent1 3 6 2 4 3 4 2 3" xfId="29586" xr:uid="{00000000-0005-0000-0000-0000DA720000}"/>
    <cellStyle name="20% - Accent1 3 6 2 4 3 4 3" xfId="29587" xr:uid="{00000000-0005-0000-0000-0000DB720000}"/>
    <cellStyle name="20% - Accent1 3 6 2 4 3 4 3 2" xfId="29588" xr:uid="{00000000-0005-0000-0000-0000DC720000}"/>
    <cellStyle name="20% - Accent1 3 6 2 4 3 4 4" xfId="29589" xr:uid="{00000000-0005-0000-0000-0000DD720000}"/>
    <cellStyle name="20% - Accent1 3 6 2 4 3 5" xfId="29590" xr:uid="{00000000-0005-0000-0000-0000DE720000}"/>
    <cellStyle name="20% - Accent1 3 6 2 4 3 5 2" xfId="29591" xr:uid="{00000000-0005-0000-0000-0000DF720000}"/>
    <cellStyle name="20% - Accent1 3 6 2 4 3 5 2 2" xfId="29592" xr:uid="{00000000-0005-0000-0000-0000E0720000}"/>
    <cellStyle name="20% - Accent1 3 6 2 4 3 5 3" xfId="29593" xr:uid="{00000000-0005-0000-0000-0000E1720000}"/>
    <cellStyle name="20% - Accent1 3 6 2 4 3 6" xfId="29594" xr:uid="{00000000-0005-0000-0000-0000E2720000}"/>
    <cellStyle name="20% - Accent1 3 6 2 4 3 6 2" xfId="29595" xr:uid="{00000000-0005-0000-0000-0000E3720000}"/>
    <cellStyle name="20% - Accent1 3 6 2 4 3 6 2 2" xfId="29596" xr:uid="{00000000-0005-0000-0000-0000E4720000}"/>
    <cellStyle name="20% - Accent1 3 6 2 4 3 6 3" xfId="29597" xr:uid="{00000000-0005-0000-0000-0000E5720000}"/>
    <cellStyle name="20% - Accent1 3 6 2 4 3 7" xfId="29598" xr:uid="{00000000-0005-0000-0000-0000E6720000}"/>
    <cellStyle name="20% - Accent1 3 6 2 4 3 7 2" xfId="29599" xr:uid="{00000000-0005-0000-0000-0000E7720000}"/>
    <cellStyle name="20% - Accent1 3 6 2 4 3 8" xfId="29600" xr:uid="{00000000-0005-0000-0000-0000E8720000}"/>
    <cellStyle name="20% - Accent1 3 6 2 4 3 8 2" xfId="29601" xr:uid="{00000000-0005-0000-0000-0000E9720000}"/>
    <cellStyle name="20% - Accent1 3 6 2 4 3 9" xfId="29602" xr:uid="{00000000-0005-0000-0000-0000EA720000}"/>
    <cellStyle name="20% - Accent1 3 6 2 4 4" xfId="29603" xr:uid="{00000000-0005-0000-0000-0000EB720000}"/>
    <cellStyle name="20% - Accent1 3 6 2 4 4 2" xfId="29604" xr:uid="{00000000-0005-0000-0000-0000EC720000}"/>
    <cellStyle name="20% - Accent1 3 6 2 4 4 2 2" xfId="29605" xr:uid="{00000000-0005-0000-0000-0000ED720000}"/>
    <cellStyle name="20% - Accent1 3 6 2 4 4 2 2 2" xfId="29606" xr:uid="{00000000-0005-0000-0000-0000EE720000}"/>
    <cellStyle name="20% - Accent1 3 6 2 4 4 2 3" xfId="29607" xr:uid="{00000000-0005-0000-0000-0000EF720000}"/>
    <cellStyle name="20% - Accent1 3 6 2 4 4 3" xfId="29608" xr:uid="{00000000-0005-0000-0000-0000F0720000}"/>
    <cellStyle name="20% - Accent1 3 6 2 4 4 3 2" xfId="29609" xr:uid="{00000000-0005-0000-0000-0000F1720000}"/>
    <cellStyle name="20% - Accent1 3 6 2 4 4 4" xfId="29610" xr:uid="{00000000-0005-0000-0000-0000F2720000}"/>
    <cellStyle name="20% - Accent1 3 6 2 4 5" xfId="29611" xr:uid="{00000000-0005-0000-0000-0000F3720000}"/>
    <cellStyle name="20% - Accent1 3 6 2 4 5 2" xfId="29612" xr:uid="{00000000-0005-0000-0000-0000F4720000}"/>
    <cellStyle name="20% - Accent1 3 6 2 4 5 2 2" xfId="29613" xr:uid="{00000000-0005-0000-0000-0000F5720000}"/>
    <cellStyle name="20% - Accent1 3 6 2 4 5 2 2 2" xfId="29614" xr:uid="{00000000-0005-0000-0000-0000F6720000}"/>
    <cellStyle name="20% - Accent1 3 6 2 4 5 2 3" xfId="29615" xr:uid="{00000000-0005-0000-0000-0000F7720000}"/>
    <cellStyle name="20% - Accent1 3 6 2 4 5 3" xfId="29616" xr:uid="{00000000-0005-0000-0000-0000F8720000}"/>
    <cellStyle name="20% - Accent1 3 6 2 4 5 3 2" xfId="29617" xr:uid="{00000000-0005-0000-0000-0000F9720000}"/>
    <cellStyle name="20% - Accent1 3 6 2 4 5 4" xfId="29618" xr:uid="{00000000-0005-0000-0000-0000FA720000}"/>
    <cellStyle name="20% - Accent1 3 6 2 4 6" xfId="29619" xr:uid="{00000000-0005-0000-0000-0000FB720000}"/>
    <cellStyle name="20% - Accent1 3 6 2 4 6 2" xfId="29620" xr:uid="{00000000-0005-0000-0000-0000FC720000}"/>
    <cellStyle name="20% - Accent1 3 6 2 4 6 2 2" xfId="29621" xr:uid="{00000000-0005-0000-0000-0000FD720000}"/>
    <cellStyle name="20% - Accent1 3 6 2 4 6 2 2 2" xfId="29622" xr:uid="{00000000-0005-0000-0000-0000FE720000}"/>
    <cellStyle name="20% - Accent1 3 6 2 4 6 2 3" xfId="29623" xr:uid="{00000000-0005-0000-0000-0000FF720000}"/>
    <cellStyle name="20% - Accent1 3 6 2 4 6 3" xfId="29624" xr:uid="{00000000-0005-0000-0000-000000730000}"/>
    <cellStyle name="20% - Accent1 3 6 2 4 6 3 2" xfId="29625" xr:uid="{00000000-0005-0000-0000-000001730000}"/>
    <cellStyle name="20% - Accent1 3 6 2 4 6 4" xfId="29626" xr:uid="{00000000-0005-0000-0000-000002730000}"/>
    <cellStyle name="20% - Accent1 3 6 2 4 7" xfId="29627" xr:uid="{00000000-0005-0000-0000-000003730000}"/>
    <cellStyle name="20% - Accent1 3 6 2 4 7 2" xfId="29628" xr:uid="{00000000-0005-0000-0000-000004730000}"/>
    <cellStyle name="20% - Accent1 3 6 2 4 7 2 2" xfId="29629" xr:uid="{00000000-0005-0000-0000-000005730000}"/>
    <cellStyle name="20% - Accent1 3 6 2 4 7 3" xfId="29630" xr:uid="{00000000-0005-0000-0000-000006730000}"/>
    <cellStyle name="20% - Accent1 3 6 2 4 8" xfId="29631" xr:uid="{00000000-0005-0000-0000-000007730000}"/>
    <cellStyle name="20% - Accent1 3 6 2 4 8 2" xfId="29632" xr:uid="{00000000-0005-0000-0000-000008730000}"/>
    <cellStyle name="20% - Accent1 3 6 2 4 8 2 2" xfId="29633" xr:uid="{00000000-0005-0000-0000-000009730000}"/>
    <cellStyle name="20% - Accent1 3 6 2 4 8 3" xfId="29634" xr:uid="{00000000-0005-0000-0000-00000A730000}"/>
    <cellStyle name="20% - Accent1 3 6 2 4 9" xfId="29635" xr:uid="{00000000-0005-0000-0000-00000B730000}"/>
    <cellStyle name="20% - Accent1 3 6 2 4 9 2" xfId="29636" xr:uid="{00000000-0005-0000-0000-00000C730000}"/>
    <cellStyle name="20% - Accent1 3 6 2 5" xfId="29637" xr:uid="{00000000-0005-0000-0000-00000D730000}"/>
    <cellStyle name="20% - Accent1 3 6 2 5 2" xfId="29638" xr:uid="{00000000-0005-0000-0000-00000E730000}"/>
    <cellStyle name="20% - Accent1 3 6 2 5 2 2" xfId="29639" xr:uid="{00000000-0005-0000-0000-00000F730000}"/>
    <cellStyle name="20% - Accent1 3 6 2 5 2 2 2" xfId="29640" xr:uid="{00000000-0005-0000-0000-000010730000}"/>
    <cellStyle name="20% - Accent1 3 6 2 5 2 2 2 2" xfId="29641" xr:uid="{00000000-0005-0000-0000-000011730000}"/>
    <cellStyle name="20% - Accent1 3 6 2 5 2 2 3" xfId="29642" xr:uid="{00000000-0005-0000-0000-000012730000}"/>
    <cellStyle name="20% - Accent1 3 6 2 5 2 3" xfId="29643" xr:uid="{00000000-0005-0000-0000-000013730000}"/>
    <cellStyle name="20% - Accent1 3 6 2 5 2 3 2" xfId="29644" xr:uid="{00000000-0005-0000-0000-000014730000}"/>
    <cellStyle name="20% - Accent1 3 6 2 5 2 4" xfId="29645" xr:uid="{00000000-0005-0000-0000-000015730000}"/>
    <cellStyle name="20% - Accent1 3 6 2 5 3" xfId="29646" xr:uid="{00000000-0005-0000-0000-000016730000}"/>
    <cellStyle name="20% - Accent1 3 6 2 5 3 2" xfId="29647" xr:uid="{00000000-0005-0000-0000-000017730000}"/>
    <cellStyle name="20% - Accent1 3 6 2 5 3 2 2" xfId="29648" xr:uid="{00000000-0005-0000-0000-000018730000}"/>
    <cellStyle name="20% - Accent1 3 6 2 5 3 2 2 2" xfId="29649" xr:uid="{00000000-0005-0000-0000-000019730000}"/>
    <cellStyle name="20% - Accent1 3 6 2 5 3 2 3" xfId="29650" xr:uid="{00000000-0005-0000-0000-00001A730000}"/>
    <cellStyle name="20% - Accent1 3 6 2 5 3 3" xfId="29651" xr:uid="{00000000-0005-0000-0000-00001B730000}"/>
    <cellStyle name="20% - Accent1 3 6 2 5 3 3 2" xfId="29652" xr:uid="{00000000-0005-0000-0000-00001C730000}"/>
    <cellStyle name="20% - Accent1 3 6 2 5 3 4" xfId="29653" xr:uid="{00000000-0005-0000-0000-00001D730000}"/>
    <cellStyle name="20% - Accent1 3 6 2 5 4" xfId="29654" xr:uid="{00000000-0005-0000-0000-00001E730000}"/>
    <cellStyle name="20% - Accent1 3 6 2 5 4 2" xfId="29655" xr:uid="{00000000-0005-0000-0000-00001F730000}"/>
    <cellStyle name="20% - Accent1 3 6 2 5 4 2 2" xfId="29656" xr:uid="{00000000-0005-0000-0000-000020730000}"/>
    <cellStyle name="20% - Accent1 3 6 2 5 4 2 2 2" xfId="29657" xr:uid="{00000000-0005-0000-0000-000021730000}"/>
    <cellStyle name="20% - Accent1 3 6 2 5 4 2 3" xfId="29658" xr:uid="{00000000-0005-0000-0000-000022730000}"/>
    <cellStyle name="20% - Accent1 3 6 2 5 4 3" xfId="29659" xr:uid="{00000000-0005-0000-0000-000023730000}"/>
    <cellStyle name="20% - Accent1 3 6 2 5 4 3 2" xfId="29660" xr:uid="{00000000-0005-0000-0000-000024730000}"/>
    <cellStyle name="20% - Accent1 3 6 2 5 4 4" xfId="29661" xr:uid="{00000000-0005-0000-0000-000025730000}"/>
    <cellStyle name="20% - Accent1 3 6 2 5 5" xfId="29662" xr:uid="{00000000-0005-0000-0000-000026730000}"/>
    <cellStyle name="20% - Accent1 3 6 2 5 5 2" xfId="29663" xr:uid="{00000000-0005-0000-0000-000027730000}"/>
    <cellStyle name="20% - Accent1 3 6 2 5 5 2 2" xfId="29664" xr:uid="{00000000-0005-0000-0000-000028730000}"/>
    <cellStyle name="20% - Accent1 3 6 2 5 5 3" xfId="29665" xr:uid="{00000000-0005-0000-0000-000029730000}"/>
    <cellStyle name="20% - Accent1 3 6 2 5 6" xfId="29666" xr:uid="{00000000-0005-0000-0000-00002A730000}"/>
    <cellStyle name="20% - Accent1 3 6 2 5 6 2" xfId="29667" xr:uid="{00000000-0005-0000-0000-00002B730000}"/>
    <cellStyle name="20% - Accent1 3 6 2 5 6 2 2" xfId="29668" xr:uid="{00000000-0005-0000-0000-00002C730000}"/>
    <cellStyle name="20% - Accent1 3 6 2 5 6 3" xfId="29669" xr:uid="{00000000-0005-0000-0000-00002D730000}"/>
    <cellStyle name="20% - Accent1 3 6 2 5 7" xfId="29670" xr:uid="{00000000-0005-0000-0000-00002E730000}"/>
    <cellStyle name="20% - Accent1 3 6 2 5 7 2" xfId="29671" xr:uid="{00000000-0005-0000-0000-00002F730000}"/>
    <cellStyle name="20% - Accent1 3 6 2 5 8" xfId="29672" xr:uid="{00000000-0005-0000-0000-000030730000}"/>
    <cellStyle name="20% - Accent1 3 6 2 5 8 2" xfId="29673" xr:uid="{00000000-0005-0000-0000-000031730000}"/>
    <cellStyle name="20% - Accent1 3 6 2 5 9" xfId="29674" xr:uid="{00000000-0005-0000-0000-000032730000}"/>
    <cellStyle name="20% - Accent1 3 6 2 6" xfId="29675" xr:uid="{00000000-0005-0000-0000-000033730000}"/>
    <cellStyle name="20% - Accent1 3 6 2 6 2" xfId="29676" xr:uid="{00000000-0005-0000-0000-000034730000}"/>
    <cellStyle name="20% - Accent1 3 6 2 6 2 2" xfId="29677" xr:uid="{00000000-0005-0000-0000-000035730000}"/>
    <cellStyle name="20% - Accent1 3 6 2 6 2 2 2" xfId="29678" xr:uid="{00000000-0005-0000-0000-000036730000}"/>
    <cellStyle name="20% - Accent1 3 6 2 6 2 2 2 2" xfId="29679" xr:uid="{00000000-0005-0000-0000-000037730000}"/>
    <cellStyle name="20% - Accent1 3 6 2 6 2 2 3" xfId="29680" xr:uid="{00000000-0005-0000-0000-000038730000}"/>
    <cellStyle name="20% - Accent1 3 6 2 6 2 3" xfId="29681" xr:uid="{00000000-0005-0000-0000-000039730000}"/>
    <cellStyle name="20% - Accent1 3 6 2 6 2 3 2" xfId="29682" xr:uid="{00000000-0005-0000-0000-00003A730000}"/>
    <cellStyle name="20% - Accent1 3 6 2 6 2 4" xfId="29683" xr:uid="{00000000-0005-0000-0000-00003B730000}"/>
    <cellStyle name="20% - Accent1 3 6 2 6 3" xfId="29684" xr:uid="{00000000-0005-0000-0000-00003C730000}"/>
    <cellStyle name="20% - Accent1 3 6 2 6 3 2" xfId="29685" xr:uid="{00000000-0005-0000-0000-00003D730000}"/>
    <cellStyle name="20% - Accent1 3 6 2 6 3 2 2" xfId="29686" xr:uid="{00000000-0005-0000-0000-00003E730000}"/>
    <cellStyle name="20% - Accent1 3 6 2 6 3 2 2 2" xfId="29687" xr:uid="{00000000-0005-0000-0000-00003F730000}"/>
    <cellStyle name="20% - Accent1 3 6 2 6 3 2 3" xfId="29688" xr:uid="{00000000-0005-0000-0000-000040730000}"/>
    <cellStyle name="20% - Accent1 3 6 2 6 3 3" xfId="29689" xr:uid="{00000000-0005-0000-0000-000041730000}"/>
    <cellStyle name="20% - Accent1 3 6 2 6 3 3 2" xfId="29690" xr:uid="{00000000-0005-0000-0000-000042730000}"/>
    <cellStyle name="20% - Accent1 3 6 2 6 3 4" xfId="29691" xr:uid="{00000000-0005-0000-0000-000043730000}"/>
    <cellStyle name="20% - Accent1 3 6 2 6 4" xfId="29692" xr:uid="{00000000-0005-0000-0000-000044730000}"/>
    <cellStyle name="20% - Accent1 3 6 2 6 4 2" xfId="29693" xr:uid="{00000000-0005-0000-0000-000045730000}"/>
    <cellStyle name="20% - Accent1 3 6 2 6 4 2 2" xfId="29694" xr:uid="{00000000-0005-0000-0000-000046730000}"/>
    <cellStyle name="20% - Accent1 3 6 2 6 4 2 2 2" xfId="29695" xr:uid="{00000000-0005-0000-0000-000047730000}"/>
    <cellStyle name="20% - Accent1 3 6 2 6 4 2 3" xfId="29696" xr:uid="{00000000-0005-0000-0000-000048730000}"/>
    <cellStyle name="20% - Accent1 3 6 2 6 4 3" xfId="29697" xr:uid="{00000000-0005-0000-0000-000049730000}"/>
    <cellStyle name="20% - Accent1 3 6 2 6 4 3 2" xfId="29698" xr:uid="{00000000-0005-0000-0000-00004A730000}"/>
    <cellStyle name="20% - Accent1 3 6 2 6 4 4" xfId="29699" xr:uid="{00000000-0005-0000-0000-00004B730000}"/>
    <cellStyle name="20% - Accent1 3 6 2 6 5" xfId="29700" xr:uid="{00000000-0005-0000-0000-00004C730000}"/>
    <cellStyle name="20% - Accent1 3 6 2 6 5 2" xfId="29701" xr:uid="{00000000-0005-0000-0000-00004D730000}"/>
    <cellStyle name="20% - Accent1 3 6 2 6 5 2 2" xfId="29702" xr:uid="{00000000-0005-0000-0000-00004E730000}"/>
    <cellStyle name="20% - Accent1 3 6 2 6 5 3" xfId="29703" xr:uid="{00000000-0005-0000-0000-00004F730000}"/>
    <cellStyle name="20% - Accent1 3 6 2 6 6" xfId="29704" xr:uid="{00000000-0005-0000-0000-000050730000}"/>
    <cellStyle name="20% - Accent1 3 6 2 6 6 2" xfId="29705" xr:uid="{00000000-0005-0000-0000-000051730000}"/>
    <cellStyle name="20% - Accent1 3 6 2 6 6 2 2" xfId="29706" xr:uid="{00000000-0005-0000-0000-000052730000}"/>
    <cellStyle name="20% - Accent1 3 6 2 6 6 3" xfId="29707" xr:uid="{00000000-0005-0000-0000-000053730000}"/>
    <cellStyle name="20% - Accent1 3 6 2 6 7" xfId="29708" xr:uid="{00000000-0005-0000-0000-000054730000}"/>
    <cellStyle name="20% - Accent1 3 6 2 6 7 2" xfId="29709" xr:uid="{00000000-0005-0000-0000-000055730000}"/>
    <cellStyle name="20% - Accent1 3 6 2 6 8" xfId="29710" xr:uid="{00000000-0005-0000-0000-000056730000}"/>
    <cellStyle name="20% - Accent1 3 6 2 6 8 2" xfId="29711" xr:uid="{00000000-0005-0000-0000-000057730000}"/>
    <cellStyle name="20% - Accent1 3 6 2 6 9" xfId="29712" xr:uid="{00000000-0005-0000-0000-000058730000}"/>
    <cellStyle name="20% - Accent1 3 6 2 7" xfId="29713" xr:uid="{00000000-0005-0000-0000-000059730000}"/>
    <cellStyle name="20% - Accent1 3 6 2 7 2" xfId="29714" xr:uid="{00000000-0005-0000-0000-00005A730000}"/>
    <cellStyle name="20% - Accent1 3 6 2 7 2 2" xfId="29715" xr:uid="{00000000-0005-0000-0000-00005B730000}"/>
    <cellStyle name="20% - Accent1 3 6 2 7 2 2 2" xfId="29716" xr:uid="{00000000-0005-0000-0000-00005C730000}"/>
    <cellStyle name="20% - Accent1 3 6 2 7 2 3" xfId="29717" xr:uid="{00000000-0005-0000-0000-00005D730000}"/>
    <cellStyle name="20% - Accent1 3 6 2 7 3" xfId="29718" xr:uid="{00000000-0005-0000-0000-00005E730000}"/>
    <cellStyle name="20% - Accent1 3 6 2 7 3 2" xfId="29719" xr:uid="{00000000-0005-0000-0000-00005F730000}"/>
    <cellStyle name="20% - Accent1 3 6 2 7 4" xfId="29720" xr:uid="{00000000-0005-0000-0000-000060730000}"/>
    <cellStyle name="20% - Accent1 3 6 2 8" xfId="29721" xr:uid="{00000000-0005-0000-0000-000061730000}"/>
    <cellStyle name="20% - Accent1 3 6 2 8 2" xfId="29722" xr:uid="{00000000-0005-0000-0000-000062730000}"/>
    <cellStyle name="20% - Accent1 3 6 2 8 2 2" xfId="29723" xr:uid="{00000000-0005-0000-0000-000063730000}"/>
    <cellStyle name="20% - Accent1 3 6 2 8 2 2 2" xfId="29724" xr:uid="{00000000-0005-0000-0000-000064730000}"/>
    <cellStyle name="20% - Accent1 3 6 2 8 2 3" xfId="29725" xr:uid="{00000000-0005-0000-0000-000065730000}"/>
    <cellStyle name="20% - Accent1 3 6 2 8 3" xfId="29726" xr:uid="{00000000-0005-0000-0000-000066730000}"/>
    <cellStyle name="20% - Accent1 3 6 2 8 3 2" xfId="29727" xr:uid="{00000000-0005-0000-0000-000067730000}"/>
    <cellStyle name="20% - Accent1 3 6 2 8 4" xfId="29728" xr:uid="{00000000-0005-0000-0000-000068730000}"/>
    <cellStyle name="20% - Accent1 3 6 2 9" xfId="29729" xr:uid="{00000000-0005-0000-0000-000069730000}"/>
    <cellStyle name="20% - Accent1 3 6 2 9 2" xfId="29730" xr:uid="{00000000-0005-0000-0000-00006A730000}"/>
    <cellStyle name="20% - Accent1 3 6 2 9 2 2" xfId="29731" xr:uid="{00000000-0005-0000-0000-00006B730000}"/>
    <cellStyle name="20% - Accent1 3 6 2 9 2 2 2" xfId="29732" xr:uid="{00000000-0005-0000-0000-00006C730000}"/>
    <cellStyle name="20% - Accent1 3 6 2 9 2 3" xfId="29733" xr:uid="{00000000-0005-0000-0000-00006D730000}"/>
    <cellStyle name="20% - Accent1 3 6 2 9 3" xfId="29734" xr:uid="{00000000-0005-0000-0000-00006E730000}"/>
    <cellStyle name="20% - Accent1 3 6 2 9 3 2" xfId="29735" xr:uid="{00000000-0005-0000-0000-00006F730000}"/>
    <cellStyle name="20% - Accent1 3 6 2 9 4" xfId="29736" xr:uid="{00000000-0005-0000-0000-000070730000}"/>
    <cellStyle name="20% - Accent1 3 6 3" xfId="29737" xr:uid="{00000000-0005-0000-0000-000071730000}"/>
    <cellStyle name="20% - Accent1 3 6 3 10" xfId="29738" xr:uid="{00000000-0005-0000-0000-000072730000}"/>
    <cellStyle name="20% - Accent1 3 6 3 10 2" xfId="29739" xr:uid="{00000000-0005-0000-0000-000073730000}"/>
    <cellStyle name="20% - Accent1 3 6 3 11" xfId="29740" xr:uid="{00000000-0005-0000-0000-000074730000}"/>
    <cellStyle name="20% - Accent1 3 6 3 2" xfId="29741" xr:uid="{00000000-0005-0000-0000-000075730000}"/>
    <cellStyle name="20% - Accent1 3 6 3 2 2" xfId="29742" xr:uid="{00000000-0005-0000-0000-000076730000}"/>
    <cellStyle name="20% - Accent1 3 6 3 2 2 2" xfId="29743" xr:uid="{00000000-0005-0000-0000-000077730000}"/>
    <cellStyle name="20% - Accent1 3 6 3 2 2 2 2" xfId="29744" xr:uid="{00000000-0005-0000-0000-000078730000}"/>
    <cellStyle name="20% - Accent1 3 6 3 2 2 2 2 2" xfId="29745" xr:uid="{00000000-0005-0000-0000-000079730000}"/>
    <cellStyle name="20% - Accent1 3 6 3 2 2 2 3" xfId="29746" xr:uid="{00000000-0005-0000-0000-00007A730000}"/>
    <cellStyle name="20% - Accent1 3 6 3 2 2 3" xfId="29747" xr:uid="{00000000-0005-0000-0000-00007B730000}"/>
    <cellStyle name="20% - Accent1 3 6 3 2 2 3 2" xfId="29748" xr:uid="{00000000-0005-0000-0000-00007C730000}"/>
    <cellStyle name="20% - Accent1 3 6 3 2 2 4" xfId="29749" xr:uid="{00000000-0005-0000-0000-00007D730000}"/>
    <cellStyle name="20% - Accent1 3 6 3 2 3" xfId="29750" xr:uid="{00000000-0005-0000-0000-00007E730000}"/>
    <cellStyle name="20% - Accent1 3 6 3 2 3 2" xfId="29751" xr:uid="{00000000-0005-0000-0000-00007F730000}"/>
    <cellStyle name="20% - Accent1 3 6 3 2 3 2 2" xfId="29752" xr:uid="{00000000-0005-0000-0000-000080730000}"/>
    <cellStyle name="20% - Accent1 3 6 3 2 3 2 2 2" xfId="29753" xr:uid="{00000000-0005-0000-0000-000081730000}"/>
    <cellStyle name="20% - Accent1 3 6 3 2 3 2 3" xfId="29754" xr:uid="{00000000-0005-0000-0000-000082730000}"/>
    <cellStyle name="20% - Accent1 3 6 3 2 3 3" xfId="29755" xr:uid="{00000000-0005-0000-0000-000083730000}"/>
    <cellStyle name="20% - Accent1 3 6 3 2 3 3 2" xfId="29756" xr:uid="{00000000-0005-0000-0000-000084730000}"/>
    <cellStyle name="20% - Accent1 3 6 3 2 3 4" xfId="29757" xr:uid="{00000000-0005-0000-0000-000085730000}"/>
    <cellStyle name="20% - Accent1 3 6 3 2 4" xfId="29758" xr:uid="{00000000-0005-0000-0000-000086730000}"/>
    <cellStyle name="20% - Accent1 3 6 3 2 4 2" xfId="29759" xr:uid="{00000000-0005-0000-0000-000087730000}"/>
    <cellStyle name="20% - Accent1 3 6 3 2 4 2 2" xfId="29760" xr:uid="{00000000-0005-0000-0000-000088730000}"/>
    <cellStyle name="20% - Accent1 3 6 3 2 4 2 2 2" xfId="29761" xr:uid="{00000000-0005-0000-0000-000089730000}"/>
    <cellStyle name="20% - Accent1 3 6 3 2 4 2 3" xfId="29762" xr:uid="{00000000-0005-0000-0000-00008A730000}"/>
    <cellStyle name="20% - Accent1 3 6 3 2 4 3" xfId="29763" xr:uid="{00000000-0005-0000-0000-00008B730000}"/>
    <cellStyle name="20% - Accent1 3 6 3 2 4 3 2" xfId="29764" xr:uid="{00000000-0005-0000-0000-00008C730000}"/>
    <cellStyle name="20% - Accent1 3 6 3 2 4 4" xfId="29765" xr:uid="{00000000-0005-0000-0000-00008D730000}"/>
    <cellStyle name="20% - Accent1 3 6 3 2 5" xfId="29766" xr:uid="{00000000-0005-0000-0000-00008E730000}"/>
    <cellStyle name="20% - Accent1 3 6 3 2 5 2" xfId="29767" xr:uid="{00000000-0005-0000-0000-00008F730000}"/>
    <cellStyle name="20% - Accent1 3 6 3 2 5 2 2" xfId="29768" xr:uid="{00000000-0005-0000-0000-000090730000}"/>
    <cellStyle name="20% - Accent1 3 6 3 2 5 3" xfId="29769" xr:uid="{00000000-0005-0000-0000-000091730000}"/>
    <cellStyle name="20% - Accent1 3 6 3 2 6" xfId="29770" xr:uid="{00000000-0005-0000-0000-000092730000}"/>
    <cellStyle name="20% - Accent1 3 6 3 2 6 2" xfId="29771" xr:uid="{00000000-0005-0000-0000-000093730000}"/>
    <cellStyle name="20% - Accent1 3 6 3 2 6 2 2" xfId="29772" xr:uid="{00000000-0005-0000-0000-000094730000}"/>
    <cellStyle name="20% - Accent1 3 6 3 2 6 3" xfId="29773" xr:uid="{00000000-0005-0000-0000-000095730000}"/>
    <cellStyle name="20% - Accent1 3 6 3 2 7" xfId="29774" xr:uid="{00000000-0005-0000-0000-000096730000}"/>
    <cellStyle name="20% - Accent1 3 6 3 2 7 2" xfId="29775" xr:uid="{00000000-0005-0000-0000-000097730000}"/>
    <cellStyle name="20% - Accent1 3 6 3 2 8" xfId="29776" xr:uid="{00000000-0005-0000-0000-000098730000}"/>
    <cellStyle name="20% - Accent1 3 6 3 2 8 2" xfId="29777" xr:uid="{00000000-0005-0000-0000-000099730000}"/>
    <cellStyle name="20% - Accent1 3 6 3 2 9" xfId="29778" xr:uid="{00000000-0005-0000-0000-00009A730000}"/>
    <cellStyle name="20% - Accent1 3 6 3 3" xfId="29779" xr:uid="{00000000-0005-0000-0000-00009B730000}"/>
    <cellStyle name="20% - Accent1 3 6 3 3 2" xfId="29780" xr:uid="{00000000-0005-0000-0000-00009C730000}"/>
    <cellStyle name="20% - Accent1 3 6 3 3 2 2" xfId="29781" xr:uid="{00000000-0005-0000-0000-00009D730000}"/>
    <cellStyle name="20% - Accent1 3 6 3 3 2 2 2" xfId="29782" xr:uid="{00000000-0005-0000-0000-00009E730000}"/>
    <cellStyle name="20% - Accent1 3 6 3 3 2 2 2 2" xfId="29783" xr:uid="{00000000-0005-0000-0000-00009F730000}"/>
    <cellStyle name="20% - Accent1 3 6 3 3 2 2 3" xfId="29784" xr:uid="{00000000-0005-0000-0000-0000A0730000}"/>
    <cellStyle name="20% - Accent1 3 6 3 3 2 3" xfId="29785" xr:uid="{00000000-0005-0000-0000-0000A1730000}"/>
    <cellStyle name="20% - Accent1 3 6 3 3 2 3 2" xfId="29786" xr:uid="{00000000-0005-0000-0000-0000A2730000}"/>
    <cellStyle name="20% - Accent1 3 6 3 3 2 4" xfId="29787" xr:uid="{00000000-0005-0000-0000-0000A3730000}"/>
    <cellStyle name="20% - Accent1 3 6 3 3 3" xfId="29788" xr:uid="{00000000-0005-0000-0000-0000A4730000}"/>
    <cellStyle name="20% - Accent1 3 6 3 3 3 2" xfId="29789" xr:uid="{00000000-0005-0000-0000-0000A5730000}"/>
    <cellStyle name="20% - Accent1 3 6 3 3 3 2 2" xfId="29790" xr:uid="{00000000-0005-0000-0000-0000A6730000}"/>
    <cellStyle name="20% - Accent1 3 6 3 3 3 2 2 2" xfId="29791" xr:uid="{00000000-0005-0000-0000-0000A7730000}"/>
    <cellStyle name="20% - Accent1 3 6 3 3 3 2 3" xfId="29792" xr:uid="{00000000-0005-0000-0000-0000A8730000}"/>
    <cellStyle name="20% - Accent1 3 6 3 3 3 3" xfId="29793" xr:uid="{00000000-0005-0000-0000-0000A9730000}"/>
    <cellStyle name="20% - Accent1 3 6 3 3 3 3 2" xfId="29794" xr:uid="{00000000-0005-0000-0000-0000AA730000}"/>
    <cellStyle name="20% - Accent1 3 6 3 3 3 4" xfId="29795" xr:uid="{00000000-0005-0000-0000-0000AB730000}"/>
    <cellStyle name="20% - Accent1 3 6 3 3 4" xfId="29796" xr:uid="{00000000-0005-0000-0000-0000AC730000}"/>
    <cellStyle name="20% - Accent1 3 6 3 3 4 2" xfId="29797" xr:uid="{00000000-0005-0000-0000-0000AD730000}"/>
    <cellStyle name="20% - Accent1 3 6 3 3 4 2 2" xfId="29798" xr:uid="{00000000-0005-0000-0000-0000AE730000}"/>
    <cellStyle name="20% - Accent1 3 6 3 3 4 2 2 2" xfId="29799" xr:uid="{00000000-0005-0000-0000-0000AF730000}"/>
    <cellStyle name="20% - Accent1 3 6 3 3 4 2 3" xfId="29800" xr:uid="{00000000-0005-0000-0000-0000B0730000}"/>
    <cellStyle name="20% - Accent1 3 6 3 3 4 3" xfId="29801" xr:uid="{00000000-0005-0000-0000-0000B1730000}"/>
    <cellStyle name="20% - Accent1 3 6 3 3 4 3 2" xfId="29802" xr:uid="{00000000-0005-0000-0000-0000B2730000}"/>
    <cellStyle name="20% - Accent1 3 6 3 3 4 4" xfId="29803" xr:uid="{00000000-0005-0000-0000-0000B3730000}"/>
    <cellStyle name="20% - Accent1 3 6 3 3 5" xfId="29804" xr:uid="{00000000-0005-0000-0000-0000B4730000}"/>
    <cellStyle name="20% - Accent1 3 6 3 3 5 2" xfId="29805" xr:uid="{00000000-0005-0000-0000-0000B5730000}"/>
    <cellStyle name="20% - Accent1 3 6 3 3 5 2 2" xfId="29806" xr:uid="{00000000-0005-0000-0000-0000B6730000}"/>
    <cellStyle name="20% - Accent1 3 6 3 3 5 3" xfId="29807" xr:uid="{00000000-0005-0000-0000-0000B7730000}"/>
    <cellStyle name="20% - Accent1 3 6 3 3 6" xfId="29808" xr:uid="{00000000-0005-0000-0000-0000B8730000}"/>
    <cellStyle name="20% - Accent1 3 6 3 3 6 2" xfId="29809" xr:uid="{00000000-0005-0000-0000-0000B9730000}"/>
    <cellStyle name="20% - Accent1 3 6 3 3 6 2 2" xfId="29810" xr:uid="{00000000-0005-0000-0000-0000BA730000}"/>
    <cellStyle name="20% - Accent1 3 6 3 3 6 3" xfId="29811" xr:uid="{00000000-0005-0000-0000-0000BB730000}"/>
    <cellStyle name="20% - Accent1 3 6 3 3 7" xfId="29812" xr:uid="{00000000-0005-0000-0000-0000BC730000}"/>
    <cellStyle name="20% - Accent1 3 6 3 3 7 2" xfId="29813" xr:uid="{00000000-0005-0000-0000-0000BD730000}"/>
    <cellStyle name="20% - Accent1 3 6 3 3 8" xfId="29814" xr:uid="{00000000-0005-0000-0000-0000BE730000}"/>
    <cellStyle name="20% - Accent1 3 6 3 3 8 2" xfId="29815" xr:uid="{00000000-0005-0000-0000-0000BF730000}"/>
    <cellStyle name="20% - Accent1 3 6 3 3 9" xfId="29816" xr:uid="{00000000-0005-0000-0000-0000C0730000}"/>
    <cellStyle name="20% - Accent1 3 6 3 4" xfId="29817" xr:uid="{00000000-0005-0000-0000-0000C1730000}"/>
    <cellStyle name="20% - Accent1 3 6 3 4 2" xfId="29818" xr:uid="{00000000-0005-0000-0000-0000C2730000}"/>
    <cellStyle name="20% - Accent1 3 6 3 4 2 2" xfId="29819" xr:uid="{00000000-0005-0000-0000-0000C3730000}"/>
    <cellStyle name="20% - Accent1 3 6 3 4 2 2 2" xfId="29820" xr:uid="{00000000-0005-0000-0000-0000C4730000}"/>
    <cellStyle name="20% - Accent1 3 6 3 4 2 3" xfId="29821" xr:uid="{00000000-0005-0000-0000-0000C5730000}"/>
    <cellStyle name="20% - Accent1 3 6 3 4 3" xfId="29822" xr:uid="{00000000-0005-0000-0000-0000C6730000}"/>
    <cellStyle name="20% - Accent1 3 6 3 4 3 2" xfId="29823" xr:uid="{00000000-0005-0000-0000-0000C7730000}"/>
    <cellStyle name="20% - Accent1 3 6 3 4 4" xfId="29824" xr:uid="{00000000-0005-0000-0000-0000C8730000}"/>
    <cellStyle name="20% - Accent1 3 6 3 5" xfId="29825" xr:uid="{00000000-0005-0000-0000-0000C9730000}"/>
    <cellStyle name="20% - Accent1 3 6 3 5 2" xfId="29826" xr:uid="{00000000-0005-0000-0000-0000CA730000}"/>
    <cellStyle name="20% - Accent1 3 6 3 5 2 2" xfId="29827" xr:uid="{00000000-0005-0000-0000-0000CB730000}"/>
    <cellStyle name="20% - Accent1 3 6 3 5 2 2 2" xfId="29828" xr:uid="{00000000-0005-0000-0000-0000CC730000}"/>
    <cellStyle name="20% - Accent1 3 6 3 5 2 3" xfId="29829" xr:uid="{00000000-0005-0000-0000-0000CD730000}"/>
    <cellStyle name="20% - Accent1 3 6 3 5 3" xfId="29830" xr:uid="{00000000-0005-0000-0000-0000CE730000}"/>
    <cellStyle name="20% - Accent1 3 6 3 5 3 2" xfId="29831" xr:uid="{00000000-0005-0000-0000-0000CF730000}"/>
    <cellStyle name="20% - Accent1 3 6 3 5 4" xfId="29832" xr:uid="{00000000-0005-0000-0000-0000D0730000}"/>
    <cellStyle name="20% - Accent1 3 6 3 6" xfId="29833" xr:uid="{00000000-0005-0000-0000-0000D1730000}"/>
    <cellStyle name="20% - Accent1 3 6 3 6 2" xfId="29834" xr:uid="{00000000-0005-0000-0000-0000D2730000}"/>
    <cellStyle name="20% - Accent1 3 6 3 6 2 2" xfId="29835" xr:uid="{00000000-0005-0000-0000-0000D3730000}"/>
    <cellStyle name="20% - Accent1 3 6 3 6 2 2 2" xfId="29836" xr:uid="{00000000-0005-0000-0000-0000D4730000}"/>
    <cellStyle name="20% - Accent1 3 6 3 6 2 3" xfId="29837" xr:uid="{00000000-0005-0000-0000-0000D5730000}"/>
    <cellStyle name="20% - Accent1 3 6 3 6 3" xfId="29838" xr:uid="{00000000-0005-0000-0000-0000D6730000}"/>
    <cellStyle name="20% - Accent1 3 6 3 6 3 2" xfId="29839" xr:uid="{00000000-0005-0000-0000-0000D7730000}"/>
    <cellStyle name="20% - Accent1 3 6 3 6 4" xfId="29840" xr:uid="{00000000-0005-0000-0000-0000D8730000}"/>
    <cellStyle name="20% - Accent1 3 6 3 7" xfId="29841" xr:uid="{00000000-0005-0000-0000-0000D9730000}"/>
    <cellStyle name="20% - Accent1 3 6 3 7 2" xfId="29842" xr:uid="{00000000-0005-0000-0000-0000DA730000}"/>
    <cellStyle name="20% - Accent1 3 6 3 7 2 2" xfId="29843" xr:uid="{00000000-0005-0000-0000-0000DB730000}"/>
    <cellStyle name="20% - Accent1 3 6 3 7 3" xfId="29844" xr:uid="{00000000-0005-0000-0000-0000DC730000}"/>
    <cellStyle name="20% - Accent1 3 6 3 8" xfId="29845" xr:uid="{00000000-0005-0000-0000-0000DD730000}"/>
    <cellStyle name="20% - Accent1 3 6 3 8 2" xfId="29846" xr:uid="{00000000-0005-0000-0000-0000DE730000}"/>
    <cellStyle name="20% - Accent1 3 6 3 8 2 2" xfId="29847" xr:uid="{00000000-0005-0000-0000-0000DF730000}"/>
    <cellStyle name="20% - Accent1 3 6 3 8 3" xfId="29848" xr:uid="{00000000-0005-0000-0000-0000E0730000}"/>
    <cellStyle name="20% - Accent1 3 6 3 9" xfId="29849" xr:uid="{00000000-0005-0000-0000-0000E1730000}"/>
    <cellStyle name="20% - Accent1 3 6 3 9 2" xfId="29850" xr:uid="{00000000-0005-0000-0000-0000E2730000}"/>
    <cellStyle name="20% - Accent1 3 6 4" xfId="29851" xr:uid="{00000000-0005-0000-0000-0000E3730000}"/>
    <cellStyle name="20% - Accent1 3 6 4 10" xfId="29852" xr:uid="{00000000-0005-0000-0000-0000E4730000}"/>
    <cellStyle name="20% - Accent1 3 6 4 10 2" xfId="29853" xr:uid="{00000000-0005-0000-0000-0000E5730000}"/>
    <cellStyle name="20% - Accent1 3 6 4 11" xfId="29854" xr:uid="{00000000-0005-0000-0000-0000E6730000}"/>
    <cellStyle name="20% - Accent1 3 6 4 2" xfId="29855" xr:uid="{00000000-0005-0000-0000-0000E7730000}"/>
    <cellStyle name="20% - Accent1 3 6 4 2 2" xfId="29856" xr:uid="{00000000-0005-0000-0000-0000E8730000}"/>
    <cellStyle name="20% - Accent1 3 6 4 2 2 2" xfId="29857" xr:uid="{00000000-0005-0000-0000-0000E9730000}"/>
    <cellStyle name="20% - Accent1 3 6 4 2 2 2 2" xfId="29858" xr:uid="{00000000-0005-0000-0000-0000EA730000}"/>
    <cellStyle name="20% - Accent1 3 6 4 2 2 2 2 2" xfId="29859" xr:uid="{00000000-0005-0000-0000-0000EB730000}"/>
    <cellStyle name="20% - Accent1 3 6 4 2 2 2 3" xfId="29860" xr:uid="{00000000-0005-0000-0000-0000EC730000}"/>
    <cellStyle name="20% - Accent1 3 6 4 2 2 3" xfId="29861" xr:uid="{00000000-0005-0000-0000-0000ED730000}"/>
    <cellStyle name="20% - Accent1 3 6 4 2 2 3 2" xfId="29862" xr:uid="{00000000-0005-0000-0000-0000EE730000}"/>
    <cellStyle name="20% - Accent1 3 6 4 2 2 4" xfId="29863" xr:uid="{00000000-0005-0000-0000-0000EF730000}"/>
    <cellStyle name="20% - Accent1 3 6 4 2 3" xfId="29864" xr:uid="{00000000-0005-0000-0000-0000F0730000}"/>
    <cellStyle name="20% - Accent1 3 6 4 2 3 2" xfId="29865" xr:uid="{00000000-0005-0000-0000-0000F1730000}"/>
    <cellStyle name="20% - Accent1 3 6 4 2 3 2 2" xfId="29866" xr:uid="{00000000-0005-0000-0000-0000F2730000}"/>
    <cellStyle name="20% - Accent1 3 6 4 2 3 2 2 2" xfId="29867" xr:uid="{00000000-0005-0000-0000-0000F3730000}"/>
    <cellStyle name="20% - Accent1 3 6 4 2 3 2 3" xfId="29868" xr:uid="{00000000-0005-0000-0000-0000F4730000}"/>
    <cellStyle name="20% - Accent1 3 6 4 2 3 3" xfId="29869" xr:uid="{00000000-0005-0000-0000-0000F5730000}"/>
    <cellStyle name="20% - Accent1 3 6 4 2 3 3 2" xfId="29870" xr:uid="{00000000-0005-0000-0000-0000F6730000}"/>
    <cellStyle name="20% - Accent1 3 6 4 2 3 4" xfId="29871" xr:uid="{00000000-0005-0000-0000-0000F7730000}"/>
    <cellStyle name="20% - Accent1 3 6 4 2 4" xfId="29872" xr:uid="{00000000-0005-0000-0000-0000F8730000}"/>
    <cellStyle name="20% - Accent1 3 6 4 2 4 2" xfId="29873" xr:uid="{00000000-0005-0000-0000-0000F9730000}"/>
    <cellStyle name="20% - Accent1 3 6 4 2 4 2 2" xfId="29874" xr:uid="{00000000-0005-0000-0000-0000FA730000}"/>
    <cellStyle name="20% - Accent1 3 6 4 2 4 2 2 2" xfId="29875" xr:uid="{00000000-0005-0000-0000-0000FB730000}"/>
    <cellStyle name="20% - Accent1 3 6 4 2 4 2 3" xfId="29876" xr:uid="{00000000-0005-0000-0000-0000FC730000}"/>
    <cellStyle name="20% - Accent1 3 6 4 2 4 3" xfId="29877" xr:uid="{00000000-0005-0000-0000-0000FD730000}"/>
    <cellStyle name="20% - Accent1 3 6 4 2 4 3 2" xfId="29878" xr:uid="{00000000-0005-0000-0000-0000FE730000}"/>
    <cellStyle name="20% - Accent1 3 6 4 2 4 4" xfId="29879" xr:uid="{00000000-0005-0000-0000-0000FF730000}"/>
    <cellStyle name="20% - Accent1 3 6 4 2 5" xfId="29880" xr:uid="{00000000-0005-0000-0000-000000740000}"/>
    <cellStyle name="20% - Accent1 3 6 4 2 5 2" xfId="29881" xr:uid="{00000000-0005-0000-0000-000001740000}"/>
    <cellStyle name="20% - Accent1 3 6 4 2 5 2 2" xfId="29882" xr:uid="{00000000-0005-0000-0000-000002740000}"/>
    <cellStyle name="20% - Accent1 3 6 4 2 5 3" xfId="29883" xr:uid="{00000000-0005-0000-0000-000003740000}"/>
    <cellStyle name="20% - Accent1 3 6 4 2 6" xfId="29884" xr:uid="{00000000-0005-0000-0000-000004740000}"/>
    <cellStyle name="20% - Accent1 3 6 4 2 6 2" xfId="29885" xr:uid="{00000000-0005-0000-0000-000005740000}"/>
    <cellStyle name="20% - Accent1 3 6 4 2 6 2 2" xfId="29886" xr:uid="{00000000-0005-0000-0000-000006740000}"/>
    <cellStyle name="20% - Accent1 3 6 4 2 6 3" xfId="29887" xr:uid="{00000000-0005-0000-0000-000007740000}"/>
    <cellStyle name="20% - Accent1 3 6 4 2 7" xfId="29888" xr:uid="{00000000-0005-0000-0000-000008740000}"/>
    <cellStyle name="20% - Accent1 3 6 4 2 7 2" xfId="29889" xr:uid="{00000000-0005-0000-0000-000009740000}"/>
    <cellStyle name="20% - Accent1 3 6 4 2 8" xfId="29890" xr:uid="{00000000-0005-0000-0000-00000A740000}"/>
    <cellStyle name="20% - Accent1 3 6 4 2 8 2" xfId="29891" xr:uid="{00000000-0005-0000-0000-00000B740000}"/>
    <cellStyle name="20% - Accent1 3 6 4 2 9" xfId="29892" xr:uid="{00000000-0005-0000-0000-00000C740000}"/>
    <cellStyle name="20% - Accent1 3 6 4 3" xfId="29893" xr:uid="{00000000-0005-0000-0000-00000D740000}"/>
    <cellStyle name="20% - Accent1 3 6 4 3 2" xfId="29894" xr:uid="{00000000-0005-0000-0000-00000E740000}"/>
    <cellStyle name="20% - Accent1 3 6 4 3 2 2" xfId="29895" xr:uid="{00000000-0005-0000-0000-00000F740000}"/>
    <cellStyle name="20% - Accent1 3 6 4 3 2 2 2" xfId="29896" xr:uid="{00000000-0005-0000-0000-000010740000}"/>
    <cellStyle name="20% - Accent1 3 6 4 3 2 2 2 2" xfId="29897" xr:uid="{00000000-0005-0000-0000-000011740000}"/>
    <cellStyle name="20% - Accent1 3 6 4 3 2 2 3" xfId="29898" xr:uid="{00000000-0005-0000-0000-000012740000}"/>
    <cellStyle name="20% - Accent1 3 6 4 3 2 3" xfId="29899" xr:uid="{00000000-0005-0000-0000-000013740000}"/>
    <cellStyle name="20% - Accent1 3 6 4 3 2 3 2" xfId="29900" xr:uid="{00000000-0005-0000-0000-000014740000}"/>
    <cellStyle name="20% - Accent1 3 6 4 3 2 4" xfId="29901" xr:uid="{00000000-0005-0000-0000-000015740000}"/>
    <cellStyle name="20% - Accent1 3 6 4 3 3" xfId="29902" xr:uid="{00000000-0005-0000-0000-000016740000}"/>
    <cellStyle name="20% - Accent1 3 6 4 3 3 2" xfId="29903" xr:uid="{00000000-0005-0000-0000-000017740000}"/>
    <cellStyle name="20% - Accent1 3 6 4 3 3 2 2" xfId="29904" xr:uid="{00000000-0005-0000-0000-000018740000}"/>
    <cellStyle name="20% - Accent1 3 6 4 3 3 2 2 2" xfId="29905" xr:uid="{00000000-0005-0000-0000-000019740000}"/>
    <cellStyle name="20% - Accent1 3 6 4 3 3 2 3" xfId="29906" xr:uid="{00000000-0005-0000-0000-00001A740000}"/>
    <cellStyle name="20% - Accent1 3 6 4 3 3 3" xfId="29907" xr:uid="{00000000-0005-0000-0000-00001B740000}"/>
    <cellStyle name="20% - Accent1 3 6 4 3 3 3 2" xfId="29908" xr:uid="{00000000-0005-0000-0000-00001C740000}"/>
    <cellStyle name="20% - Accent1 3 6 4 3 3 4" xfId="29909" xr:uid="{00000000-0005-0000-0000-00001D740000}"/>
    <cellStyle name="20% - Accent1 3 6 4 3 4" xfId="29910" xr:uid="{00000000-0005-0000-0000-00001E740000}"/>
    <cellStyle name="20% - Accent1 3 6 4 3 4 2" xfId="29911" xr:uid="{00000000-0005-0000-0000-00001F740000}"/>
    <cellStyle name="20% - Accent1 3 6 4 3 4 2 2" xfId="29912" xr:uid="{00000000-0005-0000-0000-000020740000}"/>
    <cellStyle name="20% - Accent1 3 6 4 3 4 2 2 2" xfId="29913" xr:uid="{00000000-0005-0000-0000-000021740000}"/>
    <cellStyle name="20% - Accent1 3 6 4 3 4 2 3" xfId="29914" xr:uid="{00000000-0005-0000-0000-000022740000}"/>
    <cellStyle name="20% - Accent1 3 6 4 3 4 3" xfId="29915" xr:uid="{00000000-0005-0000-0000-000023740000}"/>
    <cellStyle name="20% - Accent1 3 6 4 3 4 3 2" xfId="29916" xr:uid="{00000000-0005-0000-0000-000024740000}"/>
    <cellStyle name="20% - Accent1 3 6 4 3 4 4" xfId="29917" xr:uid="{00000000-0005-0000-0000-000025740000}"/>
    <cellStyle name="20% - Accent1 3 6 4 3 5" xfId="29918" xr:uid="{00000000-0005-0000-0000-000026740000}"/>
    <cellStyle name="20% - Accent1 3 6 4 3 5 2" xfId="29919" xr:uid="{00000000-0005-0000-0000-000027740000}"/>
    <cellStyle name="20% - Accent1 3 6 4 3 5 2 2" xfId="29920" xr:uid="{00000000-0005-0000-0000-000028740000}"/>
    <cellStyle name="20% - Accent1 3 6 4 3 5 3" xfId="29921" xr:uid="{00000000-0005-0000-0000-000029740000}"/>
    <cellStyle name="20% - Accent1 3 6 4 3 6" xfId="29922" xr:uid="{00000000-0005-0000-0000-00002A740000}"/>
    <cellStyle name="20% - Accent1 3 6 4 3 6 2" xfId="29923" xr:uid="{00000000-0005-0000-0000-00002B740000}"/>
    <cellStyle name="20% - Accent1 3 6 4 3 6 2 2" xfId="29924" xr:uid="{00000000-0005-0000-0000-00002C740000}"/>
    <cellStyle name="20% - Accent1 3 6 4 3 6 3" xfId="29925" xr:uid="{00000000-0005-0000-0000-00002D740000}"/>
    <cellStyle name="20% - Accent1 3 6 4 3 7" xfId="29926" xr:uid="{00000000-0005-0000-0000-00002E740000}"/>
    <cellStyle name="20% - Accent1 3 6 4 3 7 2" xfId="29927" xr:uid="{00000000-0005-0000-0000-00002F740000}"/>
    <cellStyle name="20% - Accent1 3 6 4 3 8" xfId="29928" xr:uid="{00000000-0005-0000-0000-000030740000}"/>
    <cellStyle name="20% - Accent1 3 6 4 3 8 2" xfId="29929" xr:uid="{00000000-0005-0000-0000-000031740000}"/>
    <cellStyle name="20% - Accent1 3 6 4 3 9" xfId="29930" xr:uid="{00000000-0005-0000-0000-000032740000}"/>
    <cellStyle name="20% - Accent1 3 6 4 4" xfId="29931" xr:uid="{00000000-0005-0000-0000-000033740000}"/>
    <cellStyle name="20% - Accent1 3 6 4 4 2" xfId="29932" xr:uid="{00000000-0005-0000-0000-000034740000}"/>
    <cellStyle name="20% - Accent1 3 6 4 4 2 2" xfId="29933" xr:uid="{00000000-0005-0000-0000-000035740000}"/>
    <cellStyle name="20% - Accent1 3 6 4 4 2 2 2" xfId="29934" xr:uid="{00000000-0005-0000-0000-000036740000}"/>
    <cellStyle name="20% - Accent1 3 6 4 4 2 3" xfId="29935" xr:uid="{00000000-0005-0000-0000-000037740000}"/>
    <cellStyle name="20% - Accent1 3 6 4 4 3" xfId="29936" xr:uid="{00000000-0005-0000-0000-000038740000}"/>
    <cellStyle name="20% - Accent1 3 6 4 4 3 2" xfId="29937" xr:uid="{00000000-0005-0000-0000-000039740000}"/>
    <cellStyle name="20% - Accent1 3 6 4 4 4" xfId="29938" xr:uid="{00000000-0005-0000-0000-00003A740000}"/>
    <cellStyle name="20% - Accent1 3 6 4 5" xfId="29939" xr:uid="{00000000-0005-0000-0000-00003B740000}"/>
    <cellStyle name="20% - Accent1 3 6 4 5 2" xfId="29940" xr:uid="{00000000-0005-0000-0000-00003C740000}"/>
    <cellStyle name="20% - Accent1 3 6 4 5 2 2" xfId="29941" xr:uid="{00000000-0005-0000-0000-00003D740000}"/>
    <cellStyle name="20% - Accent1 3 6 4 5 2 2 2" xfId="29942" xr:uid="{00000000-0005-0000-0000-00003E740000}"/>
    <cellStyle name="20% - Accent1 3 6 4 5 2 3" xfId="29943" xr:uid="{00000000-0005-0000-0000-00003F740000}"/>
    <cellStyle name="20% - Accent1 3 6 4 5 3" xfId="29944" xr:uid="{00000000-0005-0000-0000-000040740000}"/>
    <cellStyle name="20% - Accent1 3 6 4 5 3 2" xfId="29945" xr:uid="{00000000-0005-0000-0000-000041740000}"/>
    <cellStyle name="20% - Accent1 3 6 4 5 4" xfId="29946" xr:uid="{00000000-0005-0000-0000-000042740000}"/>
    <cellStyle name="20% - Accent1 3 6 4 6" xfId="29947" xr:uid="{00000000-0005-0000-0000-000043740000}"/>
    <cellStyle name="20% - Accent1 3 6 4 6 2" xfId="29948" xr:uid="{00000000-0005-0000-0000-000044740000}"/>
    <cellStyle name="20% - Accent1 3 6 4 6 2 2" xfId="29949" xr:uid="{00000000-0005-0000-0000-000045740000}"/>
    <cellStyle name="20% - Accent1 3 6 4 6 2 2 2" xfId="29950" xr:uid="{00000000-0005-0000-0000-000046740000}"/>
    <cellStyle name="20% - Accent1 3 6 4 6 2 3" xfId="29951" xr:uid="{00000000-0005-0000-0000-000047740000}"/>
    <cellStyle name="20% - Accent1 3 6 4 6 3" xfId="29952" xr:uid="{00000000-0005-0000-0000-000048740000}"/>
    <cellStyle name="20% - Accent1 3 6 4 6 3 2" xfId="29953" xr:uid="{00000000-0005-0000-0000-000049740000}"/>
    <cellStyle name="20% - Accent1 3 6 4 6 4" xfId="29954" xr:uid="{00000000-0005-0000-0000-00004A740000}"/>
    <cellStyle name="20% - Accent1 3 6 4 7" xfId="29955" xr:uid="{00000000-0005-0000-0000-00004B740000}"/>
    <cellStyle name="20% - Accent1 3 6 4 7 2" xfId="29956" xr:uid="{00000000-0005-0000-0000-00004C740000}"/>
    <cellStyle name="20% - Accent1 3 6 4 7 2 2" xfId="29957" xr:uid="{00000000-0005-0000-0000-00004D740000}"/>
    <cellStyle name="20% - Accent1 3 6 4 7 3" xfId="29958" xr:uid="{00000000-0005-0000-0000-00004E740000}"/>
    <cellStyle name="20% - Accent1 3 6 4 8" xfId="29959" xr:uid="{00000000-0005-0000-0000-00004F740000}"/>
    <cellStyle name="20% - Accent1 3 6 4 8 2" xfId="29960" xr:uid="{00000000-0005-0000-0000-000050740000}"/>
    <cellStyle name="20% - Accent1 3 6 4 8 2 2" xfId="29961" xr:uid="{00000000-0005-0000-0000-000051740000}"/>
    <cellStyle name="20% - Accent1 3 6 4 8 3" xfId="29962" xr:uid="{00000000-0005-0000-0000-000052740000}"/>
    <cellStyle name="20% - Accent1 3 6 4 9" xfId="29963" xr:uid="{00000000-0005-0000-0000-000053740000}"/>
    <cellStyle name="20% - Accent1 3 6 4 9 2" xfId="29964" xr:uid="{00000000-0005-0000-0000-000054740000}"/>
    <cellStyle name="20% - Accent1 3 6 5" xfId="29965" xr:uid="{00000000-0005-0000-0000-000055740000}"/>
    <cellStyle name="20% - Accent1 3 6 5 10" xfId="29966" xr:uid="{00000000-0005-0000-0000-000056740000}"/>
    <cellStyle name="20% - Accent1 3 6 5 10 2" xfId="29967" xr:uid="{00000000-0005-0000-0000-000057740000}"/>
    <cellStyle name="20% - Accent1 3 6 5 11" xfId="29968" xr:uid="{00000000-0005-0000-0000-000058740000}"/>
    <cellStyle name="20% - Accent1 3 6 5 2" xfId="29969" xr:uid="{00000000-0005-0000-0000-000059740000}"/>
    <cellStyle name="20% - Accent1 3 6 5 2 2" xfId="29970" xr:uid="{00000000-0005-0000-0000-00005A740000}"/>
    <cellStyle name="20% - Accent1 3 6 5 2 2 2" xfId="29971" xr:uid="{00000000-0005-0000-0000-00005B740000}"/>
    <cellStyle name="20% - Accent1 3 6 5 2 2 2 2" xfId="29972" xr:uid="{00000000-0005-0000-0000-00005C740000}"/>
    <cellStyle name="20% - Accent1 3 6 5 2 2 2 2 2" xfId="29973" xr:uid="{00000000-0005-0000-0000-00005D740000}"/>
    <cellStyle name="20% - Accent1 3 6 5 2 2 2 3" xfId="29974" xr:uid="{00000000-0005-0000-0000-00005E740000}"/>
    <cellStyle name="20% - Accent1 3 6 5 2 2 3" xfId="29975" xr:uid="{00000000-0005-0000-0000-00005F740000}"/>
    <cellStyle name="20% - Accent1 3 6 5 2 2 3 2" xfId="29976" xr:uid="{00000000-0005-0000-0000-000060740000}"/>
    <cellStyle name="20% - Accent1 3 6 5 2 2 4" xfId="29977" xr:uid="{00000000-0005-0000-0000-000061740000}"/>
    <cellStyle name="20% - Accent1 3 6 5 2 3" xfId="29978" xr:uid="{00000000-0005-0000-0000-000062740000}"/>
    <cellStyle name="20% - Accent1 3 6 5 2 3 2" xfId="29979" xr:uid="{00000000-0005-0000-0000-000063740000}"/>
    <cellStyle name="20% - Accent1 3 6 5 2 3 2 2" xfId="29980" xr:uid="{00000000-0005-0000-0000-000064740000}"/>
    <cellStyle name="20% - Accent1 3 6 5 2 3 2 2 2" xfId="29981" xr:uid="{00000000-0005-0000-0000-000065740000}"/>
    <cellStyle name="20% - Accent1 3 6 5 2 3 2 3" xfId="29982" xr:uid="{00000000-0005-0000-0000-000066740000}"/>
    <cellStyle name="20% - Accent1 3 6 5 2 3 3" xfId="29983" xr:uid="{00000000-0005-0000-0000-000067740000}"/>
    <cellStyle name="20% - Accent1 3 6 5 2 3 3 2" xfId="29984" xr:uid="{00000000-0005-0000-0000-000068740000}"/>
    <cellStyle name="20% - Accent1 3 6 5 2 3 4" xfId="29985" xr:uid="{00000000-0005-0000-0000-000069740000}"/>
    <cellStyle name="20% - Accent1 3 6 5 2 4" xfId="29986" xr:uid="{00000000-0005-0000-0000-00006A740000}"/>
    <cellStyle name="20% - Accent1 3 6 5 2 4 2" xfId="29987" xr:uid="{00000000-0005-0000-0000-00006B740000}"/>
    <cellStyle name="20% - Accent1 3 6 5 2 4 2 2" xfId="29988" xr:uid="{00000000-0005-0000-0000-00006C740000}"/>
    <cellStyle name="20% - Accent1 3 6 5 2 4 2 2 2" xfId="29989" xr:uid="{00000000-0005-0000-0000-00006D740000}"/>
    <cellStyle name="20% - Accent1 3 6 5 2 4 2 3" xfId="29990" xr:uid="{00000000-0005-0000-0000-00006E740000}"/>
    <cellStyle name="20% - Accent1 3 6 5 2 4 3" xfId="29991" xr:uid="{00000000-0005-0000-0000-00006F740000}"/>
    <cellStyle name="20% - Accent1 3 6 5 2 4 3 2" xfId="29992" xr:uid="{00000000-0005-0000-0000-000070740000}"/>
    <cellStyle name="20% - Accent1 3 6 5 2 4 4" xfId="29993" xr:uid="{00000000-0005-0000-0000-000071740000}"/>
    <cellStyle name="20% - Accent1 3 6 5 2 5" xfId="29994" xr:uid="{00000000-0005-0000-0000-000072740000}"/>
    <cellStyle name="20% - Accent1 3 6 5 2 5 2" xfId="29995" xr:uid="{00000000-0005-0000-0000-000073740000}"/>
    <cellStyle name="20% - Accent1 3 6 5 2 5 2 2" xfId="29996" xr:uid="{00000000-0005-0000-0000-000074740000}"/>
    <cellStyle name="20% - Accent1 3 6 5 2 5 3" xfId="29997" xr:uid="{00000000-0005-0000-0000-000075740000}"/>
    <cellStyle name="20% - Accent1 3 6 5 2 6" xfId="29998" xr:uid="{00000000-0005-0000-0000-000076740000}"/>
    <cellStyle name="20% - Accent1 3 6 5 2 6 2" xfId="29999" xr:uid="{00000000-0005-0000-0000-000077740000}"/>
    <cellStyle name="20% - Accent1 3 6 5 2 6 2 2" xfId="30000" xr:uid="{00000000-0005-0000-0000-000078740000}"/>
    <cellStyle name="20% - Accent1 3 6 5 2 6 3" xfId="30001" xr:uid="{00000000-0005-0000-0000-000079740000}"/>
    <cellStyle name="20% - Accent1 3 6 5 2 7" xfId="30002" xr:uid="{00000000-0005-0000-0000-00007A740000}"/>
    <cellStyle name="20% - Accent1 3 6 5 2 7 2" xfId="30003" xr:uid="{00000000-0005-0000-0000-00007B740000}"/>
    <cellStyle name="20% - Accent1 3 6 5 2 8" xfId="30004" xr:uid="{00000000-0005-0000-0000-00007C740000}"/>
    <cellStyle name="20% - Accent1 3 6 5 2 8 2" xfId="30005" xr:uid="{00000000-0005-0000-0000-00007D740000}"/>
    <cellStyle name="20% - Accent1 3 6 5 2 9" xfId="30006" xr:uid="{00000000-0005-0000-0000-00007E740000}"/>
    <cellStyle name="20% - Accent1 3 6 5 3" xfId="30007" xr:uid="{00000000-0005-0000-0000-00007F740000}"/>
    <cellStyle name="20% - Accent1 3 6 5 3 2" xfId="30008" xr:uid="{00000000-0005-0000-0000-000080740000}"/>
    <cellStyle name="20% - Accent1 3 6 5 3 2 2" xfId="30009" xr:uid="{00000000-0005-0000-0000-000081740000}"/>
    <cellStyle name="20% - Accent1 3 6 5 3 2 2 2" xfId="30010" xr:uid="{00000000-0005-0000-0000-000082740000}"/>
    <cellStyle name="20% - Accent1 3 6 5 3 2 2 2 2" xfId="30011" xr:uid="{00000000-0005-0000-0000-000083740000}"/>
    <cellStyle name="20% - Accent1 3 6 5 3 2 2 3" xfId="30012" xr:uid="{00000000-0005-0000-0000-000084740000}"/>
    <cellStyle name="20% - Accent1 3 6 5 3 2 3" xfId="30013" xr:uid="{00000000-0005-0000-0000-000085740000}"/>
    <cellStyle name="20% - Accent1 3 6 5 3 2 3 2" xfId="30014" xr:uid="{00000000-0005-0000-0000-000086740000}"/>
    <cellStyle name="20% - Accent1 3 6 5 3 2 4" xfId="30015" xr:uid="{00000000-0005-0000-0000-000087740000}"/>
    <cellStyle name="20% - Accent1 3 6 5 3 3" xfId="30016" xr:uid="{00000000-0005-0000-0000-000088740000}"/>
    <cellStyle name="20% - Accent1 3 6 5 3 3 2" xfId="30017" xr:uid="{00000000-0005-0000-0000-000089740000}"/>
    <cellStyle name="20% - Accent1 3 6 5 3 3 2 2" xfId="30018" xr:uid="{00000000-0005-0000-0000-00008A740000}"/>
    <cellStyle name="20% - Accent1 3 6 5 3 3 2 2 2" xfId="30019" xr:uid="{00000000-0005-0000-0000-00008B740000}"/>
    <cellStyle name="20% - Accent1 3 6 5 3 3 2 3" xfId="30020" xr:uid="{00000000-0005-0000-0000-00008C740000}"/>
    <cellStyle name="20% - Accent1 3 6 5 3 3 3" xfId="30021" xr:uid="{00000000-0005-0000-0000-00008D740000}"/>
    <cellStyle name="20% - Accent1 3 6 5 3 3 3 2" xfId="30022" xr:uid="{00000000-0005-0000-0000-00008E740000}"/>
    <cellStyle name="20% - Accent1 3 6 5 3 3 4" xfId="30023" xr:uid="{00000000-0005-0000-0000-00008F740000}"/>
    <cellStyle name="20% - Accent1 3 6 5 3 4" xfId="30024" xr:uid="{00000000-0005-0000-0000-000090740000}"/>
    <cellStyle name="20% - Accent1 3 6 5 3 4 2" xfId="30025" xr:uid="{00000000-0005-0000-0000-000091740000}"/>
    <cellStyle name="20% - Accent1 3 6 5 3 4 2 2" xfId="30026" xr:uid="{00000000-0005-0000-0000-000092740000}"/>
    <cellStyle name="20% - Accent1 3 6 5 3 4 2 2 2" xfId="30027" xr:uid="{00000000-0005-0000-0000-000093740000}"/>
    <cellStyle name="20% - Accent1 3 6 5 3 4 2 3" xfId="30028" xr:uid="{00000000-0005-0000-0000-000094740000}"/>
    <cellStyle name="20% - Accent1 3 6 5 3 4 3" xfId="30029" xr:uid="{00000000-0005-0000-0000-000095740000}"/>
    <cellStyle name="20% - Accent1 3 6 5 3 4 3 2" xfId="30030" xr:uid="{00000000-0005-0000-0000-000096740000}"/>
    <cellStyle name="20% - Accent1 3 6 5 3 4 4" xfId="30031" xr:uid="{00000000-0005-0000-0000-000097740000}"/>
    <cellStyle name="20% - Accent1 3 6 5 3 5" xfId="30032" xr:uid="{00000000-0005-0000-0000-000098740000}"/>
    <cellStyle name="20% - Accent1 3 6 5 3 5 2" xfId="30033" xr:uid="{00000000-0005-0000-0000-000099740000}"/>
    <cellStyle name="20% - Accent1 3 6 5 3 5 2 2" xfId="30034" xr:uid="{00000000-0005-0000-0000-00009A740000}"/>
    <cellStyle name="20% - Accent1 3 6 5 3 5 3" xfId="30035" xr:uid="{00000000-0005-0000-0000-00009B740000}"/>
    <cellStyle name="20% - Accent1 3 6 5 3 6" xfId="30036" xr:uid="{00000000-0005-0000-0000-00009C740000}"/>
    <cellStyle name="20% - Accent1 3 6 5 3 6 2" xfId="30037" xr:uid="{00000000-0005-0000-0000-00009D740000}"/>
    <cellStyle name="20% - Accent1 3 6 5 3 6 2 2" xfId="30038" xr:uid="{00000000-0005-0000-0000-00009E740000}"/>
    <cellStyle name="20% - Accent1 3 6 5 3 6 3" xfId="30039" xr:uid="{00000000-0005-0000-0000-00009F740000}"/>
    <cellStyle name="20% - Accent1 3 6 5 3 7" xfId="30040" xr:uid="{00000000-0005-0000-0000-0000A0740000}"/>
    <cellStyle name="20% - Accent1 3 6 5 3 7 2" xfId="30041" xr:uid="{00000000-0005-0000-0000-0000A1740000}"/>
    <cellStyle name="20% - Accent1 3 6 5 3 8" xfId="30042" xr:uid="{00000000-0005-0000-0000-0000A2740000}"/>
    <cellStyle name="20% - Accent1 3 6 5 3 8 2" xfId="30043" xr:uid="{00000000-0005-0000-0000-0000A3740000}"/>
    <cellStyle name="20% - Accent1 3 6 5 3 9" xfId="30044" xr:uid="{00000000-0005-0000-0000-0000A4740000}"/>
    <cellStyle name="20% - Accent1 3 6 5 4" xfId="30045" xr:uid="{00000000-0005-0000-0000-0000A5740000}"/>
    <cellStyle name="20% - Accent1 3 6 5 4 2" xfId="30046" xr:uid="{00000000-0005-0000-0000-0000A6740000}"/>
    <cellStyle name="20% - Accent1 3 6 5 4 2 2" xfId="30047" xr:uid="{00000000-0005-0000-0000-0000A7740000}"/>
    <cellStyle name="20% - Accent1 3 6 5 4 2 2 2" xfId="30048" xr:uid="{00000000-0005-0000-0000-0000A8740000}"/>
    <cellStyle name="20% - Accent1 3 6 5 4 2 3" xfId="30049" xr:uid="{00000000-0005-0000-0000-0000A9740000}"/>
    <cellStyle name="20% - Accent1 3 6 5 4 3" xfId="30050" xr:uid="{00000000-0005-0000-0000-0000AA740000}"/>
    <cellStyle name="20% - Accent1 3 6 5 4 3 2" xfId="30051" xr:uid="{00000000-0005-0000-0000-0000AB740000}"/>
    <cellStyle name="20% - Accent1 3 6 5 4 4" xfId="30052" xr:uid="{00000000-0005-0000-0000-0000AC740000}"/>
    <cellStyle name="20% - Accent1 3 6 5 5" xfId="30053" xr:uid="{00000000-0005-0000-0000-0000AD740000}"/>
    <cellStyle name="20% - Accent1 3 6 5 5 2" xfId="30054" xr:uid="{00000000-0005-0000-0000-0000AE740000}"/>
    <cellStyle name="20% - Accent1 3 6 5 5 2 2" xfId="30055" xr:uid="{00000000-0005-0000-0000-0000AF740000}"/>
    <cellStyle name="20% - Accent1 3 6 5 5 2 2 2" xfId="30056" xr:uid="{00000000-0005-0000-0000-0000B0740000}"/>
    <cellStyle name="20% - Accent1 3 6 5 5 2 3" xfId="30057" xr:uid="{00000000-0005-0000-0000-0000B1740000}"/>
    <cellStyle name="20% - Accent1 3 6 5 5 3" xfId="30058" xr:uid="{00000000-0005-0000-0000-0000B2740000}"/>
    <cellStyle name="20% - Accent1 3 6 5 5 3 2" xfId="30059" xr:uid="{00000000-0005-0000-0000-0000B3740000}"/>
    <cellStyle name="20% - Accent1 3 6 5 5 4" xfId="30060" xr:uid="{00000000-0005-0000-0000-0000B4740000}"/>
    <cellStyle name="20% - Accent1 3 6 5 6" xfId="30061" xr:uid="{00000000-0005-0000-0000-0000B5740000}"/>
    <cellStyle name="20% - Accent1 3 6 5 6 2" xfId="30062" xr:uid="{00000000-0005-0000-0000-0000B6740000}"/>
    <cellStyle name="20% - Accent1 3 6 5 6 2 2" xfId="30063" xr:uid="{00000000-0005-0000-0000-0000B7740000}"/>
    <cellStyle name="20% - Accent1 3 6 5 6 2 2 2" xfId="30064" xr:uid="{00000000-0005-0000-0000-0000B8740000}"/>
    <cellStyle name="20% - Accent1 3 6 5 6 2 3" xfId="30065" xr:uid="{00000000-0005-0000-0000-0000B9740000}"/>
    <cellStyle name="20% - Accent1 3 6 5 6 3" xfId="30066" xr:uid="{00000000-0005-0000-0000-0000BA740000}"/>
    <cellStyle name="20% - Accent1 3 6 5 6 3 2" xfId="30067" xr:uid="{00000000-0005-0000-0000-0000BB740000}"/>
    <cellStyle name="20% - Accent1 3 6 5 6 4" xfId="30068" xr:uid="{00000000-0005-0000-0000-0000BC740000}"/>
    <cellStyle name="20% - Accent1 3 6 5 7" xfId="30069" xr:uid="{00000000-0005-0000-0000-0000BD740000}"/>
    <cellStyle name="20% - Accent1 3 6 5 7 2" xfId="30070" xr:uid="{00000000-0005-0000-0000-0000BE740000}"/>
    <cellStyle name="20% - Accent1 3 6 5 7 2 2" xfId="30071" xr:uid="{00000000-0005-0000-0000-0000BF740000}"/>
    <cellStyle name="20% - Accent1 3 6 5 7 3" xfId="30072" xr:uid="{00000000-0005-0000-0000-0000C0740000}"/>
    <cellStyle name="20% - Accent1 3 6 5 8" xfId="30073" xr:uid="{00000000-0005-0000-0000-0000C1740000}"/>
    <cellStyle name="20% - Accent1 3 6 5 8 2" xfId="30074" xr:uid="{00000000-0005-0000-0000-0000C2740000}"/>
    <cellStyle name="20% - Accent1 3 6 5 8 2 2" xfId="30075" xr:uid="{00000000-0005-0000-0000-0000C3740000}"/>
    <cellStyle name="20% - Accent1 3 6 5 8 3" xfId="30076" xr:uid="{00000000-0005-0000-0000-0000C4740000}"/>
    <cellStyle name="20% - Accent1 3 6 5 9" xfId="30077" xr:uid="{00000000-0005-0000-0000-0000C5740000}"/>
    <cellStyle name="20% - Accent1 3 6 5 9 2" xfId="30078" xr:uid="{00000000-0005-0000-0000-0000C6740000}"/>
    <cellStyle name="20% - Accent1 3 6 6" xfId="30079" xr:uid="{00000000-0005-0000-0000-0000C7740000}"/>
    <cellStyle name="20% - Accent1 3 6 6 2" xfId="30080" xr:uid="{00000000-0005-0000-0000-0000C8740000}"/>
    <cellStyle name="20% - Accent1 3 6 6 2 2" xfId="30081" xr:uid="{00000000-0005-0000-0000-0000C9740000}"/>
    <cellStyle name="20% - Accent1 3 6 6 2 2 2" xfId="30082" xr:uid="{00000000-0005-0000-0000-0000CA740000}"/>
    <cellStyle name="20% - Accent1 3 6 6 2 2 2 2" xfId="30083" xr:uid="{00000000-0005-0000-0000-0000CB740000}"/>
    <cellStyle name="20% - Accent1 3 6 6 2 2 3" xfId="30084" xr:uid="{00000000-0005-0000-0000-0000CC740000}"/>
    <cellStyle name="20% - Accent1 3 6 6 2 3" xfId="30085" xr:uid="{00000000-0005-0000-0000-0000CD740000}"/>
    <cellStyle name="20% - Accent1 3 6 6 2 3 2" xfId="30086" xr:uid="{00000000-0005-0000-0000-0000CE740000}"/>
    <cellStyle name="20% - Accent1 3 6 6 2 4" xfId="30087" xr:uid="{00000000-0005-0000-0000-0000CF740000}"/>
    <cellStyle name="20% - Accent1 3 6 6 3" xfId="30088" xr:uid="{00000000-0005-0000-0000-0000D0740000}"/>
    <cellStyle name="20% - Accent1 3 6 6 3 2" xfId="30089" xr:uid="{00000000-0005-0000-0000-0000D1740000}"/>
    <cellStyle name="20% - Accent1 3 6 6 3 2 2" xfId="30090" xr:uid="{00000000-0005-0000-0000-0000D2740000}"/>
    <cellStyle name="20% - Accent1 3 6 6 3 2 2 2" xfId="30091" xr:uid="{00000000-0005-0000-0000-0000D3740000}"/>
    <cellStyle name="20% - Accent1 3 6 6 3 2 3" xfId="30092" xr:uid="{00000000-0005-0000-0000-0000D4740000}"/>
    <cellStyle name="20% - Accent1 3 6 6 3 3" xfId="30093" xr:uid="{00000000-0005-0000-0000-0000D5740000}"/>
    <cellStyle name="20% - Accent1 3 6 6 3 3 2" xfId="30094" xr:uid="{00000000-0005-0000-0000-0000D6740000}"/>
    <cellStyle name="20% - Accent1 3 6 6 3 4" xfId="30095" xr:uid="{00000000-0005-0000-0000-0000D7740000}"/>
    <cellStyle name="20% - Accent1 3 6 6 4" xfId="30096" xr:uid="{00000000-0005-0000-0000-0000D8740000}"/>
    <cellStyle name="20% - Accent1 3 6 6 4 2" xfId="30097" xr:uid="{00000000-0005-0000-0000-0000D9740000}"/>
    <cellStyle name="20% - Accent1 3 6 6 4 2 2" xfId="30098" xr:uid="{00000000-0005-0000-0000-0000DA740000}"/>
    <cellStyle name="20% - Accent1 3 6 6 4 2 2 2" xfId="30099" xr:uid="{00000000-0005-0000-0000-0000DB740000}"/>
    <cellStyle name="20% - Accent1 3 6 6 4 2 3" xfId="30100" xr:uid="{00000000-0005-0000-0000-0000DC740000}"/>
    <cellStyle name="20% - Accent1 3 6 6 4 3" xfId="30101" xr:uid="{00000000-0005-0000-0000-0000DD740000}"/>
    <cellStyle name="20% - Accent1 3 6 6 4 3 2" xfId="30102" xr:uid="{00000000-0005-0000-0000-0000DE740000}"/>
    <cellStyle name="20% - Accent1 3 6 6 4 4" xfId="30103" xr:uid="{00000000-0005-0000-0000-0000DF740000}"/>
    <cellStyle name="20% - Accent1 3 6 6 5" xfId="30104" xr:uid="{00000000-0005-0000-0000-0000E0740000}"/>
    <cellStyle name="20% - Accent1 3 6 6 5 2" xfId="30105" xr:uid="{00000000-0005-0000-0000-0000E1740000}"/>
    <cellStyle name="20% - Accent1 3 6 6 5 2 2" xfId="30106" xr:uid="{00000000-0005-0000-0000-0000E2740000}"/>
    <cellStyle name="20% - Accent1 3 6 6 5 3" xfId="30107" xr:uid="{00000000-0005-0000-0000-0000E3740000}"/>
    <cellStyle name="20% - Accent1 3 6 6 6" xfId="30108" xr:uid="{00000000-0005-0000-0000-0000E4740000}"/>
    <cellStyle name="20% - Accent1 3 6 6 6 2" xfId="30109" xr:uid="{00000000-0005-0000-0000-0000E5740000}"/>
    <cellStyle name="20% - Accent1 3 6 6 6 2 2" xfId="30110" xr:uid="{00000000-0005-0000-0000-0000E6740000}"/>
    <cellStyle name="20% - Accent1 3 6 6 6 3" xfId="30111" xr:uid="{00000000-0005-0000-0000-0000E7740000}"/>
    <cellStyle name="20% - Accent1 3 6 6 7" xfId="30112" xr:uid="{00000000-0005-0000-0000-0000E8740000}"/>
    <cellStyle name="20% - Accent1 3 6 6 7 2" xfId="30113" xr:uid="{00000000-0005-0000-0000-0000E9740000}"/>
    <cellStyle name="20% - Accent1 3 6 6 8" xfId="30114" xr:uid="{00000000-0005-0000-0000-0000EA740000}"/>
    <cellStyle name="20% - Accent1 3 6 6 8 2" xfId="30115" xr:uid="{00000000-0005-0000-0000-0000EB740000}"/>
    <cellStyle name="20% - Accent1 3 6 6 9" xfId="30116" xr:uid="{00000000-0005-0000-0000-0000EC740000}"/>
    <cellStyle name="20% - Accent1 3 6 7" xfId="30117" xr:uid="{00000000-0005-0000-0000-0000ED740000}"/>
    <cellStyle name="20% - Accent1 3 6 7 2" xfId="30118" xr:uid="{00000000-0005-0000-0000-0000EE740000}"/>
    <cellStyle name="20% - Accent1 3 6 7 2 2" xfId="30119" xr:uid="{00000000-0005-0000-0000-0000EF740000}"/>
    <cellStyle name="20% - Accent1 3 6 7 2 2 2" xfId="30120" xr:uid="{00000000-0005-0000-0000-0000F0740000}"/>
    <cellStyle name="20% - Accent1 3 6 7 2 2 2 2" xfId="30121" xr:uid="{00000000-0005-0000-0000-0000F1740000}"/>
    <cellStyle name="20% - Accent1 3 6 7 2 2 3" xfId="30122" xr:uid="{00000000-0005-0000-0000-0000F2740000}"/>
    <cellStyle name="20% - Accent1 3 6 7 2 3" xfId="30123" xr:uid="{00000000-0005-0000-0000-0000F3740000}"/>
    <cellStyle name="20% - Accent1 3 6 7 2 3 2" xfId="30124" xr:uid="{00000000-0005-0000-0000-0000F4740000}"/>
    <cellStyle name="20% - Accent1 3 6 7 2 4" xfId="30125" xr:uid="{00000000-0005-0000-0000-0000F5740000}"/>
    <cellStyle name="20% - Accent1 3 6 7 3" xfId="30126" xr:uid="{00000000-0005-0000-0000-0000F6740000}"/>
    <cellStyle name="20% - Accent1 3 6 7 3 2" xfId="30127" xr:uid="{00000000-0005-0000-0000-0000F7740000}"/>
    <cellStyle name="20% - Accent1 3 6 7 3 2 2" xfId="30128" xr:uid="{00000000-0005-0000-0000-0000F8740000}"/>
    <cellStyle name="20% - Accent1 3 6 7 3 2 2 2" xfId="30129" xr:uid="{00000000-0005-0000-0000-0000F9740000}"/>
    <cellStyle name="20% - Accent1 3 6 7 3 2 3" xfId="30130" xr:uid="{00000000-0005-0000-0000-0000FA740000}"/>
    <cellStyle name="20% - Accent1 3 6 7 3 3" xfId="30131" xr:uid="{00000000-0005-0000-0000-0000FB740000}"/>
    <cellStyle name="20% - Accent1 3 6 7 3 3 2" xfId="30132" xr:uid="{00000000-0005-0000-0000-0000FC740000}"/>
    <cellStyle name="20% - Accent1 3 6 7 3 4" xfId="30133" xr:uid="{00000000-0005-0000-0000-0000FD740000}"/>
    <cellStyle name="20% - Accent1 3 6 7 4" xfId="30134" xr:uid="{00000000-0005-0000-0000-0000FE740000}"/>
    <cellStyle name="20% - Accent1 3 6 7 4 2" xfId="30135" xr:uid="{00000000-0005-0000-0000-0000FF740000}"/>
    <cellStyle name="20% - Accent1 3 6 7 4 2 2" xfId="30136" xr:uid="{00000000-0005-0000-0000-000000750000}"/>
    <cellStyle name="20% - Accent1 3 6 7 4 2 2 2" xfId="30137" xr:uid="{00000000-0005-0000-0000-000001750000}"/>
    <cellStyle name="20% - Accent1 3 6 7 4 2 3" xfId="30138" xr:uid="{00000000-0005-0000-0000-000002750000}"/>
    <cellStyle name="20% - Accent1 3 6 7 4 3" xfId="30139" xr:uid="{00000000-0005-0000-0000-000003750000}"/>
    <cellStyle name="20% - Accent1 3 6 7 4 3 2" xfId="30140" xr:uid="{00000000-0005-0000-0000-000004750000}"/>
    <cellStyle name="20% - Accent1 3 6 7 4 4" xfId="30141" xr:uid="{00000000-0005-0000-0000-000005750000}"/>
    <cellStyle name="20% - Accent1 3 6 7 5" xfId="30142" xr:uid="{00000000-0005-0000-0000-000006750000}"/>
    <cellStyle name="20% - Accent1 3 6 7 5 2" xfId="30143" xr:uid="{00000000-0005-0000-0000-000007750000}"/>
    <cellStyle name="20% - Accent1 3 6 7 5 2 2" xfId="30144" xr:uid="{00000000-0005-0000-0000-000008750000}"/>
    <cellStyle name="20% - Accent1 3 6 7 5 3" xfId="30145" xr:uid="{00000000-0005-0000-0000-000009750000}"/>
    <cellStyle name="20% - Accent1 3 6 7 6" xfId="30146" xr:uid="{00000000-0005-0000-0000-00000A750000}"/>
    <cellStyle name="20% - Accent1 3 6 7 6 2" xfId="30147" xr:uid="{00000000-0005-0000-0000-00000B750000}"/>
    <cellStyle name="20% - Accent1 3 6 7 6 2 2" xfId="30148" xr:uid="{00000000-0005-0000-0000-00000C750000}"/>
    <cellStyle name="20% - Accent1 3 6 7 6 3" xfId="30149" xr:uid="{00000000-0005-0000-0000-00000D750000}"/>
    <cellStyle name="20% - Accent1 3 6 7 7" xfId="30150" xr:uid="{00000000-0005-0000-0000-00000E750000}"/>
    <cellStyle name="20% - Accent1 3 6 7 7 2" xfId="30151" xr:uid="{00000000-0005-0000-0000-00000F750000}"/>
    <cellStyle name="20% - Accent1 3 6 7 8" xfId="30152" xr:uid="{00000000-0005-0000-0000-000010750000}"/>
    <cellStyle name="20% - Accent1 3 6 7 8 2" xfId="30153" xr:uid="{00000000-0005-0000-0000-000011750000}"/>
    <cellStyle name="20% - Accent1 3 6 7 9" xfId="30154" xr:uid="{00000000-0005-0000-0000-000012750000}"/>
    <cellStyle name="20% - Accent1 3 6 8" xfId="30155" xr:uid="{00000000-0005-0000-0000-000013750000}"/>
    <cellStyle name="20% - Accent1 3 6 8 2" xfId="30156" xr:uid="{00000000-0005-0000-0000-000014750000}"/>
    <cellStyle name="20% - Accent1 3 6 8 2 2" xfId="30157" xr:uid="{00000000-0005-0000-0000-000015750000}"/>
    <cellStyle name="20% - Accent1 3 6 8 2 2 2" xfId="30158" xr:uid="{00000000-0005-0000-0000-000016750000}"/>
    <cellStyle name="20% - Accent1 3 6 8 2 3" xfId="30159" xr:uid="{00000000-0005-0000-0000-000017750000}"/>
    <cellStyle name="20% - Accent1 3 6 8 3" xfId="30160" xr:uid="{00000000-0005-0000-0000-000018750000}"/>
    <cellStyle name="20% - Accent1 3 6 8 3 2" xfId="30161" xr:uid="{00000000-0005-0000-0000-000019750000}"/>
    <cellStyle name="20% - Accent1 3 6 8 4" xfId="30162" xr:uid="{00000000-0005-0000-0000-00001A750000}"/>
    <cellStyle name="20% - Accent1 3 6 9" xfId="30163" xr:uid="{00000000-0005-0000-0000-00001B750000}"/>
    <cellStyle name="20% - Accent1 3 6 9 2" xfId="30164" xr:uid="{00000000-0005-0000-0000-00001C750000}"/>
    <cellStyle name="20% - Accent1 3 6 9 2 2" xfId="30165" xr:uid="{00000000-0005-0000-0000-00001D750000}"/>
    <cellStyle name="20% - Accent1 3 6 9 2 2 2" xfId="30166" xr:uid="{00000000-0005-0000-0000-00001E750000}"/>
    <cellStyle name="20% - Accent1 3 6 9 2 3" xfId="30167" xr:uid="{00000000-0005-0000-0000-00001F750000}"/>
    <cellStyle name="20% - Accent1 3 6 9 3" xfId="30168" xr:uid="{00000000-0005-0000-0000-000020750000}"/>
    <cellStyle name="20% - Accent1 3 6 9 3 2" xfId="30169" xr:uid="{00000000-0005-0000-0000-000021750000}"/>
    <cellStyle name="20% - Accent1 3 6 9 4" xfId="30170" xr:uid="{00000000-0005-0000-0000-000022750000}"/>
    <cellStyle name="20% - Accent1 3 7" xfId="30171" xr:uid="{00000000-0005-0000-0000-000023750000}"/>
    <cellStyle name="20% - Accent1 3 7 10" xfId="30172" xr:uid="{00000000-0005-0000-0000-000024750000}"/>
    <cellStyle name="20% - Accent1 3 7 10 2" xfId="30173" xr:uid="{00000000-0005-0000-0000-000025750000}"/>
    <cellStyle name="20% - Accent1 3 7 10 2 2" xfId="30174" xr:uid="{00000000-0005-0000-0000-000026750000}"/>
    <cellStyle name="20% - Accent1 3 7 10 3" xfId="30175" xr:uid="{00000000-0005-0000-0000-000027750000}"/>
    <cellStyle name="20% - Accent1 3 7 11" xfId="30176" xr:uid="{00000000-0005-0000-0000-000028750000}"/>
    <cellStyle name="20% - Accent1 3 7 11 2" xfId="30177" xr:uid="{00000000-0005-0000-0000-000029750000}"/>
    <cellStyle name="20% - Accent1 3 7 11 2 2" xfId="30178" xr:uid="{00000000-0005-0000-0000-00002A750000}"/>
    <cellStyle name="20% - Accent1 3 7 11 3" xfId="30179" xr:uid="{00000000-0005-0000-0000-00002B750000}"/>
    <cellStyle name="20% - Accent1 3 7 12" xfId="30180" xr:uid="{00000000-0005-0000-0000-00002C750000}"/>
    <cellStyle name="20% - Accent1 3 7 12 2" xfId="30181" xr:uid="{00000000-0005-0000-0000-00002D750000}"/>
    <cellStyle name="20% - Accent1 3 7 13" xfId="30182" xr:uid="{00000000-0005-0000-0000-00002E750000}"/>
    <cellStyle name="20% - Accent1 3 7 13 2" xfId="30183" xr:uid="{00000000-0005-0000-0000-00002F750000}"/>
    <cellStyle name="20% - Accent1 3 7 14" xfId="30184" xr:uid="{00000000-0005-0000-0000-000030750000}"/>
    <cellStyle name="20% - Accent1 3 7 2" xfId="30185" xr:uid="{00000000-0005-0000-0000-000031750000}"/>
    <cellStyle name="20% - Accent1 3 7 2 10" xfId="30186" xr:uid="{00000000-0005-0000-0000-000032750000}"/>
    <cellStyle name="20% - Accent1 3 7 2 10 2" xfId="30187" xr:uid="{00000000-0005-0000-0000-000033750000}"/>
    <cellStyle name="20% - Accent1 3 7 2 11" xfId="30188" xr:uid="{00000000-0005-0000-0000-000034750000}"/>
    <cellStyle name="20% - Accent1 3 7 2 2" xfId="30189" xr:uid="{00000000-0005-0000-0000-000035750000}"/>
    <cellStyle name="20% - Accent1 3 7 2 2 2" xfId="30190" xr:uid="{00000000-0005-0000-0000-000036750000}"/>
    <cellStyle name="20% - Accent1 3 7 2 2 2 2" xfId="30191" xr:uid="{00000000-0005-0000-0000-000037750000}"/>
    <cellStyle name="20% - Accent1 3 7 2 2 2 2 2" xfId="30192" xr:uid="{00000000-0005-0000-0000-000038750000}"/>
    <cellStyle name="20% - Accent1 3 7 2 2 2 2 2 2" xfId="30193" xr:uid="{00000000-0005-0000-0000-000039750000}"/>
    <cellStyle name="20% - Accent1 3 7 2 2 2 2 3" xfId="30194" xr:uid="{00000000-0005-0000-0000-00003A750000}"/>
    <cellStyle name="20% - Accent1 3 7 2 2 2 3" xfId="30195" xr:uid="{00000000-0005-0000-0000-00003B750000}"/>
    <cellStyle name="20% - Accent1 3 7 2 2 2 3 2" xfId="30196" xr:uid="{00000000-0005-0000-0000-00003C750000}"/>
    <cellStyle name="20% - Accent1 3 7 2 2 2 4" xfId="30197" xr:uid="{00000000-0005-0000-0000-00003D750000}"/>
    <cellStyle name="20% - Accent1 3 7 2 2 3" xfId="30198" xr:uid="{00000000-0005-0000-0000-00003E750000}"/>
    <cellStyle name="20% - Accent1 3 7 2 2 3 2" xfId="30199" xr:uid="{00000000-0005-0000-0000-00003F750000}"/>
    <cellStyle name="20% - Accent1 3 7 2 2 3 2 2" xfId="30200" xr:uid="{00000000-0005-0000-0000-000040750000}"/>
    <cellStyle name="20% - Accent1 3 7 2 2 3 2 2 2" xfId="30201" xr:uid="{00000000-0005-0000-0000-000041750000}"/>
    <cellStyle name="20% - Accent1 3 7 2 2 3 2 3" xfId="30202" xr:uid="{00000000-0005-0000-0000-000042750000}"/>
    <cellStyle name="20% - Accent1 3 7 2 2 3 3" xfId="30203" xr:uid="{00000000-0005-0000-0000-000043750000}"/>
    <cellStyle name="20% - Accent1 3 7 2 2 3 3 2" xfId="30204" xr:uid="{00000000-0005-0000-0000-000044750000}"/>
    <cellStyle name="20% - Accent1 3 7 2 2 3 4" xfId="30205" xr:uid="{00000000-0005-0000-0000-000045750000}"/>
    <cellStyle name="20% - Accent1 3 7 2 2 4" xfId="30206" xr:uid="{00000000-0005-0000-0000-000046750000}"/>
    <cellStyle name="20% - Accent1 3 7 2 2 4 2" xfId="30207" xr:uid="{00000000-0005-0000-0000-000047750000}"/>
    <cellStyle name="20% - Accent1 3 7 2 2 4 2 2" xfId="30208" xr:uid="{00000000-0005-0000-0000-000048750000}"/>
    <cellStyle name="20% - Accent1 3 7 2 2 4 2 2 2" xfId="30209" xr:uid="{00000000-0005-0000-0000-000049750000}"/>
    <cellStyle name="20% - Accent1 3 7 2 2 4 2 3" xfId="30210" xr:uid="{00000000-0005-0000-0000-00004A750000}"/>
    <cellStyle name="20% - Accent1 3 7 2 2 4 3" xfId="30211" xr:uid="{00000000-0005-0000-0000-00004B750000}"/>
    <cellStyle name="20% - Accent1 3 7 2 2 4 3 2" xfId="30212" xr:uid="{00000000-0005-0000-0000-00004C750000}"/>
    <cellStyle name="20% - Accent1 3 7 2 2 4 4" xfId="30213" xr:uid="{00000000-0005-0000-0000-00004D750000}"/>
    <cellStyle name="20% - Accent1 3 7 2 2 5" xfId="30214" xr:uid="{00000000-0005-0000-0000-00004E750000}"/>
    <cellStyle name="20% - Accent1 3 7 2 2 5 2" xfId="30215" xr:uid="{00000000-0005-0000-0000-00004F750000}"/>
    <cellStyle name="20% - Accent1 3 7 2 2 5 2 2" xfId="30216" xr:uid="{00000000-0005-0000-0000-000050750000}"/>
    <cellStyle name="20% - Accent1 3 7 2 2 5 3" xfId="30217" xr:uid="{00000000-0005-0000-0000-000051750000}"/>
    <cellStyle name="20% - Accent1 3 7 2 2 6" xfId="30218" xr:uid="{00000000-0005-0000-0000-000052750000}"/>
    <cellStyle name="20% - Accent1 3 7 2 2 6 2" xfId="30219" xr:uid="{00000000-0005-0000-0000-000053750000}"/>
    <cellStyle name="20% - Accent1 3 7 2 2 6 2 2" xfId="30220" xr:uid="{00000000-0005-0000-0000-000054750000}"/>
    <cellStyle name="20% - Accent1 3 7 2 2 6 3" xfId="30221" xr:uid="{00000000-0005-0000-0000-000055750000}"/>
    <cellStyle name="20% - Accent1 3 7 2 2 7" xfId="30222" xr:uid="{00000000-0005-0000-0000-000056750000}"/>
    <cellStyle name="20% - Accent1 3 7 2 2 7 2" xfId="30223" xr:uid="{00000000-0005-0000-0000-000057750000}"/>
    <cellStyle name="20% - Accent1 3 7 2 2 8" xfId="30224" xr:uid="{00000000-0005-0000-0000-000058750000}"/>
    <cellStyle name="20% - Accent1 3 7 2 2 8 2" xfId="30225" xr:uid="{00000000-0005-0000-0000-000059750000}"/>
    <cellStyle name="20% - Accent1 3 7 2 2 9" xfId="30226" xr:uid="{00000000-0005-0000-0000-00005A750000}"/>
    <cellStyle name="20% - Accent1 3 7 2 3" xfId="30227" xr:uid="{00000000-0005-0000-0000-00005B750000}"/>
    <cellStyle name="20% - Accent1 3 7 2 3 2" xfId="30228" xr:uid="{00000000-0005-0000-0000-00005C750000}"/>
    <cellStyle name="20% - Accent1 3 7 2 3 2 2" xfId="30229" xr:uid="{00000000-0005-0000-0000-00005D750000}"/>
    <cellStyle name="20% - Accent1 3 7 2 3 2 2 2" xfId="30230" xr:uid="{00000000-0005-0000-0000-00005E750000}"/>
    <cellStyle name="20% - Accent1 3 7 2 3 2 2 2 2" xfId="30231" xr:uid="{00000000-0005-0000-0000-00005F750000}"/>
    <cellStyle name="20% - Accent1 3 7 2 3 2 2 3" xfId="30232" xr:uid="{00000000-0005-0000-0000-000060750000}"/>
    <cellStyle name="20% - Accent1 3 7 2 3 2 3" xfId="30233" xr:uid="{00000000-0005-0000-0000-000061750000}"/>
    <cellStyle name="20% - Accent1 3 7 2 3 2 3 2" xfId="30234" xr:uid="{00000000-0005-0000-0000-000062750000}"/>
    <cellStyle name="20% - Accent1 3 7 2 3 2 4" xfId="30235" xr:uid="{00000000-0005-0000-0000-000063750000}"/>
    <cellStyle name="20% - Accent1 3 7 2 3 3" xfId="30236" xr:uid="{00000000-0005-0000-0000-000064750000}"/>
    <cellStyle name="20% - Accent1 3 7 2 3 3 2" xfId="30237" xr:uid="{00000000-0005-0000-0000-000065750000}"/>
    <cellStyle name="20% - Accent1 3 7 2 3 3 2 2" xfId="30238" xr:uid="{00000000-0005-0000-0000-000066750000}"/>
    <cellStyle name="20% - Accent1 3 7 2 3 3 2 2 2" xfId="30239" xr:uid="{00000000-0005-0000-0000-000067750000}"/>
    <cellStyle name="20% - Accent1 3 7 2 3 3 2 3" xfId="30240" xr:uid="{00000000-0005-0000-0000-000068750000}"/>
    <cellStyle name="20% - Accent1 3 7 2 3 3 3" xfId="30241" xr:uid="{00000000-0005-0000-0000-000069750000}"/>
    <cellStyle name="20% - Accent1 3 7 2 3 3 3 2" xfId="30242" xr:uid="{00000000-0005-0000-0000-00006A750000}"/>
    <cellStyle name="20% - Accent1 3 7 2 3 3 4" xfId="30243" xr:uid="{00000000-0005-0000-0000-00006B750000}"/>
    <cellStyle name="20% - Accent1 3 7 2 3 4" xfId="30244" xr:uid="{00000000-0005-0000-0000-00006C750000}"/>
    <cellStyle name="20% - Accent1 3 7 2 3 4 2" xfId="30245" xr:uid="{00000000-0005-0000-0000-00006D750000}"/>
    <cellStyle name="20% - Accent1 3 7 2 3 4 2 2" xfId="30246" xr:uid="{00000000-0005-0000-0000-00006E750000}"/>
    <cellStyle name="20% - Accent1 3 7 2 3 4 2 2 2" xfId="30247" xr:uid="{00000000-0005-0000-0000-00006F750000}"/>
    <cellStyle name="20% - Accent1 3 7 2 3 4 2 3" xfId="30248" xr:uid="{00000000-0005-0000-0000-000070750000}"/>
    <cellStyle name="20% - Accent1 3 7 2 3 4 3" xfId="30249" xr:uid="{00000000-0005-0000-0000-000071750000}"/>
    <cellStyle name="20% - Accent1 3 7 2 3 4 3 2" xfId="30250" xr:uid="{00000000-0005-0000-0000-000072750000}"/>
    <cellStyle name="20% - Accent1 3 7 2 3 4 4" xfId="30251" xr:uid="{00000000-0005-0000-0000-000073750000}"/>
    <cellStyle name="20% - Accent1 3 7 2 3 5" xfId="30252" xr:uid="{00000000-0005-0000-0000-000074750000}"/>
    <cellStyle name="20% - Accent1 3 7 2 3 5 2" xfId="30253" xr:uid="{00000000-0005-0000-0000-000075750000}"/>
    <cellStyle name="20% - Accent1 3 7 2 3 5 2 2" xfId="30254" xr:uid="{00000000-0005-0000-0000-000076750000}"/>
    <cellStyle name="20% - Accent1 3 7 2 3 5 3" xfId="30255" xr:uid="{00000000-0005-0000-0000-000077750000}"/>
    <cellStyle name="20% - Accent1 3 7 2 3 6" xfId="30256" xr:uid="{00000000-0005-0000-0000-000078750000}"/>
    <cellStyle name="20% - Accent1 3 7 2 3 6 2" xfId="30257" xr:uid="{00000000-0005-0000-0000-000079750000}"/>
    <cellStyle name="20% - Accent1 3 7 2 3 6 2 2" xfId="30258" xr:uid="{00000000-0005-0000-0000-00007A750000}"/>
    <cellStyle name="20% - Accent1 3 7 2 3 6 3" xfId="30259" xr:uid="{00000000-0005-0000-0000-00007B750000}"/>
    <cellStyle name="20% - Accent1 3 7 2 3 7" xfId="30260" xr:uid="{00000000-0005-0000-0000-00007C750000}"/>
    <cellStyle name="20% - Accent1 3 7 2 3 7 2" xfId="30261" xr:uid="{00000000-0005-0000-0000-00007D750000}"/>
    <cellStyle name="20% - Accent1 3 7 2 3 8" xfId="30262" xr:uid="{00000000-0005-0000-0000-00007E750000}"/>
    <cellStyle name="20% - Accent1 3 7 2 3 8 2" xfId="30263" xr:uid="{00000000-0005-0000-0000-00007F750000}"/>
    <cellStyle name="20% - Accent1 3 7 2 3 9" xfId="30264" xr:uid="{00000000-0005-0000-0000-000080750000}"/>
    <cellStyle name="20% - Accent1 3 7 2 4" xfId="30265" xr:uid="{00000000-0005-0000-0000-000081750000}"/>
    <cellStyle name="20% - Accent1 3 7 2 4 2" xfId="30266" xr:uid="{00000000-0005-0000-0000-000082750000}"/>
    <cellStyle name="20% - Accent1 3 7 2 4 2 2" xfId="30267" xr:uid="{00000000-0005-0000-0000-000083750000}"/>
    <cellStyle name="20% - Accent1 3 7 2 4 2 2 2" xfId="30268" xr:uid="{00000000-0005-0000-0000-000084750000}"/>
    <cellStyle name="20% - Accent1 3 7 2 4 2 3" xfId="30269" xr:uid="{00000000-0005-0000-0000-000085750000}"/>
    <cellStyle name="20% - Accent1 3 7 2 4 3" xfId="30270" xr:uid="{00000000-0005-0000-0000-000086750000}"/>
    <cellStyle name="20% - Accent1 3 7 2 4 3 2" xfId="30271" xr:uid="{00000000-0005-0000-0000-000087750000}"/>
    <cellStyle name="20% - Accent1 3 7 2 4 4" xfId="30272" xr:uid="{00000000-0005-0000-0000-000088750000}"/>
    <cellStyle name="20% - Accent1 3 7 2 5" xfId="30273" xr:uid="{00000000-0005-0000-0000-000089750000}"/>
    <cellStyle name="20% - Accent1 3 7 2 5 2" xfId="30274" xr:uid="{00000000-0005-0000-0000-00008A750000}"/>
    <cellStyle name="20% - Accent1 3 7 2 5 2 2" xfId="30275" xr:uid="{00000000-0005-0000-0000-00008B750000}"/>
    <cellStyle name="20% - Accent1 3 7 2 5 2 2 2" xfId="30276" xr:uid="{00000000-0005-0000-0000-00008C750000}"/>
    <cellStyle name="20% - Accent1 3 7 2 5 2 3" xfId="30277" xr:uid="{00000000-0005-0000-0000-00008D750000}"/>
    <cellStyle name="20% - Accent1 3 7 2 5 3" xfId="30278" xr:uid="{00000000-0005-0000-0000-00008E750000}"/>
    <cellStyle name="20% - Accent1 3 7 2 5 3 2" xfId="30279" xr:uid="{00000000-0005-0000-0000-00008F750000}"/>
    <cellStyle name="20% - Accent1 3 7 2 5 4" xfId="30280" xr:uid="{00000000-0005-0000-0000-000090750000}"/>
    <cellStyle name="20% - Accent1 3 7 2 6" xfId="30281" xr:uid="{00000000-0005-0000-0000-000091750000}"/>
    <cellStyle name="20% - Accent1 3 7 2 6 2" xfId="30282" xr:uid="{00000000-0005-0000-0000-000092750000}"/>
    <cellStyle name="20% - Accent1 3 7 2 6 2 2" xfId="30283" xr:uid="{00000000-0005-0000-0000-000093750000}"/>
    <cellStyle name="20% - Accent1 3 7 2 6 2 2 2" xfId="30284" xr:uid="{00000000-0005-0000-0000-000094750000}"/>
    <cellStyle name="20% - Accent1 3 7 2 6 2 3" xfId="30285" xr:uid="{00000000-0005-0000-0000-000095750000}"/>
    <cellStyle name="20% - Accent1 3 7 2 6 3" xfId="30286" xr:uid="{00000000-0005-0000-0000-000096750000}"/>
    <cellStyle name="20% - Accent1 3 7 2 6 3 2" xfId="30287" xr:uid="{00000000-0005-0000-0000-000097750000}"/>
    <cellStyle name="20% - Accent1 3 7 2 6 4" xfId="30288" xr:uid="{00000000-0005-0000-0000-000098750000}"/>
    <cellStyle name="20% - Accent1 3 7 2 7" xfId="30289" xr:uid="{00000000-0005-0000-0000-000099750000}"/>
    <cellStyle name="20% - Accent1 3 7 2 7 2" xfId="30290" xr:uid="{00000000-0005-0000-0000-00009A750000}"/>
    <cellStyle name="20% - Accent1 3 7 2 7 2 2" xfId="30291" xr:uid="{00000000-0005-0000-0000-00009B750000}"/>
    <cellStyle name="20% - Accent1 3 7 2 7 3" xfId="30292" xr:uid="{00000000-0005-0000-0000-00009C750000}"/>
    <cellStyle name="20% - Accent1 3 7 2 8" xfId="30293" xr:uid="{00000000-0005-0000-0000-00009D750000}"/>
    <cellStyle name="20% - Accent1 3 7 2 8 2" xfId="30294" xr:uid="{00000000-0005-0000-0000-00009E750000}"/>
    <cellStyle name="20% - Accent1 3 7 2 8 2 2" xfId="30295" xr:uid="{00000000-0005-0000-0000-00009F750000}"/>
    <cellStyle name="20% - Accent1 3 7 2 8 3" xfId="30296" xr:uid="{00000000-0005-0000-0000-0000A0750000}"/>
    <cellStyle name="20% - Accent1 3 7 2 9" xfId="30297" xr:uid="{00000000-0005-0000-0000-0000A1750000}"/>
    <cellStyle name="20% - Accent1 3 7 2 9 2" xfId="30298" xr:uid="{00000000-0005-0000-0000-0000A2750000}"/>
    <cellStyle name="20% - Accent1 3 7 3" xfId="30299" xr:uid="{00000000-0005-0000-0000-0000A3750000}"/>
    <cellStyle name="20% - Accent1 3 7 3 10" xfId="30300" xr:uid="{00000000-0005-0000-0000-0000A4750000}"/>
    <cellStyle name="20% - Accent1 3 7 3 10 2" xfId="30301" xr:uid="{00000000-0005-0000-0000-0000A5750000}"/>
    <cellStyle name="20% - Accent1 3 7 3 11" xfId="30302" xr:uid="{00000000-0005-0000-0000-0000A6750000}"/>
    <cellStyle name="20% - Accent1 3 7 3 2" xfId="30303" xr:uid="{00000000-0005-0000-0000-0000A7750000}"/>
    <cellStyle name="20% - Accent1 3 7 3 2 2" xfId="30304" xr:uid="{00000000-0005-0000-0000-0000A8750000}"/>
    <cellStyle name="20% - Accent1 3 7 3 2 2 2" xfId="30305" xr:uid="{00000000-0005-0000-0000-0000A9750000}"/>
    <cellStyle name="20% - Accent1 3 7 3 2 2 2 2" xfId="30306" xr:uid="{00000000-0005-0000-0000-0000AA750000}"/>
    <cellStyle name="20% - Accent1 3 7 3 2 2 2 2 2" xfId="30307" xr:uid="{00000000-0005-0000-0000-0000AB750000}"/>
    <cellStyle name="20% - Accent1 3 7 3 2 2 2 3" xfId="30308" xr:uid="{00000000-0005-0000-0000-0000AC750000}"/>
    <cellStyle name="20% - Accent1 3 7 3 2 2 3" xfId="30309" xr:uid="{00000000-0005-0000-0000-0000AD750000}"/>
    <cellStyle name="20% - Accent1 3 7 3 2 2 3 2" xfId="30310" xr:uid="{00000000-0005-0000-0000-0000AE750000}"/>
    <cellStyle name="20% - Accent1 3 7 3 2 2 4" xfId="30311" xr:uid="{00000000-0005-0000-0000-0000AF750000}"/>
    <cellStyle name="20% - Accent1 3 7 3 2 3" xfId="30312" xr:uid="{00000000-0005-0000-0000-0000B0750000}"/>
    <cellStyle name="20% - Accent1 3 7 3 2 3 2" xfId="30313" xr:uid="{00000000-0005-0000-0000-0000B1750000}"/>
    <cellStyle name="20% - Accent1 3 7 3 2 3 2 2" xfId="30314" xr:uid="{00000000-0005-0000-0000-0000B2750000}"/>
    <cellStyle name="20% - Accent1 3 7 3 2 3 2 2 2" xfId="30315" xr:uid="{00000000-0005-0000-0000-0000B3750000}"/>
    <cellStyle name="20% - Accent1 3 7 3 2 3 2 3" xfId="30316" xr:uid="{00000000-0005-0000-0000-0000B4750000}"/>
    <cellStyle name="20% - Accent1 3 7 3 2 3 3" xfId="30317" xr:uid="{00000000-0005-0000-0000-0000B5750000}"/>
    <cellStyle name="20% - Accent1 3 7 3 2 3 3 2" xfId="30318" xr:uid="{00000000-0005-0000-0000-0000B6750000}"/>
    <cellStyle name="20% - Accent1 3 7 3 2 3 4" xfId="30319" xr:uid="{00000000-0005-0000-0000-0000B7750000}"/>
    <cellStyle name="20% - Accent1 3 7 3 2 4" xfId="30320" xr:uid="{00000000-0005-0000-0000-0000B8750000}"/>
    <cellStyle name="20% - Accent1 3 7 3 2 4 2" xfId="30321" xr:uid="{00000000-0005-0000-0000-0000B9750000}"/>
    <cellStyle name="20% - Accent1 3 7 3 2 4 2 2" xfId="30322" xr:uid="{00000000-0005-0000-0000-0000BA750000}"/>
    <cellStyle name="20% - Accent1 3 7 3 2 4 2 2 2" xfId="30323" xr:uid="{00000000-0005-0000-0000-0000BB750000}"/>
    <cellStyle name="20% - Accent1 3 7 3 2 4 2 3" xfId="30324" xr:uid="{00000000-0005-0000-0000-0000BC750000}"/>
    <cellStyle name="20% - Accent1 3 7 3 2 4 3" xfId="30325" xr:uid="{00000000-0005-0000-0000-0000BD750000}"/>
    <cellStyle name="20% - Accent1 3 7 3 2 4 3 2" xfId="30326" xr:uid="{00000000-0005-0000-0000-0000BE750000}"/>
    <cellStyle name="20% - Accent1 3 7 3 2 4 4" xfId="30327" xr:uid="{00000000-0005-0000-0000-0000BF750000}"/>
    <cellStyle name="20% - Accent1 3 7 3 2 5" xfId="30328" xr:uid="{00000000-0005-0000-0000-0000C0750000}"/>
    <cellStyle name="20% - Accent1 3 7 3 2 5 2" xfId="30329" xr:uid="{00000000-0005-0000-0000-0000C1750000}"/>
    <cellStyle name="20% - Accent1 3 7 3 2 5 2 2" xfId="30330" xr:uid="{00000000-0005-0000-0000-0000C2750000}"/>
    <cellStyle name="20% - Accent1 3 7 3 2 5 3" xfId="30331" xr:uid="{00000000-0005-0000-0000-0000C3750000}"/>
    <cellStyle name="20% - Accent1 3 7 3 2 6" xfId="30332" xr:uid="{00000000-0005-0000-0000-0000C4750000}"/>
    <cellStyle name="20% - Accent1 3 7 3 2 6 2" xfId="30333" xr:uid="{00000000-0005-0000-0000-0000C5750000}"/>
    <cellStyle name="20% - Accent1 3 7 3 2 6 2 2" xfId="30334" xr:uid="{00000000-0005-0000-0000-0000C6750000}"/>
    <cellStyle name="20% - Accent1 3 7 3 2 6 3" xfId="30335" xr:uid="{00000000-0005-0000-0000-0000C7750000}"/>
    <cellStyle name="20% - Accent1 3 7 3 2 7" xfId="30336" xr:uid="{00000000-0005-0000-0000-0000C8750000}"/>
    <cellStyle name="20% - Accent1 3 7 3 2 7 2" xfId="30337" xr:uid="{00000000-0005-0000-0000-0000C9750000}"/>
    <cellStyle name="20% - Accent1 3 7 3 2 8" xfId="30338" xr:uid="{00000000-0005-0000-0000-0000CA750000}"/>
    <cellStyle name="20% - Accent1 3 7 3 2 8 2" xfId="30339" xr:uid="{00000000-0005-0000-0000-0000CB750000}"/>
    <cellStyle name="20% - Accent1 3 7 3 2 9" xfId="30340" xr:uid="{00000000-0005-0000-0000-0000CC750000}"/>
    <cellStyle name="20% - Accent1 3 7 3 3" xfId="30341" xr:uid="{00000000-0005-0000-0000-0000CD750000}"/>
    <cellStyle name="20% - Accent1 3 7 3 3 2" xfId="30342" xr:uid="{00000000-0005-0000-0000-0000CE750000}"/>
    <cellStyle name="20% - Accent1 3 7 3 3 2 2" xfId="30343" xr:uid="{00000000-0005-0000-0000-0000CF750000}"/>
    <cellStyle name="20% - Accent1 3 7 3 3 2 2 2" xfId="30344" xr:uid="{00000000-0005-0000-0000-0000D0750000}"/>
    <cellStyle name="20% - Accent1 3 7 3 3 2 2 2 2" xfId="30345" xr:uid="{00000000-0005-0000-0000-0000D1750000}"/>
    <cellStyle name="20% - Accent1 3 7 3 3 2 2 3" xfId="30346" xr:uid="{00000000-0005-0000-0000-0000D2750000}"/>
    <cellStyle name="20% - Accent1 3 7 3 3 2 3" xfId="30347" xr:uid="{00000000-0005-0000-0000-0000D3750000}"/>
    <cellStyle name="20% - Accent1 3 7 3 3 2 3 2" xfId="30348" xr:uid="{00000000-0005-0000-0000-0000D4750000}"/>
    <cellStyle name="20% - Accent1 3 7 3 3 2 4" xfId="30349" xr:uid="{00000000-0005-0000-0000-0000D5750000}"/>
    <cellStyle name="20% - Accent1 3 7 3 3 3" xfId="30350" xr:uid="{00000000-0005-0000-0000-0000D6750000}"/>
    <cellStyle name="20% - Accent1 3 7 3 3 3 2" xfId="30351" xr:uid="{00000000-0005-0000-0000-0000D7750000}"/>
    <cellStyle name="20% - Accent1 3 7 3 3 3 2 2" xfId="30352" xr:uid="{00000000-0005-0000-0000-0000D8750000}"/>
    <cellStyle name="20% - Accent1 3 7 3 3 3 2 2 2" xfId="30353" xr:uid="{00000000-0005-0000-0000-0000D9750000}"/>
    <cellStyle name="20% - Accent1 3 7 3 3 3 2 3" xfId="30354" xr:uid="{00000000-0005-0000-0000-0000DA750000}"/>
    <cellStyle name="20% - Accent1 3 7 3 3 3 3" xfId="30355" xr:uid="{00000000-0005-0000-0000-0000DB750000}"/>
    <cellStyle name="20% - Accent1 3 7 3 3 3 3 2" xfId="30356" xr:uid="{00000000-0005-0000-0000-0000DC750000}"/>
    <cellStyle name="20% - Accent1 3 7 3 3 3 4" xfId="30357" xr:uid="{00000000-0005-0000-0000-0000DD750000}"/>
    <cellStyle name="20% - Accent1 3 7 3 3 4" xfId="30358" xr:uid="{00000000-0005-0000-0000-0000DE750000}"/>
    <cellStyle name="20% - Accent1 3 7 3 3 4 2" xfId="30359" xr:uid="{00000000-0005-0000-0000-0000DF750000}"/>
    <cellStyle name="20% - Accent1 3 7 3 3 4 2 2" xfId="30360" xr:uid="{00000000-0005-0000-0000-0000E0750000}"/>
    <cellStyle name="20% - Accent1 3 7 3 3 4 2 2 2" xfId="30361" xr:uid="{00000000-0005-0000-0000-0000E1750000}"/>
    <cellStyle name="20% - Accent1 3 7 3 3 4 2 3" xfId="30362" xr:uid="{00000000-0005-0000-0000-0000E2750000}"/>
    <cellStyle name="20% - Accent1 3 7 3 3 4 3" xfId="30363" xr:uid="{00000000-0005-0000-0000-0000E3750000}"/>
    <cellStyle name="20% - Accent1 3 7 3 3 4 3 2" xfId="30364" xr:uid="{00000000-0005-0000-0000-0000E4750000}"/>
    <cellStyle name="20% - Accent1 3 7 3 3 4 4" xfId="30365" xr:uid="{00000000-0005-0000-0000-0000E5750000}"/>
    <cellStyle name="20% - Accent1 3 7 3 3 5" xfId="30366" xr:uid="{00000000-0005-0000-0000-0000E6750000}"/>
    <cellStyle name="20% - Accent1 3 7 3 3 5 2" xfId="30367" xr:uid="{00000000-0005-0000-0000-0000E7750000}"/>
    <cellStyle name="20% - Accent1 3 7 3 3 5 2 2" xfId="30368" xr:uid="{00000000-0005-0000-0000-0000E8750000}"/>
    <cellStyle name="20% - Accent1 3 7 3 3 5 3" xfId="30369" xr:uid="{00000000-0005-0000-0000-0000E9750000}"/>
    <cellStyle name="20% - Accent1 3 7 3 3 6" xfId="30370" xr:uid="{00000000-0005-0000-0000-0000EA750000}"/>
    <cellStyle name="20% - Accent1 3 7 3 3 6 2" xfId="30371" xr:uid="{00000000-0005-0000-0000-0000EB750000}"/>
    <cellStyle name="20% - Accent1 3 7 3 3 6 2 2" xfId="30372" xr:uid="{00000000-0005-0000-0000-0000EC750000}"/>
    <cellStyle name="20% - Accent1 3 7 3 3 6 3" xfId="30373" xr:uid="{00000000-0005-0000-0000-0000ED750000}"/>
    <cellStyle name="20% - Accent1 3 7 3 3 7" xfId="30374" xr:uid="{00000000-0005-0000-0000-0000EE750000}"/>
    <cellStyle name="20% - Accent1 3 7 3 3 7 2" xfId="30375" xr:uid="{00000000-0005-0000-0000-0000EF750000}"/>
    <cellStyle name="20% - Accent1 3 7 3 3 8" xfId="30376" xr:uid="{00000000-0005-0000-0000-0000F0750000}"/>
    <cellStyle name="20% - Accent1 3 7 3 3 8 2" xfId="30377" xr:uid="{00000000-0005-0000-0000-0000F1750000}"/>
    <cellStyle name="20% - Accent1 3 7 3 3 9" xfId="30378" xr:uid="{00000000-0005-0000-0000-0000F2750000}"/>
    <cellStyle name="20% - Accent1 3 7 3 4" xfId="30379" xr:uid="{00000000-0005-0000-0000-0000F3750000}"/>
    <cellStyle name="20% - Accent1 3 7 3 4 2" xfId="30380" xr:uid="{00000000-0005-0000-0000-0000F4750000}"/>
    <cellStyle name="20% - Accent1 3 7 3 4 2 2" xfId="30381" xr:uid="{00000000-0005-0000-0000-0000F5750000}"/>
    <cellStyle name="20% - Accent1 3 7 3 4 2 2 2" xfId="30382" xr:uid="{00000000-0005-0000-0000-0000F6750000}"/>
    <cellStyle name="20% - Accent1 3 7 3 4 2 3" xfId="30383" xr:uid="{00000000-0005-0000-0000-0000F7750000}"/>
    <cellStyle name="20% - Accent1 3 7 3 4 3" xfId="30384" xr:uid="{00000000-0005-0000-0000-0000F8750000}"/>
    <cellStyle name="20% - Accent1 3 7 3 4 3 2" xfId="30385" xr:uid="{00000000-0005-0000-0000-0000F9750000}"/>
    <cellStyle name="20% - Accent1 3 7 3 4 4" xfId="30386" xr:uid="{00000000-0005-0000-0000-0000FA750000}"/>
    <cellStyle name="20% - Accent1 3 7 3 5" xfId="30387" xr:uid="{00000000-0005-0000-0000-0000FB750000}"/>
    <cellStyle name="20% - Accent1 3 7 3 5 2" xfId="30388" xr:uid="{00000000-0005-0000-0000-0000FC750000}"/>
    <cellStyle name="20% - Accent1 3 7 3 5 2 2" xfId="30389" xr:uid="{00000000-0005-0000-0000-0000FD750000}"/>
    <cellStyle name="20% - Accent1 3 7 3 5 2 2 2" xfId="30390" xr:uid="{00000000-0005-0000-0000-0000FE750000}"/>
    <cellStyle name="20% - Accent1 3 7 3 5 2 3" xfId="30391" xr:uid="{00000000-0005-0000-0000-0000FF750000}"/>
    <cellStyle name="20% - Accent1 3 7 3 5 3" xfId="30392" xr:uid="{00000000-0005-0000-0000-000000760000}"/>
    <cellStyle name="20% - Accent1 3 7 3 5 3 2" xfId="30393" xr:uid="{00000000-0005-0000-0000-000001760000}"/>
    <cellStyle name="20% - Accent1 3 7 3 5 4" xfId="30394" xr:uid="{00000000-0005-0000-0000-000002760000}"/>
    <cellStyle name="20% - Accent1 3 7 3 6" xfId="30395" xr:uid="{00000000-0005-0000-0000-000003760000}"/>
    <cellStyle name="20% - Accent1 3 7 3 6 2" xfId="30396" xr:uid="{00000000-0005-0000-0000-000004760000}"/>
    <cellStyle name="20% - Accent1 3 7 3 6 2 2" xfId="30397" xr:uid="{00000000-0005-0000-0000-000005760000}"/>
    <cellStyle name="20% - Accent1 3 7 3 6 2 2 2" xfId="30398" xr:uid="{00000000-0005-0000-0000-000006760000}"/>
    <cellStyle name="20% - Accent1 3 7 3 6 2 3" xfId="30399" xr:uid="{00000000-0005-0000-0000-000007760000}"/>
    <cellStyle name="20% - Accent1 3 7 3 6 3" xfId="30400" xr:uid="{00000000-0005-0000-0000-000008760000}"/>
    <cellStyle name="20% - Accent1 3 7 3 6 3 2" xfId="30401" xr:uid="{00000000-0005-0000-0000-000009760000}"/>
    <cellStyle name="20% - Accent1 3 7 3 6 4" xfId="30402" xr:uid="{00000000-0005-0000-0000-00000A760000}"/>
    <cellStyle name="20% - Accent1 3 7 3 7" xfId="30403" xr:uid="{00000000-0005-0000-0000-00000B760000}"/>
    <cellStyle name="20% - Accent1 3 7 3 7 2" xfId="30404" xr:uid="{00000000-0005-0000-0000-00000C760000}"/>
    <cellStyle name="20% - Accent1 3 7 3 7 2 2" xfId="30405" xr:uid="{00000000-0005-0000-0000-00000D760000}"/>
    <cellStyle name="20% - Accent1 3 7 3 7 3" xfId="30406" xr:uid="{00000000-0005-0000-0000-00000E760000}"/>
    <cellStyle name="20% - Accent1 3 7 3 8" xfId="30407" xr:uid="{00000000-0005-0000-0000-00000F760000}"/>
    <cellStyle name="20% - Accent1 3 7 3 8 2" xfId="30408" xr:uid="{00000000-0005-0000-0000-000010760000}"/>
    <cellStyle name="20% - Accent1 3 7 3 8 2 2" xfId="30409" xr:uid="{00000000-0005-0000-0000-000011760000}"/>
    <cellStyle name="20% - Accent1 3 7 3 8 3" xfId="30410" xr:uid="{00000000-0005-0000-0000-000012760000}"/>
    <cellStyle name="20% - Accent1 3 7 3 9" xfId="30411" xr:uid="{00000000-0005-0000-0000-000013760000}"/>
    <cellStyle name="20% - Accent1 3 7 3 9 2" xfId="30412" xr:uid="{00000000-0005-0000-0000-000014760000}"/>
    <cellStyle name="20% - Accent1 3 7 4" xfId="30413" xr:uid="{00000000-0005-0000-0000-000015760000}"/>
    <cellStyle name="20% - Accent1 3 7 4 10" xfId="30414" xr:uid="{00000000-0005-0000-0000-000016760000}"/>
    <cellStyle name="20% - Accent1 3 7 4 10 2" xfId="30415" xr:uid="{00000000-0005-0000-0000-000017760000}"/>
    <cellStyle name="20% - Accent1 3 7 4 11" xfId="30416" xr:uid="{00000000-0005-0000-0000-000018760000}"/>
    <cellStyle name="20% - Accent1 3 7 4 2" xfId="30417" xr:uid="{00000000-0005-0000-0000-000019760000}"/>
    <cellStyle name="20% - Accent1 3 7 4 2 2" xfId="30418" xr:uid="{00000000-0005-0000-0000-00001A760000}"/>
    <cellStyle name="20% - Accent1 3 7 4 2 2 2" xfId="30419" xr:uid="{00000000-0005-0000-0000-00001B760000}"/>
    <cellStyle name="20% - Accent1 3 7 4 2 2 2 2" xfId="30420" xr:uid="{00000000-0005-0000-0000-00001C760000}"/>
    <cellStyle name="20% - Accent1 3 7 4 2 2 2 2 2" xfId="30421" xr:uid="{00000000-0005-0000-0000-00001D760000}"/>
    <cellStyle name="20% - Accent1 3 7 4 2 2 2 3" xfId="30422" xr:uid="{00000000-0005-0000-0000-00001E760000}"/>
    <cellStyle name="20% - Accent1 3 7 4 2 2 3" xfId="30423" xr:uid="{00000000-0005-0000-0000-00001F760000}"/>
    <cellStyle name="20% - Accent1 3 7 4 2 2 3 2" xfId="30424" xr:uid="{00000000-0005-0000-0000-000020760000}"/>
    <cellStyle name="20% - Accent1 3 7 4 2 2 4" xfId="30425" xr:uid="{00000000-0005-0000-0000-000021760000}"/>
    <cellStyle name="20% - Accent1 3 7 4 2 3" xfId="30426" xr:uid="{00000000-0005-0000-0000-000022760000}"/>
    <cellStyle name="20% - Accent1 3 7 4 2 3 2" xfId="30427" xr:uid="{00000000-0005-0000-0000-000023760000}"/>
    <cellStyle name="20% - Accent1 3 7 4 2 3 2 2" xfId="30428" xr:uid="{00000000-0005-0000-0000-000024760000}"/>
    <cellStyle name="20% - Accent1 3 7 4 2 3 2 2 2" xfId="30429" xr:uid="{00000000-0005-0000-0000-000025760000}"/>
    <cellStyle name="20% - Accent1 3 7 4 2 3 2 3" xfId="30430" xr:uid="{00000000-0005-0000-0000-000026760000}"/>
    <cellStyle name="20% - Accent1 3 7 4 2 3 3" xfId="30431" xr:uid="{00000000-0005-0000-0000-000027760000}"/>
    <cellStyle name="20% - Accent1 3 7 4 2 3 3 2" xfId="30432" xr:uid="{00000000-0005-0000-0000-000028760000}"/>
    <cellStyle name="20% - Accent1 3 7 4 2 3 4" xfId="30433" xr:uid="{00000000-0005-0000-0000-000029760000}"/>
    <cellStyle name="20% - Accent1 3 7 4 2 4" xfId="30434" xr:uid="{00000000-0005-0000-0000-00002A760000}"/>
    <cellStyle name="20% - Accent1 3 7 4 2 4 2" xfId="30435" xr:uid="{00000000-0005-0000-0000-00002B760000}"/>
    <cellStyle name="20% - Accent1 3 7 4 2 4 2 2" xfId="30436" xr:uid="{00000000-0005-0000-0000-00002C760000}"/>
    <cellStyle name="20% - Accent1 3 7 4 2 4 2 2 2" xfId="30437" xr:uid="{00000000-0005-0000-0000-00002D760000}"/>
    <cellStyle name="20% - Accent1 3 7 4 2 4 2 3" xfId="30438" xr:uid="{00000000-0005-0000-0000-00002E760000}"/>
    <cellStyle name="20% - Accent1 3 7 4 2 4 3" xfId="30439" xr:uid="{00000000-0005-0000-0000-00002F760000}"/>
    <cellStyle name="20% - Accent1 3 7 4 2 4 3 2" xfId="30440" xr:uid="{00000000-0005-0000-0000-000030760000}"/>
    <cellStyle name="20% - Accent1 3 7 4 2 4 4" xfId="30441" xr:uid="{00000000-0005-0000-0000-000031760000}"/>
    <cellStyle name="20% - Accent1 3 7 4 2 5" xfId="30442" xr:uid="{00000000-0005-0000-0000-000032760000}"/>
    <cellStyle name="20% - Accent1 3 7 4 2 5 2" xfId="30443" xr:uid="{00000000-0005-0000-0000-000033760000}"/>
    <cellStyle name="20% - Accent1 3 7 4 2 5 2 2" xfId="30444" xr:uid="{00000000-0005-0000-0000-000034760000}"/>
    <cellStyle name="20% - Accent1 3 7 4 2 5 3" xfId="30445" xr:uid="{00000000-0005-0000-0000-000035760000}"/>
    <cellStyle name="20% - Accent1 3 7 4 2 6" xfId="30446" xr:uid="{00000000-0005-0000-0000-000036760000}"/>
    <cellStyle name="20% - Accent1 3 7 4 2 6 2" xfId="30447" xr:uid="{00000000-0005-0000-0000-000037760000}"/>
    <cellStyle name="20% - Accent1 3 7 4 2 6 2 2" xfId="30448" xr:uid="{00000000-0005-0000-0000-000038760000}"/>
    <cellStyle name="20% - Accent1 3 7 4 2 6 3" xfId="30449" xr:uid="{00000000-0005-0000-0000-000039760000}"/>
    <cellStyle name="20% - Accent1 3 7 4 2 7" xfId="30450" xr:uid="{00000000-0005-0000-0000-00003A760000}"/>
    <cellStyle name="20% - Accent1 3 7 4 2 7 2" xfId="30451" xr:uid="{00000000-0005-0000-0000-00003B760000}"/>
    <cellStyle name="20% - Accent1 3 7 4 2 8" xfId="30452" xr:uid="{00000000-0005-0000-0000-00003C760000}"/>
    <cellStyle name="20% - Accent1 3 7 4 2 8 2" xfId="30453" xr:uid="{00000000-0005-0000-0000-00003D760000}"/>
    <cellStyle name="20% - Accent1 3 7 4 2 9" xfId="30454" xr:uid="{00000000-0005-0000-0000-00003E760000}"/>
    <cellStyle name="20% - Accent1 3 7 4 3" xfId="30455" xr:uid="{00000000-0005-0000-0000-00003F760000}"/>
    <cellStyle name="20% - Accent1 3 7 4 3 2" xfId="30456" xr:uid="{00000000-0005-0000-0000-000040760000}"/>
    <cellStyle name="20% - Accent1 3 7 4 3 2 2" xfId="30457" xr:uid="{00000000-0005-0000-0000-000041760000}"/>
    <cellStyle name="20% - Accent1 3 7 4 3 2 2 2" xfId="30458" xr:uid="{00000000-0005-0000-0000-000042760000}"/>
    <cellStyle name="20% - Accent1 3 7 4 3 2 2 2 2" xfId="30459" xr:uid="{00000000-0005-0000-0000-000043760000}"/>
    <cellStyle name="20% - Accent1 3 7 4 3 2 2 3" xfId="30460" xr:uid="{00000000-0005-0000-0000-000044760000}"/>
    <cellStyle name="20% - Accent1 3 7 4 3 2 3" xfId="30461" xr:uid="{00000000-0005-0000-0000-000045760000}"/>
    <cellStyle name="20% - Accent1 3 7 4 3 2 3 2" xfId="30462" xr:uid="{00000000-0005-0000-0000-000046760000}"/>
    <cellStyle name="20% - Accent1 3 7 4 3 2 4" xfId="30463" xr:uid="{00000000-0005-0000-0000-000047760000}"/>
    <cellStyle name="20% - Accent1 3 7 4 3 3" xfId="30464" xr:uid="{00000000-0005-0000-0000-000048760000}"/>
    <cellStyle name="20% - Accent1 3 7 4 3 3 2" xfId="30465" xr:uid="{00000000-0005-0000-0000-000049760000}"/>
    <cellStyle name="20% - Accent1 3 7 4 3 3 2 2" xfId="30466" xr:uid="{00000000-0005-0000-0000-00004A760000}"/>
    <cellStyle name="20% - Accent1 3 7 4 3 3 2 2 2" xfId="30467" xr:uid="{00000000-0005-0000-0000-00004B760000}"/>
    <cellStyle name="20% - Accent1 3 7 4 3 3 2 3" xfId="30468" xr:uid="{00000000-0005-0000-0000-00004C760000}"/>
    <cellStyle name="20% - Accent1 3 7 4 3 3 3" xfId="30469" xr:uid="{00000000-0005-0000-0000-00004D760000}"/>
    <cellStyle name="20% - Accent1 3 7 4 3 3 3 2" xfId="30470" xr:uid="{00000000-0005-0000-0000-00004E760000}"/>
    <cellStyle name="20% - Accent1 3 7 4 3 3 4" xfId="30471" xr:uid="{00000000-0005-0000-0000-00004F760000}"/>
    <cellStyle name="20% - Accent1 3 7 4 3 4" xfId="30472" xr:uid="{00000000-0005-0000-0000-000050760000}"/>
    <cellStyle name="20% - Accent1 3 7 4 3 4 2" xfId="30473" xr:uid="{00000000-0005-0000-0000-000051760000}"/>
    <cellStyle name="20% - Accent1 3 7 4 3 4 2 2" xfId="30474" xr:uid="{00000000-0005-0000-0000-000052760000}"/>
    <cellStyle name="20% - Accent1 3 7 4 3 4 2 2 2" xfId="30475" xr:uid="{00000000-0005-0000-0000-000053760000}"/>
    <cellStyle name="20% - Accent1 3 7 4 3 4 2 3" xfId="30476" xr:uid="{00000000-0005-0000-0000-000054760000}"/>
    <cellStyle name="20% - Accent1 3 7 4 3 4 3" xfId="30477" xr:uid="{00000000-0005-0000-0000-000055760000}"/>
    <cellStyle name="20% - Accent1 3 7 4 3 4 3 2" xfId="30478" xr:uid="{00000000-0005-0000-0000-000056760000}"/>
    <cellStyle name="20% - Accent1 3 7 4 3 4 4" xfId="30479" xr:uid="{00000000-0005-0000-0000-000057760000}"/>
    <cellStyle name="20% - Accent1 3 7 4 3 5" xfId="30480" xr:uid="{00000000-0005-0000-0000-000058760000}"/>
    <cellStyle name="20% - Accent1 3 7 4 3 5 2" xfId="30481" xr:uid="{00000000-0005-0000-0000-000059760000}"/>
    <cellStyle name="20% - Accent1 3 7 4 3 5 2 2" xfId="30482" xr:uid="{00000000-0005-0000-0000-00005A760000}"/>
    <cellStyle name="20% - Accent1 3 7 4 3 5 3" xfId="30483" xr:uid="{00000000-0005-0000-0000-00005B760000}"/>
    <cellStyle name="20% - Accent1 3 7 4 3 6" xfId="30484" xr:uid="{00000000-0005-0000-0000-00005C760000}"/>
    <cellStyle name="20% - Accent1 3 7 4 3 6 2" xfId="30485" xr:uid="{00000000-0005-0000-0000-00005D760000}"/>
    <cellStyle name="20% - Accent1 3 7 4 3 6 2 2" xfId="30486" xr:uid="{00000000-0005-0000-0000-00005E760000}"/>
    <cellStyle name="20% - Accent1 3 7 4 3 6 3" xfId="30487" xr:uid="{00000000-0005-0000-0000-00005F760000}"/>
    <cellStyle name="20% - Accent1 3 7 4 3 7" xfId="30488" xr:uid="{00000000-0005-0000-0000-000060760000}"/>
    <cellStyle name="20% - Accent1 3 7 4 3 7 2" xfId="30489" xr:uid="{00000000-0005-0000-0000-000061760000}"/>
    <cellStyle name="20% - Accent1 3 7 4 3 8" xfId="30490" xr:uid="{00000000-0005-0000-0000-000062760000}"/>
    <cellStyle name="20% - Accent1 3 7 4 3 8 2" xfId="30491" xr:uid="{00000000-0005-0000-0000-000063760000}"/>
    <cellStyle name="20% - Accent1 3 7 4 3 9" xfId="30492" xr:uid="{00000000-0005-0000-0000-000064760000}"/>
    <cellStyle name="20% - Accent1 3 7 4 4" xfId="30493" xr:uid="{00000000-0005-0000-0000-000065760000}"/>
    <cellStyle name="20% - Accent1 3 7 4 4 2" xfId="30494" xr:uid="{00000000-0005-0000-0000-000066760000}"/>
    <cellStyle name="20% - Accent1 3 7 4 4 2 2" xfId="30495" xr:uid="{00000000-0005-0000-0000-000067760000}"/>
    <cellStyle name="20% - Accent1 3 7 4 4 2 2 2" xfId="30496" xr:uid="{00000000-0005-0000-0000-000068760000}"/>
    <cellStyle name="20% - Accent1 3 7 4 4 2 3" xfId="30497" xr:uid="{00000000-0005-0000-0000-000069760000}"/>
    <cellStyle name="20% - Accent1 3 7 4 4 3" xfId="30498" xr:uid="{00000000-0005-0000-0000-00006A760000}"/>
    <cellStyle name="20% - Accent1 3 7 4 4 3 2" xfId="30499" xr:uid="{00000000-0005-0000-0000-00006B760000}"/>
    <cellStyle name="20% - Accent1 3 7 4 4 4" xfId="30500" xr:uid="{00000000-0005-0000-0000-00006C760000}"/>
    <cellStyle name="20% - Accent1 3 7 4 5" xfId="30501" xr:uid="{00000000-0005-0000-0000-00006D760000}"/>
    <cellStyle name="20% - Accent1 3 7 4 5 2" xfId="30502" xr:uid="{00000000-0005-0000-0000-00006E760000}"/>
    <cellStyle name="20% - Accent1 3 7 4 5 2 2" xfId="30503" xr:uid="{00000000-0005-0000-0000-00006F760000}"/>
    <cellStyle name="20% - Accent1 3 7 4 5 2 2 2" xfId="30504" xr:uid="{00000000-0005-0000-0000-000070760000}"/>
    <cellStyle name="20% - Accent1 3 7 4 5 2 3" xfId="30505" xr:uid="{00000000-0005-0000-0000-000071760000}"/>
    <cellStyle name="20% - Accent1 3 7 4 5 3" xfId="30506" xr:uid="{00000000-0005-0000-0000-000072760000}"/>
    <cellStyle name="20% - Accent1 3 7 4 5 3 2" xfId="30507" xr:uid="{00000000-0005-0000-0000-000073760000}"/>
    <cellStyle name="20% - Accent1 3 7 4 5 4" xfId="30508" xr:uid="{00000000-0005-0000-0000-000074760000}"/>
    <cellStyle name="20% - Accent1 3 7 4 6" xfId="30509" xr:uid="{00000000-0005-0000-0000-000075760000}"/>
    <cellStyle name="20% - Accent1 3 7 4 6 2" xfId="30510" xr:uid="{00000000-0005-0000-0000-000076760000}"/>
    <cellStyle name="20% - Accent1 3 7 4 6 2 2" xfId="30511" xr:uid="{00000000-0005-0000-0000-000077760000}"/>
    <cellStyle name="20% - Accent1 3 7 4 6 2 2 2" xfId="30512" xr:uid="{00000000-0005-0000-0000-000078760000}"/>
    <cellStyle name="20% - Accent1 3 7 4 6 2 3" xfId="30513" xr:uid="{00000000-0005-0000-0000-000079760000}"/>
    <cellStyle name="20% - Accent1 3 7 4 6 3" xfId="30514" xr:uid="{00000000-0005-0000-0000-00007A760000}"/>
    <cellStyle name="20% - Accent1 3 7 4 6 3 2" xfId="30515" xr:uid="{00000000-0005-0000-0000-00007B760000}"/>
    <cellStyle name="20% - Accent1 3 7 4 6 4" xfId="30516" xr:uid="{00000000-0005-0000-0000-00007C760000}"/>
    <cellStyle name="20% - Accent1 3 7 4 7" xfId="30517" xr:uid="{00000000-0005-0000-0000-00007D760000}"/>
    <cellStyle name="20% - Accent1 3 7 4 7 2" xfId="30518" xr:uid="{00000000-0005-0000-0000-00007E760000}"/>
    <cellStyle name="20% - Accent1 3 7 4 7 2 2" xfId="30519" xr:uid="{00000000-0005-0000-0000-00007F760000}"/>
    <cellStyle name="20% - Accent1 3 7 4 7 3" xfId="30520" xr:uid="{00000000-0005-0000-0000-000080760000}"/>
    <cellStyle name="20% - Accent1 3 7 4 8" xfId="30521" xr:uid="{00000000-0005-0000-0000-000081760000}"/>
    <cellStyle name="20% - Accent1 3 7 4 8 2" xfId="30522" xr:uid="{00000000-0005-0000-0000-000082760000}"/>
    <cellStyle name="20% - Accent1 3 7 4 8 2 2" xfId="30523" xr:uid="{00000000-0005-0000-0000-000083760000}"/>
    <cellStyle name="20% - Accent1 3 7 4 8 3" xfId="30524" xr:uid="{00000000-0005-0000-0000-000084760000}"/>
    <cellStyle name="20% - Accent1 3 7 4 9" xfId="30525" xr:uid="{00000000-0005-0000-0000-000085760000}"/>
    <cellStyle name="20% - Accent1 3 7 4 9 2" xfId="30526" xr:uid="{00000000-0005-0000-0000-000086760000}"/>
    <cellStyle name="20% - Accent1 3 7 5" xfId="30527" xr:uid="{00000000-0005-0000-0000-000087760000}"/>
    <cellStyle name="20% - Accent1 3 7 5 2" xfId="30528" xr:uid="{00000000-0005-0000-0000-000088760000}"/>
    <cellStyle name="20% - Accent1 3 7 5 2 2" xfId="30529" xr:uid="{00000000-0005-0000-0000-000089760000}"/>
    <cellStyle name="20% - Accent1 3 7 5 2 2 2" xfId="30530" xr:uid="{00000000-0005-0000-0000-00008A760000}"/>
    <cellStyle name="20% - Accent1 3 7 5 2 2 2 2" xfId="30531" xr:uid="{00000000-0005-0000-0000-00008B760000}"/>
    <cellStyle name="20% - Accent1 3 7 5 2 2 3" xfId="30532" xr:uid="{00000000-0005-0000-0000-00008C760000}"/>
    <cellStyle name="20% - Accent1 3 7 5 2 3" xfId="30533" xr:uid="{00000000-0005-0000-0000-00008D760000}"/>
    <cellStyle name="20% - Accent1 3 7 5 2 3 2" xfId="30534" xr:uid="{00000000-0005-0000-0000-00008E760000}"/>
    <cellStyle name="20% - Accent1 3 7 5 2 4" xfId="30535" xr:uid="{00000000-0005-0000-0000-00008F760000}"/>
    <cellStyle name="20% - Accent1 3 7 5 3" xfId="30536" xr:uid="{00000000-0005-0000-0000-000090760000}"/>
    <cellStyle name="20% - Accent1 3 7 5 3 2" xfId="30537" xr:uid="{00000000-0005-0000-0000-000091760000}"/>
    <cellStyle name="20% - Accent1 3 7 5 3 2 2" xfId="30538" xr:uid="{00000000-0005-0000-0000-000092760000}"/>
    <cellStyle name="20% - Accent1 3 7 5 3 2 2 2" xfId="30539" xr:uid="{00000000-0005-0000-0000-000093760000}"/>
    <cellStyle name="20% - Accent1 3 7 5 3 2 3" xfId="30540" xr:uid="{00000000-0005-0000-0000-000094760000}"/>
    <cellStyle name="20% - Accent1 3 7 5 3 3" xfId="30541" xr:uid="{00000000-0005-0000-0000-000095760000}"/>
    <cellStyle name="20% - Accent1 3 7 5 3 3 2" xfId="30542" xr:uid="{00000000-0005-0000-0000-000096760000}"/>
    <cellStyle name="20% - Accent1 3 7 5 3 4" xfId="30543" xr:uid="{00000000-0005-0000-0000-000097760000}"/>
    <cellStyle name="20% - Accent1 3 7 5 4" xfId="30544" xr:uid="{00000000-0005-0000-0000-000098760000}"/>
    <cellStyle name="20% - Accent1 3 7 5 4 2" xfId="30545" xr:uid="{00000000-0005-0000-0000-000099760000}"/>
    <cellStyle name="20% - Accent1 3 7 5 4 2 2" xfId="30546" xr:uid="{00000000-0005-0000-0000-00009A760000}"/>
    <cellStyle name="20% - Accent1 3 7 5 4 2 2 2" xfId="30547" xr:uid="{00000000-0005-0000-0000-00009B760000}"/>
    <cellStyle name="20% - Accent1 3 7 5 4 2 3" xfId="30548" xr:uid="{00000000-0005-0000-0000-00009C760000}"/>
    <cellStyle name="20% - Accent1 3 7 5 4 3" xfId="30549" xr:uid="{00000000-0005-0000-0000-00009D760000}"/>
    <cellStyle name="20% - Accent1 3 7 5 4 3 2" xfId="30550" xr:uid="{00000000-0005-0000-0000-00009E760000}"/>
    <cellStyle name="20% - Accent1 3 7 5 4 4" xfId="30551" xr:uid="{00000000-0005-0000-0000-00009F760000}"/>
    <cellStyle name="20% - Accent1 3 7 5 5" xfId="30552" xr:uid="{00000000-0005-0000-0000-0000A0760000}"/>
    <cellStyle name="20% - Accent1 3 7 5 5 2" xfId="30553" xr:uid="{00000000-0005-0000-0000-0000A1760000}"/>
    <cellStyle name="20% - Accent1 3 7 5 5 2 2" xfId="30554" xr:uid="{00000000-0005-0000-0000-0000A2760000}"/>
    <cellStyle name="20% - Accent1 3 7 5 5 3" xfId="30555" xr:uid="{00000000-0005-0000-0000-0000A3760000}"/>
    <cellStyle name="20% - Accent1 3 7 5 6" xfId="30556" xr:uid="{00000000-0005-0000-0000-0000A4760000}"/>
    <cellStyle name="20% - Accent1 3 7 5 6 2" xfId="30557" xr:uid="{00000000-0005-0000-0000-0000A5760000}"/>
    <cellStyle name="20% - Accent1 3 7 5 6 2 2" xfId="30558" xr:uid="{00000000-0005-0000-0000-0000A6760000}"/>
    <cellStyle name="20% - Accent1 3 7 5 6 3" xfId="30559" xr:uid="{00000000-0005-0000-0000-0000A7760000}"/>
    <cellStyle name="20% - Accent1 3 7 5 7" xfId="30560" xr:uid="{00000000-0005-0000-0000-0000A8760000}"/>
    <cellStyle name="20% - Accent1 3 7 5 7 2" xfId="30561" xr:uid="{00000000-0005-0000-0000-0000A9760000}"/>
    <cellStyle name="20% - Accent1 3 7 5 8" xfId="30562" xr:uid="{00000000-0005-0000-0000-0000AA760000}"/>
    <cellStyle name="20% - Accent1 3 7 5 8 2" xfId="30563" xr:uid="{00000000-0005-0000-0000-0000AB760000}"/>
    <cellStyle name="20% - Accent1 3 7 5 9" xfId="30564" xr:uid="{00000000-0005-0000-0000-0000AC760000}"/>
    <cellStyle name="20% - Accent1 3 7 6" xfId="30565" xr:uid="{00000000-0005-0000-0000-0000AD760000}"/>
    <cellStyle name="20% - Accent1 3 7 6 2" xfId="30566" xr:uid="{00000000-0005-0000-0000-0000AE760000}"/>
    <cellStyle name="20% - Accent1 3 7 6 2 2" xfId="30567" xr:uid="{00000000-0005-0000-0000-0000AF760000}"/>
    <cellStyle name="20% - Accent1 3 7 6 2 2 2" xfId="30568" xr:uid="{00000000-0005-0000-0000-0000B0760000}"/>
    <cellStyle name="20% - Accent1 3 7 6 2 2 2 2" xfId="30569" xr:uid="{00000000-0005-0000-0000-0000B1760000}"/>
    <cellStyle name="20% - Accent1 3 7 6 2 2 3" xfId="30570" xr:uid="{00000000-0005-0000-0000-0000B2760000}"/>
    <cellStyle name="20% - Accent1 3 7 6 2 3" xfId="30571" xr:uid="{00000000-0005-0000-0000-0000B3760000}"/>
    <cellStyle name="20% - Accent1 3 7 6 2 3 2" xfId="30572" xr:uid="{00000000-0005-0000-0000-0000B4760000}"/>
    <cellStyle name="20% - Accent1 3 7 6 2 4" xfId="30573" xr:uid="{00000000-0005-0000-0000-0000B5760000}"/>
    <cellStyle name="20% - Accent1 3 7 6 3" xfId="30574" xr:uid="{00000000-0005-0000-0000-0000B6760000}"/>
    <cellStyle name="20% - Accent1 3 7 6 3 2" xfId="30575" xr:uid="{00000000-0005-0000-0000-0000B7760000}"/>
    <cellStyle name="20% - Accent1 3 7 6 3 2 2" xfId="30576" xr:uid="{00000000-0005-0000-0000-0000B8760000}"/>
    <cellStyle name="20% - Accent1 3 7 6 3 2 2 2" xfId="30577" xr:uid="{00000000-0005-0000-0000-0000B9760000}"/>
    <cellStyle name="20% - Accent1 3 7 6 3 2 3" xfId="30578" xr:uid="{00000000-0005-0000-0000-0000BA760000}"/>
    <cellStyle name="20% - Accent1 3 7 6 3 3" xfId="30579" xr:uid="{00000000-0005-0000-0000-0000BB760000}"/>
    <cellStyle name="20% - Accent1 3 7 6 3 3 2" xfId="30580" xr:uid="{00000000-0005-0000-0000-0000BC760000}"/>
    <cellStyle name="20% - Accent1 3 7 6 3 4" xfId="30581" xr:uid="{00000000-0005-0000-0000-0000BD760000}"/>
    <cellStyle name="20% - Accent1 3 7 6 4" xfId="30582" xr:uid="{00000000-0005-0000-0000-0000BE760000}"/>
    <cellStyle name="20% - Accent1 3 7 6 4 2" xfId="30583" xr:uid="{00000000-0005-0000-0000-0000BF760000}"/>
    <cellStyle name="20% - Accent1 3 7 6 4 2 2" xfId="30584" xr:uid="{00000000-0005-0000-0000-0000C0760000}"/>
    <cellStyle name="20% - Accent1 3 7 6 4 2 2 2" xfId="30585" xr:uid="{00000000-0005-0000-0000-0000C1760000}"/>
    <cellStyle name="20% - Accent1 3 7 6 4 2 3" xfId="30586" xr:uid="{00000000-0005-0000-0000-0000C2760000}"/>
    <cellStyle name="20% - Accent1 3 7 6 4 3" xfId="30587" xr:uid="{00000000-0005-0000-0000-0000C3760000}"/>
    <cellStyle name="20% - Accent1 3 7 6 4 3 2" xfId="30588" xr:uid="{00000000-0005-0000-0000-0000C4760000}"/>
    <cellStyle name="20% - Accent1 3 7 6 4 4" xfId="30589" xr:uid="{00000000-0005-0000-0000-0000C5760000}"/>
    <cellStyle name="20% - Accent1 3 7 6 5" xfId="30590" xr:uid="{00000000-0005-0000-0000-0000C6760000}"/>
    <cellStyle name="20% - Accent1 3 7 6 5 2" xfId="30591" xr:uid="{00000000-0005-0000-0000-0000C7760000}"/>
    <cellStyle name="20% - Accent1 3 7 6 5 2 2" xfId="30592" xr:uid="{00000000-0005-0000-0000-0000C8760000}"/>
    <cellStyle name="20% - Accent1 3 7 6 5 3" xfId="30593" xr:uid="{00000000-0005-0000-0000-0000C9760000}"/>
    <cellStyle name="20% - Accent1 3 7 6 6" xfId="30594" xr:uid="{00000000-0005-0000-0000-0000CA760000}"/>
    <cellStyle name="20% - Accent1 3 7 6 6 2" xfId="30595" xr:uid="{00000000-0005-0000-0000-0000CB760000}"/>
    <cellStyle name="20% - Accent1 3 7 6 6 2 2" xfId="30596" xr:uid="{00000000-0005-0000-0000-0000CC760000}"/>
    <cellStyle name="20% - Accent1 3 7 6 6 3" xfId="30597" xr:uid="{00000000-0005-0000-0000-0000CD760000}"/>
    <cellStyle name="20% - Accent1 3 7 6 7" xfId="30598" xr:uid="{00000000-0005-0000-0000-0000CE760000}"/>
    <cellStyle name="20% - Accent1 3 7 6 7 2" xfId="30599" xr:uid="{00000000-0005-0000-0000-0000CF760000}"/>
    <cellStyle name="20% - Accent1 3 7 6 8" xfId="30600" xr:uid="{00000000-0005-0000-0000-0000D0760000}"/>
    <cellStyle name="20% - Accent1 3 7 6 8 2" xfId="30601" xr:uid="{00000000-0005-0000-0000-0000D1760000}"/>
    <cellStyle name="20% - Accent1 3 7 6 9" xfId="30602" xr:uid="{00000000-0005-0000-0000-0000D2760000}"/>
    <cellStyle name="20% - Accent1 3 7 7" xfId="30603" xr:uid="{00000000-0005-0000-0000-0000D3760000}"/>
    <cellStyle name="20% - Accent1 3 7 7 2" xfId="30604" xr:uid="{00000000-0005-0000-0000-0000D4760000}"/>
    <cellStyle name="20% - Accent1 3 7 7 2 2" xfId="30605" xr:uid="{00000000-0005-0000-0000-0000D5760000}"/>
    <cellStyle name="20% - Accent1 3 7 7 2 2 2" xfId="30606" xr:uid="{00000000-0005-0000-0000-0000D6760000}"/>
    <cellStyle name="20% - Accent1 3 7 7 2 3" xfId="30607" xr:uid="{00000000-0005-0000-0000-0000D7760000}"/>
    <cellStyle name="20% - Accent1 3 7 7 3" xfId="30608" xr:uid="{00000000-0005-0000-0000-0000D8760000}"/>
    <cellStyle name="20% - Accent1 3 7 7 3 2" xfId="30609" xr:uid="{00000000-0005-0000-0000-0000D9760000}"/>
    <cellStyle name="20% - Accent1 3 7 7 4" xfId="30610" xr:uid="{00000000-0005-0000-0000-0000DA760000}"/>
    <cellStyle name="20% - Accent1 3 7 8" xfId="30611" xr:uid="{00000000-0005-0000-0000-0000DB760000}"/>
    <cellStyle name="20% - Accent1 3 7 8 2" xfId="30612" xr:uid="{00000000-0005-0000-0000-0000DC760000}"/>
    <cellStyle name="20% - Accent1 3 7 8 2 2" xfId="30613" xr:uid="{00000000-0005-0000-0000-0000DD760000}"/>
    <cellStyle name="20% - Accent1 3 7 8 2 2 2" xfId="30614" xr:uid="{00000000-0005-0000-0000-0000DE760000}"/>
    <cellStyle name="20% - Accent1 3 7 8 2 3" xfId="30615" xr:uid="{00000000-0005-0000-0000-0000DF760000}"/>
    <cellStyle name="20% - Accent1 3 7 8 3" xfId="30616" xr:uid="{00000000-0005-0000-0000-0000E0760000}"/>
    <cellStyle name="20% - Accent1 3 7 8 3 2" xfId="30617" xr:uid="{00000000-0005-0000-0000-0000E1760000}"/>
    <cellStyle name="20% - Accent1 3 7 8 4" xfId="30618" xr:uid="{00000000-0005-0000-0000-0000E2760000}"/>
    <cellStyle name="20% - Accent1 3 7 9" xfId="30619" xr:uid="{00000000-0005-0000-0000-0000E3760000}"/>
    <cellStyle name="20% - Accent1 3 7 9 2" xfId="30620" xr:uid="{00000000-0005-0000-0000-0000E4760000}"/>
    <cellStyle name="20% - Accent1 3 7 9 2 2" xfId="30621" xr:uid="{00000000-0005-0000-0000-0000E5760000}"/>
    <cellStyle name="20% - Accent1 3 7 9 2 2 2" xfId="30622" xr:uid="{00000000-0005-0000-0000-0000E6760000}"/>
    <cellStyle name="20% - Accent1 3 7 9 2 3" xfId="30623" xr:uid="{00000000-0005-0000-0000-0000E7760000}"/>
    <cellStyle name="20% - Accent1 3 7 9 3" xfId="30624" xr:uid="{00000000-0005-0000-0000-0000E8760000}"/>
    <cellStyle name="20% - Accent1 3 7 9 3 2" xfId="30625" xr:uid="{00000000-0005-0000-0000-0000E9760000}"/>
    <cellStyle name="20% - Accent1 3 7 9 4" xfId="30626" xr:uid="{00000000-0005-0000-0000-0000EA760000}"/>
    <cellStyle name="20% - Accent1 3 8" xfId="30627" xr:uid="{00000000-0005-0000-0000-0000EB760000}"/>
    <cellStyle name="20% - Accent1 3 8 10" xfId="30628" xr:uid="{00000000-0005-0000-0000-0000EC760000}"/>
    <cellStyle name="20% - Accent1 3 8 10 2" xfId="30629" xr:uid="{00000000-0005-0000-0000-0000ED760000}"/>
    <cellStyle name="20% - Accent1 3 8 11" xfId="30630" xr:uid="{00000000-0005-0000-0000-0000EE760000}"/>
    <cellStyle name="20% - Accent1 3 8 11 2" xfId="30631" xr:uid="{00000000-0005-0000-0000-0000EF760000}"/>
    <cellStyle name="20% - Accent1 3 8 12" xfId="30632" xr:uid="{00000000-0005-0000-0000-0000F0760000}"/>
    <cellStyle name="20% - Accent1 3 8 2" xfId="30633" xr:uid="{00000000-0005-0000-0000-0000F1760000}"/>
    <cellStyle name="20% - Accent1 3 8 2 10" xfId="30634" xr:uid="{00000000-0005-0000-0000-0000F2760000}"/>
    <cellStyle name="20% - Accent1 3 8 2 10 2" xfId="30635" xr:uid="{00000000-0005-0000-0000-0000F3760000}"/>
    <cellStyle name="20% - Accent1 3 8 2 11" xfId="30636" xr:uid="{00000000-0005-0000-0000-0000F4760000}"/>
    <cellStyle name="20% - Accent1 3 8 2 2" xfId="30637" xr:uid="{00000000-0005-0000-0000-0000F5760000}"/>
    <cellStyle name="20% - Accent1 3 8 2 2 2" xfId="30638" xr:uid="{00000000-0005-0000-0000-0000F6760000}"/>
    <cellStyle name="20% - Accent1 3 8 2 2 2 2" xfId="30639" xr:uid="{00000000-0005-0000-0000-0000F7760000}"/>
    <cellStyle name="20% - Accent1 3 8 2 2 2 2 2" xfId="30640" xr:uid="{00000000-0005-0000-0000-0000F8760000}"/>
    <cellStyle name="20% - Accent1 3 8 2 2 2 2 2 2" xfId="30641" xr:uid="{00000000-0005-0000-0000-0000F9760000}"/>
    <cellStyle name="20% - Accent1 3 8 2 2 2 2 3" xfId="30642" xr:uid="{00000000-0005-0000-0000-0000FA760000}"/>
    <cellStyle name="20% - Accent1 3 8 2 2 2 3" xfId="30643" xr:uid="{00000000-0005-0000-0000-0000FB760000}"/>
    <cellStyle name="20% - Accent1 3 8 2 2 2 3 2" xfId="30644" xr:uid="{00000000-0005-0000-0000-0000FC760000}"/>
    <cellStyle name="20% - Accent1 3 8 2 2 2 4" xfId="30645" xr:uid="{00000000-0005-0000-0000-0000FD760000}"/>
    <cellStyle name="20% - Accent1 3 8 2 2 3" xfId="30646" xr:uid="{00000000-0005-0000-0000-0000FE760000}"/>
    <cellStyle name="20% - Accent1 3 8 2 2 3 2" xfId="30647" xr:uid="{00000000-0005-0000-0000-0000FF760000}"/>
    <cellStyle name="20% - Accent1 3 8 2 2 3 2 2" xfId="30648" xr:uid="{00000000-0005-0000-0000-000000770000}"/>
    <cellStyle name="20% - Accent1 3 8 2 2 3 2 2 2" xfId="30649" xr:uid="{00000000-0005-0000-0000-000001770000}"/>
    <cellStyle name="20% - Accent1 3 8 2 2 3 2 3" xfId="30650" xr:uid="{00000000-0005-0000-0000-000002770000}"/>
    <cellStyle name="20% - Accent1 3 8 2 2 3 3" xfId="30651" xr:uid="{00000000-0005-0000-0000-000003770000}"/>
    <cellStyle name="20% - Accent1 3 8 2 2 3 3 2" xfId="30652" xr:uid="{00000000-0005-0000-0000-000004770000}"/>
    <cellStyle name="20% - Accent1 3 8 2 2 3 4" xfId="30653" xr:uid="{00000000-0005-0000-0000-000005770000}"/>
    <cellStyle name="20% - Accent1 3 8 2 2 4" xfId="30654" xr:uid="{00000000-0005-0000-0000-000006770000}"/>
    <cellStyle name="20% - Accent1 3 8 2 2 4 2" xfId="30655" xr:uid="{00000000-0005-0000-0000-000007770000}"/>
    <cellStyle name="20% - Accent1 3 8 2 2 4 2 2" xfId="30656" xr:uid="{00000000-0005-0000-0000-000008770000}"/>
    <cellStyle name="20% - Accent1 3 8 2 2 4 2 2 2" xfId="30657" xr:uid="{00000000-0005-0000-0000-000009770000}"/>
    <cellStyle name="20% - Accent1 3 8 2 2 4 2 3" xfId="30658" xr:uid="{00000000-0005-0000-0000-00000A770000}"/>
    <cellStyle name="20% - Accent1 3 8 2 2 4 3" xfId="30659" xr:uid="{00000000-0005-0000-0000-00000B770000}"/>
    <cellStyle name="20% - Accent1 3 8 2 2 4 3 2" xfId="30660" xr:uid="{00000000-0005-0000-0000-00000C770000}"/>
    <cellStyle name="20% - Accent1 3 8 2 2 4 4" xfId="30661" xr:uid="{00000000-0005-0000-0000-00000D770000}"/>
    <cellStyle name="20% - Accent1 3 8 2 2 5" xfId="30662" xr:uid="{00000000-0005-0000-0000-00000E770000}"/>
    <cellStyle name="20% - Accent1 3 8 2 2 5 2" xfId="30663" xr:uid="{00000000-0005-0000-0000-00000F770000}"/>
    <cellStyle name="20% - Accent1 3 8 2 2 5 2 2" xfId="30664" xr:uid="{00000000-0005-0000-0000-000010770000}"/>
    <cellStyle name="20% - Accent1 3 8 2 2 5 3" xfId="30665" xr:uid="{00000000-0005-0000-0000-000011770000}"/>
    <cellStyle name="20% - Accent1 3 8 2 2 6" xfId="30666" xr:uid="{00000000-0005-0000-0000-000012770000}"/>
    <cellStyle name="20% - Accent1 3 8 2 2 6 2" xfId="30667" xr:uid="{00000000-0005-0000-0000-000013770000}"/>
    <cellStyle name="20% - Accent1 3 8 2 2 6 2 2" xfId="30668" xr:uid="{00000000-0005-0000-0000-000014770000}"/>
    <cellStyle name="20% - Accent1 3 8 2 2 6 3" xfId="30669" xr:uid="{00000000-0005-0000-0000-000015770000}"/>
    <cellStyle name="20% - Accent1 3 8 2 2 7" xfId="30670" xr:uid="{00000000-0005-0000-0000-000016770000}"/>
    <cellStyle name="20% - Accent1 3 8 2 2 7 2" xfId="30671" xr:uid="{00000000-0005-0000-0000-000017770000}"/>
    <cellStyle name="20% - Accent1 3 8 2 2 8" xfId="30672" xr:uid="{00000000-0005-0000-0000-000018770000}"/>
    <cellStyle name="20% - Accent1 3 8 2 2 8 2" xfId="30673" xr:uid="{00000000-0005-0000-0000-000019770000}"/>
    <cellStyle name="20% - Accent1 3 8 2 2 9" xfId="30674" xr:uid="{00000000-0005-0000-0000-00001A770000}"/>
    <cellStyle name="20% - Accent1 3 8 2 3" xfId="30675" xr:uid="{00000000-0005-0000-0000-00001B770000}"/>
    <cellStyle name="20% - Accent1 3 8 2 3 2" xfId="30676" xr:uid="{00000000-0005-0000-0000-00001C770000}"/>
    <cellStyle name="20% - Accent1 3 8 2 3 2 2" xfId="30677" xr:uid="{00000000-0005-0000-0000-00001D770000}"/>
    <cellStyle name="20% - Accent1 3 8 2 3 2 2 2" xfId="30678" xr:uid="{00000000-0005-0000-0000-00001E770000}"/>
    <cellStyle name="20% - Accent1 3 8 2 3 2 2 2 2" xfId="30679" xr:uid="{00000000-0005-0000-0000-00001F770000}"/>
    <cellStyle name="20% - Accent1 3 8 2 3 2 2 3" xfId="30680" xr:uid="{00000000-0005-0000-0000-000020770000}"/>
    <cellStyle name="20% - Accent1 3 8 2 3 2 3" xfId="30681" xr:uid="{00000000-0005-0000-0000-000021770000}"/>
    <cellStyle name="20% - Accent1 3 8 2 3 2 3 2" xfId="30682" xr:uid="{00000000-0005-0000-0000-000022770000}"/>
    <cellStyle name="20% - Accent1 3 8 2 3 2 4" xfId="30683" xr:uid="{00000000-0005-0000-0000-000023770000}"/>
    <cellStyle name="20% - Accent1 3 8 2 3 3" xfId="30684" xr:uid="{00000000-0005-0000-0000-000024770000}"/>
    <cellStyle name="20% - Accent1 3 8 2 3 3 2" xfId="30685" xr:uid="{00000000-0005-0000-0000-000025770000}"/>
    <cellStyle name="20% - Accent1 3 8 2 3 3 2 2" xfId="30686" xr:uid="{00000000-0005-0000-0000-000026770000}"/>
    <cellStyle name="20% - Accent1 3 8 2 3 3 2 2 2" xfId="30687" xr:uid="{00000000-0005-0000-0000-000027770000}"/>
    <cellStyle name="20% - Accent1 3 8 2 3 3 2 3" xfId="30688" xr:uid="{00000000-0005-0000-0000-000028770000}"/>
    <cellStyle name="20% - Accent1 3 8 2 3 3 3" xfId="30689" xr:uid="{00000000-0005-0000-0000-000029770000}"/>
    <cellStyle name="20% - Accent1 3 8 2 3 3 3 2" xfId="30690" xr:uid="{00000000-0005-0000-0000-00002A770000}"/>
    <cellStyle name="20% - Accent1 3 8 2 3 3 4" xfId="30691" xr:uid="{00000000-0005-0000-0000-00002B770000}"/>
    <cellStyle name="20% - Accent1 3 8 2 3 4" xfId="30692" xr:uid="{00000000-0005-0000-0000-00002C770000}"/>
    <cellStyle name="20% - Accent1 3 8 2 3 4 2" xfId="30693" xr:uid="{00000000-0005-0000-0000-00002D770000}"/>
    <cellStyle name="20% - Accent1 3 8 2 3 4 2 2" xfId="30694" xr:uid="{00000000-0005-0000-0000-00002E770000}"/>
    <cellStyle name="20% - Accent1 3 8 2 3 4 2 2 2" xfId="30695" xr:uid="{00000000-0005-0000-0000-00002F770000}"/>
    <cellStyle name="20% - Accent1 3 8 2 3 4 2 3" xfId="30696" xr:uid="{00000000-0005-0000-0000-000030770000}"/>
    <cellStyle name="20% - Accent1 3 8 2 3 4 3" xfId="30697" xr:uid="{00000000-0005-0000-0000-000031770000}"/>
    <cellStyle name="20% - Accent1 3 8 2 3 4 3 2" xfId="30698" xr:uid="{00000000-0005-0000-0000-000032770000}"/>
    <cellStyle name="20% - Accent1 3 8 2 3 4 4" xfId="30699" xr:uid="{00000000-0005-0000-0000-000033770000}"/>
    <cellStyle name="20% - Accent1 3 8 2 3 5" xfId="30700" xr:uid="{00000000-0005-0000-0000-000034770000}"/>
    <cellStyle name="20% - Accent1 3 8 2 3 5 2" xfId="30701" xr:uid="{00000000-0005-0000-0000-000035770000}"/>
    <cellStyle name="20% - Accent1 3 8 2 3 5 2 2" xfId="30702" xr:uid="{00000000-0005-0000-0000-000036770000}"/>
    <cellStyle name="20% - Accent1 3 8 2 3 5 3" xfId="30703" xr:uid="{00000000-0005-0000-0000-000037770000}"/>
    <cellStyle name="20% - Accent1 3 8 2 3 6" xfId="30704" xr:uid="{00000000-0005-0000-0000-000038770000}"/>
    <cellStyle name="20% - Accent1 3 8 2 3 6 2" xfId="30705" xr:uid="{00000000-0005-0000-0000-000039770000}"/>
    <cellStyle name="20% - Accent1 3 8 2 3 6 2 2" xfId="30706" xr:uid="{00000000-0005-0000-0000-00003A770000}"/>
    <cellStyle name="20% - Accent1 3 8 2 3 6 3" xfId="30707" xr:uid="{00000000-0005-0000-0000-00003B770000}"/>
    <cellStyle name="20% - Accent1 3 8 2 3 7" xfId="30708" xr:uid="{00000000-0005-0000-0000-00003C770000}"/>
    <cellStyle name="20% - Accent1 3 8 2 3 7 2" xfId="30709" xr:uid="{00000000-0005-0000-0000-00003D770000}"/>
    <cellStyle name="20% - Accent1 3 8 2 3 8" xfId="30710" xr:uid="{00000000-0005-0000-0000-00003E770000}"/>
    <cellStyle name="20% - Accent1 3 8 2 3 8 2" xfId="30711" xr:uid="{00000000-0005-0000-0000-00003F770000}"/>
    <cellStyle name="20% - Accent1 3 8 2 3 9" xfId="30712" xr:uid="{00000000-0005-0000-0000-000040770000}"/>
    <cellStyle name="20% - Accent1 3 8 2 4" xfId="30713" xr:uid="{00000000-0005-0000-0000-000041770000}"/>
    <cellStyle name="20% - Accent1 3 8 2 4 2" xfId="30714" xr:uid="{00000000-0005-0000-0000-000042770000}"/>
    <cellStyle name="20% - Accent1 3 8 2 4 2 2" xfId="30715" xr:uid="{00000000-0005-0000-0000-000043770000}"/>
    <cellStyle name="20% - Accent1 3 8 2 4 2 2 2" xfId="30716" xr:uid="{00000000-0005-0000-0000-000044770000}"/>
    <cellStyle name="20% - Accent1 3 8 2 4 2 3" xfId="30717" xr:uid="{00000000-0005-0000-0000-000045770000}"/>
    <cellStyle name="20% - Accent1 3 8 2 4 3" xfId="30718" xr:uid="{00000000-0005-0000-0000-000046770000}"/>
    <cellStyle name="20% - Accent1 3 8 2 4 3 2" xfId="30719" xr:uid="{00000000-0005-0000-0000-000047770000}"/>
    <cellStyle name="20% - Accent1 3 8 2 4 4" xfId="30720" xr:uid="{00000000-0005-0000-0000-000048770000}"/>
    <cellStyle name="20% - Accent1 3 8 2 5" xfId="30721" xr:uid="{00000000-0005-0000-0000-000049770000}"/>
    <cellStyle name="20% - Accent1 3 8 2 5 2" xfId="30722" xr:uid="{00000000-0005-0000-0000-00004A770000}"/>
    <cellStyle name="20% - Accent1 3 8 2 5 2 2" xfId="30723" xr:uid="{00000000-0005-0000-0000-00004B770000}"/>
    <cellStyle name="20% - Accent1 3 8 2 5 2 2 2" xfId="30724" xr:uid="{00000000-0005-0000-0000-00004C770000}"/>
    <cellStyle name="20% - Accent1 3 8 2 5 2 3" xfId="30725" xr:uid="{00000000-0005-0000-0000-00004D770000}"/>
    <cellStyle name="20% - Accent1 3 8 2 5 3" xfId="30726" xr:uid="{00000000-0005-0000-0000-00004E770000}"/>
    <cellStyle name="20% - Accent1 3 8 2 5 3 2" xfId="30727" xr:uid="{00000000-0005-0000-0000-00004F770000}"/>
    <cellStyle name="20% - Accent1 3 8 2 5 4" xfId="30728" xr:uid="{00000000-0005-0000-0000-000050770000}"/>
    <cellStyle name="20% - Accent1 3 8 2 6" xfId="30729" xr:uid="{00000000-0005-0000-0000-000051770000}"/>
    <cellStyle name="20% - Accent1 3 8 2 6 2" xfId="30730" xr:uid="{00000000-0005-0000-0000-000052770000}"/>
    <cellStyle name="20% - Accent1 3 8 2 6 2 2" xfId="30731" xr:uid="{00000000-0005-0000-0000-000053770000}"/>
    <cellStyle name="20% - Accent1 3 8 2 6 2 2 2" xfId="30732" xr:uid="{00000000-0005-0000-0000-000054770000}"/>
    <cellStyle name="20% - Accent1 3 8 2 6 2 3" xfId="30733" xr:uid="{00000000-0005-0000-0000-000055770000}"/>
    <cellStyle name="20% - Accent1 3 8 2 6 3" xfId="30734" xr:uid="{00000000-0005-0000-0000-000056770000}"/>
    <cellStyle name="20% - Accent1 3 8 2 6 3 2" xfId="30735" xr:uid="{00000000-0005-0000-0000-000057770000}"/>
    <cellStyle name="20% - Accent1 3 8 2 6 4" xfId="30736" xr:uid="{00000000-0005-0000-0000-000058770000}"/>
    <cellStyle name="20% - Accent1 3 8 2 7" xfId="30737" xr:uid="{00000000-0005-0000-0000-000059770000}"/>
    <cellStyle name="20% - Accent1 3 8 2 7 2" xfId="30738" xr:uid="{00000000-0005-0000-0000-00005A770000}"/>
    <cellStyle name="20% - Accent1 3 8 2 7 2 2" xfId="30739" xr:uid="{00000000-0005-0000-0000-00005B770000}"/>
    <cellStyle name="20% - Accent1 3 8 2 7 3" xfId="30740" xr:uid="{00000000-0005-0000-0000-00005C770000}"/>
    <cellStyle name="20% - Accent1 3 8 2 8" xfId="30741" xr:uid="{00000000-0005-0000-0000-00005D770000}"/>
    <cellStyle name="20% - Accent1 3 8 2 8 2" xfId="30742" xr:uid="{00000000-0005-0000-0000-00005E770000}"/>
    <cellStyle name="20% - Accent1 3 8 2 8 2 2" xfId="30743" xr:uid="{00000000-0005-0000-0000-00005F770000}"/>
    <cellStyle name="20% - Accent1 3 8 2 8 3" xfId="30744" xr:uid="{00000000-0005-0000-0000-000060770000}"/>
    <cellStyle name="20% - Accent1 3 8 2 9" xfId="30745" xr:uid="{00000000-0005-0000-0000-000061770000}"/>
    <cellStyle name="20% - Accent1 3 8 2 9 2" xfId="30746" xr:uid="{00000000-0005-0000-0000-000062770000}"/>
    <cellStyle name="20% - Accent1 3 8 3" xfId="30747" xr:uid="{00000000-0005-0000-0000-000063770000}"/>
    <cellStyle name="20% - Accent1 3 8 3 2" xfId="30748" xr:uid="{00000000-0005-0000-0000-000064770000}"/>
    <cellStyle name="20% - Accent1 3 8 3 2 2" xfId="30749" xr:uid="{00000000-0005-0000-0000-000065770000}"/>
    <cellStyle name="20% - Accent1 3 8 3 2 2 2" xfId="30750" xr:uid="{00000000-0005-0000-0000-000066770000}"/>
    <cellStyle name="20% - Accent1 3 8 3 2 2 2 2" xfId="30751" xr:uid="{00000000-0005-0000-0000-000067770000}"/>
    <cellStyle name="20% - Accent1 3 8 3 2 2 3" xfId="30752" xr:uid="{00000000-0005-0000-0000-000068770000}"/>
    <cellStyle name="20% - Accent1 3 8 3 2 3" xfId="30753" xr:uid="{00000000-0005-0000-0000-000069770000}"/>
    <cellStyle name="20% - Accent1 3 8 3 2 3 2" xfId="30754" xr:uid="{00000000-0005-0000-0000-00006A770000}"/>
    <cellStyle name="20% - Accent1 3 8 3 2 4" xfId="30755" xr:uid="{00000000-0005-0000-0000-00006B770000}"/>
    <cellStyle name="20% - Accent1 3 8 3 3" xfId="30756" xr:uid="{00000000-0005-0000-0000-00006C770000}"/>
    <cellStyle name="20% - Accent1 3 8 3 3 2" xfId="30757" xr:uid="{00000000-0005-0000-0000-00006D770000}"/>
    <cellStyle name="20% - Accent1 3 8 3 3 2 2" xfId="30758" xr:uid="{00000000-0005-0000-0000-00006E770000}"/>
    <cellStyle name="20% - Accent1 3 8 3 3 2 2 2" xfId="30759" xr:uid="{00000000-0005-0000-0000-00006F770000}"/>
    <cellStyle name="20% - Accent1 3 8 3 3 2 3" xfId="30760" xr:uid="{00000000-0005-0000-0000-000070770000}"/>
    <cellStyle name="20% - Accent1 3 8 3 3 3" xfId="30761" xr:uid="{00000000-0005-0000-0000-000071770000}"/>
    <cellStyle name="20% - Accent1 3 8 3 3 3 2" xfId="30762" xr:uid="{00000000-0005-0000-0000-000072770000}"/>
    <cellStyle name="20% - Accent1 3 8 3 3 4" xfId="30763" xr:uid="{00000000-0005-0000-0000-000073770000}"/>
    <cellStyle name="20% - Accent1 3 8 3 4" xfId="30764" xr:uid="{00000000-0005-0000-0000-000074770000}"/>
    <cellStyle name="20% - Accent1 3 8 3 4 2" xfId="30765" xr:uid="{00000000-0005-0000-0000-000075770000}"/>
    <cellStyle name="20% - Accent1 3 8 3 4 2 2" xfId="30766" xr:uid="{00000000-0005-0000-0000-000076770000}"/>
    <cellStyle name="20% - Accent1 3 8 3 4 2 2 2" xfId="30767" xr:uid="{00000000-0005-0000-0000-000077770000}"/>
    <cellStyle name="20% - Accent1 3 8 3 4 2 3" xfId="30768" xr:uid="{00000000-0005-0000-0000-000078770000}"/>
    <cellStyle name="20% - Accent1 3 8 3 4 3" xfId="30769" xr:uid="{00000000-0005-0000-0000-000079770000}"/>
    <cellStyle name="20% - Accent1 3 8 3 4 3 2" xfId="30770" xr:uid="{00000000-0005-0000-0000-00007A770000}"/>
    <cellStyle name="20% - Accent1 3 8 3 4 4" xfId="30771" xr:uid="{00000000-0005-0000-0000-00007B770000}"/>
    <cellStyle name="20% - Accent1 3 8 3 5" xfId="30772" xr:uid="{00000000-0005-0000-0000-00007C770000}"/>
    <cellStyle name="20% - Accent1 3 8 3 5 2" xfId="30773" xr:uid="{00000000-0005-0000-0000-00007D770000}"/>
    <cellStyle name="20% - Accent1 3 8 3 5 2 2" xfId="30774" xr:uid="{00000000-0005-0000-0000-00007E770000}"/>
    <cellStyle name="20% - Accent1 3 8 3 5 3" xfId="30775" xr:uid="{00000000-0005-0000-0000-00007F770000}"/>
    <cellStyle name="20% - Accent1 3 8 3 6" xfId="30776" xr:uid="{00000000-0005-0000-0000-000080770000}"/>
    <cellStyle name="20% - Accent1 3 8 3 6 2" xfId="30777" xr:uid="{00000000-0005-0000-0000-000081770000}"/>
    <cellStyle name="20% - Accent1 3 8 3 6 2 2" xfId="30778" xr:uid="{00000000-0005-0000-0000-000082770000}"/>
    <cellStyle name="20% - Accent1 3 8 3 6 3" xfId="30779" xr:uid="{00000000-0005-0000-0000-000083770000}"/>
    <cellStyle name="20% - Accent1 3 8 3 7" xfId="30780" xr:uid="{00000000-0005-0000-0000-000084770000}"/>
    <cellStyle name="20% - Accent1 3 8 3 7 2" xfId="30781" xr:uid="{00000000-0005-0000-0000-000085770000}"/>
    <cellStyle name="20% - Accent1 3 8 3 8" xfId="30782" xr:uid="{00000000-0005-0000-0000-000086770000}"/>
    <cellStyle name="20% - Accent1 3 8 3 8 2" xfId="30783" xr:uid="{00000000-0005-0000-0000-000087770000}"/>
    <cellStyle name="20% - Accent1 3 8 3 9" xfId="30784" xr:uid="{00000000-0005-0000-0000-000088770000}"/>
    <cellStyle name="20% - Accent1 3 8 4" xfId="30785" xr:uid="{00000000-0005-0000-0000-000089770000}"/>
    <cellStyle name="20% - Accent1 3 8 4 2" xfId="30786" xr:uid="{00000000-0005-0000-0000-00008A770000}"/>
    <cellStyle name="20% - Accent1 3 8 4 2 2" xfId="30787" xr:uid="{00000000-0005-0000-0000-00008B770000}"/>
    <cellStyle name="20% - Accent1 3 8 4 2 2 2" xfId="30788" xr:uid="{00000000-0005-0000-0000-00008C770000}"/>
    <cellStyle name="20% - Accent1 3 8 4 2 2 2 2" xfId="30789" xr:uid="{00000000-0005-0000-0000-00008D770000}"/>
    <cellStyle name="20% - Accent1 3 8 4 2 2 3" xfId="30790" xr:uid="{00000000-0005-0000-0000-00008E770000}"/>
    <cellStyle name="20% - Accent1 3 8 4 2 3" xfId="30791" xr:uid="{00000000-0005-0000-0000-00008F770000}"/>
    <cellStyle name="20% - Accent1 3 8 4 2 3 2" xfId="30792" xr:uid="{00000000-0005-0000-0000-000090770000}"/>
    <cellStyle name="20% - Accent1 3 8 4 2 4" xfId="30793" xr:uid="{00000000-0005-0000-0000-000091770000}"/>
    <cellStyle name="20% - Accent1 3 8 4 3" xfId="30794" xr:uid="{00000000-0005-0000-0000-000092770000}"/>
    <cellStyle name="20% - Accent1 3 8 4 3 2" xfId="30795" xr:uid="{00000000-0005-0000-0000-000093770000}"/>
    <cellStyle name="20% - Accent1 3 8 4 3 2 2" xfId="30796" xr:uid="{00000000-0005-0000-0000-000094770000}"/>
    <cellStyle name="20% - Accent1 3 8 4 3 2 2 2" xfId="30797" xr:uid="{00000000-0005-0000-0000-000095770000}"/>
    <cellStyle name="20% - Accent1 3 8 4 3 2 3" xfId="30798" xr:uid="{00000000-0005-0000-0000-000096770000}"/>
    <cellStyle name="20% - Accent1 3 8 4 3 3" xfId="30799" xr:uid="{00000000-0005-0000-0000-000097770000}"/>
    <cellStyle name="20% - Accent1 3 8 4 3 3 2" xfId="30800" xr:uid="{00000000-0005-0000-0000-000098770000}"/>
    <cellStyle name="20% - Accent1 3 8 4 3 4" xfId="30801" xr:uid="{00000000-0005-0000-0000-000099770000}"/>
    <cellStyle name="20% - Accent1 3 8 4 4" xfId="30802" xr:uid="{00000000-0005-0000-0000-00009A770000}"/>
    <cellStyle name="20% - Accent1 3 8 4 4 2" xfId="30803" xr:uid="{00000000-0005-0000-0000-00009B770000}"/>
    <cellStyle name="20% - Accent1 3 8 4 4 2 2" xfId="30804" xr:uid="{00000000-0005-0000-0000-00009C770000}"/>
    <cellStyle name="20% - Accent1 3 8 4 4 2 2 2" xfId="30805" xr:uid="{00000000-0005-0000-0000-00009D770000}"/>
    <cellStyle name="20% - Accent1 3 8 4 4 2 3" xfId="30806" xr:uid="{00000000-0005-0000-0000-00009E770000}"/>
    <cellStyle name="20% - Accent1 3 8 4 4 3" xfId="30807" xr:uid="{00000000-0005-0000-0000-00009F770000}"/>
    <cellStyle name="20% - Accent1 3 8 4 4 3 2" xfId="30808" xr:uid="{00000000-0005-0000-0000-0000A0770000}"/>
    <cellStyle name="20% - Accent1 3 8 4 4 4" xfId="30809" xr:uid="{00000000-0005-0000-0000-0000A1770000}"/>
    <cellStyle name="20% - Accent1 3 8 4 5" xfId="30810" xr:uid="{00000000-0005-0000-0000-0000A2770000}"/>
    <cellStyle name="20% - Accent1 3 8 4 5 2" xfId="30811" xr:uid="{00000000-0005-0000-0000-0000A3770000}"/>
    <cellStyle name="20% - Accent1 3 8 4 5 2 2" xfId="30812" xr:uid="{00000000-0005-0000-0000-0000A4770000}"/>
    <cellStyle name="20% - Accent1 3 8 4 5 3" xfId="30813" xr:uid="{00000000-0005-0000-0000-0000A5770000}"/>
    <cellStyle name="20% - Accent1 3 8 4 6" xfId="30814" xr:uid="{00000000-0005-0000-0000-0000A6770000}"/>
    <cellStyle name="20% - Accent1 3 8 4 6 2" xfId="30815" xr:uid="{00000000-0005-0000-0000-0000A7770000}"/>
    <cellStyle name="20% - Accent1 3 8 4 6 2 2" xfId="30816" xr:uid="{00000000-0005-0000-0000-0000A8770000}"/>
    <cellStyle name="20% - Accent1 3 8 4 6 3" xfId="30817" xr:uid="{00000000-0005-0000-0000-0000A9770000}"/>
    <cellStyle name="20% - Accent1 3 8 4 7" xfId="30818" xr:uid="{00000000-0005-0000-0000-0000AA770000}"/>
    <cellStyle name="20% - Accent1 3 8 4 7 2" xfId="30819" xr:uid="{00000000-0005-0000-0000-0000AB770000}"/>
    <cellStyle name="20% - Accent1 3 8 4 8" xfId="30820" xr:uid="{00000000-0005-0000-0000-0000AC770000}"/>
    <cellStyle name="20% - Accent1 3 8 4 8 2" xfId="30821" xr:uid="{00000000-0005-0000-0000-0000AD770000}"/>
    <cellStyle name="20% - Accent1 3 8 4 9" xfId="30822" xr:uid="{00000000-0005-0000-0000-0000AE770000}"/>
    <cellStyle name="20% - Accent1 3 8 5" xfId="30823" xr:uid="{00000000-0005-0000-0000-0000AF770000}"/>
    <cellStyle name="20% - Accent1 3 8 5 2" xfId="30824" xr:uid="{00000000-0005-0000-0000-0000B0770000}"/>
    <cellStyle name="20% - Accent1 3 8 5 2 2" xfId="30825" xr:uid="{00000000-0005-0000-0000-0000B1770000}"/>
    <cellStyle name="20% - Accent1 3 8 5 2 2 2" xfId="30826" xr:uid="{00000000-0005-0000-0000-0000B2770000}"/>
    <cellStyle name="20% - Accent1 3 8 5 2 3" xfId="30827" xr:uid="{00000000-0005-0000-0000-0000B3770000}"/>
    <cellStyle name="20% - Accent1 3 8 5 3" xfId="30828" xr:uid="{00000000-0005-0000-0000-0000B4770000}"/>
    <cellStyle name="20% - Accent1 3 8 5 3 2" xfId="30829" xr:uid="{00000000-0005-0000-0000-0000B5770000}"/>
    <cellStyle name="20% - Accent1 3 8 5 4" xfId="30830" xr:uid="{00000000-0005-0000-0000-0000B6770000}"/>
    <cellStyle name="20% - Accent1 3 8 6" xfId="30831" xr:uid="{00000000-0005-0000-0000-0000B7770000}"/>
    <cellStyle name="20% - Accent1 3 8 6 2" xfId="30832" xr:uid="{00000000-0005-0000-0000-0000B8770000}"/>
    <cellStyle name="20% - Accent1 3 8 6 2 2" xfId="30833" xr:uid="{00000000-0005-0000-0000-0000B9770000}"/>
    <cellStyle name="20% - Accent1 3 8 6 2 2 2" xfId="30834" xr:uid="{00000000-0005-0000-0000-0000BA770000}"/>
    <cellStyle name="20% - Accent1 3 8 6 2 3" xfId="30835" xr:uid="{00000000-0005-0000-0000-0000BB770000}"/>
    <cellStyle name="20% - Accent1 3 8 6 3" xfId="30836" xr:uid="{00000000-0005-0000-0000-0000BC770000}"/>
    <cellStyle name="20% - Accent1 3 8 6 3 2" xfId="30837" xr:uid="{00000000-0005-0000-0000-0000BD770000}"/>
    <cellStyle name="20% - Accent1 3 8 6 4" xfId="30838" xr:uid="{00000000-0005-0000-0000-0000BE770000}"/>
    <cellStyle name="20% - Accent1 3 8 7" xfId="30839" xr:uid="{00000000-0005-0000-0000-0000BF770000}"/>
    <cellStyle name="20% - Accent1 3 8 7 2" xfId="30840" xr:uid="{00000000-0005-0000-0000-0000C0770000}"/>
    <cellStyle name="20% - Accent1 3 8 7 2 2" xfId="30841" xr:uid="{00000000-0005-0000-0000-0000C1770000}"/>
    <cellStyle name="20% - Accent1 3 8 7 2 2 2" xfId="30842" xr:uid="{00000000-0005-0000-0000-0000C2770000}"/>
    <cellStyle name="20% - Accent1 3 8 7 2 3" xfId="30843" xr:uid="{00000000-0005-0000-0000-0000C3770000}"/>
    <cellStyle name="20% - Accent1 3 8 7 3" xfId="30844" xr:uid="{00000000-0005-0000-0000-0000C4770000}"/>
    <cellStyle name="20% - Accent1 3 8 7 3 2" xfId="30845" xr:uid="{00000000-0005-0000-0000-0000C5770000}"/>
    <cellStyle name="20% - Accent1 3 8 7 4" xfId="30846" xr:uid="{00000000-0005-0000-0000-0000C6770000}"/>
    <cellStyle name="20% - Accent1 3 8 8" xfId="30847" xr:uid="{00000000-0005-0000-0000-0000C7770000}"/>
    <cellStyle name="20% - Accent1 3 8 8 2" xfId="30848" xr:uid="{00000000-0005-0000-0000-0000C8770000}"/>
    <cellStyle name="20% - Accent1 3 8 8 2 2" xfId="30849" xr:uid="{00000000-0005-0000-0000-0000C9770000}"/>
    <cellStyle name="20% - Accent1 3 8 8 3" xfId="30850" xr:uid="{00000000-0005-0000-0000-0000CA770000}"/>
    <cellStyle name="20% - Accent1 3 8 9" xfId="30851" xr:uid="{00000000-0005-0000-0000-0000CB770000}"/>
    <cellStyle name="20% - Accent1 3 8 9 2" xfId="30852" xr:uid="{00000000-0005-0000-0000-0000CC770000}"/>
    <cellStyle name="20% - Accent1 3 8 9 2 2" xfId="30853" xr:uid="{00000000-0005-0000-0000-0000CD770000}"/>
    <cellStyle name="20% - Accent1 3 8 9 3" xfId="30854" xr:uid="{00000000-0005-0000-0000-0000CE770000}"/>
    <cellStyle name="20% - Accent1 3 9" xfId="30855" xr:uid="{00000000-0005-0000-0000-0000CF770000}"/>
    <cellStyle name="20% - Accent1 3 9 10" xfId="30856" xr:uid="{00000000-0005-0000-0000-0000D0770000}"/>
    <cellStyle name="20% - Accent1 3 9 10 2" xfId="30857" xr:uid="{00000000-0005-0000-0000-0000D1770000}"/>
    <cellStyle name="20% - Accent1 3 9 11" xfId="30858" xr:uid="{00000000-0005-0000-0000-0000D2770000}"/>
    <cellStyle name="20% - Accent1 3 9 2" xfId="30859" xr:uid="{00000000-0005-0000-0000-0000D3770000}"/>
    <cellStyle name="20% - Accent1 3 9 2 2" xfId="30860" xr:uid="{00000000-0005-0000-0000-0000D4770000}"/>
    <cellStyle name="20% - Accent1 3 9 2 2 2" xfId="30861" xr:uid="{00000000-0005-0000-0000-0000D5770000}"/>
    <cellStyle name="20% - Accent1 3 9 2 2 2 2" xfId="30862" xr:uid="{00000000-0005-0000-0000-0000D6770000}"/>
    <cellStyle name="20% - Accent1 3 9 2 2 2 2 2" xfId="30863" xr:uid="{00000000-0005-0000-0000-0000D7770000}"/>
    <cellStyle name="20% - Accent1 3 9 2 2 2 3" xfId="30864" xr:uid="{00000000-0005-0000-0000-0000D8770000}"/>
    <cellStyle name="20% - Accent1 3 9 2 2 3" xfId="30865" xr:uid="{00000000-0005-0000-0000-0000D9770000}"/>
    <cellStyle name="20% - Accent1 3 9 2 2 3 2" xfId="30866" xr:uid="{00000000-0005-0000-0000-0000DA770000}"/>
    <cellStyle name="20% - Accent1 3 9 2 2 4" xfId="30867" xr:uid="{00000000-0005-0000-0000-0000DB770000}"/>
    <cellStyle name="20% - Accent1 3 9 2 3" xfId="30868" xr:uid="{00000000-0005-0000-0000-0000DC770000}"/>
    <cellStyle name="20% - Accent1 3 9 2 3 2" xfId="30869" xr:uid="{00000000-0005-0000-0000-0000DD770000}"/>
    <cellStyle name="20% - Accent1 3 9 2 3 2 2" xfId="30870" xr:uid="{00000000-0005-0000-0000-0000DE770000}"/>
    <cellStyle name="20% - Accent1 3 9 2 3 2 2 2" xfId="30871" xr:uid="{00000000-0005-0000-0000-0000DF770000}"/>
    <cellStyle name="20% - Accent1 3 9 2 3 2 3" xfId="30872" xr:uid="{00000000-0005-0000-0000-0000E0770000}"/>
    <cellStyle name="20% - Accent1 3 9 2 3 3" xfId="30873" xr:uid="{00000000-0005-0000-0000-0000E1770000}"/>
    <cellStyle name="20% - Accent1 3 9 2 3 3 2" xfId="30874" xr:uid="{00000000-0005-0000-0000-0000E2770000}"/>
    <cellStyle name="20% - Accent1 3 9 2 3 4" xfId="30875" xr:uid="{00000000-0005-0000-0000-0000E3770000}"/>
    <cellStyle name="20% - Accent1 3 9 2 4" xfId="30876" xr:uid="{00000000-0005-0000-0000-0000E4770000}"/>
    <cellStyle name="20% - Accent1 3 9 2 4 2" xfId="30877" xr:uid="{00000000-0005-0000-0000-0000E5770000}"/>
    <cellStyle name="20% - Accent1 3 9 2 4 2 2" xfId="30878" xr:uid="{00000000-0005-0000-0000-0000E6770000}"/>
    <cellStyle name="20% - Accent1 3 9 2 4 2 2 2" xfId="30879" xr:uid="{00000000-0005-0000-0000-0000E7770000}"/>
    <cellStyle name="20% - Accent1 3 9 2 4 2 3" xfId="30880" xr:uid="{00000000-0005-0000-0000-0000E8770000}"/>
    <cellStyle name="20% - Accent1 3 9 2 4 3" xfId="30881" xr:uid="{00000000-0005-0000-0000-0000E9770000}"/>
    <cellStyle name="20% - Accent1 3 9 2 4 3 2" xfId="30882" xr:uid="{00000000-0005-0000-0000-0000EA770000}"/>
    <cellStyle name="20% - Accent1 3 9 2 4 4" xfId="30883" xr:uid="{00000000-0005-0000-0000-0000EB770000}"/>
    <cellStyle name="20% - Accent1 3 9 2 5" xfId="30884" xr:uid="{00000000-0005-0000-0000-0000EC770000}"/>
    <cellStyle name="20% - Accent1 3 9 2 5 2" xfId="30885" xr:uid="{00000000-0005-0000-0000-0000ED770000}"/>
    <cellStyle name="20% - Accent1 3 9 2 5 2 2" xfId="30886" xr:uid="{00000000-0005-0000-0000-0000EE770000}"/>
    <cellStyle name="20% - Accent1 3 9 2 5 3" xfId="30887" xr:uid="{00000000-0005-0000-0000-0000EF770000}"/>
    <cellStyle name="20% - Accent1 3 9 2 6" xfId="30888" xr:uid="{00000000-0005-0000-0000-0000F0770000}"/>
    <cellStyle name="20% - Accent1 3 9 2 6 2" xfId="30889" xr:uid="{00000000-0005-0000-0000-0000F1770000}"/>
    <cellStyle name="20% - Accent1 3 9 2 6 2 2" xfId="30890" xr:uid="{00000000-0005-0000-0000-0000F2770000}"/>
    <cellStyle name="20% - Accent1 3 9 2 6 3" xfId="30891" xr:uid="{00000000-0005-0000-0000-0000F3770000}"/>
    <cellStyle name="20% - Accent1 3 9 2 7" xfId="30892" xr:uid="{00000000-0005-0000-0000-0000F4770000}"/>
    <cellStyle name="20% - Accent1 3 9 2 7 2" xfId="30893" xr:uid="{00000000-0005-0000-0000-0000F5770000}"/>
    <cellStyle name="20% - Accent1 3 9 2 8" xfId="30894" xr:uid="{00000000-0005-0000-0000-0000F6770000}"/>
    <cellStyle name="20% - Accent1 3 9 2 8 2" xfId="30895" xr:uid="{00000000-0005-0000-0000-0000F7770000}"/>
    <cellStyle name="20% - Accent1 3 9 2 9" xfId="30896" xr:uid="{00000000-0005-0000-0000-0000F8770000}"/>
    <cellStyle name="20% - Accent1 3 9 3" xfId="30897" xr:uid="{00000000-0005-0000-0000-0000F9770000}"/>
    <cellStyle name="20% - Accent1 3 9 3 2" xfId="30898" xr:uid="{00000000-0005-0000-0000-0000FA770000}"/>
    <cellStyle name="20% - Accent1 3 9 3 2 2" xfId="30899" xr:uid="{00000000-0005-0000-0000-0000FB770000}"/>
    <cellStyle name="20% - Accent1 3 9 3 2 2 2" xfId="30900" xr:uid="{00000000-0005-0000-0000-0000FC770000}"/>
    <cellStyle name="20% - Accent1 3 9 3 2 2 2 2" xfId="30901" xr:uid="{00000000-0005-0000-0000-0000FD770000}"/>
    <cellStyle name="20% - Accent1 3 9 3 2 2 3" xfId="30902" xr:uid="{00000000-0005-0000-0000-0000FE770000}"/>
    <cellStyle name="20% - Accent1 3 9 3 2 3" xfId="30903" xr:uid="{00000000-0005-0000-0000-0000FF770000}"/>
    <cellStyle name="20% - Accent1 3 9 3 2 3 2" xfId="30904" xr:uid="{00000000-0005-0000-0000-000000780000}"/>
    <cellStyle name="20% - Accent1 3 9 3 2 4" xfId="30905" xr:uid="{00000000-0005-0000-0000-000001780000}"/>
    <cellStyle name="20% - Accent1 3 9 3 3" xfId="30906" xr:uid="{00000000-0005-0000-0000-000002780000}"/>
    <cellStyle name="20% - Accent1 3 9 3 3 2" xfId="30907" xr:uid="{00000000-0005-0000-0000-000003780000}"/>
    <cellStyle name="20% - Accent1 3 9 3 3 2 2" xfId="30908" xr:uid="{00000000-0005-0000-0000-000004780000}"/>
    <cellStyle name="20% - Accent1 3 9 3 3 2 2 2" xfId="30909" xr:uid="{00000000-0005-0000-0000-000005780000}"/>
    <cellStyle name="20% - Accent1 3 9 3 3 2 3" xfId="30910" xr:uid="{00000000-0005-0000-0000-000006780000}"/>
    <cellStyle name="20% - Accent1 3 9 3 3 3" xfId="30911" xr:uid="{00000000-0005-0000-0000-000007780000}"/>
    <cellStyle name="20% - Accent1 3 9 3 3 3 2" xfId="30912" xr:uid="{00000000-0005-0000-0000-000008780000}"/>
    <cellStyle name="20% - Accent1 3 9 3 3 4" xfId="30913" xr:uid="{00000000-0005-0000-0000-000009780000}"/>
    <cellStyle name="20% - Accent1 3 9 3 4" xfId="30914" xr:uid="{00000000-0005-0000-0000-00000A780000}"/>
    <cellStyle name="20% - Accent1 3 9 3 4 2" xfId="30915" xr:uid="{00000000-0005-0000-0000-00000B780000}"/>
    <cellStyle name="20% - Accent1 3 9 3 4 2 2" xfId="30916" xr:uid="{00000000-0005-0000-0000-00000C780000}"/>
    <cellStyle name="20% - Accent1 3 9 3 4 2 2 2" xfId="30917" xr:uid="{00000000-0005-0000-0000-00000D780000}"/>
    <cellStyle name="20% - Accent1 3 9 3 4 2 3" xfId="30918" xr:uid="{00000000-0005-0000-0000-00000E780000}"/>
    <cellStyle name="20% - Accent1 3 9 3 4 3" xfId="30919" xr:uid="{00000000-0005-0000-0000-00000F780000}"/>
    <cellStyle name="20% - Accent1 3 9 3 4 3 2" xfId="30920" xr:uid="{00000000-0005-0000-0000-000010780000}"/>
    <cellStyle name="20% - Accent1 3 9 3 4 4" xfId="30921" xr:uid="{00000000-0005-0000-0000-000011780000}"/>
    <cellStyle name="20% - Accent1 3 9 3 5" xfId="30922" xr:uid="{00000000-0005-0000-0000-000012780000}"/>
    <cellStyle name="20% - Accent1 3 9 3 5 2" xfId="30923" xr:uid="{00000000-0005-0000-0000-000013780000}"/>
    <cellStyle name="20% - Accent1 3 9 3 5 2 2" xfId="30924" xr:uid="{00000000-0005-0000-0000-000014780000}"/>
    <cellStyle name="20% - Accent1 3 9 3 5 3" xfId="30925" xr:uid="{00000000-0005-0000-0000-000015780000}"/>
    <cellStyle name="20% - Accent1 3 9 3 6" xfId="30926" xr:uid="{00000000-0005-0000-0000-000016780000}"/>
    <cellStyle name="20% - Accent1 3 9 3 6 2" xfId="30927" xr:uid="{00000000-0005-0000-0000-000017780000}"/>
    <cellStyle name="20% - Accent1 3 9 3 6 2 2" xfId="30928" xr:uid="{00000000-0005-0000-0000-000018780000}"/>
    <cellStyle name="20% - Accent1 3 9 3 6 3" xfId="30929" xr:uid="{00000000-0005-0000-0000-000019780000}"/>
    <cellStyle name="20% - Accent1 3 9 3 7" xfId="30930" xr:uid="{00000000-0005-0000-0000-00001A780000}"/>
    <cellStyle name="20% - Accent1 3 9 3 7 2" xfId="30931" xr:uid="{00000000-0005-0000-0000-00001B780000}"/>
    <cellStyle name="20% - Accent1 3 9 3 8" xfId="30932" xr:uid="{00000000-0005-0000-0000-00001C780000}"/>
    <cellStyle name="20% - Accent1 3 9 3 8 2" xfId="30933" xr:uid="{00000000-0005-0000-0000-00001D780000}"/>
    <cellStyle name="20% - Accent1 3 9 3 9" xfId="30934" xr:uid="{00000000-0005-0000-0000-00001E780000}"/>
    <cellStyle name="20% - Accent1 3 9 4" xfId="30935" xr:uid="{00000000-0005-0000-0000-00001F780000}"/>
    <cellStyle name="20% - Accent1 3 9 4 2" xfId="30936" xr:uid="{00000000-0005-0000-0000-000020780000}"/>
    <cellStyle name="20% - Accent1 3 9 4 2 2" xfId="30937" xr:uid="{00000000-0005-0000-0000-000021780000}"/>
    <cellStyle name="20% - Accent1 3 9 4 2 2 2" xfId="30938" xr:uid="{00000000-0005-0000-0000-000022780000}"/>
    <cellStyle name="20% - Accent1 3 9 4 2 3" xfId="30939" xr:uid="{00000000-0005-0000-0000-000023780000}"/>
    <cellStyle name="20% - Accent1 3 9 4 3" xfId="30940" xr:uid="{00000000-0005-0000-0000-000024780000}"/>
    <cellStyle name="20% - Accent1 3 9 4 3 2" xfId="30941" xr:uid="{00000000-0005-0000-0000-000025780000}"/>
    <cellStyle name="20% - Accent1 3 9 4 4" xfId="30942" xr:uid="{00000000-0005-0000-0000-000026780000}"/>
    <cellStyle name="20% - Accent1 3 9 5" xfId="30943" xr:uid="{00000000-0005-0000-0000-000027780000}"/>
    <cellStyle name="20% - Accent1 3 9 5 2" xfId="30944" xr:uid="{00000000-0005-0000-0000-000028780000}"/>
    <cellStyle name="20% - Accent1 3 9 5 2 2" xfId="30945" xr:uid="{00000000-0005-0000-0000-000029780000}"/>
    <cellStyle name="20% - Accent1 3 9 5 2 2 2" xfId="30946" xr:uid="{00000000-0005-0000-0000-00002A780000}"/>
    <cellStyle name="20% - Accent1 3 9 5 2 3" xfId="30947" xr:uid="{00000000-0005-0000-0000-00002B780000}"/>
    <cellStyle name="20% - Accent1 3 9 5 3" xfId="30948" xr:uid="{00000000-0005-0000-0000-00002C780000}"/>
    <cellStyle name="20% - Accent1 3 9 5 3 2" xfId="30949" xr:uid="{00000000-0005-0000-0000-00002D780000}"/>
    <cellStyle name="20% - Accent1 3 9 5 4" xfId="30950" xr:uid="{00000000-0005-0000-0000-00002E780000}"/>
    <cellStyle name="20% - Accent1 3 9 6" xfId="30951" xr:uid="{00000000-0005-0000-0000-00002F780000}"/>
    <cellStyle name="20% - Accent1 3 9 6 2" xfId="30952" xr:uid="{00000000-0005-0000-0000-000030780000}"/>
    <cellStyle name="20% - Accent1 3 9 6 2 2" xfId="30953" xr:uid="{00000000-0005-0000-0000-000031780000}"/>
    <cellStyle name="20% - Accent1 3 9 6 2 2 2" xfId="30954" xr:uid="{00000000-0005-0000-0000-000032780000}"/>
    <cellStyle name="20% - Accent1 3 9 6 2 3" xfId="30955" xr:uid="{00000000-0005-0000-0000-000033780000}"/>
    <cellStyle name="20% - Accent1 3 9 6 3" xfId="30956" xr:uid="{00000000-0005-0000-0000-000034780000}"/>
    <cellStyle name="20% - Accent1 3 9 6 3 2" xfId="30957" xr:uid="{00000000-0005-0000-0000-000035780000}"/>
    <cellStyle name="20% - Accent1 3 9 6 4" xfId="30958" xr:uid="{00000000-0005-0000-0000-000036780000}"/>
    <cellStyle name="20% - Accent1 3 9 7" xfId="30959" xr:uid="{00000000-0005-0000-0000-000037780000}"/>
    <cellStyle name="20% - Accent1 3 9 7 2" xfId="30960" xr:uid="{00000000-0005-0000-0000-000038780000}"/>
    <cellStyle name="20% - Accent1 3 9 7 2 2" xfId="30961" xr:uid="{00000000-0005-0000-0000-000039780000}"/>
    <cellStyle name="20% - Accent1 3 9 7 3" xfId="30962" xr:uid="{00000000-0005-0000-0000-00003A780000}"/>
    <cellStyle name="20% - Accent1 3 9 8" xfId="30963" xr:uid="{00000000-0005-0000-0000-00003B780000}"/>
    <cellStyle name="20% - Accent1 3 9 8 2" xfId="30964" xr:uid="{00000000-0005-0000-0000-00003C780000}"/>
    <cellStyle name="20% - Accent1 3 9 8 2 2" xfId="30965" xr:uid="{00000000-0005-0000-0000-00003D780000}"/>
    <cellStyle name="20% - Accent1 3 9 8 3" xfId="30966" xr:uid="{00000000-0005-0000-0000-00003E780000}"/>
    <cellStyle name="20% - Accent1 3 9 9" xfId="30967" xr:uid="{00000000-0005-0000-0000-00003F780000}"/>
    <cellStyle name="20% - Accent1 3 9 9 2" xfId="30968" xr:uid="{00000000-0005-0000-0000-000040780000}"/>
    <cellStyle name="20% - Accent1 4" xfId="30969" xr:uid="{00000000-0005-0000-0000-000041780000}"/>
    <cellStyle name="20% - Accent1 4 10" xfId="30970" xr:uid="{00000000-0005-0000-0000-000042780000}"/>
    <cellStyle name="20% - Accent1 4 10 10" xfId="30971" xr:uid="{00000000-0005-0000-0000-000043780000}"/>
    <cellStyle name="20% - Accent1 4 10 10 2" xfId="30972" xr:uid="{00000000-0005-0000-0000-000044780000}"/>
    <cellStyle name="20% - Accent1 4 10 11" xfId="30973" xr:uid="{00000000-0005-0000-0000-000045780000}"/>
    <cellStyle name="20% - Accent1 4 10 2" xfId="30974" xr:uid="{00000000-0005-0000-0000-000046780000}"/>
    <cellStyle name="20% - Accent1 4 10 2 2" xfId="30975" xr:uid="{00000000-0005-0000-0000-000047780000}"/>
    <cellStyle name="20% - Accent1 4 10 2 2 2" xfId="30976" xr:uid="{00000000-0005-0000-0000-000048780000}"/>
    <cellStyle name="20% - Accent1 4 10 2 2 2 2" xfId="30977" xr:uid="{00000000-0005-0000-0000-000049780000}"/>
    <cellStyle name="20% - Accent1 4 10 2 2 2 2 2" xfId="30978" xr:uid="{00000000-0005-0000-0000-00004A780000}"/>
    <cellStyle name="20% - Accent1 4 10 2 2 2 3" xfId="30979" xr:uid="{00000000-0005-0000-0000-00004B780000}"/>
    <cellStyle name="20% - Accent1 4 10 2 2 3" xfId="30980" xr:uid="{00000000-0005-0000-0000-00004C780000}"/>
    <cellStyle name="20% - Accent1 4 10 2 2 3 2" xfId="30981" xr:uid="{00000000-0005-0000-0000-00004D780000}"/>
    <cellStyle name="20% - Accent1 4 10 2 2 4" xfId="30982" xr:uid="{00000000-0005-0000-0000-00004E780000}"/>
    <cellStyle name="20% - Accent1 4 10 2 3" xfId="30983" xr:uid="{00000000-0005-0000-0000-00004F780000}"/>
    <cellStyle name="20% - Accent1 4 10 2 3 2" xfId="30984" xr:uid="{00000000-0005-0000-0000-000050780000}"/>
    <cellStyle name="20% - Accent1 4 10 2 3 2 2" xfId="30985" xr:uid="{00000000-0005-0000-0000-000051780000}"/>
    <cellStyle name="20% - Accent1 4 10 2 3 2 2 2" xfId="30986" xr:uid="{00000000-0005-0000-0000-000052780000}"/>
    <cellStyle name="20% - Accent1 4 10 2 3 2 3" xfId="30987" xr:uid="{00000000-0005-0000-0000-000053780000}"/>
    <cellStyle name="20% - Accent1 4 10 2 3 3" xfId="30988" xr:uid="{00000000-0005-0000-0000-000054780000}"/>
    <cellStyle name="20% - Accent1 4 10 2 3 3 2" xfId="30989" xr:uid="{00000000-0005-0000-0000-000055780000}"/>
    <cellStyle name="20% - Accent1 4 10 2 3 4" xfId="30990" xr:uid="{00000000-0005-0000-0000-000056780000}"/>
    <cellStyle name="20% - Accent1 4 10 2 4" xfId="30991" xr:uid="{00000000-0005-0000-0000-000057780000}"/>
    <cellStyle name="20% - Accent1 4 10 2 4 2" xfId="30992" xr:uid="{00000000-0005-0000-0000-000058780000}"/>
    <cellStyle name="20% - Accent1 4 10 2 4 2 2" xfId="30993" xr:uid="{00000000-0005-0000-0000-000059780000}"/>
    <cellStyle name="20% - Accent1 4 10 2 4 2 2 2" xfId="30994" xr:uid="{00000000-0005-0000-0000-00005A780000}"/>
    <cellStyle name="20% - Accent1 4 10 2 4 2 3" xfId="30995" xr:uid="{00000000-0005-0000-0000-00005B780000}"/>
    <cellStyle name="20% - Accent1 4 10 2 4 3" xfId="30996" xr:uid="{00000000-0005-0000-0000-00005C780000}"/>
    <cellStyle name="20% - Accent1 4 10 2 4 3 2" xfId="30997" xr:uid="{00000000-0005-0000-0000-00005D780000}"/>
    <cellStyle name="20% - Accent1 4 10 2 4 4" xfId="30998" xr:uid="{00000000-0005-0000-0000-00005E780000}"/>
    <cellStyle name="20% - Accent1 4 10 2 5" xfId="30999" xr:uid="{00000000-0005-0000-0000-00005F780000}"/>
    <cellStyle name="20% - Accent1 4 10 2 5 2" xfId="31000" xr:uid="{00000000-0005-0000-0000-000060780000}"/>
    <cellStyle name="20% - Accent1 4 10 2 5 2 2" xfId="31001" xr:uid="{00000000-0005-0000-0000-000061780000}"/>
    <cellStyle name="20% - Accent1 4 10 2 5 3" xfId="31002" xr:uid="{00000000-0005-0000-0000-000062780000}"/>
    <cellStyle name="20% - Accent1 4 10 2 6" xfId="31003" xr:uid="{00000000-0005-0000-0000-000063780000}"/>
    <cellStyle name="20% - Accent1 4 10 2 6 2" xfId="31004" xr:uid="{00000000-0005-0000-0000-000064780000}"/>
    <cellStyle name="20% - Accent1 4 10 2 6 2 2" xfId="31005" xr:uid="{00000000-0005-0000-0000-000065780000}"/>
    <cellStyle name="20% - Accent1 4 10 2 6 3" xfId="31006" xr:uid="{00000000-0005-0000-0000-000066780000}"/>
    <cellStyle name="20% - Accent1 4 10 2 7" xfId="31007" xr:uid="{00000000-0005-0000-0000-000067780000}"/>
    <cellStyle name="20% - Accent1 4 10 2 7 2" xfId="31008" xr:uid="{00000000-0005-0000-0000-000068780000}"/>
    <cellStyle name="20% - Accent1 4 10 2 8" xfId="31009" xr:uid="{00000000-0005-0000-0000-000069780000}"/>
    <cellStyle name="20% - Accent1 4 10 2 8 2" xfId="31010" xr:uid="{00000000-0005-0000-0000-00006A780000}"/>
    <cellStyle name="20% - Accent1 4 10 2 9" xfId="31011" xr:uid="{00000000-0005-0000-0000-00006B780000}"/>
    <cellStyle name="20% - Accent1 4 10 3" xfId="31012" xr:uid="{00000000-0005-0000-0000-00006C780000}"/>
    <cellStyle name="20% - Accent1 4 10 3 2" xfId="31013" xr:uid="{00000000-0005-0000-0000-00006D780000}"/>
    <cellStyle name="20% - Accent1 4 10 3 2 2" xfId="31014" xr:uid="{00000000-0005-0000-0000-00006E780000}"/>
    <cellStyle name="20% - Accent1 4 10 3 2 2 2" xfId="31015" xr:uid="{00000000-0005-0000-0000-00006F780000}"/>
    <cellStyle name="20% - Accent1 4 10 3 2 2 2 2" xfId="31016" xr:uid="{00000000-0005-0000-0000-000070780000}"/>
    <cellStyle name="20% - Accent1 4 10 3 2 2 3" xfId="31017" xr:uid="{00000000-0005-0000-0000-000071780000}"/>
    <cellStyle name="20% - Accent1 4 10 3 2 3" xfId="31018" xr:uid="{00000000-0005-0000-0000-000072780000}"/>
    <cellStyle name="20% - Accent1 4 10 3 2 3 2" xfId="31019" xr:uid="{00000000-0005-0000-0000-000073780000}"/>
    <cellStyle name="20% - Accent1 4 10 3 2 4" xfId="31020" xr:uid="{00000000-0005-0000-0000-000074780000}"/>
    <cellStyle name="20% - Accent1 4 10 3 3" xfId="31021" xr:uid="{00000000-0005-0000-0000-000075780000}"/>
    <cellStyle name="20% - Accent1 4 10 3 3 2" xfId="31022" xr:uid="{00000000-0005-0000-0000-000076780000}"/>
    <cellStyle name="20% - Accent1 4 10 3 3 2 2" xfId="31023" xr:uid="{00000000-0005-0000-0000-000077780000}"/>
    <cellStyle name="20% - Accent1 4 10 3 3 2 2 2" xfId="31024" xr:uid="{00000000-0005-0000-0000-000078780000}"/>
    <cellStyle name="20% - Accent1 4 10 3 3 2 3" xfId="31025" xr:uid="{00000000-0005-0000-0000-000079780000}"/>
    <cellStyle name="20% - Accent1 4 10 3 3 3" xfId="31026" xr:uid="{00000000-0005-0000-0000-00007A780000}"/>
    <cellStyle name="20% - Accent1 4 10 3 3 3 2" xfId="31027" xr:uid="{00000000-0005-0000-0000-00007B780000}"/>
    <cellStyle name="20% - Accent1 4 10 3 3 4" xfId="31028" xr:uid="{00000000-0005-0000-0000-00007C780000}"/>
    <cellStyle name="20% - Accent1 4 10 3 4" xfId="31029" xr:uid="{00000000-0005-0000-0000-00007D780000}"/>
    <cellStyle name="20% - Accent1 4 10 3 4 2" xfId="31030" xr:uid="{00000000-0005-0000-0000-00007E780000}"/>
    <cellStyle name="20% - Accent1 4 10 3 4 2 2" xfId="31031" xr:uid="{00000000-0005-0000-0000-00007F780000}"/>
    <cellStyle name="20% - Accent1 4 10 3 4 2 2 2" xfId="31032" xr:uid="{00000000-0005-0000-0000-000080780000}"/>
    <cellStyle name="20% - Accent1 4 10 3 4 2 3" xfId="31033" xr:uid="{00000000-0005-0000-0000-000081780000}"/>
    <cellStyle name="20% - Accent1 4 10 3 4 3" xfId="31034" xr:uid="{00000000-0005-0000-0000-000082780000}"/>
    <cellStyle name="20% - Accent1 4 10 3 4 3 2" xfId="31035" xr:uid="{00000000-0005-0000-0000-000083780000}"/>
    <cellStyle name="20% - Accent1 4 10 3 4 4" xfId="31036" xr:uid="{00000000-0005-0000-0000-000084780000}"/>
    <cellStyle name="20% - Accent1 4 10 3 5" xfId="31037" xr:uid="{00000000-0005-0000-0000-000085780000}"/>
    <cellStyle name="20% - Accent1 4 10 3 5 2" xfId="31038" xr:uid="{00000000-0005-0000-0000-000086780000}"/>
    <cellStyle name="20% - Accent1 4 10 3 5 2 2" xfId="31039" xr:uid="{00000000-0005-0000-0000-000087780000}"/>
    <cellStyle name="20% - Accent1 4 10 3 5 3" xfId="31040" xr:uid="{00000000-0005-0000-0000-000088780000}"/>
    <cellStyle name="20% - Accent1 4 10 3 6" xfId="31041" xr:uid="{00000000-0005-0000-0000-000089780000}"/>
    <cellStyle name="20% - Accent1 4 10 3 6 2" xfId="31042" xr:uid="{00000000-0005-0000-0000-00008A780000}"/>
    <cellStyle name="20% - Accent1 4 10 3 6 2 2" xfId="31043" xr:uid="{00000000-0005-0000-0000-00008B780000}"/>
    <cellStyle name="20% - Accent1 4 10 3 6 3" xfId="31044" xr:uid="{00000000-0005-0000-0000-00008C780000}"/>
    <cellStyle name="20% - Accent1 4 10 3 7" xfId="31045" xr:uid="{00000000-0005-0000-0000-00008D780000}"/>
    <cellStyle name="20% - Accent1 4 10 3 7 2" xfId="31046" xr:uid="{00000000-0005-0000-0000-00008E780000}"/>
    <cellStyle name="20% - Accent1 4 10 3 8" xfId="31047" xr:uid="{00000000-0005-0000-0000-00008F780000}"/>
    <cellStyle name="20% - Accent1 4 10 3 8 2" xfId="31048" xr:uid="{00000000-0005-0000-0000-000090780000}"/>
    <cellStyle name="20% - Accent1 4 10 3 9" xfId="31049" xr:uid="{00000000-0005-0000-0000-000091780000}"/>
    <cellStyle name="20% - Accent1 4 10 4" xfId="31050" xr:uid="{00000000-0005-0000-0000-000092780000}"/>
    <cellStyle name="20% - Accent1 4 10 4 2" xfId="31051" xr:uid="{00000000-0005-0000-0000-000093780000}"/>
    <cellStyle name="20% - Accent1 4 10 4 2 2" xfId="31052" xr:uid="{00000000-0005-0000-0000-000094780000}"/>
    <cellStyle name="20% - Accent1 4 10 4 2 2 2" xfId="31053" xr:uid="{00000000-0005-0000-0000-000095780000}"/>
    <cellStyle name="20% - Accent1 4 10 4 2 3" xfId="31054" xr:uid="{00000000-0005-0000-0000-000096780000}"/>
    <cellStyle name="20% - Accent1 4 10 4 3" xfId="31055" xr:uid="{00000000-0005-0000-0000-000097780000}"/>
    <cellStyle name="20% - Accent1 4 10 4 3 2" xfId="31056" xr:uid="{00000000-0005-0000-0000-000098780000}"/>
    <cellStyle name="20% - Accent1 4 10 4 4" xfId="31057" xr:uid="{00000000-0005-0000-0000-000099780000}"/>
    <cellStyle name="20% - Accent1 4 10 5" xfId="31058" xr:uid="{00000000-0005-0000-0000-00009A780000}"/>
    <cellStyle name="20% - Accent1 4 10 5 2" xfId="31059" xr:uid="{00000000-0005-0000-0000-00009B780000}"/>
    <cellStyle name="20% - Accent1 4 10 5 2 2" xfId="31060" xr:uid="{00000000-0005-0000-0000-00009C780000}"/>
    <cellStyle name="20% - Accent1 4 10 5 2 2 2" xfId="31061" xr:uid="{00000000-0005-0000-0000-00009D780000}"/>
    <cellStyle name="20% - Accent1 4 10 5 2 3" xfId="31062" xr:uid="{00000000-0005-0000-0000-00009E780000}"/>
    <cellStyle name="20% - Accent1 4 10 5 3" xfId="31063" xr:uid="{00000000-0005-0000-0000-00009F780000}"/>
    <cellStyle name="20% - Accent1 4 10 5 3 2" xfId="31064" xr:uid="{00000000-0005-0000-0000-0000A0780000}"/>
    <cellStyle name="20% - Accent1 4 10 5 4" xfId="31065" xr:uid="{00000000-0005-0000-0000-0000A1780000}"/>
    <cellStyle name="20% - Accent1 4 10 6" xfId="31066" xr:uid="{00000000-0005-0000-0000-0000A2780000}"/>
    <cellStyle name="20% - Accent1 4 10 6 2" xfId="31067" xr:uid="{00000000-0005-0000-0000-0000A3780000}"/>
    <cellStyle name="20% - Accent1 4 10 6 2 2" xfId="31068" xr:uid="{00000000-0005-0000-0000-0000A4780000}"/>
    <cellStyle name="20% - Accent1 4 10 6 2 2 2" xfId="31069" xr:uid="{00000000-0005-0000-0000-0000A5780000}"/>
    <cellStyle name="20% - Accent1 4 10 6 2 3" xfId="31070" xr:uid="{00000000-0005-0000-0000-0000A6780000}"/>
    <cellStyle name="20% - Accent1 4 10 6 3" xfId="31071" xr:uid="{00000000-0005-0000-0000-0000A7780000}"/>
    <cellStyle name="20% - Accent1 4 10 6 3 2" xfId="31072" xr:uid="{00000000-0005-0000-0000-0000A8780000}"/>
    <cellStyle name="20% - Accent1 4 10 6 4" xfId="31073" xr:uid="{00000000-0005-0000-0000-0000A9780000}"/>
    <cellStyle name="20% - Accent1 4 10 7" xfId="31074" xr:uid="{00000000-0005-0000-0000-0000AA780000}"/>
    <cellStyle name="20% - Accent1 4 10 7 2" xfId="31075" xr:uid="{00000000-0005-0000-0000-0000AB780000}"/>
    <cellStyle name="20% - Accent1 4 10 7 2 2" xfId="31076" xr:uid="{00000000-0005-0000-0000-0000AC780000}"/>
    <cellStyle name="20% - Accent1 4 10 7 3" xfId="31077" xr:uid="{00000000-0005-0000-0000-0000AD780000}"/>
    <cellStyle name="20% - Accent1 4 10 8" xfId="31078" xr:uid="{00000000-0005-0000-0000-0000AE780000}"/>
    <cellStyle name="20% - Accent1 4 10 8 2" xfId="31079" xr:uid="{00000000-0005-0000-0000-0000AF780000}"/>
    <cellStyle name="20% - Accent1 4 10 8 2 2" xfId="31080" xr:uid="{00000000-0005-0000-0000-0000B0780000}"/>
    <cellStyle name="20% - Accent1 4 10 8 3" xfId="31081" xr:uid="{00000000-0005-0000-0000-0000B1780000}"/>
    <cellStyle name="20% - Accent1 4 10 9" xfId="31082" xr:uid="{00000000-0005-0000-0000-0000B2780000}"/>
    <cellStyle name="20% - Accent1 4 10 9 2" xfId="31083" xr:uid="{00000000-0005-0000-0000-0000B3780000}"/>
    <cellStyle name="20% - Accent1 4 11" xfId="31084" xr:uid="{00000000-0005-0000-0000-0000B4780000}"/>
    <cellStyle name="20% - Accent1 4 11 10" xfId="31085" xr:uid="{00000000-0005-0000-0000-0000B5780000}"/>
    <cellStyle name="20% - Accent1 4 11 10 2" xfId="31086" xr:uid="{00000000-0005-0000-0000-0000B6780000}"/>
    <cellStyle name="20% - Accent1 4 11 11" xfId="31087" xr:uid="{00000000-0005-0000-0000-0000B7780000}"/>
    <cellStyle name="20% - Accent1 4 11 2" xfId="31088" xr:uid="{00000000-0005-0000-0000-0000B8780000}"/>
    <cellStyle name="20% - Accent1 4 11 2 2" xfId="31089" xr:uid="{00000000-0005-0000-0000-0000B9780000}"/>
    <cellStyle name="20% - Accent1 4 11 2 2 2" xfId="31090" xr:uid="{00000000-0005-0000-0000-0000BA780000}"/>
    <cellStyle name="20% - Accent1 4 11 2 2 2 2" xfId="31091" xr:uid="{00000000-0005-0000-0000-0000BB780000}"/>
    <cellStyle name="20% - Accent1 4 11 2 2 2 2 2" xfId="31092" xr:uid="{00000000-0005-0000-0000-0000BC780000}"/>
    <cellStyle name="20% - Accent1 4 11 2 2 2 3" xfId="31093" xr:uid="{00000000-0005-0000-0000-0000BD780000}"/>
    <cellStyle name="20% - Accent1 4 11 2 2 3" xfId="31094" xr:uid="{00000000-0005-0000-0000-0000BE780000}"/>
    <cellStyle name="20% - Accent1 4 11 2 2 3 2" xfId="31095" xr:uid="{00000000-0005-0000-0000-0000BF780000}"/>
    <cellStyle name="20% - Accent1 4 11 2 2 4" xfId="31096" xr:uid="{00000000-0005-0000-0000-0000C0780000}"/>
    <cellStyle name="20% - Accent1 4 11 2 3" xfId="31097" xr:uid="{00000000-0005-0000-0000-0000C1780000}"/>
    <cellStyle name="20% - Accent1 4 11 2 3 2" xfId="31098" xr:uid="{00000000-0005-0000-0000-0000C2780000}"/>
    <cellStyle name="20% - Accent1 4 11 2 3 2 2" xfId="31099" xr:uid="{00000000-0005-0000-0000-0000C3780000}"/>
    <cellStyle name="20% - Accent1 4 11 2 3 2 2 2" xfId="31100" xr:uid="{00000000-0005-0000-0000-0000C4780000}"/>
    <cellStyle name="20% - Accent1 4 11 2 3 2 3" xfId="31101" xr:uid="{00000000-0005-0000-0000-0000C5780000}"/>
    <cellStyle name="20% - Accent1 4 11 2 3 3" xfId="31102" xr:uid="{00000000-0005-0000-0000-0000C6780000}"/>
    <cellStyle name="20% - Accent1 4 11 2 3 3 2" xfId="31103" xr:uid="{00000000-0005-0000-0000-0000C7780000}"/>
    <cellStyle name="20% - Accent1 4 11 2 3 4" xfId="31104" xr:uid="{00000000-0005-0000-0000-0000C8780000}"/>
    <cellStyle name="20% - Accent1 4 11 2 4" xfId="31105" xr:uid="{00000000-0005-0000-0000-0000C9780000}"/>
    <cellStyle name="20% - Accent1 4 11 2 4 2" xfId="31106" xr:uid="{00000000-0005-0000-0000-0000CA780000}"/>
    <cellStyle name="20% - Accent1 4 11 2 4 2 2" xfId="31107" xr:uid="{00000000-0005-0000-0000-0000CB780000}"/>
    <cellStyle name="20% - Accent1 4 11 2 4 2 2 2" xfId="31108" xr:uid="{00000000-0005-0000-0000-0000CC780000}"/>
    <cellStyle name="20% - Accent1 4 11 2 4 2 3" xfId="31109" xr:uid="{00000000-0005-0000-0000-0000CD780000}"/>
    <cellStyle name="20% - Accent1 4 11 2 4 3" xfId="31110" xr:uid="{00000000-0005-0000-0000-0000CE780000}"/>
    <cellStyle name="20% - Accent1 4 11 2 4 3 2" xfId="31111" xr:uid="{00000000-0005-0000-0000-0000CF780000}"/>
    <cellStyle name="20% - Accent1 4 11 2 4 4" xfId="31112" xr:uid="{00000000-0005-0000-0000-0000D0780000}"/>
    <cellStyle name="20% - Accent1 4 11 2 5" xfId="31113" xr:uid="{00000000-0005-0000-0000-0000D1780000}"/>
    <cellStyle name="20% - Accent1 4 11 2 5 2" xfId="31114" xr:uid="{00000000-0005-0000-0000-0000D2780000}"/>
    <cellStyle name="20% - Accent1 4 11 2 5 2 2" xfId="31115" xr:uid="{00000000-0005-0000-0000-0000D3780000}"/>
    <cellStyle name="20% - Accent1 4 11 2 5 3" xfId="31116" xr:uid="{00000000-0005-0000-0000-0000D4780000}"/>
    <cellStyle name="20% - Accent1 4 11 2 6" xfId="31117" xr:uid="{00000000-0005-0000-0000-0000D5780000}"/>
    <cellStyle name="20% - Accent1 4 11 2 6 2" xfId="31118" xr:uid="{00000000-0005-0000-0000-0000D6780000}"/>
    <cellStyle name="20% - Accent1 4 11 2 6 2 2" xfId="31119" xr:uid="{00000000-0005-0000-0000-0000D7780000}"/>
    <cellStyle name="20% - Accent1 4 11 2 6 3" xfId="31120" xr:uid="{00000000-0005-0000-0000-0000D8780000}"/>
    <cellStyle name="20% - Accent1 4 11 2 7" xfId="31121" xr:uid="{00000000-0005-0000-0000-0000D9780000}"/>
    <cellStyle name="20% - Accent1 4 11 2 7 2" xfId="31122" xr:uid="{00000000-0005-0000-0000-0000DA780000}"/>
    <cellStyle name="20% - Accent1 4 11 2 8" xfId="31123" xr:uid="{00000000-0005-0000-0000-0000DB780000}"/>
    <cellStyle name="20% - Accent1 4 11 2 8 2" xfId="31124" xr:uid="{00000000-0005-0000-0000-0000DC780000}"/>
    <cellStyle name="20% - Accent1 4 11 2 9" xfId="31125" xr:uid="{00000000-0005-0000-0000-0000DD780000}"/>
    <cellStyle name="20% - Accent1 4 11 3" xfId="31126" xr:uid="{00000000-0005-0000-0000-0000DE780000}"/>
    <cellStyle name="20% - Accent1 4 11 3 2" xfId="31127" xr:uid="{00000000-0005-0000-0000-0000DF780000}"/>
    <cellStyle name="20% - Accent1 4 11 3 2 2" xfId="31128" xr:uid="{00000000-0005-0000-0000-0000E0780000}"/>
    <cellStyle name="20% - Accent1 4 11 3 2 2 2" xfId="31129" xr:uid="{00000000-0005-0000-0000-0000E1780000}"/>
    <cellStyle name="20% - Accent1 4 11 3 2 2 2 2" xfId="31130" xr:uid="{00000000-0005-0000-0000-0000E2780000}"/>
    <cellStyle name="20% - Accent1 4 11 3 2 2 3" xfId="31131" xr:uid="{00000000-0005-0000-0000-0000E3780000}"/>
    <cellStyle name="20% - Accent1 4 11 3 2 3" xfId="31132" xr:uid="{00000000-0005-0000-0000-0000E4780000}"/>
    <cellStyle name="20% - Accent1 4 11 3 2 3 2" xfId="31133" xr:uid="{00000000-0005-0000-0000-0000E5780000}"/>
    <cellStyle name="20% - Accent1 4 11 3 2 4" xfId="31134" xr:uid="{00000000-0005-0000-0000-0000E6780000}"/>
    <cellStyle name="20% - Accent1 4 11 3 3" xfId="31135" xr:uid="{00000000-0005-0000-0000-0000E7780000}"/>
    <cellStyle name="20% - Accent1 4 11 3 3 2" xfId="31136" xr:uid="{00000000-0005-0000-0000-0000E8780000}"/>
    <cellStyle name="20% - Accent1 4 11 3 3 2 2" xfId="31137" xr:uid="{00000000-0005-0000-0000-0000E9780000}"/>
    <cellStyle name="20% - Accent1 4 11 3 3 2 2 2" xfId="31138" xr:uid="{00000000-0005-0000-0000-0000EA780000}"/>
    <cellStyle name="20% - Accent1 4 11 3 3 2 3" xfId="31139" xr:uid="{00000000-0005-0000-0000-0000EB780000}"/>
    <cellStyle name="20% - Accent1 4 11 3 3 3" xfId="31140" xr:uid="{00000000-0005-0000-0000-0000EC780000}"/>
    <cellStyle name="20% - Accent1 4 11 3 3 3 2" xfId="31141" xr:uid="{00000000-0005-0000-0000-0000ED780000}"/>
    <cellStyle name="20% - Accent1 4 11 3 3 4" xfId="31142" xr:uid="{00000000-0005-0000-0000-0000EE780000}"/>
    <cellStyle name="20% - Accent1 4 11 3 4" xfId="31143" xr:uid="{00000000-0005-0000-0000-0000EF780000}"/>
    <cellStyle name="20% - Accent1 4 11 3 4 2" xfId="31144" xr:uid="{00000000-0005-0000-0000-0000F0780000}"/>
    <cellStyle name="20% - Accent1 4 11 3 4 2 2" xfId="31145" xr:uid="{00000000-0005-0000-0000-0000F1780000}"/>
    <cellStyle name="20% - Accent1 4 11 3 4 2 2 2" xfId="31146" xr:uid="{00000000-0005-0000-0000-0000F2780000}"/>
    <cellStyle name="20% - Accent1 4 11 3 4 2 3" xfId="31147" xr:uid="{00000000-0005-0000-0000-0000F3780000}"/>
    <cellStyle name="20% - Accent1 4 11 3 4 3" xfId="31148" xr:uid="{00000000-0005-0000-0000-0000F4780000}"/>
    <cellStyle name="20% - Accent1 4 11 3 4 3 2" xfId="31149" xr:uid="{00000000-0005-0000-0000-0000F5780000}"/>
    <cellStyle name="20% - Accent1 4 11 3 4 4" xfId="31150" xr:uid="{00000000-0005-0000-0000-0000F6780000}"/>
    <cellStyle name="20% - Accent1 4 11 3 5" xfId="31151" xr:uid="{00000000-0005-0000-0000-0000F7780000}"/>
    <cellStyle name="20% - Accent1 4 11 3 5 2" xfId="31152" xr:uid="{00000000-0005-0000-0000-0000F8780000}"/>
    <cellStyle name="20% - Accent1 4 11 3 5 2 2" xfId="31153" xr:uid="{00000000-0005-0000-0000-0000F9780000}"/>
    <cellStyle name="20% - Accent1 4 11 3 5 3" xfId="31154" xr:uid="{00000000-0005-0000-0000-0000FA780000}"/>
    <cellStyle name="20% - Accent1 4 11 3 6" xfId="31155" xr:uid="{00000000-0005-0000-0000-0000FB780000}"/>
    <cellStyle name="20% - Accent1 4 11 3 6 2" xfId="31156" xr:uid="{00000000-0005-0000-0000-0000FC780000}"/>
    <cellStyle name="20% - Accent1 4 11 3 6 2 2" xfId="31157" xr:uid="{00000000-0005-0000-0000-0000FD780000}"/>
    <cellStyle name="20% - Accent1 4 11 3 6 3" xfId="31158" xr:uid="{00000000-0005-0000-0000-0000FE780000}"/>
    <cellStyle name="20% - Accent1 4 11 3 7" xfId="31159" xr:uid="{00000000-0005-0000-0000-0000FF780000}"/>
    <cellStyle name="20% - Accent1 4 11 3 7 2" xfId="31160" xr:uid="{00000000-0005-0000-0000-000000790000}"/>
    <cellStyle name="20% - Accent1 4 11 3 8" xfId="31161" xr:uid="{00000000-0005-0000-0000-000001790000}"/>
    <cellStyle name="20% - Accent1 4 11 3 8 2" xfId="31162" xr:uid="{00000000-0005-0000-0000-000002790000}"/>
    <cellStyle name="20% - Accent1 4 11 3 9" xfId="31163" xr:uid="{00000000-0005-0000-0000-000003790000}"/>
    <cellStyle name="20% - Accent1 4 11 4" xfId="31164" xr:uid="{00000000-0005-0000-0000-000004790000}"/>
    <cellStyle name="20% - Accent1 4 11 4 2" xfId="31165" xr:uid="{00000000-0005-0000-0000-000005790000}"/>
    <cellStyle name="20% - Accent1 4 11 4 2 2" xfId="31166" xr:uid="{00000000-0005-0000-0000-000006790000}"/>
    <cellStyle name="20% - Accent1 4 11 4 2 2 2" xfId="31167" xr:uid="{00000000-0005-0000-0000-000007790000}"/>
    <cellStyle name="20% - Accent1 4 11 4 2 3" xfId="31168" xr:uid="{00000000-0005-0000-0000-000008790000}"/>
    <cellStyle name="20% - Accent1 4 11 4 3" xfId="31169" xr:uid="{00000000-0005-0000-0000-000009790000}"/>
    <cellStyle name="20% - Accent1 4 11 4 3 2" xfId="31170" xr:uid="{00000000-0005-0000-0000-00000A790000}"/>
    <cellStyle name="20% - Accent1 4 11 4 4" xfId="31171" xr:uid="{00000000-0005-0000-0000-00000B790000}"/>
    <cellStyle name="20% - Accent1 4 11 5" xfId="31172" xr:uid="{00000000-0005-0000-0000-00000C790000}"/>
    <cellStyle name="20% - Accent1 4 11 5 2" xfId="31173" xr:uid="{00000000-0005-0000-0000-00000D790000}"/>
    <cellStyle name="20% - Accent1 4 11 5 2 2" xfId="31174" xr:uid="{00000000-0005-0000-0000-00000E790000}"/>
    <cellStyle name="20% - Accent1 4 11 5 2 2 2" xfId="31175" xr:uid="{00000000-0005-0000-0000-00000F790000}"/>
    <cellStyle name="20% - Accent1 4 11 5 2 3" xfId="31176" xr:uid="{00000000-0005-0000-0000-000010790000}"/>
    <cellStyle name="20% - Accent1 4 11 5 3" xfId="31177" xr:uid="{00000000-0005-0000-0000-000011790000}"/>
    <cellStyle name="20% - Accent1 4 11 5 3 2" xfId="31178" xr:uid="{00000000-0005-0000-0000-000012790000}"/>
    <cellStyle name="20% - Accent1 4 11 5 4" xfId="31179" xr:uid="{00000000-0005-0000-0000-000013790000}"/>
    <cellStyle name="20% - Accent1 4 11 6" xfId="31180" xr:uid="{00000000-0005-0000-0000-000014790000}"/>
    <cellStyle name="20% - Accent1 4 11 6 2" xfId="31181" xr:uid="{00000000-0005-0000-0000-000015790000}"/>
    <cellStyle name="20% - Accent1 4 11 6 2 2" xfId="31182" xr:uid="{00000000-0005-0000-0000-000016790000}"/>
    <cellStyle name="20% - Accent1 4 11 6 2 2 2" xfId="31183" xr:uid="{00000000-0005-0000-0000-000017790000}"/>
    <cellStyle name="20% - Accent1 4 11 6 2 3" xfId="31184" xr:uid="{00000000-0005-0000-0000-000018790000}"/>
    <cellStyle name="20% - Accent1 4 11 6 3" xfId="31185" xr:uid="{00000000-0005-0000-0000-000019790000}"/>
    <cellStyle name="20% - Accent1 4 11 6 3 2" xfId="31186" xr:uid="{00000000-0005-0000-0000-00001A790000}"/>
    <cellStyle name="20% - Accent1 4 11 6 4" xfId="31187" xr:uid="{00000000-0005-0000-0000-00001B790000}"/>
    <cellStyle name="20% - Accent1 4 11 7" xfId="31188" xr:uid="{00000000-0005-0000-0000-00001C790000}"/>
    <cellStyle name="20% - Accent1 4 11 7 2" xfId="31189" xr:uid="{00000000-0005-0000-0000-00001D790000}"/>
    <cellStyle name="20% - Accent1 4 11 7 2 2" xfId="31190" xr:uid="{00000000-0005-0000-0000-00001E790000}"/>
    <cellStyle name="20% - Accent1 4 11 7 3" xfId="31191" xr:uid="{00000000-0005-0000-0000-00001F790000}"/>
    <cellStyle name="20% - Accent1 4 11 8" xfId="31192" xr:uid="{00000000-0005-0000-0000-000020790000}"/>
    <cellStyle name="20% - Accent1 4 11 8 2" xfId="31193" xr:uid="{00000000-0005-0000-0000-000021790000}"/>
    <cellStyle name="20% - Accent1 4 11 8 2 2" xfId="31194" xr:uid="{00000000-0005-0000-0000-000022790000}"/>
    <cellStyle name="20% - Accent1 4 11 8 3" xfId="31195" xr:uid="{00000000-0005-0000-0000-000023790000}"/>
    <cellStyle name="20% - Accent1 4 11 9" xfId="31196" xr:uid="{00000000-0005-0000-0000-000024790000}"/>
    <cellStyle name="20% - Accent1 4 11 9 2" xfId="31197" xr:uid="{00000000-0005-0000-0000-000025790000}"/>
    <cellStyle name="20% - Accent1 4 12" xfId="31198" xr:uid="{00000000-0005-0000-0000-000026790000}"/>
    <cellStyle name="20% - Accent1 4 12 2" xfId="31199" xr:uid="{00000000-0005-0000-0000-000027790000}"/>
    <cellStyle name="20% - Accent1 4 12 2 2" xfId="31200" xr:uid="{00000000-0005-0000-0000-000028790000}"/>
    <cellStyle name="20% - Accent1 4 12 2 2 2" xfId="31201" xr:uid="{00000000-0005-0000-0000-000029790000}"/>
    <cellStyle name="20% - Accent1 4 12 2 2 2 2" xfId="31202" xr:uid="{00000000-0005-0000-0000-00002A790000}"/>
    <cellStyle name="20% - Accent1 4 12 2 2 3" xfId="31203" xr:uid="{00000000-0005-0000-0000-00002B790000}"/>
    <cellStyle name="20% - Accent1 4 12 2 3" xfId="31204" xr:uid="{00000000-0005-0000-0000-00002C790000}"/>
    <cellStyle name="20% - Accent1 4 12 2 3 2" xfId="31205" xr:uid="{00000000-0005-0000-0000-00002D790000}"/>
    <cellStyle name="20% - Accent1 4 12 2 4" xfId="31206" xr:uid="{00000000-0005-0000-0000-00002E790000}"/>
    <cellStyle name="20% - Accent1 4 12 3" xfId="31207" xr:uid="{00000000-0005-0000-0000-00002F790000}"/>
    <cellStyle name="20% - Accent1 4 12 3 2" xfId="31208" xr:uid="{00000000-0005-0000-0000-000030790000}"/>
    <cellStyle name="20% - Accent1 4 12 3 2 2" xfId="31209" xr:uid="{00000000-0005-0000-0000-000031790000}"/>
    <cellStyle name="20% - Accent1 4 12 3 2 2 2" xfId="31210" xr:uid="{00000000-0005-0000-0000-000032790000}"/>
    <cellStyle name="20% - Accent1 4 12 3 2 3" xfId="31211" xr:uid="{00000000-0005-0000-0000-000033790000}"/>
    <cellStyle name="20% - Accent1 4 12 3 3" xfId="31212" xr:uid="{00000000-0005-0000-0000-000034790000}"/>
    <cellStyle name="20% - Accent1 4 12 3 3 2" xfId="31213" xr:uid="{00000000-0005-0000-0000-000035790000}"/>
    <cellStyle name="20% - Accent1 4 12 3 4" xfId="31214" xr:uid="{00000000-0005-0000-0000-000036790000}"/>
    <cellStyle name="20% - Accent1 4 12 4" xfId="31215" xr:uid="{00000000-0005-0000-0000-000037790000}"/>
    <cellStyle name="20% - Accent1 4 12 4 2" xfId="31216" xr:uid="{00000000-0005-0000-0000-000038790000}"/>
    <cellStyle name="20% - Accent1 4 12 4 2 2" xfId="31217" xr:uid="{00000000-0005-0000-0000-000039790000}"/>
    <cellStyle name="20% - Accent1 4 12 4 2 2 2" xfId="31218" xr:uid="{00000000-0005-0000-0000-00003A790000}"/>
    <cellStyle name="20% - Accent1 4 12 4 2 3" xfId="31219" xr:uid="{00000000-0005-0000-0000-00003B790000}"/>
    <cellStyle name="20% - Accent1 4 12 4 3" xfId="31220" xr:uid="{00000000-0005-0000-0000-00003C790000}"/>
    <cellStyle name="20% - Accent1 4 12 4 3 2" xfId="31221" xr:uid="{00000000-0005-0000-0000-00003D790000}"/>
    <cellStyle name="20% - Accent1 4 12 4 4" xfId="31222" xr:uid="{00000000-0005-0000-0000-00003E790000}"/>
    <cellStyle name="20% - Accent1 4 12 5" xfId="31223" xr:uid="{00000000-0005-0000-0000-00003F790000}"/>
    <cellStyle name="20% - Accent1 4 12 5 2" xfId="31224" xr:uid="{00000000-0005-0000-0000-000040790000}"/>
    <cellStyle name="20% - Accent1 4 12 5 2 2" xfId="31225" xr:uid="{00000000-0005-0000-0000-000041790000}"/>
    <cellStyle name="20% - Accent1 4 12 5 3" xfId="31226" xr:uid="{00000000-0005-0000-0000-000042790000}"/>
    <cellStyle name="20% - Accent1 4 12 6" xfId="31227" xr:uid="{00000000-0005-0000-0000-000043790000}"/>
    <cellStyle name="20% - Accent1 4 12 6 2" xfId="31228" xr:uid="{00000000-0005-0000-0000-000044790000}"/>
    <cellStyle name="20% - Accent1 4 12 6 2 2" xfId="31229" xr:uid="{00000000-0005-0000-0000-000045790000}"/>
    <cellStyle name="20% - Accent1 4 12 6 3" xfId="31230" xr:uid="{00000000-0005-0000-0000-000046790000}"/>
    <cellStyle name="20% - Accent1 4 12 7" xfId="31231" xr:uid="{00000000-0005-0000-0000-000047790000}"/>
    <cellStyle name="20% - Accent1 4 12 7 2" xfId="31232" xr:uid="{00000000-0005-0000-0000-000048790000}"/>
    <cellStyle name="20% - Accent1 4 12 8" xfId="31233" xr:uid="{00000000-0005-0000-0000-000049790000}"/>
    <cellStyle name="20% - Accent1 4 12 8 2" xfId="31234" xr:uid="{00000000-0005-0000-0000-00004A790000}"/>
    <cellStyle name="20% - Accent1 4 12 9" xfId="31235" xr:uid="{00000000-0005-0000-0000-00004B790000}"/>
    <cellStyle name="20% - Accent1 4 13" xfId="31236" xr:uid="{00000000-0005-0000-0000-00004C790000}"/>
    <cellStyle name="20% - Accent1 4 13 2" xfId="31237" xr:uid="{00000000-0005-0000-0000-00004D790000}"/>
    <cellStyle name="20% - Accent1 4 13 2 2" xfId="31238" xr:uid="{00000000-0005-0000-0000-00004E790000}"/>
    <cellStyle name="20% - Accent1 4 13 2 2 2" xfId="31239" xr:uid="{00000000-0005-0000-0000-00004F790000}"/>
    <cellStyle name="20% - Accent1 4 13 2 2 2 2" xfId="31240" xr:uid="{00000000-0005-0000-0000-000050790000}"/>
    <cellStyle name="20% - Accent1 4 13 2 2 3" xfId="31241" xr:uid="{00000000-0005-0000-0000-000051790000}"/>
    <cellStyle name="20% - Accent1 4 13 2 3" xfId="31242" xr:uid="{00000000-0005-0000-0000-000052790000}"/>
    <cellStyle name="20% - Accent1 4 13 2 3 2" xfId="31243" xr:uid="{00000000-0005-0000-0000-000053790000}"/>
    <cellStyle name="20% - Accent1 4 13 2 4" xfId="31244" xr:uid="{00000000-0005-0000-0000-000054790000}"/>
    <cellStyle name="20% - Accent1 4 13 3" xfId="31245" xr:uid="{00000000-0005-0000-0000-000055790000}"/>
    <cellStyle name="20% - Accent1 4 13 3 2" xfId="31246" xr:uid="{00000000-0005-0000-0000-000056790000}"/>
    <cellStyle name="20% - Accent1 4 13 3 2 2" xfId="31247" xr:uid="{00000000-0005-0000-0000-000057790000}"/>
    <cellStyle name="20% - Accent1 4 13 3 2 2 2" xfId="31248" xr:uid="{00000000-0005-0000-0000-000058790000}"/>
    <cellStyle name="20% - Accent1 4 13 3 2 3" xfId="31249" xr:uid="{00000000-0005-0000-0000-000059790000}"/>
    <cellStyle name="20% - Accent1 4 13 3 3" xfId="31250" xr:uid="{00000000-0005-0000-0000-00005A790000}"/>
    <cellStyle name="20% - Accent1 4 13 3 3 2" xfId="31251" xr:uid="{00000000-0005-0000-0000-00005B790000}"/>
    <cellStyle name="20% - Accent1 4 13 3 4" xfId="31252" xr:uid="{00000000-0005-0000-0000-00005C790000}"/>
    <cellStyle name="20% - Accent1 4 13 4" xfId="31253" xr:uid="{00000000-0005-0000-0000-00005D790000}"/>
    <cellStyle name="20% - Accent1 4 13 4 2" xfId="31254" xr:uid="{00000000-0005-0000-0000-00005E790000}"/>
    <cellStyle name="20% - Accent1 4 13 4 2 2" xfId="31255" xr:uid="{00000000-0005-0000-0000-00005F790000}"/>
    <cellStyle name="20% - Accent1 4 13 4 2 2 2" xfId="31256" xr:uid="{00000000-0005-0000-0000-000060790000}"/>
    <cellStyle name="20% - Accent1 4 13 4 2 3" xfId="31257" xr:uid="{00000000-0005-0000-0000-000061790000}"/>
    <cellStyle name="20% - Accent1 4 13 4 3" xfId="31258" xr:uid="{00000000-0005-0000-0000-000062790000}"/>
    <cellStyle name="20% - Accent1 4 13 4 3 2" xfId="31259" xr:uid="{00000000-0005-0000-0000-000063790000}"/>
    <cellStyle name="20% - Accent1 4 13 4 4" xfId="31260" xr:uid="{00000000-0005-0000-0000-000064790000}"/>
    <cellStyle name="20% - Accent1 4 13 5" xfId="31261" xr:uid="{00000000-0005-0000-0000-000065790000}"/>
    <cellStyle name="20% - Accent1 4 13 5 2" xfId="31262" xr:uid="{00000000-0005-0000-0000-000066790000}"/>
    <cellStyle name="20% - Accent1 4 13 5 2 2" xfId="31263" xr:uid="{00000000-0005-0000-0000-000067790000}"/>
    <cellStyle name="20% - Accent1 4 13 5 3" xfId="31264" xr:uid="{00000000-0005-0000-0000-000068790000}"/>
    <cellStyle name="20% - Accent1 4 13 6" xfId="31265" xr:uid="{00000000-0005-0000-0000-000069790000}"/>
    <cellStyle name="20% - Accent1 4 13 6 2" xfId="31266" xr:uid="{00000000-0005-0000-0000-00006A790000}"/>
    <cellStyle name="20% - Accent1 4 13 6 2 2" xfId="31267" xr:uid="{00000000-0005-0000-0000-00006B790000}"/>
    <cellStyle name="20% - Accent1 4 13 6 3" xfId="31268" xr:uid="{00000000-0005-0000-0000-00006C790000}"/>
    <cellStyle name="20% - Accent1 4 13 7" xfId="31269" xr:uid="{00000000-0005-0000-0000-00006D790000}"/>
    <cellStyle name="20% - Accent1 4 13 7 2" xfId="31270" xr:uid="{00000000-0005-0000-0000-00006E790000}"/>
    <cellStyle name="20% - Accent1 4 13 8" xfId="31271" xr:uid="{00000000-0005-0000-0000-00006F790000}"/>
    <cellStyle name="20% - Accent1 4 13 8 2" xfId="31272" xr:uid="{00000000-0005-0000-0000-000070790000}"/>
    <cellStyle name="20% - Accent1 4 13 9" xfId="31273" xr:uid="{00000000-0005-0000-0000-000071790000}"/>
    <cellStyle name="20% - Accent1 4 14" xfId="31274" xr:uid="{00000000-0005-0000-0000-000072790000}"/>
    <cellStyle name="20% - Accent1 4 14 2" xfId="31275" xr:uid="{00000000-0005-0000-0000-000073790000}"/>
    <cellStyle name="20% - Accent1 4 14 2 2" xfId="31276" xr:uid="{00000000-0005-0000-0000-000074790000}"/>
    <cellStyle name="20% - Accent1 4 14 2 2 2" xfId="31277" xr:uid="{00000000-0005-0000-0000-000075790000}"/>
    <cellStyle name="20% - Accent1 4 14 2 3" xfId="31278" xr:uid="{00000000-0005-0000-0000-000076790000}"/>
    <cellStyle name="20% - Accent1 4 14 3" xfId="31279" xr:uid="{00000000-0005-0000-0000-000077790000}"/>
    <cellStyle name="20% - Accent1 4 14 3 2" xfId="31280" xr:uid="{00000000-0005-0000-0000-000078790000}"/>
    <cellStyle name="20% - Accent1 4 14 4" xfId="31281" xr:uid="{00000000-0005-0000-0000-000079790000}"/>
    <cellStyle name="20% - Accent1 4 15" xfId="31282" xr:uid="{00000000-0005-0000-0000-00007A790000}"/>
    <cellStyle name="20% - Accent1 4 15 2" xfId="31283" xr:uid="{00000000-0005-0000-0000-00007B790000}"/>
    <cellStyle name="20% - Accent1 4 15 2 2" xfId="31284" xr:uid="{00000000-0005-0000-0000-00007C790000}"/>
    <cellStyle name="20% - Accent1 4 15 2 2 2" xfId="31285" xr:uid="{00000000-0005-0000-0000-00007D790000}"/>
    <cellStyle name="20% - Accent1 4 15 2 3" xfId="31286" xr:uid="{00000000-0005-0000-0000-00007E790000}"/>
    <cellStyle name="20% - Accent1 4 15 3" xfId="31287" xr:uid="{00000000-0005-0000-0000-00007F790000}"/>
    <cellStyle name="20% - Accent1 4 15 3 2" xfId="31288" xr:uid="{00000000-0005-0000-0000-000080790000}"/>
    <cellStyle name="20% - Accent1 4 15 4" xfId="31289" xr:uid="{00000000-0005-0000-0000-000081790000}"/>
    <cellStyle name="20% - Accent1 4 16" xfId="31290" xr:uid="{00000000-0005-0000-0000-000082790000}"/>
    <cellStyle name="20% - Accent1 4 16 2" xfId="31291" xr:uid="{00000000-0005-0000-0000-000083790000}"/>
    <cellStyle name="20% - Accent1 4 16 2 2" xfId="31292" xr:uid="{00000000-0005-0000-0000-000084790000}"/>
    <cellStyle name="20% - Accent1 4 16 2 2 2" xfId="31293" xr:uid="{00000000-0005-0000-0000-000085790000}"/>
    <cellStyle name="20% - Accent1 4 16 2 3" xfId="31294" xr:uid="{00000000-0005-0000-0000-000086790000}"/>
    <cellStyle name="20% - Accent1 4 16 3" xfId="31295" xr:uid="{00000000-0005-0000-0000-000087790000}"/>
    <cellStyle name="20% - Accent1 4 16 3 2" xfId="31296" xr:uid="{00000000-0005-0000-0000-000088790000}"/>
    <cellStyle name="20% - Accent1 4 16 4" xfId="31297" xr:uid="{00000000-0005-0000-0000-000089790000}"/>
    <cellStyle name="20% - Accent1 4 17" xfId="31298" xr:uid="{00000000-0005-0000-0000-00008A790000}"/>
    <cellStyle name="20% - Accent1 4 17 2" xfId="31299" xr:uid="{00000000-0005-0000-0000-00008B790000}"/>
    <cellStyle name="20% - Accent1 4 17 2 2" xfId="31300" xr:uid="{00000000-0005-0000-0000-00008C790000}"/>
    <cellStyle name="20% - Accent1 4 17 3" xfId="31301" xr:uid="{00000000-0005-0000-0000-00008D790000}"/>
    <cellStyle name="20% - Accent1 4 18" xfId="31302" xr:uid="{00000000-0005-0000-0000-00008E790000}"/>
    <cellStyle name="20% - Accent1 4 18 2" xfId="31303" xr:uid="{00000000-0005-0000-0000-00008F790000}"/>
    <cellStyle name="20% - Accent1 4 18 2 2" xfId="31304" xr:uid="{00000000-0005-0000-0000-000090790000}"/>
    <cellStyle name="20% - Accent1 4 18 3" xfId="31305" xr:uid="{00000000-0005-0000-0000-000091790000}"/>
    <cellStyle name="20% - Accent1 4 19" xfId="31306" xr:uid="{00000000-0005-0000-0000-000092790000}"/>
    <cellStyle name="20% - Accent1 4 19 2" xfId="31307" xr:uid="{00000000-0005-0000-0000-000093790000}"/>
    <cellStyle name="20% - Accent1 4 2" xfId="31308" xr:uid="{00000000-0005-0000-0000-000094790000}"/>
    <cellStyle name="20% - Accent1 4 2 10" xfId="31309" xr:uid="{00000000-0005-0000-0000-000095790000}"/>
    <cellStyle name="20% - Accent1 4 2 10 10" xfId="31310" xr:uid="{00000000-0005-0000-0000-000096790000}"/>
    <cellStyle name="20% - Accent1 4 2 10 10 2" xfId="31311" xr:uid="{00000000-0005-0000-0000-000097790000}"/>
    <cellStyle name="20% - Accent1 4 2 10 11" xfId="31312" xr:uid="{00000000-0005-0000-0000-000098790000}"/>
    <cellStyle name="20% - Accent1 4 2 10 2" xfId="31313" xr:uid="{00000000-0005-0000-0000-000099790000}"/>
    <cellStyle name="20% - Accent1 4 2 10 2 2" xfId="31314" xr:uid="{00000000-0005-0000-0000-00009A790000}"/>
    <cellStyle name="20% - Accent1 4 2 10 2 2 2" xfId="31315" xr:uid="{00000000-0005-0000-0000-00009B790000}"/>
    <cellStyle name="20% - Accent1 4 2 10 2 2 2 2" xfId="31316" xr:uid="{00000000-0005-0000-0000-00009C790000}"/>
    <cellStyle name="20% - Accent1 4 2 10 2 2 2 2 2" xfId="31317" xr:uid="{00000000-0005-0000-0000-00009D790000}"/>
    <cellStyle name="20% - Accent1 4 2 10 2 2 2 3" xfId="31318" xr:uid="{00000000-0005-0000-0000-00009E790000}"/>
    <cellStyle name="20% - Accent1 4 2 10 2 2 3" xfId="31319" xr:uid="{00000000-0005-0000-0000-00009F790000}"/>
    <cellStyle name="20% - Accent1 4 2 10 2 2 3 2" xfId="31320" xr:uid="{00000000-0005-0000-0000-0000A0790000}"/>
    <cellStyle name="20% - Accent1 4 2 10 2 2 4" xfId="31321" xr:uid="{00000000-0005-0000-0000-0000A1790000}"/>
    <cellStyle name="20% - Accent1 4 2 10 2 3" xfId="31322" xr:uid="{00000000-0005-0000-0000-0000A2790000}"/>
    <cellStyle name="20% - Accent1 4 2 10 2 3 2" xfId="31323" xr:uid="{00000000-0005-0000-0000-0000A3790000}"/>
    <cellStyle name="20% - Accent1 4 2 10 2 3 2 2" xfId="31324" xr:uid="{00000000-0005-0000-0000-0000A4790000}"/>
    <cellStyle name="20% - Accent1 4 2 10 2 3 2 2 2" xfId="31325" xr:uid="{00000000-0005-0000-0000-0000A5790000}"/>
    <cellStyle name="20% - Accent1 4 2 10 2 3 2 3" xfId="31326" xr:uid="{00000000-0005-0000-0000-0000A6790000}"/>
    <cellStyle name="20% - Accent1 4 2 10 2 3 3" xfId="31327" xr:uid="{00000000-0005-0000-0000-0000A7790000}"/>
    <cellStyle name="20% - Accent1 4 2 10 2 3 3 2" xfId="31328" xr:uid="{00000000-0005-0000-0000-0000A8790000}"/>
    <cellStyle name="20% - Accent1 4 2 10 2 3 4" xfId="31329" xr:uid="{00000000-0005-0000-0000-0000A9790000}"/>
    <cellStyle name="20% - Accent1 4 2 10 2 4" xfId="31330" xr:uid="{00000000-0005-0000-0000-0000AA790000}"/>
    <cellStyle name="20% - Accent1 4 2 10 2 4 2" xfId="31331" xr:uid="{00000000-0005-0000-0000-0000AB790000}"/>
    <cellStyle name="20% - Accent1 4 2 10 2 4 2 2" xfId="31332" xr:uid="{00000000-0005-0000-0000-0000AC790000}"/>
    <cellStyle name="20% - Accent1 4 2 10 2 4 2 2 2" xfId="31333" xr:uid="{00000000-0005-0000-0000-0000AD790000}"/>
    <cellStyle name="20% - Accent1 4 2 10 2 4 2 3" xfId="31334" xr:uid="{00000000-0005-0000-0000-0000AE790000}"/>
    <cellStyle name="20% - Accent1 4 2 10 2 4 3" xfId="31335" xr:uid="{00000000-0005-0000-0000-0000AF790000}"/>
    <cellStyle name="20% - Accent1 4 2 10 2 4 3 2" xfId="31336" xr:uid="{00000000-0005-0000-0000-0000B0790000}"/>
    <cellStyle name="20% - Accent1 4 2 10 2 4 4" xfId="31337" xr:uid="{00000000-0005-0000-0000-0000B1790000}"/>
    <cellStyle name="20% - Accent1 4 2 10 2 5" xfId="31338" xr:uid="{00000000-0005-0000-0000-0000B2790000}"/>
    <cellStyle name="20% - Accent1 4 2 10 2 5 2" xfId="31339" xr:uid="{00000000-0005-0000-0000-0000B3790000}"/>
    <cellStyle name="20% - Accent1 4 2 10 2 5 2 2" xfId="31340" xr:uid="{00000000-0005-0000-0000-0000B4790000}"/>
    <cellStyle name="20% - Accent1 4 2 10 2 5 3" xfId="31341" xr:uid="{00000000-0005-0000-0000-0000B5790000}"/>
    <cellStyle name="20% - Accent1 4 2 10 2 6" xfId="31342" xr:uid="{00000000-0005-0000-0000-0000B6790000}"/>
    <cellStyle name="20% - Accent1 4 2 10 2 6 2" xfId="31343" xr:uid="{00000000-0005-0000-0000-0000B7790000}"/>
    <cellStyle name="20% - Accent1 4 2 10 2 6 2 2" xfId="31344" xr:uid="{00000000-0005-0000-0000-0000B8790000}"/>
    <cellStyle name="20% - Accent1 4 2 10 2 6 3" xfId="31345" xr:uid="{00000000-0005-0000-0000-0000B9790000}"/>
    <cellStyle name="20% - Accent1 4 2 10 2 7" xfId="31346" xr:uid="{00000000-0005-0000-0000-0000BA790000}"/>
    <cellStyle name="20% - Accent1 4 2 10 2 7 2" xfId="31347" xr:uid="{00000000-0005-0000-0000-0000BB790000}"/>
    <cellStyle name="20% - Accent1 4 2 10 2 8" xfId="31348" xr:uid="{00000000-0005-0000-0000-0000BC790000}"/>
    <cellStyle name="20% - Accent1 4 2 10 2 8 2" xfId="31349" xr:uid="{00000000-0005-0000-0000-0000BD790000}"/>
    <cellStyle name="20% - Accent1 4 2 10 2 9" xfId="31350" xr:uid="{00000000-0005-0000-0000-0000BE790000}"/>
    <cellStyle name="20% - Accent1 4 2 10 3" xfId="31351" xr:uid="{00000000-0005-0000-0000-0000BF790000}"/>
    <cellStyle name="20% - Accent1 4 2 10 3 2" xfId="31352" xr:uid="{00000000-0005-0000-0000-0000C0790000}"/>
    <cellStyle name="20% - Accent1 4 2 10 3 2 2" xfId="31353" xr:uid="{00000000-0005-0000-0000-0000C1790000}"/>
    <cellStyle name="20% - Accent1 4 2 10 3 2 2 2" xfId="31354" xr:uid="{00000000-0005-0000-0000-0000C2790000}"/>
    <cellStyle name="20% - Accent1 4 2 10 3 2 2 2 2" xfId="31355" xr:uid="{00000000-0005-0000-0000-0000C3790000}"/>
    <cellStyle name="20% - Accent1 4 2 10 3 2 2 3" xfId="31356" xr:uid="{00000000-0005-0000-0000-0000C4790000}"/>
    <cellStyle name="20% - Accent1 4 2 10 3 2 3" xfId="31357" xr:uid="{00000000-0005-0000-0000-0000C5790000}"/>
    <cellStyle name="20% - Accent1 4 2 10 3 2 3 2" xfId="31358" xr:uid="{00000000-0005-0000-0000-0000C6790000}"/>
    <cellStyle name="20% - Accent1 4 2 10 3 2 4" xfId="31359" xr:uid="{00000000-0005-0000-0000-0000C7790000}"/>
    <cellStyle name="20% - Accent1 4 2 10 3 3" xfId="31360" xr:uid="{00000000-0005-0000-0000-0000C8790000}"/>
    <cellStyle name="20% - Accent1 4 2 10 3 3 2" xfId="31361" xr:uid="{00000000-0005-0000-0000-0000C9790000}"/>
    <cellStyle name="20% - Accent1 4 2 10 3 3 2 2" xfId="31362" xr:uid="{00000000-0005-0000-0000-0000CA790000}"/>
    <cellStyle name="20% - Accent1 4 2 10 3 3 2 2 2" xfId="31363" xr:uid="{00000000-0005-0000-0000-0000CB790000}"/>
    <cellStyle name="20% - Accent1 4 2 10 3 3 2 3" xfId="31364" xr:uid="{00000000-0005-0000-0000-0000CC790000}"/>
    <cellStyle name="20% - Accent1 4 2 10 3 3 3" xfId="31365" xr:uid="{00000000-0005-0000-0000-0000CD790000}"/>
    <cellStyle name="20% - Accent1 4 2 10 3 3 3 2" xfId="31366" xr:uid="{00000000-0005-0000-0000-0000CE790000}"/>
    <cellStyle name="20% - Accent1 4 2 10 3 3 4" xfId="31367" xr:uid="{00000000-0005-0000-0000-0000CF790000}"/>
    <cellStyle name="20% - Accent1 4 2 10 3 4" xfId="31368" xr:uid="{00000000-0005-0000-0000-0000D0790000}"/>
    <cellStyle name="20% - Accent1 4 2 10 3 4 2" xfId="31369" xr:uid="{00000000-0005-0000-0000-0000D1790000}"/>
    <cellStyle name="20% - Accent1 4 2 10 3 4 2 2" xfId="31370" xr:uid="{00000000-0005-0000-0000-0000D2790000}"/>
    <cellStyle name="20% - Accent1 4 2 10 3 4 2 2 2" xfId="31371" xr:uid="{00000000-0005-0000-0000-0000D3790000}"/>
    <cellStyle name="20% - Accent1 4 2 10 3 4 2 3" xfId="31372" xr:uid="{00000000-0005-0000-0000-0000D4790000}"/>
    <cellStyle name="20% - Accent1 4 2 10 3 4 3" xfId="31373" xr:uid="{00000000-0005-0000-0000-0000D5790000}"/>
    <cellStyle name="20% - Accent1 4 2 10 3 4 3 2" xfId="31374" xr:uid="{00000000-0005-0000-0000-0000D6790000}"/>
    <cellStyle name="20% - Accent1 4 2 10 3 4 4" xfId="31375" xr:uid="{00000000-0005-0000-0000-0000D7790000}"/>
    <cellStyle name="20% - Accent1 4 2 10 3 5" xfId="31376" xr:uid="{00000000-0005-0000-0000-0000D8790000}"/>
    <cellStyle name="20% - Accent1 4 2 10 3 5 2" xfId="31377" xr:uid="{00000000-0005-0000-0000-0000D9790000}"/>
    <cellStyle name="20% - Accent1 4 2 10 3 5 2 2" xfId="31378" xr:uid="{00000000-0005-0000-0000-0000DA790000}"/>
    <cellStyle name="20% - Accent1 4 2 10 3 5 3" xfId="31379" xr:uid="{00000000-0005-0000-0000-0000DB790000}"/>
    <cellStyle name="20% - Accent1 4 2 10 3 6" xfId="31380" xr:uid="{00000000-0005-0000-0000-0000DC790000}"/>
    <cellStyle name="20% - Accent1 4 2 10 3 6 2" xfId="31381" xr:uid="{00000000-0005-0000-0000-0000DD790000}"/>
    <cellStyle name="20% - Accent1 4 2 10 3 6 2 2" xfId="31382" xr:uid="{00000000-0005-0000-0000-0000DE790000}"/>
    <cellStyle name="20% - Accent1 4 2 10 3 6 3" xfId="31383" xr:uid="{00000000-0005-0000-0000-0000DF790000}"/>
    <cellStyle name="20% - Accent1 4 2 10 3 7" xfId="31384" xr:uid="{00000000-0005-0000-0000-0000E0790000}"/>
    <cellStyle name="20% - Accent1 4 2 10 3 7 2" xfId="31385" xr:uid="{00000000-0005-0000-0000-0000E1790000}"/>
    <cellStyle name="20% - Accent1 4 2 10 3 8" xfId="31386" xr:uid="{00000000-0005-0000-0000-0000E2790000}"/>
    <cellStyle name="20% - Accent1 4 2 10 3 8 2" xfId="31387" xr:uid="{00000000-0005-0000-0000-0000E3790000}"/>
    <cellStyle name="20% - Accent1 4 2 10 3 9" xfId="31388" xr:uid="{00000000-0005-0000-0000-0000E4790000}"/>
    <cellStyle name="20% - Accent1 4 2 10 4" xfId="31389" xr:uid="{00000000-0005-0000-0000-0000E5790000}"/>
    <cellStyle name="20% - Accent1 4 2 10 4 2" xfId="31390" xr:uid="{00000000-0005-0000-0000-0000E6790000}"/>
    <cellStyle name="20% - Accent1 4 2 10 4 2 2" xfId="31391" xr:uid="{00000000-0005-0000-0000-0000E7790000}"/>
    <cellStyle name="20% - Accent1 4 2 10 4 2 2 2" xfId="31392" xr:uid="{00000000-0005-0000-0000-0000E8790000}"/>
    <cellStyle name="20% - Accent1 4 2 10 4 2 3" xfId="31393" xr:uid="{00000000-0005-0000-0000-0000E9790000}"/>
    <cellStyle name="20% - Accent1 4 2 10 4 3" xfId="31394" xr:uid="{00000000-0005-0000-0000-0000EA790000}"/>
    <cellStyle name="20% - Accent1 4 2 10 4 3 2" xfId="31395" xr:uid="{00000000-0005-0000-0000-0000EB790000}"/>
    <cellStyle name="20% - Accent1 4 2 10 4 4" xfId="31396" xr:uid="{00000000-0005-0000-0000-0000EC790000}"/>
    <cellStyle name="20% - Accent1 4 2 10 5" xfId="31397" xr:uid="{00000000-0005-0000-0000-0000ED790000}"/>
    <cellStyle name="20% - Accent1 4 2 10 5 2" xfId="31398" xr:uid="{00000000-0005-0000-0000-0000EE790000}"/>
    <cellStyle name="20% - Accent1 4 2 10 5 2 2" xfId="31399" xr:uid="{00000000-0005-0000-0000-0000EF790000}"/>
    <cellStyle name="20% - Accent1 4 2 10 5 2 2 2" xfId="31400" xr:uid="{00000000-0005-0000-0000-0000F0790000}"/>
    <cellStyle name="20% - Accent1 4 2 10 5 2 3" xfId="31401" xr:uid="{00000000-0005-0000-0000-0000F1790000}"/>
    <cellStyle name="20% - Accent1 4 2 10 5 3" xfId="31402" xr:uid="{00000000-0005-0000-0000-0000F2790000}"/>
    <cellStyle name="20% - Accent1 4 2 10 5 3 2" xfId="31403" xr:uid="{00000000-0005-0000-0000-0000F3790000}"/>
    <cellStyle name="20% - Accent1 4 2 10 5 4" xfId="31404" xr:uid="{00000000-0005-0000-0000-0000F4790000}"/>
    <cellStyle name="20% - Accent1 4 2 10 6" xfId="31405" xr:uid="{00000000-0005-0000-0000-0000F5790000}"/>
    <cellStyle name="20% - Accent1 4 2 10 6 2" xfId="31406" xr:uid="{00000000-0005-0000-0000-0000F6790000}"/>
    <cellStyle name="20% - Accent1 4 2 10 6 2 2" xfId="31407" xr:uid="{00000000-0005-0000-0000-0000F7790000}"/>
    <cellStyle name="20% - Accent1 4 2 10 6 2 2 2" xfId="31408" xr:uid="{00000000-0005-0000-0000-0000F8790000}"/>
    <cellStyle name="20% - Accent1 4 2 10 6 2 3" xfId="31409" xr:uid="{00000000-0005-0000-0000-0000F9790000}"/>
    <cellStyle name="20% - Accent1 4 2 10 6 3" xfId="31410" xr:uid="{00000000-0005-0000-0000-0000FA790000}"/>
    <cellStyle name="20% - Accent1 4 2 10 6 3 2" xfId="31411" xr:uid="{00000000-0005-0000-0000-0000FB790000}"/>
    <cellStyle name="20% - Accent1 4 2 10 6 4" xfId="31412" xr:uid="{00000000-0005-0000-0000-0000FC790000}"/>
    <cellStyle name="20% - Accent1 4 2 10 7" xfId="31413" xr:uid="{00000000-0005-0000-0000-0000FD790000}"/>
    <cellStyle name="20% - Accent1 4 2 10 7 2" xfId="31414" xr:uid="{00000000-0005-0000-0000-0000FE790000}"/>
    <cellStyle name="20% - Accent1 4 2 10 7 2 2" xfId="31415" xr:uid="{00000000-0005-0000-0000-0000FF790000}"/>
    <cellStyle name="20% - Accent1 4 2 10 7 3" xfId="31416" xr:uid="{00000000-0005-0000-0000-0000007A0000}"/>
    <cellStyle name="20% - Accent1 4 2 10 8" xfId="31417" xr:uid="{00000000-0005-0000-0000-0000017A0000}"/>
    <cellStyle name="20% - Accent1 4 2 10 8 2" xfId="31418" xr:uid="{00000000-0005-0000-0000-0000027A0000}"/>
    <cellStyle name="20% - Accent1 4 2 10 8 2 2" xfId="31419" xr:uid="{00000000-0005-0000-0000-0000037A0000}"/>
    <cellStyle name="20% - Accent1 4 2 10 8 3" xfId="31420" xr:uid="{00000000-0005-0000-0000-0000047A0000}"/>
    <cellStyle name="20% - Accent1 4 2 10 9" xfId="31421" xr:uid="{00000000-0005-0000-0000-0000057A0000}"/>
    <cellStyle name="20% - Accent1 4 2 10 9 2" xfId="31422" xr:uid="{00000000-0005-0000-0000-0000067A0000}"/>
    <cellStyle name="20% - Accent1 4 2 11" xfId="31423" xr:uid="{00000000-0005-0000-0000-0000077A0000}"/>
    <cellStyle name="20% - Accent1 4 2 11 2" xfId="31424" xr:uid="{00000000-0005-0000-0000-0000087A0000}"/>
    <cellStyle name="20% - Accent1 4 2 11 2 2" xfId="31425" xr:uid="{00000000-0005-0000-0000-0000097A0000}"/>
    <cellStyle name="20% - Accent1 4 2 11 2 2 2" xfId="31426" xr:uid="{00000000-0005-0000-0000-00000A7A0000}"/>
    <cellStyle name="20% - Accent1 4 2 11 2 2 2 2" xfId="31427" xr:uid="{00000000-0005-0000-0000-00000B7A0000}"/>
    <cellStyle name="20% - Accent1 4 2 11 2 2 3" xfId="31428" xr:uid="{00000000-0005-0000-0000-00000C7A0000}"/>
    <cellStyle name="20% - Accent1 4 2 11 2 3" xfId="31429" xr:uid="{00000000-0005-0000-0000-00000D7A0000}"/>
    <cellStyle name="20% - Accent1 4 2 11 2 3 2" xfId="31430" xr:uid="{00000000-0005-0000-0000-00000E7A0000}"/>
    <cellStyle name="20% - Accent1 4 2 11 2 4" xfId="31431" xr:uid="{00000000-0005-0000-0000-00000F7A0000}"/>
    <cellStyle name="20% - Accent1 4 2 11 3" xfId="31432" xr:uid="{00000000-0005-0000-0000-0000107A0000}"/>
    <cellStyle name="20% - Accent1 4 2 11 3 2" xfId="31433" xr:uid="{00000000-0005-0000-0000-0000117A0000}"/>
    <cellStyle name="20% - Accent1 4 2 11 3 2 2" xfId="31434" xr:uid="{00000000-0005-0000-0000-0000127A0000}"/>
    <cellStyle name="20% - Accent1 4 2 11 3 2 2 2" xfId="31435" xr:uid="{00000000-0005-0000-0000-0000137A0000}"/>
    <cellStyle name="20% - Accent1 4 2 11 3 2 3" xfId="31436" xr:uid="{00000000-0005-0000-0000-0000147A0000}"/>
    <cellStyle name="20% - Accent1 4 2 11 3 3" xfId="31437" xr:uid="{00000000-0005-0000-0000-0000157A0000}"/>
    <cellStyle name="20% - Accent1 4 2 11 3 3 2" xfId="31438" xr:uid="{00000000-0005-0000-0000-0000167A0000}"/>
    <cellStyle name="20% - Accent1 4 2 11 3 4" xfId="31439" xr:uid="{00000000-0005-0000-0000-0000177A0000}"/>
    <cellStyle name="20% - Accent1 4 2 11 4" xfId="31440" xr:uid="{00000000-0005-0000-0000-0000187A0000}"/>
    <cellStyle name="20% - Accent1 4 2 11 4 2" xfId="31441" xr:uid="{00000000-0005-0000-0000-0000197A0000}"/>
    <cellStyle name="20% - Accent1 4 2 11 4 2 2" xfId="31442" xr:uid="{00000000-0005-0000-0000-00001A7A0000}"/>
    <cellStyle name="20% - Accent1 4 2 11 4 2 2 2" xfId="31443" xr:uid="{00000000-0005-0000-0000-00001B7A0000}"/>
    <cellStyle name="20% - Accent1 4 2 11 4 2 3" xfId="31444" xr:uid="{00000000-0005-0000-0000-00001C7A0000}"/>
    <cellStyle name="20% - Accent1 4 2 11 4 3" xfId="31445" xr:uid="{00000000-0005-0000-0000-00001D7A0000}"/>
    <cellStyle name="20% - Accent1 4 2 11 4 3 2" xfId="31446" xr:uid="{00000000-0005-0000-0000-00001E7A0000}"/>
    <cellStyle name="20% - Accent1 4 2 11 4 4" xfId="31447" xr:uid="{00000000-0005-0000-0000-00001F7A0000}"/>
    <cellStyle name="20% - Accent1 4 2 11 5" xfId="31448" xr:uid="{00000000-0005-0000-0000-0000207A0000}"/>
    <cellStyle name="20% - Accent1 4 2 11 5 2" xfId="31449" xr:uid="{00000000-0005-0000-0000-0000217A0000}"/>
    <cellStyle name="20% - Accent1 4 2 11 5 2 2" xfId="31450" xr:uid="{00000000-0005-0000-0000-0000227A0000}"/>
    <cellStyle name="20% - Accent1 4 2 11 5 3" xfId="31451" xr:uid="{00000000-0005-0000-0000-0000237A0000}"/>
    <cellStyle name="20% - Accent1 4 2 11 6" xfId="31452" xr:uid="{00000000-0005-0000-0000-0000247A0000}"/>
    <cellStyle name="20% - Accent1 4 2 11 6 2" xfId="31453" xr:uid="{00000000-0005-0000-0000-0000257A0000}"/>
    <cellStyle name="20% - Accent1 4 2 11 6 2 2" xfId="31454" xr:uid="{00000000-0005-0000-0000-0000267A0000}"/>
    <cellStyle name="20% - Accent1 4 2 11 6 3" xfId="31455" xr:uid="{00000000-0005-0000-0000-0000277A0000}"/>
    <cellStyle name="20% - Accent1 4 2 11 7" xfId="31456" xr:uid="{00000000-0005-0000-0000-0000287A0000}"/>
    <cellStyle name="20% - Accent1 4 2 11 7 2" xfId="31457" xr:uid="{00000000-0005-0000-0000-0000297A0000}"/>
    <cellStyle name="20% - Accent1 4 2 11 8" xfId="31458" xr:uid="{00000000-0005-0000-0000-00002A7A0000}"/>
    <cellStyle name="20% - Accent1 4 2 11 8 2" xfId="31459" xr:uid="{00000000-0005-0000-0000-00002B7A0000}"/>
    <cellStyle name="20% - Accent1 4 2 11 9" xfId="31460" xr:uid="{00000000-0005-0000-0000-00002C7A0000}"/>
    <cellStyle name="20% - Accent1 4 2 12" xfId="31461" xr:uid="{00000000-0005-0000-0000-00002D7A0000}"/>
    <cellStyle name="20% - Accent1 4 2 12 2" xfId="31462" xr:uid="{00000000-0005-0000-0000-00002E7A0000}"/>
    <cellStyle name="20% - Accent1 4 2 12 2 2" xfId="31463" xr:uid="{00000000-0005-0000-0000-00002F7A0000}"/>
    <cellStyle name="20% - Accent1 4 2 12 2 2 2" xfId="31464" xr:uid="{00000000-0005-0000-0000-0000307A0000}"/>
    <cellStyle name="20% - Accent1 4 2 12 2 2 2 2" xfId="31465" xr:uid="{00000000-0005-0000-0000-0000317A0000}"/>
    <cellStyle name="20% - Accent1 4 2 12 2 2 3" xfId="31466" xr:uid="{00000000-0005-0000-0000-0000327A0000}"/>
    <cellStyle name="20% - Accent1 4 2 12 2 3" xfId="31467" xr:uid="{00000000-0005-0000-0000-0000337A0000}"/>
    <cellStyle name="20% - Accent1 4 2 12 2 3 2" xfId="31468" xr:uid="{00000000-0005-0000-0000-0000347A0000}"/>
    <cellStyle name="20% - Accent1 4 2 12 2 4" xfId="31469" xr:uid="{00000000-0005-0000-0000-0000357A0000}"/>
    <cellStyle name="20% - Accent1 4 2 12 3" xfId="31470" xr:uid="{00000000-0005-0000-0000-0000367A0000}"/>
    <cellStyle name="20% - Accent1 4 2 12 3 2" xfId="31471" xr:uid="{00000000-0005-0000-0000-0000377A0000}"/>
    <cellStyle name="20% - Accent1 4 2 12 3 2 2" xfId="31472" xr:uid="{00000000-0005-0000-0000-0000387A0000}"/>
    <cellStyle name="20% - Accent1 4 2 12 3 2 2 2" xfId="31473" xr:uid="{00000000-0005-0000-0000-0000397A0000}"/>
    <cellStyle name="20% - Accent1 4 2 12 3 2 3" xfId="31474" xr:uid="{00000000-0005-0000-0000-00003A7A0000}"/>
    <cellStyle name="20% - Accent1 4 2 12 3 3" xfId="31475" xr:uid="{00000000-0005-0000-0000-00003B7A0000}"/>
    <cellStyle name="20% - Accent1 4 2 12 3 3 2" xfId="31476" xr:uid="{00000000-0005-0000-0000-00003C7A0000}"/>
    <cellStyle name="20% - Accent1 4 2 12 3 4" xfId="31477" xr:uid="{00000000-0005-0000-0000-00003D7A0000}"/>
    <cellStyle name="20% - Accent1 4 2 12 4" xfId="31478" xr:uid="{00000000-0005-0000-0000-00003E7A0000}"/>
    <cellStyle name="20% - Accent1 4 2 12 4 2" xfId="31479" xr:uid="{00000000-0005-0000-0000-00003F7A0000}"/>
    <cellStyle name="20% - Accent1 4 2 12 4 2 2" xfId="31480" xr:uid="{00000000-0005-0000-0000-0000407A0000}"/>
    <cellStyle name="20% - Accent1 4 2 12 4 2 2 2" xfId="31481" xr:uid="{00000000-0005-0000-0000-0000417A0000}"/>
    <cellStyle name="20% - Accent1 4 2 12 4 2 3" xfId="31482" xr:uid="{00000000-0005-0000-0000-0000427A0000}"/>
    <cellStyle name="20% - Accent1 4 2 12 4 3" xfId="31483" xr:uid="{00000000-0005-0000-0000-0000437A0000}"/>
    <cellStyle name="20% - Accent1 4 2 12 4 3 2" xfId="31484" xr:uid="{00000000-0005-0000-0000-0000447A0000}"/>
    <cellStyle name="20% - Accent1 4 2 12 4 4" xfId="31485" xr:uid="{00000000-0005-0000-0000-0000457A0000}"/>
    <cellStyle name="20% - Accent1 4 2 12 5" xfId="31486" xr:uid="{00000000-0005-0000-0000-0000467A0000}"/>
    <cellStyle name="20% - Accent1 4 2 12 5 2" xfId="31487" xr:uid="{00000000-0005-0000-0000-0000477A0000}"/>
    <cellStyle name="20% - Accent1 4 2 12 5 2 2" xfId="31488" xr:uid="{00000000-0005-0000-0000-0000487A0000}"/>
    <cellStyle name="20% - Accent1 4 2 12 5 3" xfId="31489" xr:uid="{00000000-0005-0000-0000-0000497A0000}"/>
    <cellStyle name="20% - Accent1 4 2 12 6" xfId="31490" xr:uid="{00000000-0005-0000-0000-00004A7A0000}"/>
    <cellStyle name="20% - Accent1 4 2 12 6 2" xfId="31491" xr:uid="{00000000-0005-0000-0000-00004B7A0000}"/>
    <cellStyle name="20% - Accent1 4 2 12 6 2 2" xfId="31492" xr:uid="{00000000-0005-0000-0000-00004C7A0000}"/>
    <cellStyle name="20% - Accent1 4 2 12 6 3" xfId="31493" xr:uid="{00000000-0005-0000-0000-00004D7A0000}"/>
    <cellStyle name="20% - Accent1 4 2 12 7" xfId="31494" xr:uid="{00000000-0005-0000-0000-00004E7A0000}"/>
    <cellStyle name="20% - Accent1 4 2 12 7 2" xfId="31495" xr:uid="{00000000-0005-0000-0000-00004F7A0000}"/>
    <cellStyle name="20% - Accent1 4 2 12 8" xfId="31496" xr:uid="{00000000-0005-0000-0000-0000507A0000}"/>
    <cellStyle name="20% - Accent1 4 2 12 8 2" xfId="31497" xr:uid="{00000000-0005-0000-0000-0000517A0000}"/>
    <cellStyle name="20% - Accent1 4 2 12 9" xfId="31498" xr:uid="{00000000-0005-0000-0000-0000527A0000}"/>
    <cellStyle name="20% - Accent1 4 2 13" xfId="31499" xr:uid="{00000000-0005-0000-0000-0000537A0000}"/>
    <cellStyle name="20% - Accent1 4 2 13 2" xfId="31500" xr:uid="{00000000-0005-0000-0000-0000547A0000}"/>
    <cellStyle name="20% - Accent1 4 2 13 2 2" xfId="31501" xr:uid="{00000000-0005-0000-0000-0000557A0000}"/>
    <cellStyle name="20% - Accent1 4 2 13 2 2 2" xfId="31502" xr:uid="{00000000-0005-0000-0000-0000567A0000}"/>
    <cellStyle name="20% - Accent1 4 2 13 2 3" xfId="31503" xr:uid="{00000000-0005-0000-0000-0000577A0000}"/>
    <cellStyle name="20% - Accent1 4 2 13 3" xfId="31504" xr:uid="{00000000-0005-0000-0000-0000587A0000}"/>
    <cellStyle name="20% - Accent1 4 2 13 3 2" xfId="31505" xr:uid="{00000000-0005-0000-0000-0000597A0000}"/>
    <cellStyle name="20% - Accent1 4 2 13 4" xfId="31506" xr:uid="{00000000-0005-0000-0000-00005A7A0000}"/>
    <cellStyle name="20% - Accent1 4 2 14" xfId="31507" xr:uid="{00000000-0005-0000-0000-00005B7A0000}"/>
    <cellStyle name="20% - Accent1 4 2 14 2" xfId="31508" xr:uid="{00000000-0005-0000-0000-00005C7A0000}"/>
    <cellStyle name="20% - Accent1 4 2 14 2 2" xfId="31509" xr:uid="{00000000-0005-0000-0000-00005D7A0000}"/>
    <cellStyle name="20% - Accent1 4 2 14 2 2 2" xfId="31510" xr:uid="{00000000-0005-0000-0000-00005E7A0000}"/>
    <cellStyle name="20% - Accent1 4 2 14 2 3" xfId="31511" xr:uid="{00000000-0005-0000-0000-00005F7A0000}"/>
    <cellStyle name="20% - Accent1 4 2 14 3" xfId="31512" xr:uid="{00000000-0005-0000-0000-0000607A0000}"/>
    <cellStyle name="20% - Accent1 4 2 14 3 2" xfId="31513" xr:uid="{00000000-0005-0000-0000-0000617A0000}"/>
    <cellStyle name="20% - Accent1 4 2 14 4" xfId="31514" xr:uid="{00000000-0005-0000-0000-0000627A0000}"/>
    <cellStyle name="20% - Accent1 4 2 15" xfId="31515" xr:uid="{00000000-0005-0000-0000-0000637A0000}"/>
    <cellStyle name="20% - Accent1 4 2 15 2" xfId="31516" xr:uid="{00000000-0005-0000-0000-0000647A0000}"/>
    <cellStyle name="20% - Accent1 4 2 15 2 2" xfId="31517" xr:uid="{00000000-0005-0000-0000-0000657A0000}"/>
    <cellStyle name="20% - Accent1 4 2 15 2 2 2" xfId="31518" xr:uid="{00000000-0005-0000-0000-0000667A0000}"/>
    <cellStyle name="20% - Accent1 4 2 15 2 3" xfId="31519" xr:uid="{00000000-0005-0000-0000-0000677A0000}"/>
    <cellStyle name="20% - Accent1 4 2 15 3" xfId="31520" xr:uid="{00000000-0005-0000-0000-0000687A0000}"/>
    <cellStyle name="20% - Accent1 4 2 15 3 2" xfId="31521" xr:uid="{00000000-0005-0000-0000-0000697A0000}"/>
    <cellStyle name="20% - Accent1 4 2 15 4" xfId="31522" xr:uid="{00000000-0005-0000-0000-00006A7A0000}"/>
    <cellStyle name="20% - Accent1 4 2 16" xfId="31523" xr:uid="{00000000-0005-0000-0000-00006B7A0000}"/>
    <cellStyle name="20% - Accent1 4 2 16 2" xfId="31524" xr:uid="{00000000-0005-0000-0000-00006C7A0000}"/>
    <cellStyle name="20% - Accent1 4 2 16 2 2" xfId="31525" xr:uid="{00000000-0005-0000-0000-00006D7A0000}"/>
    <cellStyle name="20% - Accent1 4 2 16 3" xfId="31526" xr:uid="{00000000-0005-0000-0000-00006E7A0000}"/>
    <cellStyle name="20% - Accent1 4 2 17" xfId="31527" xr:uid="{00000000-0005-0000-0000-00006F7A0000}"/>
    <cellStyle name="20% - Accent1 4 2 17 2" xfId="31528" xr:uid="{00000000-0005-0000-0000-0000707A0000}"/>
    <cellStyle name="20% - Accent1 4 2 17 2 2" xfId="31529" xr:uid="{00000000-0005-0000-0000-0000717A0000}"/>
    <cellStyle name="20% - Accent1 4 2 17 3" xfId="31530" xr:uid="{00000000-0005-0000-0000-0000727A0000}"/>
    <cellStyle name="20% - Accent1 4 2 18" xfId="31531" xr:uid="{00000000-0005-0000-0000-0000737A0000}"/>
    <cellStyle name="20% - Accent1 4 2 18 2" xfId="31532" xr:uid="{00000000-0005-0000-0000-0000747A0000}"/>
    <cellStyle name="20% - Accent1 4 2 19" xfId="31533" xr:uid="{00000000-0005-0000-0000-0000757A0000}"/>
    <cellStyle name="20% - Accent1 4 2 19 2" xfId="31534" xr:uid="{00000000-0005-0000-0000-0000767A0000}"/>
    <cellStyle name="20% - Accent1 4 2 2" xfId="31535" xr:uid="{00000000-0005-0000-0000-0000777A0000}"/>
    <cellStyle name="20% - Accent1 4 2 2 10" xfId="31536" xr:uid="{00000000-0005-0000-0000-0000787A0000}"/>
    <cellStyle name="20% - Accent1 4 2 2 10 2" xfId="31537" xr:uid="{00000000-0005-0000-0000-0000797A0000}"/>
    <cellStyle name="20% - Accent1 4 2 2 10 2 2" xfId="31538" xr:uid="{00000000-0005-0000-0000-00007A7A0000}"/>
    <cellStyle name="20% - Accent1 4 2 2 10 2 2 2" xfId="31539" xr:uid="{00000000-0005-0000-0000-00007B7A0000}"/>
    <cellStyle name="20% - Accent1 4 2 2 10 2 3" xfId="31540" xr:uid="{00000000-0005-0000-0000-00007C7A0000}"/>
    <cellStyle name="20% - Accent1 4 2 2 10 3" xfId="31541" xr:uid="{00000000-0005-0000-0000-00007D7A0000}"/>
    <cellStyle name="20% - Accent1 4 2 2 10 3 2" xfId="31542" xr:uid="{00000000-0005-0000-0000-00007E7A0000}"/>
    <cellStyle name="20% - Accent1 4 2 2 10 4" xfId="31543" xr:uid="{00000000-0005-0000-0000-00007F7A0000}"/>
    <cellStyle name="20% - Accent1 4 2 2 11" xfId="31544" xr:uid="{00000000-0005-0000-0000-0000807A0000}"/>
    <cellStyle name="20% - Accent1 4 2 2 11 2" xfId="31545" xr:uid="{00000000-0005-0000-0000-0000817A0000}"/>
    <cellStyle name="20% - Accent1 4 2 2 11 2 2" xfId="31546" xr:uid="{00000000-0005-0000-0000-0000827A0000}"/>
    <cellStyle name="20% - Accent1 4 2 2 11 2 2 2" xfId="31547" xr:uid="{00000000-0005-0000-0000-0000837A0000}"/>
    <cellStyle name="20% - Accent1 4 2 2 11 2 3" xfId="31548" xr:uid="{00000000-0005-0000-0000-0000847A0000}"/>
    <cellStyle name="20% - Accent1 4 2 2 11 3" xfId="31549" xr:uid="{00000000-0005-0000-0000-0000857A0000}"/>
    <cellStyle name="20% - Accent1 4 2 2 11 3 2" xfId="31550" xr:uid="{00000000-0005-0000-0000-0000867A0000}"/>
    <cellStyle name="20% - Accent1 4 2 2 11 4" xfId="31551" xr:uid="{00000000-0005-0000-0000-0000877A0000}"/>
    <cellStyle name="20% - Accent1 4 2 2 12" xfId="31552" xr:uid="{00000000-0005-0000-0000-0000887A0000}"/>
    <cellStyle name="20% - Accent1 4 2 2 12 2" xfId="31553" xr:uid="{00000000-0005-0000-0000-0000897A0000}"/>
    <cellStyle name="20% - Accent1 4 2 2 12 2 2" xfId="31554" xr:uid="{00000000-0005-0000-0000-00008A7A0000}"/>
    <cellStyle name="20% - Accent1 4 2 2 12 3" xfId="31555" xr:uid="{00000000-0005-0000-0000-00008B7A0000}"/>
    <cellStyle name="20% - Accent1 4 2 2 13" xfId="31556" xr:uid="{00000000-0005-0000-0000-00008C7A0000}"/>
    <cellStyle name="20% - Accent1 4 2 2 13 2" xfId="31557" xr:uid="{00000000-0005-0000-0000-00008D7A0000}"/>
    <cellStyle name="20% - Accent1 4 2 2 13 2 2" xfId="31558" xr:uid="{00000000-0005-0000-0000-00008E7A0000}"/>
    <cellStyle name="20% - Accent1 4 2 2 13 3" xfId="31559" xr:uid="{00000000-0005-0000-0000-00008F7A0000}"/>
    <cellStyle name="20% - Accent1 4 2 2 14" xfId="31560" xr:uid="{00000000-0005-0000-0000-0000907A0000}"/>
    <cellStyle name="20% - Accent1 4 2 2 14 2" xfId="31561" xr:uid="{00000000-0005-0000-0000-0000917A0000}"/>
    <cellStyle name="20% - Accent1 4 2 2 15" xfId="31562" xr:uid="{00000000-0005-0000-0000-0000927A0000}"/>
    <cellStyle name="20% - Accent1 4 2 2 15 2" xfId="31563" xr:uid="{00000000-0005-0000-0000-0000937A0000}"/>
    <cellStyle name="20% - Accent1 4 2 2 16" xfId="31564" xr:uid="{00000000-0005-0000-0000-0000947A0000}"/>
    <cellStyle name="20% - Accent1 4 2 2 2" xfId="31565" xr:uid="{00000000-0005-0000-0000-0000957A0000}"/>
    <cellStyle name="20% - Accent1 4 2 2 2 10" xfId="31566" xr:uid="{00000000-0005-0000-0000-0000967A0000}"/>
    <cellStyle name="20% - Accent1 4 2 2 2 10 2" xfId="31567" xr:uid="{00000000-0005-0000-0000-0000977A0000}"/>
    <cellStyle name="20% - Accent1 4 2 2 2 10 2 2" xfId="31568" xr:uid="{00000000-0005-0000-0000-0000987A0000}"/>
    <cellStyle name="20% - Accent1 4 2 2 2 10 2 2 2" xfId="31569" xr:uid="{00000000-0005-0000-0000-0000997A0000}"/>
    <cellStyle name="20% - Accent1 4 2 2 2 10 2 3" xfId="31570" xr:uid="{00000000-0005-0000-0000-00009A7A0000}"/>
    <cellStyle name="20% - Accent1 4 2 2 2 10 3" xfId="31571" xr:uid="{00000000-0005-0000-0000-00009B7A0000}"/>
    <cellStyle name="20% - Accent1 4 2 2 2 10 3 2" xfId="31572" xr:uid="{00000000-0005-0000-0000-00009C7A0000}"/>
    <cellStyle name="20% - Accent1 4 2 2 2 10 4" xfId="31573" xr:uid="{00000000-0005-0000-0000-00009D7A0000}"/>
    <cellStyle name="20% - Accent1 4 2 2 2 11" xfId="31574" xr:uid="{00000000-0005-0000-0000-00009E7A0000}"/>
    <cellStyle name="20% - Accent1 4 2 2 2 11 2" xfId="31575" xr:uid="{00000000-0005-0000-0000-00009F7A0000}"/>
    <cellStyle name="20% - Accent1 4 2 2 2 11 2 2" xfId="31576" xr:uid="{00000000-0005-0000-0000-0000A07A0000}"/>
    <cellStyle name="20% - Accent1 4 2 2 2 11 3" xfId="31577" xr:uid="{00000000-0005-0000-0000-0000A17A0000}"/>
    <cellStyle name="20% - Accent1 4 2 2 2 12" xfId="31578" xr:uid="{00000000-0005-0000-0000-0000A27A0000}"/>
    <cellStyle name="20% - Accent1 4 2 2 2 12 2" xfId="31579" xr:uid="{00000000-0005-0000-0000-0000A37A0000}"/>
    <cellStyle name="20% - Accent1 4 2 2 2 12 2 2" xfId="31580" xr:uid="{00000000-0005-0000-0000-0000A47A0000}"/>
    <cellStyle name="20% - Accent1 4 2 2 2 12 3" xfId="31581" xr:uid="{00000000-0005-0000-0000-0000A57A0000}"/>
    <cellStyle name="20% - Accent1 4 2 2 2 13" xfId="31582" xr:uid="{00000000-0005-0000-0000-0000A67A0000}"/>
    <cellStyle name="20% - Accent1 4 2 2 2 13 2" xfId="31583" xr:uid="{00000000-0005-0000-0000-0000A77A0000}"/>
    <cellStyle name="20% - Accent1 4 2 2 2 14" xfId="31584" xr:uid="{00000000-0005-0000-0000-0000A87A0000}"/>
    <cellStyle name="20% - Accent1 4 2 2 2 14 2" xfId="31585" xr:uid="{00000000-0005-0000-0000-0000A97A0000}"/>
    <cellStyle name="20% - Accent1 4 2 2 2 15" xfId="31586" xr:uid="{00000000-0005-0000-0000-0000AA7A0000}"/>
    <cellStyle name="20% - Accent1 4 2 2 2 2" xfId="31587" xr:uid="{00000000-0005-0000-0000-0000AB7A0000}"/>
    <cellStyle name="20% - Accent1 4 2 2 2 2 10" xfId="31588" xr:uid="{00000000-0005-0000-0000-0000AC7A0000}"/>
    <cellStyle name="20% - Accent1 4 2 2 2 2 10 2" xfId="31589" xr:uid="{00000000-0005-0000-0000-0000AD7A0000}"/>
    <cellStyle name="20% - Accent1 4 2 2 2 2 10 2 2" xfId="31590" xr:uid="{00000000-0005-0000-0000-0000AE7A0000}"/>
    <cellStyle name="20% - Accent1 4 2 2 2 2 10 3" xfId="31591" xr:uid="{00000000-0005-0000-0000-0000AF7A0000}"/>
    <cellStyle name="20% - Accent1 4 2 2 2 2 11" xfId="31592" xr:uid="{00000000-0005-0000-0000-0000B07A0000}"/>
    <cellStyle name="20% - Accent1 4 2 2 2 2 11 2" xfId="31593" xr:uid="{00000000-0005-0000-0000-0000B17A0000}"/>
    <cellStyle name="20% - Accent1 4 2 2 2 2 11 2 2" xfId="31594" xr:uid="{00000000-0005-0000-0000-0000B27A0000}"/>
    <cellStyle name="20% - Accent1 4 2 2 2 2 11 3" xfId="31595" xr:uid="{00000000-0005-0000-0000-0000B37A0000}"/>
    <cellStyle name="20% - Accent1 4 2 2 2 2 12" xfId="31596" xr:uid="{00000000-0005-0000-0000-0000B47A0000}"/>
    <cellStyle name="20% - Accent1 4 2 2 2 2 12 2" xfId="31597" xr:uid="{00000000-0005-0000-0000-0000B57A0000}"/>
    <cellStyle name="20% - Accent1 4 2 2 2 2 13" xfId="31598" xr:uid="{00000000-0005-0000-0000-0000B67A0000}"/>
    <cellStyle name="20% - Accent1 4 2 2 2 2 13 2" xfId="31599" xr:uid="{00000000-0005-0000-0000-0000B77A0000}"/>
    <cellStyle name="20% - Accent1 4 2 2 2 2 14" xfId="31600" xr:uid="{00000000-0005-0000-0000-0000B87A0000}"/>
    <cellStyle name="20% - Accent1 4 2 2 2 2 2" xfId="31601" xr:uid="{00000000-0005-0000-0000-0000B97A0000}"/>
    <cellStyle name="20% - Accent1 4 2 2 2 2 2 10" xfId="31602" xr:uid="{00000000-0005-0000-0000-0000BA7A0000}"/>
    <cellStyle name="20% - Accent1 4 2 2 2 2 2 10 2" xfId="31603" xr:uid="{00000000-0005-0000-0000-0000BB7A0000}"/>
    <cellStyle name="20% - Accent1 4 2 2 2 2 2 11" xfId="31604" xr:uid="{00000000-0005-0000-0000-0000BC7A0000}"/>
    <cellStyle name="20% - Accent1 4 2 2 2 2 2 2" xfId="31605" xr:uid="{00000000-0005-0000-0000-0000BD7A0000}"/>
    <cellStyle name="20% - Accent1 4 2 2 2 2 2 2 2" xfId="31606" xr:uid="{00000000-0005-0000-0000-0000BE7A0000}"/>
    <cellStyle name="20% - Accent1 4 2 2 2 2 2 2 2 2" xfId="31607" xr:uid="{00000000-0005-0000-0000-0000BF7A0000}"/>
    <cellStyle name="20% - Accent1 4 2 2 2 2 2 2 2 2 2" xfId="31608" xr:uid="{00000000-0005-0000-0000-0000C07A0000}"/>
    <cellStyle name="20% - Accent1 4 2 2 2 2 2 2 2 2 2 2" xfId="31609" xr:uid="{00000000-0005-0000-0000-0000C17A0000}"/>
    <cellStyle name="20% - Accent1 4 2 2 2 2 2 2 2 2 3" xfId="31610" xr:uid="{00000000-0005-0000-0000-0000C27A0000}"/>
    <cellStyle name="20% - Accent1 4 2 2 2 2 2 2 2 3" xfId="31611" xr:uid="{00000000-0005-0000-0000-0000C37A0000}"/>
    <cellStyle name="20% - Accent1 4 2 2 2 2 2 2 2 3 2" xfId="31612" xr:uid="{00000000-0005-0000-0000-0000C47A0000}"/>
    <cellStyle name="20% - Accent1 4 2 2 2 2 2 2 2 4" xfId="31613" xr:uid="{00000000-0005-0000-0000-0000C57A0000}"/>
    <cellStyle name="20% - Accent1 4 2 2 2 2 2 2 3" xfId="31614" xr:uid="{00000000-0005-0000-0000-0000C67A0000}"/>
    <cellStyle name="20% - Accent1 4 2 2 2 2 2 2 3 2" xfId="31615" xr:uid="{00000000-0005-0000-0000-0000C77A0000}"/>
    <cellStyle name="20% - Accent1 4 2 2 2 2 2 2 3 2 2" xfId="31616" xr:uid="{00000000-0005-0000-0000-0000C87A0000}"/>
    <cellStyle name="20% - Accent1 4 2 2 2 2 2 2 3 2 2 2" xfId="31617" xr:uid="{00000000-0005-0000-0000-0000C97A0000}"/>
    <cellStyle name="20% - Accent1 4 2 2 2 2 2 2 3 2 3" xfId="31618" xr:uid="{00000000-0005-0000-0000-0000CA7A0000}"/>
    <cellStyle name="20% - Accent1 4 2 2 2 2 2 2 3 3" xfId="31619" xr:uid="{00000000-0005-0000-0000-0000CB7A0000}"/>
    <cellStyle name="20% - Accent1 4 2 2 2 2 2 2 3 3 2" xfId="31620" xr:uid="{00000000-0005-0000-0000-0000CC7A0000}"/>
    <cellStyle name="20% - Accent1 4 2 2 2 2 2 2 3 4" xfId="31621" xr:uid="{00000000-0005-0000-0000-0000CD7A0000}"/>
    <cellStyle name="20% - Accent1 4 2 2 2 2 2 2 4" xfId="31622" xr:uid="{00000000-0005-0000-0000-0000CE7A0000}"/>
    <cellStyle name="20% - Accent1 4 2 2 2 2 2 2 4 2" xfId="31623" xr:uid="{00000000-0005-0000-0000-0000CF7A0000}"/>
    <cellStyle name="20% - Accent1 4 2 2 2 2 2 2 4 2 2" xfId="31624" xr:uid="{00000000-0005-0000-0000-0000D07A0000}"/>
    <cellStyle name="20% - Accent1 4 2 2 2 2 2 2 4 2 2 2" xfId="31625" xr:uid="{00000000-0005-0000-0000-0000D17A0000}"/>
    <cellStyle name="20% - Accent1 4 2 2 2 2 2 2 4 2 3" xfId="31626" xr:uid="{00000000-0005-0000-0000-0000D27A0000}"/>
    <cellStyle name="20% - Accent1 4 2 2 2 2 2 2 4 3" xfId="31627" xr:uid="{00000000-0005-0000-0000-0000D37A0000}"/>
    <cellStyle name="20% - Accent1 4 2 2 2 2 2 2 4 3 2" xfId="31628" xr:uid="{00000000-0005-0000-0000-0000D47A0000}"/>
    <cellStyle name="20% - Accent1 4 2 2 2 2 2 2 4 4" xfId="31629" xr:uid="{00000000-0005-0000-0000-0000D57A0000}"/>
    <cellStyle name="20% - Accent1 4 2 2 2 2 2 2 5" xfId="31630" xr:uid="{00000000-0005-0000-0000-0000D67A0000}"/>
    <cellStyle name="20% - Accent1 4 2 2 2 2 2 2 5 2" xfId="31631" xr:uid="{00000000-0005-0000-0000-0000D77A0000}"/>
    <cellStyle name="20% - Accent1 4 2 2 2 2 2 2 5 2 2" xfId="31632" xr:uid="{00000000-0005-0000-0000-0000D87A0000}"/>
    <cellStyle name="20% - Accent1 4 2 2 2 2 2 2 5 3" xfId="31633" xr:uid="{00000000-0005-0000-0000-0000D97A0000}"/>
    <cellStyle name="20% - Accent1 4 2 2 2 2 2 2 6" xfId="31634" xr:uid="{00000000-0005-0000-0000-0000DA7A0000}"/>
    <cellStyle name="20% - Accent1 4 2 2 2 2 2 2 6 2" xfId="31635" xr:uid="{00000000-0005-0000-0000-0000DB7A0000}"/>
    <cellStyle name="20% - Accent1 4 2 2 2 2 2 2 6 2 2" xfId="31636" xr:uid="{00000000-0005-0000-0000-0000DC7A0000}"/>
    <cellStyle name="20% - Accent1 4 2 2 2 2 2 2 6 3" xfId="31637" xr:uid="{00000000-0005-0000-0000-0000DD7A0000}"/>
    <cellStyle name="20% - Accent1 4 2 2 2 2 2 2 7" xfId="31638" xr:uid="{00000000-0005-0000-0000-0000DE7A0000}"/>
    <cellStyle name="20% - Accent1 4 2 2 2 2 2 2 7 2" xfId="31639" xr:uid="{00000000-0005-0000-0000-0000DF7A0000}"/>
    <cellStyle name="20% - Accent1 4 2 2 2 2 2 2 8" xfId="31640" xr:uid="{00000000-0005-0000-0000-0000E07A0000}"/>
    <cellStyle name="20% - Accent1 4 2 2 2 2 2 2 8 2" xfId="31641" xr:uid="{00000000-0005-0000-0000-0000E17A0000}"/>
    <cellStyle name="20% - Accent1 4 2 2 2 2 2 2 9" xfId="31642" xr:uid="{00000000-0005-0000-0000-0000E27A0000}"/>
    <cellStyle name="20% - Accent1 4 2 2 2 2 2 3" xfId="31643" xr:uid="{00000000-0005-0000-0000-0000E37A0000}"/>
    <cellStyle name="20% - Accent1 4 2 2 2 2 2 3 2" xfId="31644" xr:uid="{00000000-0005-0000-0000-0000E47A0000}"/>
    <cellStyle name="20% - Accent1 4 2 2 2 2 2 3 2 2" xfId="31645" xr:uid="{00000000-0005-0000-0000-0000E57A0000}"/>
    <cellStyle name="20% - Accent1 4 2 2 2 2 2 3 2 2 2" xfId="31646" xr:uid="{00000000-0005-0000-0000-0000E67A0000}"/>
    <cellStyle name="20% - Accent1 4 2 2 2 2 2 3 2 2 2 2" xfId="31647" xr:uid="{00000000-0005-0000-0000-0000E77A0000}"/>
    <cellStyle name="20% - Accent1 4 2 2 2 2 2 3 2 2 3" xfId="31648" xr:uid="{00000000-0005-0000-0000-0000E87A0000}"/>
    <cellStyle name="20% - Accent1 4 2 2 2 2 2 3 2 3" xfId="31649" xr:uid="{00000000-0005-0000-0000-0000E97A0000}"/>
    <cellStyle name="20% - Accent1 4 2 2 2 2 2 3 2 3 2" xfId="31650" xr:uid="{00000000-0005-0000-0000-0000EA7A0000}"/>
    <cellStyle name="20% - Accent1 4 2 2 2 2 2 3 2 4" xfId="31651" xr:uid="{00000000-0005-0000-0000-0000EB7A0000}"/>
    <cellStyle name="20% - Accent1 4 2 2 2 2 2 3 3" xfId="31652" xr:uid="{00000000-0005-0000-0000-0000EC7A0000}"/>
    <cellStyle name="20% - Accent1 4 2 2 2 2 2 3 3 2" xfId="31653" xr:uid="{00000000-0005-0000-0000-0000ED7A0000}"/>
    <cellStyle name="20% - Accent1 4 2 2 2 2 2 3 3 2 2" xfId="31654" xr:uid="{00000000-0005-0000-0000-0000EE7A0000}"/>
    <cellStyle name="20% - Accent1 4 2 2 2 2 2 3 3 2 2 2" xfId="31655" xr:uid="{00000000-0005-0000-0000-0000EF7A0000}"/>
    <cellStyle name="20% - Accent1 4 2 2 2 2 2 3 3 2 3" xfId="31656" xr:uid="{00000000-0005-0000-0000-0000F07A0000}"/>
    <cellStyle name="20% - Accent1 4 2 2 2 2 2 3 3 3" xfId="31657" xr:uid="{00000000-0005-0000-0000-0000F17A0000}"/>
    <cellStyle name="20% - Accent1 4 2 2 2 2 2 3 3 3 2" xfId="31658" xr:uid="{00000000-0005-0000-0000-0000F27A0000}"/>
    <cellStyle name="20% - Accent1 4 2 2 2 2 2 3 3 4" xfId="31659" xr:uid="{00000000-0005-0000-0000-0000F37A0000}"/>
    <cellStyle name="20% - Accent1 4 2 2 2 2 2 3 4" xfId="31660" xr:uid="{00000000-0005-0000-0000-0000F47A0000}"/>
    <cellStyle name="20% - Accent1 4 2 2 2 2 2 3 4 2" xfId="31661" xr:uid="{00000000-0005-0000-0000-0000F57A0000}"/>
    <cellStyle name="20% - Accent1 4 2 2 2 2 2 3 4 2 2" xfId="31662" xr:uid="{00000000-0005-0000-0000-0000F67A0000}"/>
    <cellStyle name="20% - Accent1 4 2 2 2 2 2 3 4 2 2 2" xfId="31663" xr:uid="{00000000-0005-0000-0000-0000F77A0000}"/>
    <cellStyle name="20% - Accent1 4 2 2 2 2 2 3 4 2 3" xfId="31664" xr:uid="{00000000-0005-0000-0000-0000F87A0000}"/>
    <cellStyle name="20% - Accent1 4 2 2 2 2 2 3 4 3" xfId="31665" xr:uid="{00000000-0005-0000-0000-0000F97A0000}"/>
    <cellStyle name="20% - Accent1 4 2 2 2 2 2 3 4 3 2" xfId="31666" xr:uid="{00000000-0005-0000-0000-0000FA7A0000}"/>
    <cellStyle name="20% - Accent1 4 2 2 2 2 2 3 4 4" xfId="31667" xr:uid="{00000000-0005-0000-0000-0000FB7A0000}"/>
    <cellStyle name="20% - Accent1 4 2 2 2 2 2 3 5" xfId="31668" xr:uid="{00000000-0005-0000-0000-0000FC7A0000}"/>
    <cellStyle name="20% - Accent1 4 2 2 2 2 2 3 5 2" xfId="31669" xr:uid="{00000000-0005-0000-0000-0000FD7A0000}"/>
    <cellStyle name="20% - Accent1 4 2 2 2 2 2 3 5 2 2" xfId="31670" xr:uid="{00000000-0005-0000-0000-0000FE7A0000}"/>
    <cellStyle name="20% - Accent1 4 2 2 2 2 2 3 5 3" xfId="31671" xr:uid="{00000000-0005-0000-0000-0000FF7A0000}"/>
    <cellStyle name="20% - Accent1 4 2 2 2 2 2 3 6" xfId="31672" xr:uid="{00000000-0005-0000-0000-0000007B0000}"/>
    <cellStyle name="20% - Accent1 4 2 2 2 2 2 3 6 2" xfId="31673" xr:uid="{00000000-0005-0000-0000-0000017B0000}"/>
    <cellStyle name="20% - Accent1 4 2 2 2 2 2 3 6 2 2" xfId="31674" xr:uid="{00000000-0005-0000-0000-0000027B0000}"/>
    <cellStyle name="20% - Accent1 4 2 2 2 2 2 3 6 3" xfId="31675" xr:uid="{00000000-0005-0000-0000-0000037B0000}"/>
    <cellStyle name="20% - Accent1 4 2 2 2 2 2 3 7" xfId="31676" xr:uid="{00000000-0005-0000-0000-0000047B0000}"/>
    <cellStyle name="20% - Accent1 4 2 2 2 2 2 3 7 2" xfId="31677" xr:uid="{00000000-0005-0000-0000-0000057B0000}"/>
    <cellStyle name="20% - Accent1 4 2 2 2 2 2 3 8" xfId="31678" xr:uid="{00000000-0005-0000-0000-0000067B0000}"/>
    <cellStyle name="20% - Accent1 4 2 2 2 2 2 3 8 2" xfId="31679" xr:uid="{00000000-0005-0000-0000-0000077B0000}"/>
    <cellStyle name="20% - Accent1 4 2 2 2 2 2 3 9" xfId="31680" xr:uid="{00000000-0005-0000-0000-0000087B0000}"/>
    <cellStyle name="20% - Accent1 4 2 2 2 2 2 4" xfId="31681" xr:uid="{00000000-0005-0000-0000-0000097B0000}"/>
    <cellStyle name="20% - Accent1 4 2 2 2 2 2 4 2" xfId="31682" xr:uid="{00000000-0005-0000-0000-00000A7B0000}"/>
    <cellStyle name="20% - Accent1 4 2 2 2 2 2 4 2 2" xfId="31683" xr:uid="{00000000-0005-0000-0000-00000B7B0000}"/>
    <cellStyle name="20% - Accent1 4 2 2 2 2 2 4 2 2 2" xfId="31684" xr:uid="{00000000-0005-0000-0000-00000C7B0000}"/>
    <cellStyle name="20% - Accent1 4 2 2 2 2 2 4 2 3" xfId="31685" xr:uid="{00000000-0005-0000-0000-00000D7B0000}"/>
    <cellStyle name="20% - Accent1 4 2 2 2 2 2 4 3" xfId="31686" xr:uid="{00000000-0005-0000-0000-00000E7B0000}"/>
    <cellStyle name="20% - Accent1 4 2 2 2 2 2 4 3 2" xfId="31687" xr:uid="{00000000-0005-0000-0000-00000F7B0000}"/>
    <cellStyle name="20% - Accent1 4 2 2 2 2 2 4 4" xfId="31688" xr:uid="{00000000-0005-0000-0000-0000107B0000}"/>
    <cellStyle name="20% - Accent1 4 2 2 2 2 2 5" xfId="31689" xr:uid="{00000000-0005-0000-0000-0000117B0000}"/>
    <cellStyle name="20% - Accent1 4 2 2 2 2 2 5 2" xfId="31690" xr:uid="{00000000-0005-0000-0000-0000127B0000}"/>
    <cellStyle name="20% - Accent1 4 2 2 2 2 2 5 2 2" xfId="31691" xr:uid="{00000000-0005-0000-0000-0000137B0000}"/>
    <cellStyle name="20% - Accent1 4 2 2 2 2 2 5 2 2 2" xfId="31692" xr:uid="{00000000-0005-0000-0000-0000147B0000}"/>
    <cellStyle name="20% - Accent1 4 2 2 2 2 2 5 2 3" xfId="31693" xr:uid="{00000000-0005-0000-0000-0000157B0000}"/>
    <cellStyle name="20% - Accent1 4 2 2 2 2 2 5 3" xfId="31694" xr:uid="{00000000-0005-0000-0000-0000167B0000}"/>
    <cellStyle name="20% - Accent1 4 2 2 2 2 2 5 3 2" xfId="31695" xr:uid="{00000000-0005-0000-0000-0000177B0000}"/>
    <cellStyle name="20% - Accent1 4 2 2 2 2 2 5 4" xfId="31696" xr:uid="{00000000-0005-0000-0000-0000187B0000}"/>
    <cellStyle name="20% - Accent1 4 2 2 2 2 2 6" xfId="31697" xr:uid="{00000000-0005-0000-0000-0000197B0000}"/>
    <cellStyle name="20% - Accent1 4 2 2 2 2 2 6 2" xfId="31698" xr:uid="{00000000-0005-0000-0000-00001A7B0000}"/>
    <cellStyle name="20% - Accent1 4 2 2 2 2 2 6 2 2" xfId="31699" xr:uid="{00000000-0005-0000-0000-00001B7B0000}"/>
    <cellStyle name="20% - Accent1 4 2 2 2 2 2 6 2 2 2" xfId="31700" xr:uid="{00000000-0005-0000-0000-00001C7B0000}"/>
    <cellStyle name="20% - Accent1 4 2 2 2 2 2 6 2 3" xfId="31701" xr:uid="{00000000-0005-0000-0000-00001D7B0000}"/>
    <cellStyle name="20% - Accent1 4 2 2 2 2 2 6 3" xfId="31702" xr:uid="{00000000-0005-0000-0000-00001E7B0000}"/>
    <cellStyle name="20% - Accent1 4 2 2 2 2 2 6 3 2" xfId="31703" xr:uid="{00000000-0005-0000-0000-00001F7B0000}"/>
    <cellStyle name="20% - Accent1 4 2 2 2 2 2 6 4" xfId="31704" xr:uid="{00000000-0005-0000-0000-0000207B0000}"/>
    <cellStyle name="20% - Accent1 4 2 2 2 2 2 7" xfId="31705" xr:uid="{00000000-0005-0000-0000-0000217B0000}"/>
    <cellStyle name="20% - Accent1 4 2 2 2 2 2 7 2" xfId="31706" xr:uid="{00000000-0005-0000-0000-0000227B0000}"/>
    <cellStyle name="20% - Accent1 4 2 2 2 2 2 7 2 2" xfId="31707" xr:uid="{00000000-0005-0000-0000-0000237B0000}"/>
    <cellStyle name="20% - Accent1 4 2 2 2 2 2 7 3" xfId="31708" xr:uid="{00000000-0005-0000-0000-0000247B0000}"/>
    <cellStyle name="20% - Accent1 4 2 2 2 2 2 8" xfId="31709" xr:uid="{00000000-0005-0000-0000-0000257B0000}"/>
    <cellStyle name="20% - Accent1 4 2 2 2 2 2 8 2" xfId="31710" xr:uid="{00000000-0005-0000-0000-0000267B0000}"/>
    <cellStyle name="20% - Accent1 4 2 2 2 2 2 8 2 2" xfId="31711" xr:uid="{00000000-0005-0000-0000-0000277B0000}"/>
    <cellStyle name="20% - Accent1 4 2 2 2 2 2 8 3" xfId="31712" xr:uid="{00000000-0005-0000-0000-0000287B0000}"/>
    <cellStyle name="20% - Accent1 4 2 2 2 2 2 9" xfId="31713" xr:uid="{00000000-0005-0000-0000-0000297B0000}"/>
    <cellStyle name="20% - Accent1 4 2 2 2 2 2 9 2" xfId="31714" xr:uid="{00000000-0005-0000-0000-00002A7B0000}"/>
    <cellStyle name="20% - Accent1 4 2 2 2 2 3" xfId="31715" xr:uid="{00000000-0005-0000-0000-00002B7B0000}"/>
    <cellStyle name="20% - Accent1 4 2 2 2 2 3 10" xfId="31716" xr:uid="{00000000-0005-0000-0000-00002C7B0000}"/>
    <cellStyle name="20% - Accent1 4 2 2 2 2 3 10 2" xfId="31717" xr:uid="{00000000-0005-0000-0000-00002D7B0000}"/>
    <cellStyle name="20% - Accent1 4 2 2 2 2 3 11" xfId="31718" xr:uid="{00000000-0005-0000-0000-00002E7B0000}"/>
    <cellStyle name="20% - Accent1 4 2 2 2 2 3 2" xfId="31719" xr:uid="{00000000-0005-0000-0000-00002F7B0000}"/>
    <cellStyle name="20% - Accent1 4 2 2 2 2 3 2 2" xfId="31720" xr:uid="{00000000-0005-0000-0000-0000307B0000}"/>
    <cellStyle name="20% - Accent1 4 2 2 2 2 3 2 2 2" xfId="31721" xr:uid="{00000000-0005-0000-0000-0000317B0000}"/>
    <cellStyle name="20% - Accent1 4 2 2 2 2 3 2 2 2 2" xfId="31722" xr:uid="{00000000-0005-0000-0000-0000327B0000}"/>
    <cellStyle name="20% - Accent1 4 2 2 2 2 3 2 2 2 2 2" xfId="31723" xr:uid="{00000000-0005-0000-0000-0000337B0000}"/>
    <cellStyle name="20% - Accent1 4 2 2 2 2 3 2 2 2 3" xfId="31724" xr:uid="{00000000-0005-0000-0000-0000347B0000}"/>
    <cellStyle name="20% - Accent1 4 2 2 2 2 3 2 2 3" xfId="31725" xr:uid="{00000000-0005-0000-0000-0000357B0000}"/>
    <cellStyle name="20% - Accent1 4 2 2 2 2 3 2 2 3 2" xfId="31726" xr:uid="{00000000-0005-0000-0000-0000367B0000}"/>
    <cellStyle name="20% - Accent1 4 2 2 2 2 3 2 2 4" xfId="31727" xr:uid="{00000000-0005-0000-0000-0000377B0000}"/>
    <cellStyle name="20% - Accent1 4 2 2 2 2 3 2 3" xfId="31728" xr:uid="{00000000-0005-0000-0000-0000387B0000}"/>
    <cellStyle name="20% - Accent1 4 2 2 2 2 3 2 3 2" xfId="31729" xr:uid="{00000000-0005-0000-0000-0000397B0000}"/>
    <cellStyle name="20% - Accent1 4 2 2 2 2 3 2 3 2 2" xfId="31730" xr:uid="{00000000-0005-0000-0000-00003A7B0000}"/>
    <cellStyle name="20% - Accent1 4 2 2 2 2 3 2 3 2 2 2" xfId="31731" xr:uid="{00000000-0005-0000-0000-00003B7B0000}"/>
    <cellStyle name="20% - Accent1 4 2 2 2 2 3 2 3 2 3" xfId="31732" xr:uid="{00000000-0005-0000-0000-00003C7B0000}"/>
    <cellStyle name="20% - Accent1 4 2 2 2 2 3 2 3 3" xfId="31733" xr:uid="{00000000-0005-0000-0000-00003D7B0000}"/>
    <cellStyle name="20% - Accent1 4 2 2 2 2 3 2 3 3 2" xfId="31734" xr:uid="{00000000-0005-0000-0000-00003E7B0000}"/>
    <cellStyle name="20% - Accent1 4 2 2 2 2 3 2 3 4" xfId="31735" xr:uid="{00000000-0005-0000-0000-00003F7B0000}"/>
    <cellStyle name="20% - Accent1 4 2 2 2 2 3 2 4" xfId="31736" xr:uid="{00000000-0005-0000-0000-0000407B0000}"/>
    <cellStyle name="20% - Accent1 4 2 2 2 2 3 2 4 2" xfId="31737" xr:uid="{00000000-0005-0000-0000-0000417B0000}"/>
    <cellStyle name="20% - Accent1 4 2 2 2 2 3 2 4 2 2" xfId="31738" xr:uid="{00000000-0005-0000-0000-0000427B0000}"/>
    <cellStyle name="20% - Accent1 4 2 2 2 2 3 2 4 2 2 2" xfId="31739" xr:uid="{00000000-0005-0000-0000-0000437B0000}"/>
    <cellStyle name="20% - Accent1 4 2 2 2 2 3 2 4 2 3" xfId="31740" xr:uid="{00000000-0005-0000-0000-0000447B0000}"/>
    <cellStyle name="20% - Accent1 4 2 2 2 2 3 2 4 3" xfId="31741" xr:uid="{00000000-0005-0000-0000-0000457B0000}"/>
    <cellStyle name="20% - Accent1 4 2 2 2 2 3 2 4 3 2" xfId="31742" xr:uid="{00000000-0005-0000-0000-0000467B0000}"/>
    <cellStyle name="20% - Accent1 4 2 2 2 2 3 2 4 4" xfId="31743" xr:uid="{00000000-0005-0000-0000-0000477B0000}"/>
    <cellStyle name="20% - Accent1 4 2 2 2 2 3 2 5" xfId="31744" xr:uid="{00000000-0005-0000-0000-0000487B0000}"/>
    <cellStyle name="20% - Accent1 4 2 2 2 2 3 2 5 2" xfId="31745" xr:uid="{00000000-0005-0000-0000-0000497B0000}"/>
    <cellStyle name="20% - Accent1 4 2 2 2 2 3 2 5 2 2" xfId="31746" xr:uid="{00000000-0005-0000-0000-00004A7B0000}"/>
    <cellStyle name="20% - Accent1 4 2 2 2 2 3 2 5 3" xfId="31747" xr:uid="{00000000-0005-0000-0000-00004B7B0000}"/>
    <cellStyle name="20% - Accent1 4 2 2 2 2 3 2 6" xfId="31748" xr:uid="{00000000-0005-0000-0000-00004C7B0000}"/>
    <cellStyle name="20% - Accent1 4 2 2 2 2 3 2 6 2" xfId="31749" xr:uid="{00000000-0005-0000-0000-00004D7B0000}"/>
    <cellStyle name="20% - Accent1 4 2 2 2 2 3 2 6 2 2" xfId="31750" xr:uid="{00000000-0005-0000-0000-00004E7B0000}"/>
    <cellStyle name="20% - Accent1 4 2 2 2 2 3 2 6 3" xfId="31751" xr:uid="{00000000-0005-0000-0000-00004F7B0000}"/>
    <cellStyle name="20% - Accent1 4 2 2 2 2 3 2 7" xfId="31752" xr:uid="{00000000-0005-0000-0000-0000507B0000}"/>
    <cellStyle name="20% - Accent1 4 2 2 2 2 3 2 7 2" xfId="31753" xr:uid="{00000000-0005-0000-0000-0000517B0000}"/>
    <cellStyle name="20% - Accent1 4 2 2 2 2 3 2 8" xfId="31754" xr:uid="{00000000-0005-0000-0000-0000527B0000}"/>
    <cellStyle name="20% - Accent1 4 2 2 2 2 3 2 8 2" xfId="31755" xr:uid="{00000000-0005-0000-0000-0000537B0000}"/>
    <cellStyle name="20% - Accent1 4 2 2 2 2 3 2 9" xfId="31756" xr:uid="{00000000-0005-0000-0000-0000547B0000}"/>
    <cellStyle name="20% - Accent1 4 2 2 2 2 3 3" xfId="31757" xr:uid="{00000000-0005-0000-0000-0000557B0000}"/>
    <cellStyle name="20% - Accent1 4 2 2 2 2 3 3 2" xfId="31758" xr:uid="{00000000-0005-0000-0000-0000567B0000}"/>
    <cellStyle name="20% - Accent1 4 2 2 2 2 3 3 2 2" xfId="31759" xr:uid="{00000000-0005-0000-0000-0000577B0000}"/>
    <cellStyle name="20% - Accent1 4 2 2 2 2 3 3 2 2 2" xfId="31760" xr:uid="{00000000-0005-0000-0000-0000587B0000}"/>
    <cellStyle name="20% - Accent1 4 2 2 2 2 3 3 2 2 2 2" xfId="31761" xr:uid="{00000000-0005-0000-0000-0000597B0000}"/>
    <cellStyle name="20% - Accent1 4 2 2 2 2 3 3 2 2 3" xfId="31762" xr:uid="{00000000-0005-0000-0000-00005A7B0000}"/>
    <cellStyle name="20% - Accent1 4 2 2 2 2 3 3 2 3" xfId="31763" xr:uid="{00000000-0005-0000-0000-00005B7B0000}"/>
    <cellStyle name="20% - Accent1 4 2 2 2 2 3 3 2 3 2" xfId="31764" xr:uid="{00000000-0005-0000-0000-00005C7B0000}"/>
    <cellStyle name="20% - Accent1 4 2 2 2 2 3 3 2 4" xfId="31765" xr:uid="{00000000-0005-0000-0000-00005D7B0000}"/>
    <cellStyle name="20% - Accent1 4 2 2 2 2 3 3 3" xfId="31766" xr:uid="{00000000-0005-0000-0000-00005E7B0000}"/>
    <cellStyle name="20% - Accent1 4 2 2 2 2 3 3 3 2" xfId="31767" xr:uid="{00000000-0005-0000-0000-00005F7B0000}"/>
    <cellStyle name="20% - Accent1 4 2 2 2 2 3 3 3 2 2" xfId="31768" xr:uid="{00000000-0005-0000-0000-0000607B0000}"/>
    <cellStyle name="20% - Accent1 4 2 2 2 2 3 3 3 2 2 2" xfId="31769" xr:uid="{00000000-0005-0000-0000-0000617B0000}"/>
    <cellStyle name="20% - Accent1 4 2 2 2 2 3 3 3 2 3" xfId="31770" xr:uid="{00000000-0005-0000-0000-0000627B0000}"/>
    <cellStyle name="20% - Accent1 4 2 2 2 2 3 3 3 3" xfId="31771" xr:uid="{00000000-0005-0000-0000-0000637B0000}"/>
    <cellStyle name="20% - Accent1 4 2 2 2 2 3 3 3 3 2" xfId="31772" xr:uid="{00000000-0005-0000-0000-0000647B0000}"/>
    <cellStyle name="20% - Accent1 4 2 2 2 2 3 3 3 4" xfId="31773" xr:uid="{00000000-0005-0000-0000-0000657B0000}"/>
    <cellStyle name="20% - Accent1 4 2 2 2 2 3 3 4" xfId="31774" xr:uid="{00000000-0005-0000-0000-0000667B0000}"/>
    <cellStyle name="20% - Accent1 4 2 2 2 2 3 3 4 2" xfId="31775" xr:uid="{00000000-0005-0000-0000-0000677B0000}"/>
    <cellStyle name="20% - Accent1 4 2 2 2 2 3 3 4 2 2" xfId="31776" xr:uid="{00000000-0005-0000-0000-0000687B0000}"/>
    <cellStyle name="20% - Accent1 4 2 2 2 2 3 3 4 2 2 2" xfId="31777" xr:uid="{00000000-0005-0000-0000-0000697B0000}"/>
    <cellStyle name="20% - Accent1 4 2 2 2 2 3 3 4 2 3" xfId="31778" xr:uid="{00000000-0005-0000-0000-00006A7B0000}"/>
    <cellStyle name="20% - Accent1 4 2 2 2 2 3 3 4 3" xfId="31779" xr:uid="{00000000-0005-0000-0000-00006B7B0000}"/>
    <cellStyle name="20% - Accent1 4 2 2 2 2 3 3 4 3 2" xfId="31780" xr:uid="{00000000-0005-0000-0000-00006C7B0000}"/>
    <cellStyle name="20% - Accent1 4 2 2 2 2 3 3 4 4" xfId="31781" xr:uid="{00000000-0005-0000-0000-00006D7B0000}"/>
    <cellStyle name="20% - Accent1 4 2 2 2 2 3 3 5" xfId="31782" xr:uid="{00000000-0005-0000-0000-00006E7B0000}"/>
    <cellStyle name="20% - Accent1 4 2 2 2 2 3 3 5 2" xfId="31783" xr:uid="{00000000-0005-0000-0000-00006F7B0000}"/>
    <cellStyle name="20% - Accent1 4 2 2 2 2 3 3 5 2 2" xfId="31784" xr:uid="{00000000-0005-0000-0000-0000707B0000}"/>
    <cellStyle name="20% - Accent1 4 2 2 2 2 3 3 5 3" xfId="31785" xr:uid="{00000000-0005-0000-0000-0000717B0000}"/>
    <cellStyle name="20% - Accent1 4 2 2 2 2 3 3 6" xfId="31786" xr:uid="{00000000-0005-0000-0000-0000727B0000}"/>
    <cellStyle name="20% - Accent1 4 2 2 2 2 3 3 6 2" xfId="31787" xr:uid="{00000000-0005-0000-0000-0000737B0000}"/>
    <cellStyle name="20% - Accent1 4 2 2 2 2 3 3 6 2 2" xfId="31788" xr:uid="{00000000-0005-0000-0000-0000747B0000}"/>
    <cellStyle name="20% - Accent1 4 2 2 2 2 3 3 6 3" xfId="31789" xr:uid="{00000000-0005-0000-0000-0000757B0000}"/>
    <cellStyle name="20% - Accent1 4 2 2 2 2 3 3 7" xfId="31790" xr:uid="{00000000-0005-0000-0000-0000767B0000}"/>
    <cellStyle name="20% - Accent1 4 2 2 2 2 3 3 7 2" xfId="31791" xr:uid="{00000000-0005-0000-0000-0000777B0000}"/>
    <cellStyle name="20% - Accent1 4 2 2 2 2 3 3 8" xfId="31792" xr:uid="{00000000-0005-0000-0000-0000787B0000}"/>
    <cellStyle name="20% - Accent1 4 2 2 2 2 3 3 8 2" xfId="31793" xr:uid="{00000000-0005-0000-0000-0000797B0000}"/>
    <cellStyle name="20% - Accent1 4 2 2 2 2 3 3 9" xfId="31794" xr:uid="{00000000-0005-0000-0000-00007A7B0000}"/>
    <cellStyle name="20% - Accent1 4 2 2 2 2 3 4" xfId="31795" xr:uid="{00000000-0005-0000-0000-00007B7B0000}"/>
    <cellStyle name="20% - Accent1 4 2 2 2 2 3 4 2" xfId="31796" xr:uid="{00000000-0005-0000-0000-00007C7B0000}"/>
    <cellStyle name="20% - Accent1 4 2 2 2 2 3 4 2 2" xfId="31797" xr:uid="{00000000-0005-0000-0000-00007D7B0000}"/>
    <cellStyle name="20% - Accent1 4 2 2 2 2 3 4 2 2 2" xfId="31798" xr:uid="{00000000-0005-0000-0000-00007E7B0000}"/>
    <cellStyle name="20% - Accent1 4 2 2 2 2 3 4 2 3" xfId="31799" xr:uid="{00000000-0005-0000-0000-00007F7B0000}"/>
    <cellStyle name="20% - Accent1 4 2 2 2 2 3 4 3" xfId="31800" xr:uid="{00000000-0005-0000-0000-0000807B0000}"/>
    <cellStyle name="20% - Accent1 4 2 2 2 2 3 4 3 2" xfId="31801" xr:uid="{00000000-0005-0000-0000-0000817B0000}"/>
    <cellStyle name="20% - Accent1 4 2 2 2 2 3 4 4" xfId="31802" xr:uid="{00000000-0005-0000-0000-0000827B0000}"/>
    <cellStyle name="20% - Accent1 4 2 2 2 2 3 5" xfId="31803" xr:uid="{00000000-0005-0000-0000-0000837B0000}"/>
    <cellStyle name="20% - Accent1 4 2 2 2 2 3 5 2" xfId="31804" xr:uid="{00000000-0005-0000-0000-0000847B0000}"/>
    <cellStyle name="20% - Accent1 4 2 2 2 2 3 5 2 2" xfId="31805" xr:uid="{00000000-0005-0000-0000-0000857B0000}"/>
    <cellStyle name="20% - Accent1 4 2 2 2 2 3 5 2 2 2" xfId="31806" xr:uid="{00000000-0005-0000-0000-0000867B0000}"/>
    <cellStyle name="20% - Accent1 4 2 2 2 2 3 5 2 3" xfId="31807" xr:uid="{00000000-0005-0000-0000-0000877B0000}"/>
    <cellStyle name="20% - Accent1 4 2 2 2 2 3 5 3" xfId="31808" xr:uid="{00000000-0005-0000-0000-0000887B0000}"/>
    <cellStyle name="20% - Accent1 4 2 2 2 2 3 5 3 2" xfId="31809" xr:uid="{00000000-0005-0000-0000-0000897B0000}"/>
    <cellStyle name="20% - Accent1 4 2 2 2 2 3 5 4" xfId="31810" xr:uid="{00000000-0005-0000-0000-00008A7B0000}"/>
    <cellStyle name="20% - Accent1 4 2 2 2 2 3 6" xfId="31811" xr:uid="{00000000-0005-0000-0000-00008B7B0000}"/>
    <cellStyle name="20% - Accent1 4 2 2 2 2 3 6 2" xfId="31812" xr:uid="{00000000-0005-0000-0000-00008C7B0000}"/>
    <cellStyle name="20% - Accent1 4 2 2 2 2 3 6 2 2" xfId="31813" xr:uid="{00000000-0005-0000-0000-00008D7B0000}"/>
    <cellStyle name="20% - Accent1 4 2 2 2 2 3 6 2 2 2" xfId="31814" xr:uid="{00000000-0005-0000-0000-00008E7B0000}"/>
    <cellStyle name="20% - Accent1 4 2 2 2 2 3 6 2 3" xfId="31815" xr:uid="{00000000-0005-0000-0000-00008F7B0000}"/>
    <cellStyle name="20% - Accent1 4 2 2 2 2 3 6 3" xfId="31816" xr:uid="{00000000-0005-0000-0000-0000907B0000}"/>
    <cellStyle name="20% - Accent1 4 2 2 2 2 3 6 3 2" xfId="31817" xr:uid="{00000000-0005-0000-0000-0000917B0000}"/>
    <cellStyle name="20% - Accent1 4 2 2 2 2 3 6 4" xfId="31818" xr:uid="{00000000-0005-0000-0000-0000927B0000}"/>
    <cellStyle name="20% - Accent1 4 2 2 2 2 3 7" xfId="31819" xr:uid="{00000000-0005-0000-0000-0000937B0000}"/>
    <cellStyle name="20% - Accent1 4 2 2 2 2 3 7 2" xfId="31820" xr:uid="{00000000-0005-0000-0000-0000947B0000}"/>
    <cellStyle name="20% - Accent1 4 2 2 2 2 3 7 2 2" xfId="31821" xr:uid="{00000000-0005-0000-0000-0000957B0000}"/>
    <cellStyle name="20% - Accent1 4 2 2 2 2 3 7 3" xfId="31822" xr:uid="{00000000-0005-0000-0000-0000967B0000}"/>
    <cellStyle name="20% - Accent1 4 2 2 2 2 3 8" xfId="31823" xr:uid="{00000000-0005-0000-0000-0000977B0000}"/>
    <cellStyle name="20% - Accent1 4 2 2 2 2 3 8 2" xfId="31824" xr:uid="{00000000-0005-0000-0000-0000987B0000}"/>
    <cellStyle name="20% - Accent1 4 2 2 2 2 3 8 2 2" xfId="31825" xr:uid="{00000000-0005-0000-0000-0000997B0000}"/>
    <cellStyle name="20% - Accent1 4 2 2 2 2 3 8 3" xfId="31826" xr:uid="{00000000-0005-0000-0000-00009A7B0000}"/>
    <cellStyle name="20% - Accent1 4 2 2 2 2 3 9" xfId="31827" xr:uid="{00000000-0005-0000-0000-00009B7B0000}"/>
    <cellStyle name="20% - Accent1 4 2 2 2 2 3 9 2" xfId="31828" xr:uid="{00000000-0005-0000-0000-00009C7B0000}"/>
    <cellStyle name="20% - Accent1 4 2 2 2 2 4" xfId="31829" xr:uid="{00000000-0005-0000-0000-00009D7B0000}"/>
    <cellStyle name="20% - Accent1 4 2 2 2 2 4 10" xfId="31830" xr:uid="{00000000-0005-0000-0000-00009E7B0000}"/>
    <cellStyle name="20% - Accent1 4 2 2 2 2 4 10 2" xfId="31831" xr:uid="{00000000-0005-0000-0000-00009F7B0000}"/>
    <cellStyle name="20% - Accent1 4 2 2 2 2 4 11" xfId="31832" xr:uid="{00000000-0005-0000-0000-0000A07B0000}"/>
    <cellStyle name="20% - Accent1 4 2 2 2 2 4 2" xfId="31833" xr:uid="{00000000-0005-0000-0000-0000A17B0000}"/>
    <cellStyle name="20% - Accent1 4 2 2 2 2 4 2 2" xfId="31834" xr:uid="{00000000-0005-0000-0000-0000A27B0000}"/>
    <cellStyle name="20% - Accent1 4 2 2 2 2 4 2 2 2" xfId="31835" xr:uid="{00000000-0005-0000-0000-0000A37B0000}"/>
    <cellStyle name="20% - Accent1 4 2 2 2 2 4 2 2 2 2" xfId="31836" xr:uid="{00000000-0005-0000-0000-0000A47B0000}"/>
    <cellStyle name="20% - Accent1 4 2 2 2 2 4 2 2 2 2 2" xfId="31837" xr:uid="{00000000-0005-0000-0000-0000A57B0000}"/>
    <cellStyle name="20% - Accent1 4 2 2 2 2 4 2 2 2 3" xfId="31838" xr:uid="{00000000-0005-0000-0000-0000A67B0000}"/>
    <cellStyle name="20% - Accent1 4 2 2 2 2 4 2 2 3" xfId="31839" xr:uid="{00000000-0005-0000-0000-0000A77B0000}"/>
    <cellStyle name="20% - Accent1 4 2 2 2 2 4 2 2 3 2" xfId="31840" xr:uid="{00000000-0005-0000-0000-0000A87B0000}"/>
    <cellStyle name="20% - Accent1 4 2 2 2 2 4 2 2 4" xfId="31841" xr:uid="{00000000-0005-0000-0000-0000A97B0000}"/>
    <cellStyle name="20% - Accent1 4 2 2 2 2 4 2 3" xfId="31842" xr:uid="{00000000-0005-0000-0000-0000AA7B0000}"/>
    <cellStyle name="20% - Accent1 4 2 2 2 2 4 2 3 2" xfId="31843" xr:uid="{00000000-0005-0000-0000-0000AB7B0000}"/>
    <cellStyle name="20% - Accent1 4 2 2 2 2 4 2 3 2 2" xfId="31844" xr:uid="{00000000-0005-0000-0000-0000AC7B0000}"/>
    <cellStyle name="20% - Accent1 4 2 2 2 2 4 2 3 2 2 2" xfId="31845" xr:uid="{00000000-0005-0000-0000-0000AD7B0000}"/>
    <cellStyle name="20% - Accent1 4 2 2 2 2 4 2 3 2 3" xfId="31846" xr:uid="{00000000-0005-0000-0000-0000AE7B0000}"/>
    <cellStyle name="20% - Accent1 4 2 2 2 2 4 2 3 3" xfId="31847" xr:uid="{00000000-0005-0000-0000-0000AF7B0000}"/>
    <cellStyle name="20% - Accent1 4 2 2 2 2 4 2 3 3 2" xfId="31848" xr:uid="{00000000-0005-0000-0000-0000B07B0000}"/>
    <cellStyle name="20% - Accent1 4 2 2 2 2 4 2 3 4" xfId="31849" xr:uid="{00000000-0005-0000-0000-0000B17B0000}"/>
    <cellStyle name="20% - Accent1 4 2 2 2 2 4 2 4" xfId="31850" xr:uid="{00000000-0005-0000-0000-0000B27B0000}"/>
    <cellStyle name="20% - Accent1 4 2 2 2 2 4 2 4 2" xfId="31851" xr:uid="{00000000-0005-0000-0000-0000B37B0000}"/>
    <cellStyle name="20% - Accent1 4 2 2 2 2 4 2 4 2 2" xfId="31852" xr:uid="{00000000-0005-0000-0000-0000B47B0000}"/>
    <cellStyle name="20% - Accent1 4 2 2 2 2 4 2 4 2 2 2" xfId="31853" xr:uid="{00000000-0005-0000-0000-0000B57B0000}"/>
    <cellStyle name="20% - Accent1 4 2 2 2 2 4 2 4 2 3" xfId="31854" xr:uid="{00000000-0005-0000-0000-0000B67B0000}"/>
    <cellStyle name="20% - Accent1 4 2 2 2 2 4 2 4 3" xfId="31855" xr:uid="{00000000-0005-0000-0000-0000B77B0000}"/>
    <cellStyle name="20% - Accent1 4 2 2 2 2 4 2 4 3 2" xfId="31856" xr:uid="{00000000-0005-0000-0000-0000B87B0000}"/>
    <cellStyle name="20% - Accent1 4 2 2 2 2 4 2 4 4" xfId="31857" xr:uid="{00000000-0005-0000-0000-0000B97B0000}"/>
    <cellStyle name="20% - Accent1 4 2 2 2 2 4 2 5" xfId="31858" xr:uid="{00000000-0005-0000-0000-0000BA7B0000}"/>
    <cellStyle name="20% - Accent1 4 2 2 2 2 4 2 5 2" xfId="31859" xr:uid="{00000000-0005-0000-0000-0000BB7B0000}"/>
    <cellStyle name="20% - Accent1 4 2 2 2 2 4 2 5 2 2" xfId="31860" xr:uid="{00000000-0005-0000-0000-0000BC7B0000}"/>
    <cellStyle name="20% - Accent1 4 2 2 2 2 4 2 5 3" xfId="31861" xr:uid="{00000000-0005-0000-0000-0000BD7B0000}"/>
    <cellStyle name="20% - Accent1 4 2 2 2 2 4 2 6" xfId="31862" xr:uid="{00000000-0005-0000-0000-0000BE7B0000}"/>
    <cellStyle name="20% - Accent1 4 2 2 2 2 4 2 6 2" xfId="31863" xr:uid="{00000000-0005-0000-0000-0000BF7B0000}"/>
    <cellStyle name="20% - Accent1 4 2 2 2 2 4 2 6 2 2" xfId="31864" xr:uid="{00000000-0005-0000-0000-0000C07B0000}"/>
    <cellStyle name="20% - Accent1 4 2 2 2 2 4 2 6 3" xfId="31865" xr:uid="{00000000-0005-0000-0000-0000C17B0000}"/>
    <cellStyle name="20% - Accent1 4 2 2 2 2 4 2 7" xfId="31866" xr:uid="{00000000-0005-0000-0000-0000C27B0000}"/>
    <cellStyle name="20% - Accent1 4 2 2 2 2 4 2 7 2" xfId="31867" xr:uid="{00000000-0005-0000-0000-0000C37B0000}"/>
    <cellStyle name="20% - Accent1 4 2 2 2 2 4 2 8" xfId="31868" xr:uid="{00000000-0005-0000-0000-0000C47B0000}"/>
    <cellStyle name="20% - Accent1 4 2 2 2 2 4 2 8 2" xfId="31869" xr:uid="{00000000-0005-0000-0000-0000C57B0000}"/>
    <cellStyle name="20% - Accent1 4 2 2 2 2 4 2 9" xfId="31870" xr:uid="{00000000-0005-0000-0000-0000C67B0000}"/>
    <cellStyle name="20% - Accent1 4 2 2 2 2 4 3" xfId="31871" xr:uid="{00000000-0005-0000-0000-0000C77B0000}"/>
    <cellStyle name="20% - Accent1 4 2 2 2 2 4 3 2" xfId="31872" xr:uid="{00000000-0005-0000-0000-0000C87B0000}"/>
    <cellStyle name="20% - Accent1 4 2 2 2 2 4 3 2 2" xfId="31873" xr:uid="{00000000-0005-0000-0000-0000C97B0000}"/>
    <cellStyle name="20% - Accent1 4 2 2 2 2 4 3 2 2 2" xfId="31874" xr:uid="{00000000-0005-0000-0000-0000CA7B0000}"/>
    <cellStyle name="20% - Accent1 4 2 2 2 2 4 3 2 2 2 2" xfId="31875" xr:uid="{00000000-0005-0000-0000-0000CB7B0000}"/>
    <cellStyle name="20% - Accent1 4 2 2 2 2 4 3 2 2 3" xfId="31876" xr:uid="{00000000-0005-0000-0000-0000CC7B0000}"/>
    <cellStyle name="20% - Accent1 4 2 2 2 2 4 3 2 3" xfId="31877" xr:uid="{00000000-0005-0000-0000-0000CD7B0000}"/>
    <cellStyle name="20% - Accent1 4 2 2 2 2 4 3 2 3 2" xfId="31878" xr:uid="{00000000-0005-0000-0000-0000CE7B0000}"/>
    <cellStyle name="20% - Accent1 4 2 2 2 2 4 3 2 4" xfId="31879" xr:uid="{00000000-0005-0000-0000-0000CF7B0000}"/>
    <cellStyle name="20% - Accent1 4 2 2 2 2 4 3 3" xfId="31880" xr:uid="{00000000-0005-0000-0000-0000D07B0000}"/>
    <cellStyle name="20% - Accent1 4 2 2 2 2 4 3 3 2" xfId="31881" xr:uid="{00000000-0005-0000-0000-0000D17B0000}"/>
    <cellStyle name="20% - Accent1 4 2 2 2 2 4 3 3 2 2" xfId="31882" xr:uid="{00000000-0005-0000-0000-0000D27B0000}"/>
    <cellStyle name="20% - Accent1 4 2 2 2 2 4 3 3 2 2 2" xfId="31883" xr:uid="{00000000-0005-0000-0000-0000D37B0000}"/>
    <cellStyle name="20% - Accent1 4 2 2 2 2 4 3 3 2 3" xfId="31884" xr:uid="{00000000-0005-0000-0000-0000D47B0000}"/>
    <cellStyle name="20% - Accent1 4 2 2 2 2 4 3 3 3" xfId="31885" xr:uid="{00000000-0005-0000-0000-0000D57B0000}"/>
    <cellStyle name="20% - Accent1 4 2 2 2 2 4 3 3 3 2" xfId="31886" xr:uid="{00000000-0005-0000-0000-0000D67B0000}"/>
    <cellStyle name="20% - Accent1 4 2 2 2 2 4 3 3 4" xfId="31887" xr:uid="{00000000-0005-0000-0000-0000D77B0000}"/>
    <cellStyle name="20% - Accent1 4 2 2 2 2 4 3 4" xfId="31888" xr:uid="{00000000-0005-0000-0000-0000D87B0000}"/>
    <cellStyle name="20% - Accent1 4 2 2 2 2 4 3 4 2" xfId="31889" xr:uid="{00000000-0005-0000-0000-0000D97B0000}"/>
    <cellStyle name="20% - Accent1 4 2 2 2 2 4 3 4 2 2" xfId="31890" xr:uid="{00000000-0005-0000-0000-0000DA7B0000}"/>
    <cellStyle name="20% - Accent1 4 2 2 2 2 4 3 4 2 2 2" xfId="31891" xr:uid="{00000000-0005-0000-0000-0000DB7B0000}"/>
    <cellStyle name="20% - Accent1 4 2 2 2 2 4 3 4 2 3" xfId="31892" xr:uid="{00000000-0005-0000-0000-0000DC7B0000}"/>
    <cellStyle name="20% - Accent1 4 2 2 2 2 4 3 4 3" xfId="31893" xr:uid="{00000000-0005-0000-0000-0000DD7B0000}"/>
    <cellStyle name="20% - Accent1 4 2 2 2 2 4 3 4 3 2" xfId="31894" xr:uid="{00000000-0005-0000-0000-0000DE7B0000}"/>
    <cellStyle name="20% - Accent1 4 2 2 2 2 4 3 4 4" xfId="31895" xr:uid="{00000000-0005-0000-0000-0000DF7B0000}"/>
    <cellStyle name="20% - Accent1 4 2 2 2 2 4 3 5" xfId="31896" xr:uid="{00000000-0005-0000-0000-0000E07B0000}"/>
    <cellStyle name="20% - Accent1 4 2 2 2 2 4 3 5 2" xfId="31897" xr:uid="{00000000-0005-0000-0000-0000E17B0000}"/>
    <cellStyle name="20% - Accent1 4 2 2 2 2 4 3 5 2 2" xfId="31898" xr:uid="{00000000-0005-0000-0000-0000E27B0000}"/>
    <cellStyle name="20% - Accent1 4 2 2 2 2 4 3 5 3" xfId="31899" xr:uid="{00000000-0005-0000-0000-0000E37B0000}"/>
    <cellStyle name="20% - Accent1 4 2 2 2 2 4 3 6" xfId="31900" xr:uid="{00000000-0005-0000-0000-0000E47B0000}"/>
    <cellStyle name="20% - Accent1 4 2 2 2 2 4 3 6 2" xfId="31901" xr:uid="{00000000-0005-0000-0000-0000E57B0000}"/>
    <cellStyle name="20% - Accent1 4 2 2 2 2 4 3 6 2 2" xfId="31902" xr:uid="{00000000-0005-0000-0000-0000E67B0000}"/>
    <cellStyle name="20% - Accent1 4 2 2 2 2 4 3 6 3" xfId="31903" xr:uid="{00000000-0005-0000-0000-0000E77B0000}"/>
    <cellStyle name="20% - Accent1 4 2 2 2 2 4 3 7" xfId="31904" xr:uid="{00000000-0005-0000-0000-0000E87B0000}"/>
    <cellStyle name="20% - Accent1 4 2 2 2 2 4 3 7 2" xfId="31905" xr:uid="{00000000-0005-0000-0000-0000E97B0000}"/>
    <cellStyle name="20% - Accent1 4 2 2 2 2 4 3 8" xfId="31906" xr:uid="{00000000-0005-0000-0000-0000EA7B0000}"/>
    <cellStyle name="20% - Accent1 4 2 2 2 2 4 3 8 2" xfId="31907" xr:uid="{00000000-0005-0000-0000-0000EB7B0000}"/>
    <cellStyle name="20% - Accent1 4 2 2 2 2 4 3 9" xfId="31908" xr:uid="{00000000-0005-0000-0000-0000EC7B0000}"/>
    <cellStyle name="20% - Accent1 4 2 2 2 2 4 4" xfId="31909" xr:uid="{00000000-0005-0000-0000-0000ED7B0000}"/>
    <cellStyle name="20% - Accent1 4 2 2 2 2 4 4 2" xfId="31910" xr:uid="{00000000-0005-0000-0000-0000EE7B0000}"/>
    <cellStyle name="20% - Accent1 4 2 2 2 2 4 4 2 2" xfId="31911" xr:uid="{00000000-0005-0000-0000-0000EF7B0000}"/>
    <cellStyle name="20% - Accent1 4 2 2 2 2 4 4 2 2 2" xfId="31912" xr:uid="{00000000-0005-0000-0000-0000F07B0000}"/>
    <cellStyle name="20% - Accent1 4 2 2 2 2 4 4 2 3" xfId="31913" xr:uid="{00000000-0005-0000-0000-0000F17B0000}"/>
    <cellStyle name="20% - Accent1 4 2 2 2 2 4 4 3" xfId="31914" xr:uid="{00000000-0005-0000-0000-0000F27B0000}"/>
    <cellStyle name="20% - Accent1 4 2 2 2 2 4 4 3 2" xfId="31915" xr:uid="{00000000-0005-0000-0000-0000F37B0000}"/>
    <cellStyle name="20% - Accent1 4 2 2 2 2 4 4 4" xfId="31916" xr:uid="{00000000-0005-0000-0000-0000F47B0000}"/>
    <cellStyle name="20% - Accent1 4 2 2 2 2 4 5" xfId="31917" xr:uid="{00000000-0005-0000-0000-0000F57B0000}"/>
    <cellStyle name="20% - Accent1 4 2 2 2 2 4 5 2" xfId="31918" xr:uid="{00000000-0005-0000-0000-0000F67B0000}"/>
    <cellStyle name="20% - Accent1 4 2 2 2 2 4 5 2 2" xfId="31919" xr:uid="{00000000-0005-0000-0000-0000F77B0000}"/>
    <cellStyle name="20% - Accent1 4 2 2 2 2 4 5 2 2 2" xfId="31920" xr:uid="{00000000-0005-0000-0000-0000F87B0000}"/>
    <cellStyle name="20% - Accent1 4 2 2 2 2 4 5 2 3" xfId="31921" xr:uid="{00000000-0005-0000-0000-0000F97B0000}"/>
    <cellStyle name="20% - Accent1 4 2 2 2 2 4 5 3" xfId="31922" xr:uid="{00000000-0005-0000-0000-0000FA7B0000}"/>
    <cellStyle name="20% - Accent1 4 2 2 2 2 4 5 3 2" xfId="31923" xr:uid="{00000000-0005-0000-0000-0000FB7B0000}"/>
    <cellStyle name="20% - Accent1 4 2 2 2 2 4 5 4" xfId="31924" xr:uid="{00000000-0005-0000-0000-0000FC7B0000}"/>
    <cellStyle name="20% - Accent1 4 2 2 2 2 4 6" xfId="31925" xr:uid="{00000000-0005-0000-0000-0000FD7B0000}"/>
    <cellStyle name="20% - Accent1 4 2 2 2 2 4 6 2" xfId="31926" xr:uid="{00000000-0005-0000-0000-0000FE7B0000}"/>
    <cellStyle name="20% - Accent1 4 2 2 2 2 4 6 2 2" xfId="31927" xr:uid="{00000000-0005-0000-0000-0000FF7B0000}"/>
    <cellStyle name="20% - Accent1 4 2 2 2 2 4 6 2 2 2" xfId="31928" xr:uid="{00000000-0005-0000-0000-0000007C0000}"/>
    <cellStyle name="20% - Accent1 4 2 2 2 2 4 6 2 3" xfId="31929" xr:uid="{00000000-0005-0000-0000-0000017C0000}"/>
    <cellStyle name="20% - Accent1 4 2 2 2 2 4 6 3" xfId="31930" xr:uid="{00000000-0005-0000-0000-0000027C0000}"/>
    <cellStyle name="20% - Accent1 4 2 2 2 2 4 6 3 2" xfId="31931" xr:uid="{00000000-0005-0000-0000-0000037C0000}"/>
    <cellStyle name="20% - Accent1 4 2 2 2 2 4 6 4" xfId="31932" xr:uid="{00000000-0005-0000-0000-0000047C0000}"/>
    <cellStyle name="20% - Accent1 4 2 2 2 2 4 7" xfId="31933" xr:uid="{00000000-0005-0000-0000-0000057C0000}"/>
    <cellStyle name="20% - Accent1 4 2 2 2 2 4 7 2" xfId="31934" xr:uid="{00000000-0005-0000-0000-0000067C0000}"/>
    <cellStyle name="20% - Accent1 4 2 2 2 2 4 7 2 2" xfId="31935" xr:uid="{00000000-0005-0000-0000-0000077C0000}"/>
    <cellStyle name="20% - Accent1 4 2 2 2 2 4 7 3" xfId="31936" xr:uid="{00000000-0005-0000-0000-0000087C0000}"/>
    <cellStyle name="20% - Accent1 4 2 2 2 2 4 8" xfId="31937" xr:uid="{00000000-0005-0000-0000-0000097C0000}"/>
    <cellStyle name="20% - Accent1 4 2 2 2 2 4 8 2" xfId="31938" xr:uid="{00000000-0005-0000-0000-00000A7C0000}"/>
    <cellStyle name="20% - Accent1 4 2 2 2 2 4 8 2 2" xfId="31939" xr:uid="{00000000-0005-0000-0000-00000B7C0000}"/>
    <cellStyle name="20% - Accent1 4 2 2 2 2 4 8 3" xfId="31940" xr:uid="{00000000-0005-0000-0000-00000C7C0000}"/>
    <cellStyle name="20% - Accent1 4 2 2 2 2 4 9" xfId="31941" xr:uid="{00000000-0005-0000-0000-00000D7C0000}"/>
    <cellStyle name="20% - Accent1 4 2 2 2 2 4 9 2" xfId="31942" xr:uid="{00000000-0005-0000-0000-00000E7C0000}"/>
    <cellStyle name="20% - Accent1 4 2 2 2 2 5" xfId="31943" xr:uid="{00000000-0005-0000-0000-00000F7C0000}"/>
    <cellStyle name="20% - Accent1 4 2 2 2 2 5 2" xfId="31944" xr:uid="{00000000-0005-0000-0000-0000107C0000}"/>
    <cellStyle name="20% - Accent1 4 2 2 2 2 5 2 2" xfId="31945" xr:uid="{00000000-0005-0000-0000-0000117C0000}"/>
    <cellStyle name="20% - Accent1 4 2 2 2 2 5 2 2 2" xfId="31946" xr:uid="{00000000-0005-0000-0000-0000127C0000}"/>
    <cellStyle name="20% - Accent1 4 2 2 2 2 5 2 2 2 2" xfId="31947" xr:uid="{00000000-0005-0000-0000-0000137C0000}"/>
    <cellStyle name="20% - Accent1 4 2 2 2 2 5 2 2 3" xfId="31948" xr:uid="{00000000-0005-0000-0000-0000147C0000}"/>
    <cellStyle name="20% - Accent1 4 2 2 2 2 5 2 3" xfId="31949" xr:uid="{00000000-0005-0000-0000-0000157C0000}"/>
    <cellStyle name="20% - Accent1 4 2 2 2 2 5 2 3 2" xfId="31950" xr:uid="{00000000-0005-0000-0000-0000167C0000}"/>
    <cellStyle name="20% - Accent1 4 2 2 2 2 5 2 4" xfId="31951" xr:uid="{00000000-0005-0000-0000-0000177C0000}"/>
    <cellStyle name="20% - Accent1 4 2 2 2 2 5 3" xfId="31952" xr:uid="{00000000-0005-0000-0000-0000187C0000}"/>
    <cellStyle name="20% - Accent1 4 2 2 2 2 5 3 2" xfId="31953" xr:uid="{00000000-0005-0000-0000-0000197C0000}"/>
    <cellStyle name="20% - Accent1 4 2 2 2 2 5 3 2 2" xfId="31954" xr:uid="{00000000-0005-0000-0000-00001A7C0000}"/>
    <cellStyle name="20% - Accent1 4 2 2 2 2 5 3 2 2 2" xfId="31955" xr:uid="{00000000-0005-0000-0000-00001B7C0000}"/>
    <cellStyle name="20% - Accent1 4 2 2 2 2 5 3 2 3" xfId="31956" xr:uid="{00000000-0005-0000-0000-00001C7C0000}"/>
    <cellStyle name="20% - Accent1 4 2 2 2 2 5 3 3" xfId="31957" xr:uid="{00000000-0005-0000-0000-00001D7C0000}"/>
    <cellStyle name="20% - Accent1 4 2 2 2 2 5 3 3 2" xfId="31958" xr:uid="{00000000-0005-0000-0000-00001E7C0000}"/>
    <cellStyle name="20% - Accent1 4 2 2 2 2 5 3 4" xfId="31959" xr:uid="{00000000-0005-0000-0000-00001F7C0000}"/>
    <cellStyle name="20% - Accent1 4 2 2 2 2 5 4" xfId="31960" xr:uid="{00000000-0005-0000-0000-0000207C0000}"/>
    <cellStyle name="20% - Accent1 4 2 2 2 2 5 4 2" xfId="31961" xr:uid="{00000000-0005-0000-0000-0000217C0000}"/>
    <cellStyle name="20% - Accent1 4 2 2 2 2 5 4 2 2" xfId="31962" xr:uid="{00000000-0005-0000-0000-0000227C0000}"/>
    <cellStyle name="20% - Accent1 4 2 2 2 2 5 4 2 2 2" xfId="31963" xr:uid="{00000000-0005-0000-0000-0000237C0000}"/>
    <cellStyle name="20% - Accent1 4 2 2 2 2 5 4 2 3" xfId="31964" xr:uid="{00000000-0005-0000-0000-0000247C0000}"/>
    <cellStyle name="20% - Accent1 4 2 2 2 2 5 4 3" xfId="31965" xr:uid="{00000000-0005-0000-0000-0000257C0000}"/>
    <cellStyle name="20% - Accent1 4 2 2 2 2 5 4 3 2" xfId="31966" xr:uid="{00000000-0005-0000-0000-0000267C0000}"/>
    <cellStyle name="20% - Accent1 4 2 2 2 2 5 4 4" xfId="31967" xr:uid="{00000000-0005-0000-0000-0000277C0000}"/>
    <cellStyle name="20% - Accent1 4 2 2 2 2 5 5" xfId="31968" xr:uid="{00000000-0005-0000-0000-0000287C0000}"/>
    <cellStyle name="20% - Accent1 4 2 2 2 2 5 5 2" xfId="31969" xr:uid="{00000000-0005-0000-0000-0000297C0000}"/>
    <cellStyle name="20% - Accent1 4 2 2 2 2 5 5 2 2" xfId="31970" xr:uid="{00000000-0005-0000-0000-00002A7C0000}"/>
    <cellStyle name="20% - Accent1 4 2 2 2 2 5 5 3" xfId="31971" xr:uid="{00000000-0005-0000-0000-00002B7C0000}"/>
    <cellStyle name="20% - Accent1 4 2 2 2 2 5 6" xfId="31972" xr:uid="{00000000-0005-0000-0000-00002C7C0000}"/>
    <cellStyle name="20% - Accent1 4 2 2 2 2 5 6 2" xfId="31973" xr:uid="{00000000-0005-0000-0000-00002D7C0000}"/>
    <cellStyle name="20% - Accent1 4 2 2 2 2 5 6 2 2" xfId="31974" xr:uid="{00000000-0005-0000-0000-00002E7C0000}"/>
    <cellStyle name="20% - Accent1 4 2 2 2 2 5 6 3" xfId="31975" xr:uid="{00000000-0005-0000-0000-00002F7C0000}"/>
    <cellStyle name="20% - Accent1 4 2 2 2 2 5 7" xfId="31976" xr:uid="{00000000-0005-0000-0000-0000307C0000}"/>
    <cellStyle name="20% - Accent1 4 2 2 2 2 5 7 2" xfId="31977" xr:uid="{00000000-0005-0000-0000-0000317C0000}"/>
    <cellStyle name="20% - Accent1 4 2 2 2 2 5 8" xfId="31978" xr:uid="{00000000-0005-0000-0000-0000327C0000}"/>
    <cellStyle name="20% - Accent1 4 2 2 2 2 5 8 2" xfId="31979" xr:uid="{00000000-0005-0000-0000-0000337C0000}"/>
    <cellStyle name="20% - Accent1 4 2 2 2 2 5 9" xfId="31980" xr:uid="{00000000-0005-0000-0000-0000347C0000}"/>
    <cellStyle name="20% - Accent1 4 2 2 2 2 6" xfId="31981" xr:uid="{00000000-0005-0000-0000-0000357C0000}"/>
    <cellStyle name="20% - Accent1 4 2 2 2 2 6 2" xfId="31982" xr:uid="{00000000-0005-0000-0000-0000367C0000}"/>
    <cellStyle name="20% - Accent1 4 2 2 2 2 6 2 2" xfId="31983" xr:uid="{00000000-0005-0000-0000-0000377C0000}"/>
    <cellStyle name="20% - Accent1 4 2 2 2 2 6 2 2 2" xfId="31984" xr:uid="{00000000-0005-0000-0000-0000387C0000}"/>
    <cellStyle name="20% - Accent1 4 2 2 2 2 6 2 2 2 2" xfId="31985" xr:uid="{00000000-0005-0000-0000-0000397C0000}"/>
    <cellStyle name="20% - Accent1 4 2 2 2 2 6 2 2 3" xfId="31986" xr:uid="{00000000-0005-0000-0000-00003A7C0000}"/>
    <cellStyle name="20% - Accent1 4 2 2 2 2 6 2 3" xfId="31987" xr:uid="{00000000-0005-0000-0000-00003B7C0000}"/>
    <cellStyle name="20% - Accent1 4 2 2 2 2 6 2 3 2" xfId="31988" xr:uid="{00000000-0005-0000-0000-00003C7C0000}"/>
    <cellStyle name="20% - Accent1 4 2 2 2 2 6 2 4" xfId="31989" xr:uid="{00000000-0005-0000-0000-00003D7C0000}"/>
    <cellStyle name="20% - Accent1 4 2 2 2 2 6 3" xfId="31990" xr:uid="{00000000-0005-0000-0000-00003E7C0000}"/>
    <cellStyle name="20% - Accent1 4 2 2 2 2 6 3 2" xfId="31991" xr:uid="{00000000-0005-0000-0000-00003F7C0000}"/>
    <cellStyle name="20% - Accent1 4 2 2 2 2 6 3 2 2" xfId="31992" xr:uid="{00000000-0005-0000-0000-0000407C0000}"/>
    <cellStyle name="20% - Accent1 4 2 2 2 2 6 3 2 2 2" xfId="31993" xr:uid="{00000000-0005-0000-0000-0000417C0000}"/>
    <cellStyle name="20% - Accent1 4 2 2 2 2 6 3 2 3" xfId="31994" xr:uid="{00000000-0005-0000-0000-0000427C0000}"/>
    <cellStyle name="20% - Accent1 4 2 2 2 2 6 3 3" xfId="31995" xr:uid="{00000000-0005-0000-0000-0000437C0000}"/>
    <cellStyle name="20% - Accent1 4 2 2 2 2 6 3 3 2" xfId="31996" xr:uid="{00000000-0005-0000-0000-0000447C0000}"/>
    <cellStyle name="20% - Accent1 4 2 2 2 2 6 3 4" xfId="31997" xr:uid="{00000000-0005-0000-0000-0000457C0000}"/>
    <cellStyle name="20% - Accent1 4 2 2 2 2 6 4" xfId="31998" xr:uid="{00000000-0005-0000-0000-0000467C0000}"/>
    <cellStyle name="20% - Accent1 4 2 2 2 2 6 4 2" xfId="31999" xr:uid="{00000000-0005-0000-0000-0000477C0000}"/>
    <cellStyle name="20% - Accent1 4 2 2 2 2 6 4 2 2" xfId="32000" xr:uid="{00000000-0005-0000-0000-0000487C0000}"/>
    <cellStyle name="20% - Accent1 4 2 2 2 2 6 4 2 2 2" xfId="32001" xr:uid="{00000000-0005-0000-0000-0000497C0000}"/>
    <cellStyle name="20% - Accent1 4 2 2 2 2 6 4 2 3" xfId="32002" xr:uid="{00000000-0005-0000-0000-00004A7C0000}"/>
    <cellStyle name="20% - Accent1 4 2 2 2 2 6 4 3" xfId="32003" xr:uid="{00000000-0005-0000-0000-00004B7C0000}"/>
    <cellStyle name="20% - Accent1 4 2 2 2 2 6 4 3 2" xfId="32004" xr:uid="{00000000-0005-0000-0000-00004C7C0000}"/>
    <cellStyle name="20% - Accent1 4 2 2 2 2 6 4 4" xfId="32005" xr:uid="{00000000-0005-0000-0000-00004D7C0000}"/>
    <cellStyle name="20% - Accent1 4 2 2 2 2 6 5" xfId="32006" xr:uid="{00000000-0005-0000-0000-00004E7C0000}"/>
    <cellStyle name="20% - Accent1 4 2 2 2 2 6 5 2" xfId="32007" xr:uid="{00000000-0005-0000-0000-00004F7C0000}"/>
    <cellStyle name="20% - Accent1 4 2 2 2 2 6 5 2 2" xfId="32008" xr:uid="{00000000-0005-0000-0000-0000507C0000}"/>
    <cellStyle name="20% - Accent1 4 2 2 2 2 6 5 3" xfId="32009" xr:uid="{00000000-0005-0000-0000-0000517C0000}"/>
    <cellStyle name="20% - Accent1 4 2 2 2 2 6 6" xfId="32010" xr:uid="{00000000-0005-0000-0000-0000527C0000}"/>
    <cellStyle name="20% - Accent1 4 2 2 2 2 6 6 2" xfId="32011" xr:uid="{00000000-0005-0000-0000-0000537C0000}"/>
    <cellStyle name="20% - Accent1 4 2 2 2 2 6 6 2 2" xfId="32012" xr:uid="{00000000-0005-0000-0000-0000547C0000}"/>
    <cellStyle name="20% - Accent1 4 2 2 2 2 6 6 3" xfId="32013" xr:uid="{00000000-0005-0000-0000-0000557C0000}"/>
    <cellStyle name="20% - Accent1 4 2 2 2 2 6 7" xfId="32014" xr:uid="{00000000-0005-0000-0000-0000567C0000}"/>
    <cellStyle name="20% - Accent1 4 2 2 2 2 6 7 2" xfId="32015" xr:uid="{00000000-0005-0000-0000-0000577C0000}"/>
    <cellStyle name="20% - Accent1 4 2 2 2 2 6 8" xfId="32016" xr:uid="{00000000-0005-0000-0000-0000587C0000}"/>
    <cellStyle name="20% - Accent1 4 2 2 2 2 6 8 2" xfId="32017" xr:uid="{00000000-0005-0000-0000-0000597C0000}"/>
    <cellStyle name="20% - Accent1 4 2 2 2 2 6 9" xfId="32018" xr:uid="{00000000-0005-0000-0000-00005A7C0000}"/>
    <cellStyle name="20% - Accent1 4 2 2 2 2 7" xfId="32019" xr:uid="{00000000-0005-0000-0000-00005B7C0000}"/>
    <cellStyle name="20% - Accent1 4 2 2 2 2 7 2" xfId="32020" xr:uid="{00000000-0005-0000-0000-00005C7C0000}"/>
    <cellStyle name="20% - Accent1 4 2 2 2 2 7 2 2" xfId="32021" xr:uid="{00000000-0005-0000-0000-00005D7C0000}"/>
    <cellStyle name="20% - Accent1 4 2 2 2 2 7 2 2 2" xfId="32022" xr:uid="{00000000-0005-0000-0000-00005E7C0000}"/>
    <cellStyle name="20% - Accent1 4 2 2 2 2 7 2 3" xfId="32023" xr:uid="{00000000-0005-0000-0000-00005F7C0000}"/>
    <cellStyle name="20% - Accent1 4 2 2 2 2 7 3" xfId="32024" xr:uid="{00000000-0005-0000-0000-0000607C0000}"/>
    <cellStyle name="20% - Accent1 4 2 2 2 2 7 3 2" xfId="32025" xr:uid="{00000000-0005-0000-0000-0000617C0000}"/>
    <cellStyle name="20% - Accent1 4 2 2 2 2 7 4" xfId="32026" xr:uid="{00000000-0005-0000-0000-0000627C0000}"/>
    <cellStyle name="20% - Accent1 4 2 2 2 2 8" xfId="32027" xr:uid="{00000000-0005-0000-0000-0000637C0000}"/>
    <cellStyle name="20% - Accent1 4 2 2 2 2 8 2" xfId="32028" xr:uid="{00000000-0005-0000-0000-0000647C0000}"/>
    <cellStyle name="20% - Accent1 4 2 2 2 2 8 2 2" xfId="32029" xr:uid="{00000000-0005-0000-0000-0000657C0000}"/>
    <cellStyle name="20% - Accent1 4 2 2 2 2 8 2 2 2" xfId="32030" xr:uid="{00000000-0005-0000-0000-0000667C0000}"/>
    <cellStyle name="20% - Accent1 4 2 2 2 2 8 2 3" xfId="32031" xr:uid="{00000000-0005-0000-0000-0000677C0000}"/>
    <cellStyle name="20% - Accent1 4 2 2 2 2 8 3" xfId="32032" xr:uid="{00000000-0005-0000-0000-0000687C0000}"/>
    <cellStyle name="20% - Accent1 4 2 2 2 2 8 3 2" xfId="32033" xr:uid="{00000000-0005-0000-0000-0000697C0000}"/>
    <cellStyle name="20% - Accent1 4 2 2 2 2 8 4" xfId="32034" xr:uid="{00000000-0005-0000-0000-00006A7C0000}"/>
    <cellStyle name="20% - Accent1 4 2 2 2 2 9" xfId="32035" xr:uid="{00000000-0005-0000-0000-00006B7C0000}"/>
    <cellStyle name="20% - Accent1 4 2 2 2 2 9 2" xfId="32036" xr:uid="{00000000-0005-0000-0000-00006C7C0000}"/>
    <cellStyle name="20% - Accent1 4 2 2 2 2 9 2 2" xfId="32037" xr:uid="{00000000-0005-0000-0000-00006D7C0000}"/>
    <cellStyle name="20% - Accent1 4 2 2 2 2 9 2 2 2" xfId="32038" xr:uid="{00000000-0005-0000-0000-00006E7C0000}"/>
    <cellStyle name="20% - Accent1 4 2 2 2 2 9 2 3" xfId="32039" xr:uid="{00000000-0005-0000-0000-00006F7C0000}"/>
    <cellStyle name="20% - Accent1 4 2 2 2 2 9 3" xfId="32040" xr:uid="{00000000-0005-0000-0000-0000707C0000}"/>
    <cellStyle name="20% - Accent1 4 2 2 2 2 9 3 2" xfId="32041" xr:uid="{00000000-0005-0000-0000-0000717C0000}"/>
    <cellStyle name="20% - Accent1 4 2 2 2 2 9 4" xfId="32042" xr:uid="{00000000-0005-0000-0000-0000727C0000}"/>
    <cellStyle name="20% - Accent1 4 2 2 2 3" xfId="32043" xr:uid="{00000000-0005-0000-0000-0000737C0000}"/>
    <cellStyle name="20% - Accent1 4 2 2 2 3 10" xfId="32044" xr:uid="{00000000-0005-0000-0000-0000747C0000}"/>
    <cellStyle name="20% - Accent1 4 2 2 2 3 10 2" xfId="32045" xr:uid="{00000000-0005-0000-0000-0000757C0000}"/>
    <cellStyle name="20% - Accent1 4 2 2 2 3 11" xfId="32046" xr:uid="{00000000-0005-0000-0000-0000767C0000}"/>
    <cellStyle name="20% - Accent1 4 2 2 2 3 2" xfId="32047" xr:uid="{00000000-0005-0000-0000-0000777C0000}"/>
    <cellStyle name="20% - Accent1 4 2 2 2 3 2 2" xfId="32048" xr:uid="{00000000-0005-0000-0000-0000787C0000}"/>
    <cellStyle name="20% - Accent1 4 2 2 2 3 2 2 2" xfId="32049" xr:uid="{00000000-0005-0000-0000-0000797C0000}"/>
    <cellStyle name="20% - Accent1 4 2 2 2 3 2 2 2 2" xfId="32050" xr:uid="{00000000-0005-0000-0000-00007A7C0000}"/>
    <cellStyle name="20% - Accent1 4 2 2 2 3 2 2 2 2 2" xfId="32051" xr:uid="{00000000-0005-0000-0000-00007B7C0000}"/>
    <cellStyle name="20% - Accent1 4 2 2 2 3 2 2 2 3" xfId="32052" xr:uid="{00000000-0005-0000-0000-00007C7C0000}"/>
    <cellStyle name="20% - Accent1 4 2 2 2 3 2 2 3" xfId="32053" xr:uid="{00000000-0005-0000-0000-00007D7C0000}"/>
    <cellStyle name="20% - Accent1 4 2 2 2 3 2 2 3 2" xfId="32054" xr:uid="{00000000-0005-0000-0000-00007E7C0000}"/>
    <cellStyle name="20% - Accent1 4 2 2 2 3 2 2 4" xfId="32055" xr:uid="{00000000-0005-0000-0000-00007F7C0000}"/>
    <cellStyle name="20% - Accent1 4 2 2 2 3 2 3" xfId="32056" xr:uid="{00000000-0005-0000-0000-0000807C0000}"/>
    <cellStyle name="20% - Accent1 4 2 2 2 3 2 3 2" xfId="32057" xr:uid="{00000000-0005-0000-0000-0000817C0000}"/>
    <cellStyle name="20% - Accent1 4 2 2 2 3 2 3 2 2" xfId="32058" xr:uid="{00000000-0005-0000-0000-0000827C0000}"/>
    <cellStyle name="20% - Accent1 4 2 2 2 3 2 3 2 2 2" xfId="32059" xr:uid="{00000000-0005-0000-0000-0000837C0000}"/>
    <cellStyle name="20% - Accent1 4 2 2 2 3 2 3 2 3" xfId="32060" xr:uid="{00000000-0005-0000-0000-0000847C0000}"/>
    <cellStyle name="20% - Accent1 4 2 2 2 3 2 3 3" xfId="32061" xr:uid="{00000000-0005-0000-0000-0000857C0000}"/>
    <cellStyle name="20% - Accent1 4 2 2 2 3 2 3 3 2" xfId="32062" xr:uid="{00000000-0005-0000-0000-0000867C0000}"/>
    <cellStyle name="20% - Accent1 4 2 2 2 3 2 3 4" xfId="32063" xr:uid="{00000000-0005-0000-0000-0000877C0000}"/>
    <cellStyle name="20% - Accent1 4 2 2 2 3 2 4" xfId="32064" xr:uid="{00000000-0005-0000-0000-0000887C0000}"/>
    <cellStyle name="20% - Accent1 4 2 2 2 3 2 4 2" xfId="32065" xr:uid="{00000000-0005-0000-0000-0000897C0000}"/>
    <cellStyle name="20% - Accent1 4 2 2 2 3 2 4 2 2" xfId="32066" xr:uid="{00000000-0005-0000-0000-00008A7C0000}"/>
    <cellStyle name="20% - Accent1 4 2 2 2 3 2 4 2 2 2" xfId="32067" xr:uid="{00000000-0005-0000-0000-00008B7C0000}"/>
    <cellStyle name="20% - Accent1 4 2 2 2 3 2 4 2 3" xfId="32068" xr:uid="{00000000-0005-0000-0000-00008C7C0000}"/>
    <cellStyle name="20% - Accent1 4 2 2 2 3 2 4 3" xfId="32069" xr:uid="{00000000-0005-0000-0000-00008D7C0000}"/>
    <cellStyle name="20% - Accent1 4 2 2 2 3 2 4 3 2" xfId="32070" xr:uid="{00000000-0005-0000-0000-00008E7C0000}"/>
    <cellStyle name="20% - Accent1 4 2 2 2 3 2 4 4" xfId="32071" xr:uid="{00000000-0005-0000-0000-00008F7C0000}"/>
    <cellStyle name="20% - Accent1 4 2 2 2 3 2 5" xfId="32072" xr:uid="{00000000-0005-0000-0000-0000907C0000}"/>
    <cellStyle name="20% - Accent1 4 2 2 2 3 2 5 2" xfId="32073" xr:uid="{00000000-0005-0000-0000-0000917C0000}"/>
    <cellStyle name="20% - Accent1 4 2 2 2 3 2 5 2 2" xfId="32074" xr:uid="{00000000-0005-0000-0000-0000927C0000}"/>
    <cellStyle name="20% - Accent1 4 2 2 2 3 2 5 3" xfId="32075" xr:uid="{00000000-0005-0000-0000-0000937C0000}"/>
    <cellStyle name="20% - Accent1 4 2 2 2 3 2 6" xfId="32076" xr:uid="{00000000-0005-0000-0000-0000947C0000}"/>
    <cellStyle name="20% - Accent1 4 2 2 2 3 2 6 2" xfId="32077" xr:uid="{00000000-0005-0000-0000-0000957C0000}"/>
    <cellStyle name="20% - Accent1 4 2 2 2 3 2 6 2 2" xfId="32078" xr:uid="{00000000-0005-0000-0000-0000967C0000}"/>
    <cellStyle name="20% - Accent1 4 2 2 2 3 2 6 3" xfId="32079" xr:uid="{00000000-0005-0000-0000-0000977C0000}"/>
    <cellStyle name="20% - Accent1 4 2 2 2 3 2 7" xfId="32080" xr:uid="{00000000-0005-0000-0000-0000987C0000}"/>
    <cellStyle name="20% - Accent1 4 2 2 2 3 2 7 2" xfId="32081" xr:uid="{00000000-0005-0000-0000-0000997C0000}"/>
    <cellStyle name="20% - Accent1 4 2 2 2 3 2 8" xfId="32082" xr:uid="{00000000-0005-0000-0000-00009A7C0000}"/>
    <cellStyle name="20% - Accent1 4 2 2 2 3 2 8 2" xfId="32083" xr:uid="{00000000-0005-0000-0000-00009B7C0000}"/>
    <cellStyle name="20% - Accent1 4 2 2 2 3 2 9" xfId="32084" xr:uid="{00000000-0005-0000-0000-00009C7C0000}"/>
    <cellStyle name="20% - Accent1 4 2 2 2 3 3" xfId="32085" xr:uid="{00000000-0005-0000-0000-00009D7C0000}"/>
    <cellStyle name="20% - Accent1 4 2 2 2 3 3 2" xfId="32086" xr:uid="{00000000-0005-0000-0000-00009E7C0000}"/>
    <cellStyle name="20% - Accent1 4 2 2 2 3 3 2 2" xfId="32087" xr:uid="{00000000-0005-0000-0000-00009F7C0000}"/>
    <cellStyle name="20% - Accent1 4 2 2 2 3 3 2 2 2" xfId="32088" xr:uid="{00000000-0005-0000-0000-0000A07C0000}"/>
    <cellStyle name="20% - Accent1 4 2 2 2 3 3 2 2 2 2" xfId="32089" xr:uid="{00000000-0005-0000-0000-0000A17C0000}"/>
    <cellStyle name="20% - Accent1 4 2 2 2 3 3 2 2 3" xfId="32090" xr:uid="{00000000-0005-0000-0000-0000A27C0000}"/>
    <cellStyle name="20% - Accent1 4 2 2 2 3 3 2 3" xfId="32091" xr:uid="{00000000-0005-0000-0000-0000A37C0000}"/>
    <cellStyle name="20% - Accent1 4 2 2 2 3 3 2 3 2" xfId="32092" xr:uid="{00000000-0005-0000-0000-0000A47C0000}"/>
    <cellStyle name="20% - Accent1 4 2 2 2 3 3 2 4" xfId="32093" xr:uid="{00000000-0005-0000-0000-0000A57C0000}"/>
    <cellStyle name="20% - Accent1 4 2 2 2 3 3 3" xfId="32094" xr:uid="{00000000-0005-0000-0000-0000A67C0000}"/>
    <cellStyle name="20% - Accent1 4 2 2 2 3 3 3 2" xfId="32095" xr:uid="{00000000-0005-0000-0000-0000A77C0000}"/>
    <cellStyle name="20% - Accent1 4 2 2 2 3 3 3 2 2" xfId="32096" xr:uid="{00000000-0005-0000-0000-0000A87C0000}"/>
    <cellStyle name="20% - Accent1 4 2 2 2 3 3 3 2 2 2" xfId="32097" xr:uid="{00000000-0005-0000-0000-0000A97C0000}"/>
    <cellStyle name="20% - Accent1 4 2 2 2 3 3 3 2 3" xfId="32098" xr:uid="{00000000-0005-0000-0000-0000AA7C0000}"/>
    <cellStyle name="20% - Accent1 4 2 2 2 3 3 3 3" xfId="32099" xr:uid="{00000000-0005-0000-0000-0000AB7C0000}"/>
    <cellStyle name="20% - Accent1 4 2 2 2 3 3 3 3 2" xfId="32100" xr:uid="{00000000-0005-0000-0000-0000AC7C0000}"/>
    <cellStyle name="20% - Accent1 4 2 2 2 3 3 3 4" xfId="32101" xr:uid="{00000000-0005-0000-0000-0000AD7C0000}"/>
    <cellStyle name="20% - Accent1 4 2 2 2 3 3 4" xfId="32102" xr:uid="{00000000-0005-0000-0000-0000AE7C0000}"/>
    <cellStyle name="20% - Accent1 4 2 2 2 3 3 4 2" xfId="32103" xr:uid="{00000000-0005-0000-0000-0000AF7C0000}"/>
    <cellStyle name="20% - Accent1 4 2 2 2 3 3 4 2 2" xfId="32104" xr:uid="{00000000-0005-0000-0000-0000B07C0000}"/>
    <cellStyle name="20% - Accent1 4 2 2 2 3 3 4 2 2 2" xfId="32105" xr:uid="{00000000-0005-0000-0000-0000B17C0000}"/>
    <cellStyle name="20% - Accent1 4 2 2 2 3 3 4 2 3" xfId="32106" xr:uid="{00000000-0005-0000-0000-0000B27C0000}"/>
    <cellStyle name="20% - Accent1 4 2 2 2 3 3 4 3" xfId="32107" xr:uid="{00000000-0005-0000-0000-0000B37C0000}"/>
    <cellStyle name="20% - Accent1 4 2 2 2 3 3 4 3 2" xfId="32108" xr:uid="{00000000-0005-0000-0000-0000B47C0000}"/>
    <cellStyle name="20% - Accent1 4 2 2 2 3 3 4 4" xfId="32109" xr:uid="{00000000-0005-0000-0000-0000B57C0000}"/>
    <cellStyle name="20% - Accent1 4 2 2 2 3 3 5" xfId="32110" xr:uid="{00000000-0005-0000-0000-0000B67C0000}"/>
    <cellStyle name="20% - Accent1 4 2 2 2 3 3 5 2" xfId="32111" xr:uid="{00000000-0005-0000-0000-0000B77C0000}"/>
    <cellStyle name="20% - Accent1 4 2 2 2 3 3 5 2 2" xfId="32112" xr:uid="{00000000-0005-0000-0000-0000B87C0000}"/>
    <cellStyle name="20% - Accent1 4 2 2 2 3 3 5 3" xfId="32113" xr:uid="{00000000-0005-0000-0000-0000B97C0000}"/>
    <cellStyle name="20% - Accent1 4 2 2 2 3 3 6" xfId="32114" xr:uid="{00000000-0005-0000-0000-0000BA7C0000}"/>
    <cellStyle name="20% - Accent1 4 2 2 2 3 3 6 2" xfId="32115" xr:uid="{00000000-0005-0000-0000-0000BB7C0000}"/>
    <cellStyle name="20% - Accent1 4 2 2 2 3 3 6 2 2" xfId="32116" xr:uid="{00000000-0005-0000-0000-0000BC7C0000}"/>
    <cellStyle name="20% - Accent1 4 2 2 2 3 3 6 3" xfId="32117" xr:uid="{00000000-0005-0000-0000-0000BD7C0000}"/>
    <cellStyle name="20% - Accent1 4 2 2 2 3 3 7" xfId="32118" xr:uid="{00000000-0005-0000-0000-0000BE7C0000}"/>
    <cellStyle name="20% - Accent1 4 2 2 2 3 3 7 2" xfId="32119" xr:uid="{00000000-0005-0000-0000-0000BF7C0000}"/>
    <cellStyle name="20% - Accent1 4 2 2 2 3 3 8" xfId="32120" xr:uid="{00000000-0005-0000-0000-0000C07C0000}"/>
    <cellStyle name="20% - Accent1 4 2 2 2 3 3 8 2" xfId="32121" xr:uid="{00000000-0005-0000-0000-0000C17C0000}"/>
    <cellStyle name="20% - Accent1 4 2 2 2 3 3 9" xfId="32122" xr:uid="{00000000-0005-0000-0000-0000C27C0000}"/>
    <cellStyle name="20% - Accent1 4 2 2 2 3 4" xfId="32123" xr:uid="{00000000-0005-0000-0000-0000C37C0000}"/>
    <cellStyle name="20% - Accent1 4 2 2 2 3 4 2" xfId="32124" xr:uid="{00000000-0005-0000-0000-0000C47C0000}"/>
    <cellStyle name="20% - Accent1 4 2 2 2 3 4 2 2" xfId="32125" xr:uid="{00000000-0005-0000-0000-0000C57C0000}"/>
    <cellStyle name="20% - Accent1 4 2 2 2 3 4 2 2 2" xfId="32126" xr:uid="{00000000-0005-0000-0000-0000C67C0000}"/>
    <cellStyle name="20% - Accent1 4 2 2 2 3 4 2 3" xfId="32127" xr:uid="{00000000-0005-0000-0000-0000C77C0000}"/>
    <cellStyle name="20% - Accent1 4 2 2 2 3 4 3" xfId="32128" xr:uid="{00000000-0005-0000-0000-0000C87C0000}"/>
    <cellStyle name="20% - Accent1 4 2 2 2 3 4 3 2" xfId="32129" xr:uid="{00000000-0005-0000-0000-0000C97C0000}"/>
    <cellStyle name="20% - Accent1 4 2 2 2 3 4 4" xfId="32130" xr:uid="{00000000-0005-0000-0000-0000CA7C0000}"/>
    <cellStyle name="20% - Accent1 4 2 2 2 3 5" xfId="32131" xr:uid="{00000000-0005-0000-0000-0000CB7C0000}"/>
    <cellStyle name="20% - Accent1 4 2 2 2 3 5 2" xfId="32132" xr:uid="{00000000-0005-0000-0000-0000CC7C0000}"/>
    <cellStyle name="20% - Accent1 4 2 2 2 3 5 2 2" xfId="32133" xr:uid="{00000000-0005-0000-0000-0000CD7C0000}"/>
    <cellStyle name="20% - Accent1 4 2 2 2 3 5 2 2 2" xfId="32134" xr:uid="{00000000-0005-0000-0000-0000CE7C0000}"/>
    <cellStyle name="20% - Accent1 4 2 2 2 3 5 2 3" xfId="32135" xr:uid="{00000000-0005-0000-0000-0000CF7C0000}"/>
    <cellStyle name="20% - Accent1 4 2 2 2 3 5 3" xfId="32136" xr:uid="{00000000-0005-0000-0000-0000D07C0000}"/>
    <cellStyle name="20% - Accent1 4 2 2 2 3 5 3 2" xfId="32137" xr:uid="{00000000-0005-0000-0000-0000D17C0000}"/>
    <cellStyle name="20% - Accent1 4 2 2 2 3 5 4" xfId="32138" xr:uid="{00000000-0005-0000-0000-0000D27C0000}"/>
    <cellStyle name="20% - Accent1 4 2 2 2 3 6" xfId="32139" xr:uid="{00000000-0005-0000-0000-0000D37C0000}"/>
    <cellStyle name="20% - Accent1 4 2 2 2 3 6 2" xfId="32140" xr:uid="{00000000-0005-0000-0000-0000D47C0000}"/>
    <cellStyle name="20% - Accent1 4 2 2 2 3 6 2 2" xfId="32141" xr:uid="{00000000-0005-0000-0000-0000D57C0000}"/>
    <cellStyle name="20% - Accent1 4 2 2 2 3 6 2 2 2" xfId="32142" xr:uid="{00000000-0005-0000-0000-0000D67C0000}"/>
    <cellStyle name="20% - Accent1 4 2 2 2 3 6 2 3" xfId="32143" xr:uid="{00000000-0005-0000-0000-0000D77C0000}"/>
    <cellStyle name="20% - Accent1 4 2 2 2 3 6 3" xfId="32144" xr:uid="{00000000-0005-0000-0000-0000D87C0000}"/>
    <cellStyle name="20% - Accent1 4 2 2 2 3 6 3 2" xfId="32145" xr:uid="{00000000-0005-0000-0000-0000D97C0000}"/>
    <cellStyle name="20% - Accent1 4 2 2 2 3 6 4" xfId="32146" xr:uid="{00000000-0005-0000-0000-0000DA7C0000}"/>
    <cellStyle name="20% - Accent1 4 2 2 2 3 7" xfId="32147" xr:uid="{00000000-0005-0000-0000-0000DB7C0000}"/>
    <cellStyle name="20% - Accent1 4 2 2 2 3 7 2" xfId="32148" xr:uid="{00000000-0005-0000-0000-0000DC7C0000}"/>
    <cellStyle name="20% - Accent1 4 2 2 2 3 7 2 2" xfId="32149" xr:uid="{00000000-0005-0000-0000-0000DD7C0000}"/>
    <cellStyle name="20% - Accent1 4 2 2 2 3 7 3" xfId="32150" xr:uid="{00000000-0005-0000-0000-0000DE7C0000}"/>
    <cellStyle name="20% - Accent1 4 2 2 2 3 8" xfId="32151" xr:uid="{00000000-0005-0000-0000-0000DF7C0000}"/>
    <cellStyle name="20% - Accent1 4 2 2 2 3 8 2" xfId="32152" xr:uid="{00000000-0005-0000-0000-0000E07C0000}"/>
    <cellStyle name="20% - Accent1 4 2 2 2 3 8 2 2" xfId="32153" xr:uid="{00000000-0005-0000-0000-0000E17C0000}"/>
    <cellStyle name="20% - Accent1 4 2 2 2 3 8 3" xfId="32154" xr:uid="{00000000-0005-0000-0000-0000E27C0000}"/>
    <cellStyle name="20% - Accent1 4 2 2 2 3 9" xfId="32155" xr:uid="{00000000-0005-0000-0000-0000E37C0000}"/>
    <cellStyle name="20% - Accent1 4 2 2 2 3 9 2" xfId="32156" xr:uid="{00000000-0005-0000-0000-0000E47C0000}"/>
    <cellStyle name="20% - Accent1 4 2 2 2 4" xfId="32157" xr:uid="{00000000-0005-0000-0000-0000E57C0000}"/>
    <cellStyle name="20% - Accent1 4 2 2 2 4 10" xfId="32158" xr:uid="{00000000-0005-0000-0000-0000E67C0000}"/>
    <cellStyle name="20% - Accent1 4 2 2 2 4 10 2" xfId="32159" xr:uid="{00000000-0005-0000-0000-0000E77C0000}"/>
    <cellStyle name="20% - Accent1 4 2 2 2 4 11" xfId="32160" xr:uid="{00000000-0005-0000-0000-0000E87C0000}"/>
    <cellStyle name="20% - Accent1 4 2 2 2 4 2" xfId="32161" xr:uid="{00000000-0005-0000-0000-0000E97C0000}"/>
    <cellStyle name="20% - Accent1 4 2 2 2 4 2 2" xfId="32162" xr:uid="{00000000-0005-0000-0000-0000EA7C0000}"/>
    <cellStyle name="20% - Accent1 4 2 2 2 4 2 2 2" xfId="32163" xr:uid="{00000000-0005-0000-0000-0000EB7C0000}"/>
    <cellStyle name="20% - Accent1 4 2 2 2 4 2 2 2 2" xfId="32164" xr:uid="{00000000-0005-0000-0000-0000EC7C0000}"/>
    <cellStyle name="20% - Accent1 4 2 2 2 4 2 2 2 2 2" xfId="32165" xr:uid="{00000000-0005-0000-0000-0000ED7C0000}"/>
    <cellStyle name="20% - Accent1 4 2 2 2 4 2 2 2 3" xfId="32166" xr:uid="{00000000-0005-0000-0000-0000EE7C0000}"/>
    <cellStyle name="20% - Accent1 4 2 2 2 4 2 2 3" xfId="32167" xr:uid="{00000000-0005-0000-0000-0000EF7C0000}"/>
    <cellStyle name="20% - Accent1 4 2 2 2 4 2 2 3 2" xfId="32168" xr:uid="{00000000-0005-0000-0000-0000F07C0000}"/>
    <cellStyle name="20% - Accent1 4 2 2 2 4 2 2 4" xfId="32169" xr:uid="{00000000-0005-0000-0000-0000F17C0000}"/>
    <cellStyle name="20% - Accent1 4 2 2 2 4 2 3" xfId="32170" xr:uid="{00000000-0005-0000-0000-0000F27C0000}"/>
    <cellStyle name="20% - Accent1 4 2 2 2 4 2 3 2" xfId="32171" xr:uid="{00000000-0005-0000-0000-0000F37C0000}"/>
    <cellStyle name="20% - Accent1 4 2 2 2 4 2 3 2 2" xfId="32172" xr:uid="{00000000-0005-0000-0000-0000F47C0000}"/>
    <cellStyle name="20% - Accent1 4 2 2 2 4 2 3 2 2 2" xfId="32173" xr:uid="{00000000-0005-0000-0000-0000F57C0000}"/>
    <cellStyle name="20% - Accent1 4 2 2 2 4 2 3 2 3" xfId="32174" xr:uid="{00000000-0005-0000-0000-0000F67C0000}"/>
    <cellStyle name="20% - Accent1 4 2 2 2 4 2 3 3" xfId="32175" xr:uid="{00000000-0005-0000-0000-0000F77C0000}"/>
    <cellStyle name="20% - Accent1 4 2 2 2 4 2 3 3 2" xfId="32176" xr:uid="{00000000-0005-0000-0000-0000F87C0000}"/>
    <cellStyle name="20% - Accent1 4 2 2 2 4 2 3 4" xfId="32177" xr:uid="{00000000-0005-0000-0000-0000F97C0000}"/>
    <cellStyle name="20% - Accent1 4 2 2 2 4 2 4" xfId="32178" xr:uid="{00000000-0005-0000-0000-0000FA7C0000}"/>
    <cellStyle name="20% - Accent1 4 2 2 2 4 2 4 2" xfId="32179" xr:uid="{00000000-0005-0000-0000-0000FB7C0000}"/>
    <cellStyle name="20% - Accent1 4 2 2 2 4 2 4 2 2" xfId="32180" xr:uid="{00000000-0005-0000-0000-0000FC7C0000}"/>
    <cellStyle name="20% - Accent1 4 2 2 2 4 2 4 2 2 2" xfId="32181" xr:uid="{00000000-0005-0000-0000-0000FD7C0000}"/>
    <cellStyle name="20% - Accent1 4 2 2 2 4 2 4 2 3" xfId="32182" xr:uid="{00000000-0005-0000-0000-0000FE7C0000}"/>
    <cellStyle name="20% - Accent1 4 2 2 2 4 2 4 3" xfId="32183" xr:uid="{00000000-0005-0000-0000-0000FF7C0000}"/>
    <cellStyle name="20% - Accent1 4 2 2 2 4 2 4 3 2" xfId="32184" xr:uid="{00000000-0005-0000-0000-0000007D0000}"/>
    <cellStyle name="20% - Accent1 4 2 2 2 4 2 4 4" xfId="32185" xr:uid="{00000000-0005-0000-0000-0000017D0000}"/>
    <cellStyle name="20% - Accent1 4 2 2 2 4 2 5" xfId="32186" xr:uid="{00000000-0005-0000-0000-0000027D0000}"/>
    <cellStyle name="20% - Accent1 4 2 2 2 4 2 5 2" xfId="32187" xr:uid="{00000000-0005-0000-0000-0000037D0000}"/>
    <cellStyle name="20% - Accent1 4 2 2 2 4 2 5 2 2" xfId="32188" xr:uid="{00000000-0005-0000-0000-0000047D0000}"/>
    <cellStyle name="20% - Accent1 4 2 2 2 4 2 5 3" xfId="32189" xr:uid="{00000000-0005-0000-0000-0000057D0000}"/>
    <cellStyle name="20% - Accent1 4 2 2 2 4 2 6" xfId="32190" xr:uid="{00000000-0005-0000-0000-0000067D0000}"/>
    <cellStyle name="20% - Accent1 4 2 2 2 4 2 6 2" xfId="32191" xr:uid="{00000000-0005-0000-0000-0000077D0000}"/>
    <cellStyle name="20% - Accent1 4 2 2 2 4 2 6 2 2" xfId="32192" xr:uid="{00000000-0005-0000-0000-0000087D0000}"/>
    <cellStyle name="20% - Accent1 4 2 2 2 4 2 6 3" xfId="32193" xr:uid="{00000000-0005-0000-0000-0000097D0000}"/>
    <cellStyle name="20% - Accent1 4 2 2 2 4 2 7" xfId="32194" xr:uid="{00000000-0005-0000-0000-00000A7D0000}"/>
    <cellStyle name="20% - Accent1 4 2 2 2 4 2 7 2" xfId="32195" xr:uid="{00000000-0005-0000-0000-00000B7D0000}"/>
    <cellStyle name="20% - Accent1 4 2 2 2 4 2 8" xfId="32196" xr:uid="{00000000-0005-0000-0000-00000C7D0000}"/>
    <cellStyle name="20% - Accent1 4 2 2 2 4 2 8 2" xfId="32197" xr:uid="{00000000-0005-0000-0000-00000D7D0000}"/>
    <cellStyle name="20% - Accent1 4 2 2 2 4 2 9" xfId="32198" xr:uid="{00000000-0005-0000-0000-00000E7D0000}"/>
    <cellStyle name="20% - Accent1 4 2 2 2 4 3" xfId="32199" xr:uid="{00000000-0005-0000-0000-00000F7D0000}"/>
    <cellStyle name="20% - Accent1 4 2 2 2 4 3 2" xfId="32200" xr:uid="{00000000-0005-0000-0000-0000107D0000}"/>
    <cellStyle name="20% - Accent1 4 2 2 2 4 3 2 2" xfId="32201" xr:uid="{00000000-0005-0000-0000-0000117D0000}"/>
    <cellStyle name="20% - Accent1 4 2 2 2 4 3 2 2 2" xfId="32202" xr:uid="{00000000-0005-0000-0000-0000127D0000}"/>
    <cellStyle name="20% - Accent1 4 2 2 2 4 3 2 2 2 2" xfId="32203" xr:uid="{00000000-0005-0000-0000-0000137D0000}"/>
    <cellStyle name="20% - Accent1 4 2 2 2 4 3 2 2 3" xfId="32204" xr:uid="{00000000-0005-0000-0000-0000147D0000}"/>
    <cellStyle name="20% - Accent1 4 2 2 2 4 3 2 3" xfId="32205" xr:uid="{00000000-0005-0000-0000-0000157D0000}"/>
    <cellStyle name="20% - Accent1 4 2 2 2 4 3 2 3 2" xfId="32206" xr:uid="{00000000-0005-0000-0000-0000167D0000}"/>
    <cellStyle name="20% - Accent1 4 2 2 2 4 3 2 4" xfId="32207" xr:uid="{00000000-0005-0000-0000-0000177D0000}"/>
    <cellStyle name="20% - Accent1 4 2 2 2 4 3 3" xfId="32208" xr:uid="{00000000-0005-0000-0000-0000187D0000}"/>
    <cellStyle name="20% - Accent1 4 2 2 2 4 3 3 2" xfId="32209" xr:uid="{00000000-0005-0000-0000-0000197D0000}"/>
    <cellStyle name="20% - Accent1 4 2 2 2 4 3 3 2 2" xfId="32210" xr:uid="{00000000-0005-0000-0000-00001A7D0000}"/>
    <cellStyle name="20% - Accent1 4 2 2 2 4 3 3 2 2 2" xfId="32211" xr:uid="{00000000-0005-0000-0000-00001B7D0000}"/>
    <cellStyle name="20% - Accent1 4 2 2 2 4 3 3 2 3" xfId="32212" xr:uid="{00000000-0005-0000-0000-00001C7D0000}"/>
    <cellStyle name="20% - Accent1 4 2 2 2 4 3 3 3" xfId="32213" xr:uid="{00000000-0005-0000-0000-00001D7D0000}"/>
    <cellStyle name="20% - Accent1 4 2 2 2 4 3 3 3 2" xfId="32214" xr:uid="{00000000-0005-0000-0000-00001E7D0000}"/>
    <cellStyle name="20% - Accent1 4 2 2 2 4 3 3 4" xfId="32215" xr:uid="{00000000-0005-0000-0000-00001F7D0000}"/>
    <cellStyle name="20% - Accent1 4 2 2 2 4 3 4" xfId="32216" xr:uid="{00000000-0005-0000-0000-0000207D0000}"/>
    <cellStyle name="20% - Accent1 4 2 2 2 4 3 4 2" xfId="32217" xr:uid="{00000000-0005-0000-0000-0000217D0000}"/>
    <cellStyle name="20% - Accent1 4 2 2 2 4 3 4 2 2" xfId="32218" xr:uid="{00000000-0005-0000-0000-0000227D0000}"/>
    <cellStyle name="20% - Accent1 4 2 2 2 4 3 4 2 2 2" xfId="32219" xr:uid="{00000000-0005-0000-0000-0000237D0000}"/>
    <cellStyle name="20% - Accent1 4 2 2 2 4 3 4 2 3" xfId="32220" xr:uid="{00000000-0005-0000-0000-0000247D0000}"/>
    <cellStyle name="20% - Accent1 4 2 2 2 4 3 4 3" xfId="32221" xr:uid="{00000000-0005-0000-0000-0000257D0000}"/>
    <cellStyle name="20% - Accent1 4 2 2 2 4 3 4 3 2" xfId="32222" xr:uid="{00000000-0005-0000-0000-0000267D0000}"/>
    <cellStyle name="20% - Accent1 4 2 2 2 4 3 4 4" xfId="32223" xr:uid="{00000000-0005-0000-0000-0000277D0000}"/>
    <cellStyle name="20% - Accent1 4 2 2 2 4 3 5" xfId="32224" xr:uid="{00000000-0005-0000-0000-0000287D0000}"/>
    <cellStyle name="20% - Accent1 4 2 2 2 4 3 5 2" xfId="32225" xr:uid="{00000000-0005-0000-0000-0000297D0000}"/>
    <cellStyle name="20% - Accent1 4 2 2 2 4 3 5 2 2" xfId="32226" xr:uid="{00000000-0005-0000-0000-00002A7D0000}"/>
    <cellStyle name="20% - Accent1 4 2 2 2 4 3 5 3" xfId="32227" xr:uid="{00000000-0005-0000-0000-00002B7D0000}"/>
    <cellStyle name="20% - Accent1 4 2 2 2 4 3 6" xfId="32228" xr:uid="{00000000-0005-0000-0000-00002C7D0000}"/>
    <cellStyle name="20% - Accent1 4 2 2 2 4 3 6 2" xfId="32229" xr:uid="{00000000-0005-0000-0000-00002D7D0000}"/>
    <cellStyle name="20% - Accent1 4 2 2 2 4 3 6 2 2" xfId="32230" xr:uid="{00000000-0005-0000-0000-00002E7D0000}"/>
    <cellStyle name="20% - Accent1 4 2 2 2 4 3 6 3" xfId="32231" xr:uid="{00000000-0005-0000-0000-00002F7D0000}"/>
    <cellStyle name="20% - Accent1 4 2 2 2 4 3 7" xfId="32232" xr:uid="{00000000-0005-0000-0000-0000307D0000}"/>
    <cellStyle name="20% - Accent1 4 2 2 2 4 3 7 2" xfId="32233" xr:uid="{00000000-0005-0000-0000-0000317D0000}"/>
    <cellStyle name="20% - Accent1 4 2 2 2 4 3 8" xfId="32234" xr:uid="{00000000-0005-0000-0000-0000327D0000}"/>
    <cellStyle name="20% - Accent1 4 2 2 2 4 3 8 2" xfId="32235" xr:uid="{00000000-0005-0000-0000-0000337D0000}"/>
    <cellStyle name="20% - Accent1 4 2 2 2 4 3 9" xfId="32236" xr:uid="{00000000-0005-0000-0000-0000347D0000}"/>
    <cellStyle name="20% - Accent1 4 2 2 2 4 4" xfId="32237" xr:uid="{00000000-0005-0000-0000-0000357D0000}"/>
    <cellStyle name="20% - Accent1 4 2 2 2 4 4 2" xfId="32238" xr:uid="{00000000-0005-0000-0000-0000367D0000}"/>
    <cellStyle name="20% - Accent1 4 2 2 2 4 4 2 2" xfId="32239" xr:uid="{00000000-0005-0000-0000-0000377D0000}"/>
    <cellStyle name="20% - Accent1 4 2 2 2 4 4 2 2 2" xfId="32240" xr:uid="{00000000-0005-0000-0000-0000387D0000}"/>
    <cellStyle name="20% - Accent1 4 2 2 2 4 4 2 3" xfId="32241" xr:uid="{00000000-0005-0000-0000-0000397D0000}"/>
    <cellStyle name="20% - Accent1 4 2 2 2 4 4 3" xfId="32242" xr:uid="{00000000-0005-0000-0000-00003A7D0000}"/>
    <cellStyle name="20% - Accent1 4 2 2 2 4 4 3 2" xfId="32243" xr:uid="{00000000-0005-0000-0000-00003B7D0000}"/>
    <cellStyle name="20% - Accent1 4 2 2 2 4 4 4" xfId="32244" xr:uid="{00000000-0005-0000-0000-00003C7D0000}"/>
    <cellStyle name="20% - Accent1 4 2 2 2 4 5" xfId="32245" xr:uid="{00000000-0005-0000-0000-00003D7D0000}"/>
    <cellStyle name="20% - Accent1 4 2 2 2 4 5 2" xfId="32246" xr:uid="{00000000-0005-0000-0000-00003E7D0000}"/>
    <cellStyle name="20% - Accent1 4 2 2 2 4 5 2 2" xfId="32247" xr:uid="{00000000-0005-0000-0000-00003F7D0000}"/>
    <cellStyle name="20% - Accent1 4 2 2 2 4 5 2 2 2" xfId="32248" xr:uid="{00000000-0005-0000-0000-0000407D0000}"/>
    <cellStyle name="20% - Accent1 4 2 2 2 4 5 2 3" xfId="32249" xr:uid="{00000000-0005-0000-0000-0000417D0000}"/>
    <cellStyle name="20% - Accent1 4 2 2 2 4 5 3" xfId="32250" xr:uid="{00000000-0005-0000-0000-0000427D0000}"/>
    <cellStyle name="20% - Accent1 4 2 2 2 4 5 3 2" xfId="32251" xr:uid="{00000000-0005-0000-0000-0000437D0000}"/>
    <cellStyle name="20% - Accent1 4 2 2 2 4 5 4" xfId="32252" xr:uid="{00000000-0005-0000-0000-0000447D0000}"/>
    <cellStyle name="20% - Accent1 4 2 2 2 4 6" xfId="32253" xr:uid="{00000000-0005-0000-0000-0000457D0000}"/>
    <cellStyle name="20% - Accent1 4 2 2 2 4 6 2" xfId="32254" xr:uid="{00000000-0005-0000-0000-0000467D0000}"/>
    <cellStyle name="20% - Accent1 4 2 2 2 4 6 2 2" xfId="32255" xr:uid="{00000000-0005-0000-0000-0000477D0000}"/>
    <cellStyle name="20% - Accent1 4 2 2 2 4 6 2 2 2" xfId="32256" xr:uid="{00000000-0005-0000-0000-0000487D0000}"/>
    <cellStyle name="20% - Accent1 4 2 2 2 4 6 2 3" xfId="32257" xr:uid="{00000000-0005-0000-0000-0000497D0000}"/>
    <cellStyle name="20% - Accent1 4 2 2 2 4 6 3" xfId="32258" xr:uid="{00000000-0005-0000-0000-00004A7D0000}"/>
    <cellStyle name="20% - Accent1 4 2 2 2 4 6 3 2" xfId="32259" xr:uid="{00000000-0005-0000-0000-00004B7D0000}"/>
    <cellStyle name="20% - Accent1 4 2 2 2 4 6 4" xfId="32260" xr:uid="{00000000-0005-0000-0000-00004C7D0000}"/>
    <cellStyle name="20% - Accent1 4 2 2 2 4 7" xfId="32261" xr:uid="{00000000-0005-0000-0000-00004D7D0000}"/>
    <cellStyle name="20% - Accent1 4 2 2 2 4 7 2" xfId="32262" xr:uid="{00000000-0005-0000-0000-00004E7D0000}"/>
    <cellStyle name="20% - Accent1 4 2 2 2 4 7 2 2" xfId="32263" xr:uid="{00000000-0005-0000-0000-00004F7D0000}"/>
    <cellStyle name="20% - Accent1 4 2 2 2 4 7 3" xfId="32264" xr:uid="{00000000-0005-0000-0000-0000507D0000}"/>
    <cellStyle name="20% - Accent1 4 2 2 2 4 8" xfId="32265" xr:uid="{00000000-0005-0000-0000-0000517D0000}"/>
    <cellStyle name="20% - Accent1 4 2 2 2 4 8 2" xfId="32266" xr:uid="{00000000-0005-0000-0000-0000527D0000}"/>
    <cellStyle name="20% - Accent1 4 2 2 2 4 8 2 2" xfId="32267" xr:uid="{00000000-0005-0000-0000-0000537D0000}"/>
    <cellStyle name="20% - Accent1 4 2 2 2 4 8 3" xfId="32268" xr:uid="{00000000-0005-0000-0000-0000547D0000}"/>
    <cellStyle name="20% - Accent1 4 2 2 2 4 9" xfId="32269" xr:uid="{00000000-0005-0000-0000-0000557D0000}"/>
    <cellStyle name="20% - Accent1 4 2 2 2 4 9 2" xfId="32270" xr:uid="{00000000-0005-0000-0000-0000567D0000}"/>
    <cellStyle name="20% - Accent1 4 2 2 2 5" xfId="32271" xr:uid="{00000000-0005-0000-0000-0000577D0000}"/>
    <cellStyle name="20% - Accent1 4 2 2 2 5 10" xfId="32272" xr:uid="{00000000-0005-0000-0000-0000587D0000}"/>
    <cellStyle name="20% - Accent1 4 2 2 2 5 10 2" xfId="32273" xr:uid="{00000000-0005-0000-0000-0000597D0000}"/>
    <cellStyle name="20% - Accent1 4 2 2 2 5 11" xfId="32274" xr:uid="{00000000-0005-0000-0000-00005A7D0000}"/>
    <cellStyle name="20% - Accent1 4 2 2 2 5 2" xfId="32275" xr:uid="{00000000-0005-0000-0000-00005B7D0000}"/>
    <cellStyle name="20% - Accent1 4 2 2 2 5 2 2" xfId="32276" xr:uid="{00000000-0005-0000-0000-00005C7D0000}"/>
    <cellStyle name="20% - Accent1 4 2 2 2 5 2 2 2" xfId="32277" xr:uid="{00000000-0005-0000-0000-00005D7D0000}"/>
    <cellStyle name="20% - Accent1 4 2 2 2 5 2 2 2 2" xfId="32278" xr:uid="{00000000-0005-0000-0000-00005E7D0000}"/>
    <cellStyle name="20% - Accent1 4 2 2 2 5 2 2 2 2 2" xfId="32279" xr:uid="{00000000-0005-0000-0000-00005F7D0000}"/>
    <cellStyle name="20% - Accent1 4 2 2 2 5 2 2 2 3" xfId="32280" xr:uid="{00000000-0005-0000-0000-0000607D0000}"/>
    <cellStyle name="20% - Accent1 4 2 2 2 5 2 2 3" xfId="32281" xr:uid="{00000000-0005-0000-0000-0000617D0000}"/>
    <cellStyle name="20% - Accent1 4 2 2 2 5 2 2 3 2" xfId="32282" xr:uid="{00000000-0005-0000-0000-0000627D0000}"/>
    <cellStyle name="20% - Accent1 4 2 2 2 5 2 2 4" xfId="32283" xr:uid="{00000000-0005-0000-0000-0000637D0000}"/>
    <cellStyle name="20% - Accent1 4 2 2 2 5 2 3" xfId="32284" xr:uid="{00000000-0005-0000-0000-0000647D0000}"/>
    <cellStyle name="20% - Accent1 4 2 2 2 5 2 3 2" xfId="32285" xr:uid="{00000000-0005-0000-0000-0000657D0000}"/>
    <cellStyle name="20% - Accent1 4 2 2 2 5 2 3 2 2" xfId="32286" xr:uid="{00000000-0005-0000-0000-0000667D0000}"/>
    <cellStyle name="20% - Accent1 4 2 2 2 5 2 3 2 2 2" xfId="32287" xr:uid="{00000000-0005-0000-0000-0000677D0000}"/>
    <cellStyle name="20% - Accent1 4 2 2 2 5 2 3 2 3" xfId="32288" xr:uid="{00000000-0005-0000-0000-0000687D0000}"/>
    <cellStyle name="20% - Accent1 4 2 2 2 5 2 3 3" xfId="32289" xr:uid="{00000000-0005-0000-0000-0000697D0000}"/>
    <cellStyle name="20% - Accent1 4 2 2 2 5 2 3 3 2" xfId="32290" xr:uid="{00000000-0005-0000-0000-00006A7D0000}"/>
    <cellStyle name="20% - Accent1 4 2 2 2 5 2 3 4" xfId="32291" xr:uid="{00000000-0005-0000-0000-00006B7D0000}"/>
    <cellStyle name="20% - Accent1 4 2 2 2 5 2 4" xfId="32292" xr:uid="{00000000-0005-0000-0000-00006C7D0000}"/>
    <cellStyle name="20% - Accent1 4 2 2 2 5 2 4 2" xfId="32293" xr:uid="{00000000-0005-0000-0000-00006D7D0000}"/>
    <cellStyle name="20% - Accent1 4 2 2 2 5 2 4 2 2" xfId="32294" xr:uid="{00000000-0005-0000-0000-00006E7D0000}"/>
    <cellStyle name="20% - Accent1 4 2 2 2 5 2 4 2 2 2" xfId="32295" xr:uid="{00000000-0005-0000-0000-00006F7D0000}"/>
    <cellStyle name="20% - Accent1 4 2 2 2 5 2 4 2 3" xfId="32296" xr:uid="{00000000-0005-0000-0000-0000707D0000}"/>
    <cellStyle name="20% - Accent1 4 2 2 2 5 2 4 3" xfId="32297" xr:uid="{00000000-0005-0000-0000-0000717D0000}"/>
    <cellStyle name="20% - Accent1 4 2 2 2 5 2 4 3 2" xfId="32298" xr:uid="{00000000-0005-0000-0000-0000727D0000}"/>
    <cellStyle name="20% - Accent1 4 2 2 2 5 2 4 4" xfId="32299" xr:uid="{00000000-0005-0000-0000-0000737D0000}"/>
    <cellStyle name="20% - Accent1 4 2 2 2 5 2 5" xfId="32300" xr:uid="{00000000-0005-0000-0000-0000747D0000}"/>
    <cellStyle name="20% - Accent1 4 2 2 2 5 2 5 2" xfId="32301" xr:uid="{00000000-0005-0000-0000-0000757D0000}"/>
    <cellStyle name="20% - Accent1 4 2 2 2 5 2 5 2 2" xfId="32302" xr:uid="{00000000-0005-0000-0000-0000767D0000}"/>
    <cellStyle name="20% - Accent1 4 2 2 2 5 2 5 3" xfId="32303" xr:uid="{00000000-0005-0000-0000-0000777D0000}"/>
    <cellStyle name="20% - Accent1 4 2 2 2 5 2 6" xfId="32304" xr:uid="{00000000-0005-0000-0000-0000787D0000}"/>
    <cellStyle name="20% - Accent1 4 2 2 2 5 2 6 2" xfId="32305" xr:uid="{00000000-0005-0000-0000-0000797D0000}"/>
    <cellStyle name="20% - Accent1 4 2 2 2 5 2 6 2 2" xfId="32306" xr:uid="{00000000-0005-0000-0000-00007A7D0000}"/>
    <cellStyle name="20% - Accent1 4 2 2 2 5 2 6 3" xfId="32307" xr:uid="{00000000-0005-0000-0000-00007B7D0000}"/>
    <cellStyle name="20% - Accent1 4 2 2 2 5 2 7" xfId="32308" xr:uid="{00000000-0005-0000-0000-00007C7D0000}"/>
    <cellStyle name="20% - Accent1 4 2 2 2 5 2 7 2" xfId="32309" xr:uid="{00000000-0005-0000-0000-00007D7D0000}"/>
    <cellStyle name="20% - Accent1 4 2 2 2 5 2 8" xfId="32310" xr:uid="{00000000-0005-0000-0000-00007E7D0000}"/>
    <cellStyle name="20% - Accent1 4 2 2 2 5 2 8 2" xfId="32311" xr:uid="{00000000-0005-0000-0000-00007F7D0000}"/>
    <cellStyle name="20% - Accent1 4 2 2 2 5 2 9" xfId="32312" xr:uid="{00000000-0005-0000-0000-0000807D0000}"/>
    <cellStyle name="20% - Accent1 4 2 2 2 5 3" xfId="32313" xr:uid="{00000000-0005-0000-0000-0000817D0000}"/>
    <cellStyle name="20% - Accent1 4 2 2 2 5 3 2" xfId="32314" xr:uid="{00000000-0005-0000-0000-0000827D0000}"/>
    <cellStyle name="20% - Accent1 4 2 2 2 5 3 2 2" xfId="32315" xr:uid="{00000000-0005-0000-0000-0000837D0000}"/>
    <cellStyle name="20% - Accent1 4 2 2 2 5 3 2 2 2" xfId="32316" xr:uid="{00000000-0005-0000-0000-0000847D0000}"/>
    <cellStyle name="20% - Accent1 4 2 2 2 5 3 2 2 2 2" xfId="32317" xr:uid="{00000000-0005-0000-0000-0000857D0000}"/>
    <cellStyle name="20% - Accent1 4 2 2 2 5 3 2 2 3" xfId="32318" xr:uid="{00000000-0005-0000-0000-0000867D0000}"/>
    <cellStyle name="20% - Accent1 4 2 2 2 5 3 2 3" xfId="32319" xr:uid="{00000000-0005-0000-0000-0000877D0000}"/>
    <cellStyle name="20% - Accent1 4 2 2 2 5 3 2 3 2" xfId="32320" xr:uid="{00000000-0005-0000-0000-0000887D0000}"/>
    <cellStyle name="20% - Accent1 4 2 2 2 5 3 2 4" xfId="32321" xr:uid="{00000000-0005-0000-0000-0000897D0000}"/>
    <cellStyle name="20% - Accent1 4 2 2 2 5 3 3" xfId="32322" xr:uid="{00000000-0005-0000-0000-00008A7D0000}"/>
    <cellStyle name="20% - Accent1 4 2 2 2 5 3 3 2" xfId="32323" xr:uid="{00000000-0005-0000-0000-00008B7D0000}"/>
    <cellStyle name="20% - Accent1 4 2 2 2 5 3 3 2 2" xfId="32324" xr:uid="{00000000-0005-0000-0000-00008C7D0000}"/>
    <cellStyle name="20% - Accent1 4 2 2 2 5 3 3 2 2 2" xfId="32325" xr:uid="{00000000-0005-0000-0000-00008D7D0000}"/>
    <cellStyle name="20% - Accent1 4 2 2 2 5 3 3 2 3" xfId="32326" xr:uid="{00000000-0005-0000-0000-00008E7D0000}"/>
    <cellStyle name="20% - Accent1 4 2 2 2 5 3 3 3" xfId="32327" xr:uid="{00000000-0005-0000-0000-00008F7D0000}"/>
    <cellStyle name="20% - Accent1 4 2 2 2 5 3 3 3 2" xfId="32328" xr:uid="{00000000-0005-0000-0000-0000907D0000}"/>
    <cellStyle name="20% - Accent1 4 2 2 2 5 3 3 4" xfId="32329" xr:uid="{00000000-0005-0000-0000-0000917D0000}"/>
    <cellStyle name="20% - Accent1 4 2 2 2 5 3 4" xfId="32330" xr:uid="{00000000-0005-0000-0000-0000927D0000}"/>
    <cellStyle name="20% - Accent1 4 2 2 2 5 3 4 2" xfId="32331" xr:uid="{00000000-0005-0000-0000-0000937D0000}"/>
    <cellStyle name="20% - Accent1 4 2 2 2 5 3 4 2 2" xfId="32332" xr:uid="{00000000-0005-0000-0000-0000947D0000}"/>
    <cellStyle name="20% - Accent1 4 2 2 2 5 3 4 2 2 2" xfId="32333" xr:uid="{00000000-0005-0000-0000-0000957D0000}"/>
    <cellStyle name="20% - Accent1 4 2 2 2 5 3 4 2 3" xfId="32334" xr:uid="{00000000-0005-0000-0000-0000967D0000}"/>
    <cellStyle name="20% - Accent1 4 2 2 2 5 3 4 3" xfId="32335" xr:uid="{00000000-0005-0000-0000-0000977D0000}"/>
    <cellStyle name="20% - Accent1 4 2 2 2 5 3 4 3 2" xfId="32336" xr:uid="{00000000-0005-0000-0000-0000987D0000}"/>
    <cellStyle name="20% - Accent1 4 2 2 2 5 3 4 4" xfId="32337" xr:uid="{00000000-0005-0000-0000-0000997D0000}"/>
    <cellStyle name="20% - Accent1 4 2 2 2 5 3 5" xfId="32338" xr:uid="{00000000-0005-0000-0000-00009A7D0000}"/>
    <cellStyle name="20% - Accent1 4 2 2 2 5 3 5 2" xfId="32339" xr:uid="{00000000-0005-0000-0000-00009B7D0000}"/>
    <cellStyle name="20% - Accent1 4 2 2 2 5 3 5 2 2" xfId="32340" xr:uid="{00000000-0005-0000-0000-00009C7D0000}"/>
    <cellStyle name="20% - Accent1 4 2 2 2 5 3 5 3" xfId="32341" xr:uid="{00000000-0005-0000-0000-00009D7D0000}"/>
    <cellStyle name="20% - Accent1 4 2 2 2 5 3 6" xfId="32342" xr:uid="{00000000-0005-0000-0000-00009E7D0000}"/>
    <cellStyle name="20% - Accent1 4 2 2 2 5 3 6 2" xfId="32343" xr:uid="{00000000-0005-0000-0000-00009F7D0000}"/>
    <cellStyle name="20% - Accent1 4 2 2 2 5 3 6 2 2" xfId="32344" xr:uid="{00000000-0005-0000-0000-0000A07D0000}"/>
    <cellStyle name="20% - Accent1 4 2 2 2 5 3 6 3" xfId="32345" xr:uid="{00000000-0005-0000-0000-0000A17D0000}"/>
    <cellStyle name="20% - Accent1 4 2 2 2 5 3 7" xfId="32346" xr:uid="{00000000-0005-0000-0000-0000A27D0000}"/>
    <cellStyle name="20% - Accent1 4 2 2 2 5 3 7 2" xfId="32347" xr:uid="{00000000-0005-0000-0000-0000A37D0000}"/>
    <cellStyle name="20% - Accent1 4 2 2 2 5 3 8" xfId="32348" xr:uid="{00000000-0005-0000-0000-0000A47D0000}"/>
    <cellStyle name="20% - Accent1 4 2 2 2 5 3 8 2" xfId="32349" xr:uid="{00000000-0005-0000-0000-0000A57D0000}"/>
    <cellStyle name="20% - Accent1 4 2 2 2 5 3 9" xfId="32350" xr:uid="{00000000-0005-0000-0000-0000A67D0000}"/>
    <cellStyle name="20% - Accent1 4 2 2 2 5 4" xfId="32351" xr:uid="{00000000-0005-0000-0000-0000A77D0000}"/>
    <cellStyle name="20% - Accent1 4 2 2 2 5 4 2" xfId="32352" xr:uid="{00000000-0005-0000-0000-0000A87D0000}"/>
    <cellStyle name="20% - Accent1 4 2 2 2 5 4 2 2" xfId="32353" xr:uid="{00000000-0005-0000-0000-0000A97D0000}"/>
    <cellStyle name="20% - Accent1 4 2 2 2 5 4 2 2 2" xfId="32354" xr:uid="{00000000-0005-0000-0000-0000AA7D0000}"/>
    <cellStyle name="20% - Accent1 4 2 2 2 5 4 2 3" xfId="32355" xr:uid="{00000000-0005-0000-0000-0000AB7D0000}"/>
    <cellStyle name="20% - Accent1 4 2 2 2 5 4 3" xfId="32356" xr:uid="{00000000-0005-0000-0000-0000AC7D0000}"/>
    <cellStyle name="20% - Accent1 4 2 2 2 5 4 3 2" xfId="32357" xr:uid="{00000000-0005-0000-0000-0000AD7D0000}"/>
    <cellStyle name="20% - Accent1 4 2 2 2 5 4 4" xfId="32358" xr:uid="{00000000-0005-0000-0000-0000AE7D0000}"/>
    <cellStyle name="20% - Accent1 4 2 2 2 5 5" xfId="32359" xr:uid="{00000000-0005-0000-0000-0000AF7D0000}"/>
    <cellStyle name="20% - Accent1 4 2 2 2 5 5 2" xfId="32360" xr:uid="{00000000-0005-0000-0000-0000B07D0000}"/>
    <cellStyle name="20% - Accent1 4 2 2 2 5 5 2 2" xfId="32361" xr:uid="{00000000-0005-0000-0000-0000B17D0000}"/>
    <cellStyle name="20% - Accent1 4 2 2 2 5 5 2 2 2" xfId="32362" xr:uid="{00000000-0005-0000-0000-0000B27D0000}"/>
    <cellStyle name="20% - Accent1 4 2 2 2 5 5 2 3" xfId="32363" xr:uid="{00000000-0005-0000-0000-0000B37D0000}"/>
    <cellStyle name="20% - Accent1 4 2 2 2 5 5 3" xfId="32364" xr:uid="{00000000-0005-0000-0000-0000B47D0000}"/>
    <cellStyle name="20% - Accent1 4 2 2 2 5 5 3 2" xfId="32365" xr:uid="{00000000-0005-0000-0000-0000B57D0000}"/>
    <cellStyle name="20% - Accent1 4 2 2 2 5 5 4" xfId="32366" xr:uid="{00000000-0005-0000-0000-0000B67D0000}"/>
    <cellStyle name="20% - Accent1 4 2 2 2 5 6" xfId="32367" xr:uid="{00000000-0005-0000-0000-0000B77D0000}"/>
    <cellStyle name="20% - Accent1 4 2 2 2 5 6 2" xfId="32368" xr:uid="{00000000-0005-0000-0000-0000B87D0000}"/>
    <cellStyle name="20% - Accent1 4 2 2 2 5 6 2 2" xfId="32369" xr:uid="{00000000-0005-0000-0000-0000B97D0000}"/>
    <cellStyle name="20% - Accent1 4 2 2 2 5 6 2 2 2" xfId="32370" xr:uid="{00000000-0005-0000-0000-0000BA7D0000}"/>
    <cellStyle name="20% - Accent1 4 2 2 2 5 6 2 3" xfId="32371" xr:uid="{00000000-0005-0000-0000-0000BB7D0000}"/>
    <cellStyle name="20% - Accent1 4 2 2 2 5 6 3" xfId="32372" xr:uid="{00000000-0005-0000-0000-0000BC7D0000}"/>
    <cellStyle name="20% - Accent1 4 2 2 2 5 6 3 2" xfId="32373" xr:uid="{00000000-0005-0000-0000-0000BD7D0000}"/>
    <cellStyle name="20% - Accent1 4 2 2 2 5 6 4" xfId="32374" xr:uid="{00000000-0005-0000-0000-0000BE7D0000}"/>
    <cellStyle name="20% - Accent1 4 2 2 2 5 7" xfId="32375" xr:uid="{00000000-0005-0000-0000-0000BF7D0000}"/>
    <cellStyle name="20% - Accent1 4 2 2 2 5 7 2" xfId="32376" xr:uid="{00000000-0005-0000-0000-0000C07D0000}"/>
    <cellStyle name="20% - Accent1 4 2 2 2 5 7 2 2" xfId="32377" xr:uid="{00000000-0005-0000-0000-0000C17D0000}"/>
    <cellStyle name="20% - Accent1 4 2 2 2 5 7 3" xfId="32378" xr:uid="{00000000-0005-0000-0000-0000C27D0000}"/>
    <cellStyle name="20% - Accent1 4 2 2 2 5 8" xfId="32379" xr:uid="{00000000-0005-0000-0000-0000C37D0000}"/>
    <cellStyle name="20% - Accent1 4 2 2 2 5 8 2" xfId="32380" xr:uid="{00000000-0005-0000-0000-0000C47D0000}"/>
    <cellStyle name="20% - Accent1 4 2 2 2 5 8 2 2" xfId="32381" xr:uid="{00000000-0005-0000-0000-0000C57D0000}"/>
    <cellStyle name="20% - Accent1 4 2 2 2 5 8 3" xfId="32382" xr:uid="{00000000-0005-0000-0000-0000C67D0000}"/>
    <cellStyle name="20% - Accent1 4 2 2 2 5 9" xfId="32383" xr:uid="{00000000-0005-0000-0000-0000C77D0000}"/>
    <cellStyle name="20% - Accent1 4 2 2 2 5 9 2" xfId="32384" xr:uid="{00000000-0005-0000-0000-0000C87D0000}"/>
    <cellStyle name="20% - Accent1 4 2 2 2 6" xfId="32385" xr:uid="{00000000-0005-0000-0000-0000C97D0000}"/>
    <cellStyle name="20% - Accent1 4 2 2 2 6 2" xfId="32386" xr:uid="{00000000-0005-0000-0000-0000CA7D0000}"/>
    <cellStyle name="20% - Accent1 4 2 2 2 6 2 2" xfId="32387" xr:uid="{00000000-0005-0000-0000-0000CB7D0000}"/>
    <cellStyle name="20% - Accent1 4 2 2 2 6 2 2 2" xfId="32388" xr:uid="{00000000-0005-0000-0000-0000CC7D0000}"/>
    <cellStyle name="20% - Accent1 4 2 2 2 6 2 2 2 2" xfId="32389" xr:uid="{00000000-0005-0000-0000-0000CD7D0000}"/>
    <cellStyle name="20% - Accent1 4 2 2 2 6 2 2 3" xfId="32390" xr:uid="{00000000-0005-0000-0000-0000CE7D0000}"/>
    <cellStyle name="20% - Accent1 4 2 2 2 6 2 3" xfId="32391" xr:uid="{00000000-0005-0000-0000-0000CF7D0000}"/>
    <cellStyle name="20% - Accent1 4 2 2 2 6 2 3 2" xfId="32392" xr:uid="{00000000-0005-0000-0000-0000D07D0000}"/>
    <cellStyle name="20% - Accent1 4 2 2 2 6 2 4" xfId="32393" xr:uid="{00000000-0005-0000-0000-0000D17D0000}"/>
    <cellStyle name="20% - Accent1 4 2 2 2 6 3" xfId="32394" xr:uid="{00000000-0005-0000-0000-0000D27D0000}"/>
    <cellStyle name="20% - Accent1 4 2 2 2 6 3 2" xfId="32395" xr:uid="{00000000-0005-0000-0000-0000D37D0000}"/>
    <cellStyle name="20% - Accent1 4 2 2 2 6 3 2 2" xfId="32396" xr:uid="{00000000-0005-0000-0000-0000D47D0000}"/>
    <cellStyle name="20% - Accent1 4 2 2 2 6 3 2 2 2" xfId="32397" xr:uid="{00000000-0005-0000-0000-0000D57D0000}"/>
    <cellStyle name="20% - Accent1 4 2 2 2 6 3 2 3" xfId="32398" xr:uid="{00000000-0005-0000-0000-0000D67D0000}"/>
    <cellStyle name="20% - Accent1 4 2 2 2 6 3 3" xfId="32399" xr:uid="{00000000-0005-0000-0000-0000D77D0000}"/>
    <cellStyle name="20% - Accent1 4 2 2 2 6 3 3 2" xfId="32400" xr:uid="{00000000-0005-0000-0000-0000D87D0000}"/>
    <cellStyle name="20% - Accent1 4 2 2 2 6 3 4" xfId="32401" xr:uid="{00000000-0005-0000-0000-0000D97D0000}"/>
    <cellStyle name="20% - Accent1 4 2 2 2 6 4" xfId="32402" xr:uid="{00000000-0005-0000-0000-0000DA7D0000}"/>
    <cellStyle name="20% - Accent1 4 2 2 2 6 4 2" xfId="32403" xr:uid="{00000000-0005-0000-0000-0000DB7D0000}"/>
    <cellStyle name="20% - Accent1 4 2 2 2 6 4 2 2" xfId="32404" xr:uid="{00000000-0005-0000-0000-0000DC7D0000}"/>
    <cellStyle name="20% - Accent1 4 2 2 2 6 4 2 2 2" xfId="32405" xr:uid="{00000000-0005-0000-0000-0000DD7D0000}"/>
    <cellStyle name="20% - Accent1 4 2 2 2 6 4 2 3" xfId="32406" xr:uid="{00000000-0005-0000-0000-0000DE7D0000}"/>
    <cellStyle name="20% - Accent1 4 2 2 2 6 4 3" xfId="32407" xr:uid="{00000000-0005-0000-0000-0000DF7D0000}"/>
    <cellStyle name="20% - Accent1 4 2 2 2 6 4 3 2" xfId="32408" xr:uid="{00000000-0005-0000-0000-0000E07D0000}"/>
    <cellStyle name="20% - Accent1 4 2 2 2 6 4 4" xfId="32409" xr:uid="{00000000-0005-0000-0000-0000E17D0000}"/>
    <cellStyle name="20% - Accent1 4 2 2 2 6 5" xfId="32410" xr:uid="{00000000-0005-0000-0000-0000E27D0000}"/>
    <cellStyle name="20% - Accent1 4 2 2 2 6 5 2" xfId="32411" xr:uid="{00000000-0005-0000-0000-0000E37D0000}"/>
    <cellStyle name="20% - Accent1 4 2 2 2 6 5 2 2" xfId="32412" xr:uid="{00000000-0005-0000-0000-0000E47D0000}"/>
    <cellStyle name="20% - Accent1 4 2 2 2 6 5 3" xfId="32413" xr:uid="{00000000-0005-0000-0000-0000E57D0000}"/>
    <cellStyle name="20% - Accent1 4 2 2 2 6 6" xfId="32414" xr:uid="{00000000-0005-0000-0000-0000E67D0000}"/>
    <cellStyle name="20% - Accent1 4 2 2 2 6 6 2" xfId="32415" xr:uid="{00000000-0005-0000-0000-0000E77D0000}"/>
    <cellStyle name="20% - Accent1 4 2 2 2 6 6 2 2" xfId="32416" xr:uid="{00000000-0005-0000-0000-0000E87D0000}"/>
    <cellStyle name="20% - Accent1 4 2 2 2 6 6 3" xfId="32417" xr:uid="{00000000-0005-0000-0000-0000E97D0000}"/>
    <cellStyle name="20% - Accent1 4 2 2 2 6 7" xfId="32418" xr:uid="{00000000-0005-0000-0000-0000EA7D0000}"/>
    <cellStyle name="20% - Accent1 4 2 2 2 6 7 2" xfId="32419" xr:uid="{00000000-0005-0000-0000-0000EB7D0000}"/>
    <cellStyle name="20% - Accent1 4 2 2 2 6 8" xfId="32420" xr:uid="{00000000-0005-0000-0000-0000EC7D0000}"/>
    <cellStyle name="20% - Accent1 4 2 2 2 6 8 2" xfId="32421" xr:uid="{00000000-0005-0000-0000-0000ED7D0000}"/>
    <cellStyle name="20% - Accent1 4 2 2 2 6 9" xfId="32422" xr:uid="{00000000-0005-0000-0000-0000EE7D0000}"/>
    <cellStyle name="20% - Accent1 4 2 2 2 7" xfId="32423" xr:uid="{00000000-0005-0000-0000-0000EF7D0000}"/>
    <cellStyle name="20% - Accent1 4 2 2 2 7 2" xfId="32424" xr:uid="{00000000-0005-0000-0000-0000F07D0000}"/>
    <cellStyle name="20% - Accent1 4 2 2 2 7 2 2" xfId="32425" xr:uid="{00000000-0005-0000-0000-0000F17D0000}"/>
    <cellStyle name="20% - Accent1 4 2 2 2 7 2 2 2" xfId="32426" xr:uid="{00000000-0005-0000-0000-0000F27D0000}"/>
    <cellStyle name="20% - Accent1 4 2 2 2 7 2 2 2 2" xfId="32427" xr:uid="{00000000-0005-0000-0000-0000F37D0000}"/>
    <cellStyle name="20% - Accent1 4 2 2 2 7 2 2 3" xfId="32428" xr:uid="{00000000-0005-0000-0000-0000F47D0000}"/>
    <cellStyle name="20% - Accent1 4 2 2 2 7 2 3" xfId="32429" xr:uid="{00000000-0005-0000-0000-0000F57D0000}"/>
    <cellStyle name="20% - Accent1 4 2 2 2 7 2 3 2" xfId="32430" xr:uid="{00000000-0005-0000-0000-0000F67D0000}"/>
    <cellStyle name="20% - Accent1 4 2 2 2 7 2 4" xfId="32431" xr:uid="{00000000-0005-0000-0000-0000F77D0000}"/>
    <cellStyle name="20% - Accent1 4 2 2 2 7 3" xfId="32432" xr:uid="{00000000-0005-0000-0000-0000F87D0000}"/>
    <cellStyle name="20% - Accent1 4 2 2 2 7 3 2" xfId="32433" xr:uid="{00000000-0005-0000-0000-0000F97D0000}"/>
    <cellStyle name="20% - Accent1 4 2 2 2 7 3 2 2" xfId="32434" xr:uid="{00000000-0005-0000-0000-0000FA7D0000}"/>
    <cellStyle name="20% - Accent1 4 2 2 2 7 3 2 2 2" xfId="32435" xr:uid="{00000000-0005-0000-0000-0000FB7D0000}"/>
    <cellStyle name="20% - Accent1 4 2 2 2 7 3 2 3" xfId="32436" xr:uid="{00000000-0005-0000-0000-0000FC7D0000}"/>
    <cellStyle name="20% - Accent1 4 2 2 2 7 3 3" xfId="32437" xr:uid="{00000000-0005-0000-0000-0000FD7D0000}"/>
    <cellStyle name="20% - Accent1 4 2 2 2 7 3 3 2" xfId="32438" xr:uid="{00000000-0005-0000-0000-0000FE7D0000}"/>
    <cellStyle name="20% - Accent1 4 2 2 2 7 3 4" xfId="32439" xr:uid="{00000000-0005-0000-0000-0000FF7D0000}"/>
    <cellStyle name="20% - Accent1 4 2 2 2 7 4" xfId="32440" xr:uid="{00000000-0005-0000-0000-0000007E0000}"/>
    <cellStyle name="20% - Accent1 4 2 2 2 7 4 2" xfId="32441" xr:uid="{00000000-0005-0000-0000-0000017E0000}"/>
    <cellStyle name="20% - Accent1 4 2 2 2 7 4 2 2" xfId="32442" xr:uid="{00000000-0005-0000-0000-0000027E0000}"/>
    <cellStyle name="20% - Accent1 4 2 2 2 7 4 2 2 2" xfId="32443" xr:uid="{00000000-0005-0000-0000-0000037E0000}"/>
    <cellStyle name="20% - Accent1 4 2 2 2 7 4 2 3" xfId="32444" xr:uid="{00000000-0005-0000-0000-0000047E0000}"/>
    <cellStyle name="20% - Accent1 4 2 2 2 7 4 3" xfId="32445" xr:uid="{00000000-0005-0000-0000-0000057E0000}"/>
    <cellStyle name="20% - Accent1 4 2 2 2 7 4 3 2" xfId="32446" xr:uid="{00000000-0005-0000-0000-0000067E0000}"/>
    <cellStyle name="20% - Accent1 4 2 2 2 7 4 4" xfId="32447" xr:uid="{00000000-0005-0000-0000-0000077E0000}"/>
    <cellStyle name="20% - Accent1 4 2 2 2 7 5" xfId="32448" xr:uid="{00000000-0005-0000-0000-0000087E0000}"/>
    <cellStyle name="20% - Accent1 4 2 2 2 7 5 2" xfId="32449" xr:uid="{00000000-0005-0000-0000-0000097E0000}"/>
    <cellStyle name="20% - Accent1 4 2 2 2 7 5 2 2" xfId="32450" xr:uid="{00000000-0005-0000-0000-00000A7E0000}"/>
    <cellStyle name="20% - Accent1 4 2 2 2 7 5 3" xfId="32451" xr:uid="{00000000-0005-0000-0000-00000B7E0000}"/>
    <cellStyle name="20% - Accent1 4 2 2 2 7 6" xfId="32452" xr:uid="{00000000-0005-0000-0000-00000C7E0000}"/>
    <cellStyle name="20% - Accent1 4 2 2 2 7 6 2" xfId="32453" xr:uid="{00000000-0005-0000-0000-00000D7E0000}"/>
    <cellStyle name="20% - Accent1 4 2 2 2 7 6 2 2" xfId="32454" xr:uid="{00000000-0005-0000-0000-00000E7E0000}"/>
    <cellStyle name="20% - Accent1 4 2 2 2 7 6 3" xfId="32455" xr:uid="{00000000-0005-0000-0000-00000F7E0000}"/>
    <cellStyle name="20% - Accent1 4 2 2 2 7 7" xfId="32456" xr:uid="{00000000-0005-0000-0000-0000107E0000}"/>
    <cellStyle name="20% - Accent1 4 2 2 2 7 7 2" xfId="32457" xr:uid="{00000000-0005-0000-0000-0000117E0000}"/>
    <cellStyle name="20% - Accent1 4 2 2 2 7 8" xfId="32458" xr:uid="{00000000-0005-0000-0000-0000127E0000}"/>
    <cellStyle name="20% - Accent1 4 2 2 2 7 8 2" xfId="32459" xr:uid="{00000000-0005-0000-0000-0000137E0000}"/>
    <cellStyle name="20% - Accent1 4 2 2 2 7 9" xfId="32460" xr:uid="{00000000-0005-0000-0000-0000147E0000}"/>
    <cellStyle name="20% - Accent1 4 2 2 2 8" xfId="32461" xr:uid="{00000000-0005-0000-0000-0000157E0000}"/>
    <cellStyle name="20% - Accent1 4 2 2 2 8 2" xfId="32462" xr:uid="{00000000-0005-0000-0000-0000167E0000}"/>
    <cellStyle name="20% - Accent1 4 2 2 2 8 2 2" xfId="32463" xr:uid="{00000000-0005-0000-0000-0000177E0000}"/>
    <cellStyle name="20% - Accent1 4 2 2 2 8 2 2 2" xfId="32464" xr:uid="{00000000-0005-0000-0000-0000187E0000}"/>
    <cellStyle name="20% - Accent1 4 2 2 2 8 2 3" xfId="32465" xr:uid="{00000000-0005-0000-0000-0000197E0000}"/>
    <cellStyle name="20% - Accent1 4 2 2 2 8 3" xfId="32466" xr:uid="{00000000-0005-0000-0000-00001A7E0000}"/>
    <cellStyle name="20% - Accent1 4 2 2 2 8 3 2" xfId="32467" xr:uid="{00000000-0005-0000-0000-00001B7E0000}"/>
    <cellStyle name="20% - Accent1 4 2 2 2 8 4" xfId="32468" xr:uid="{00000000-0005-0000-0000-00001C7E0000}"/>
    <cellStyle name="20% - Accent1 4 2 2 2 9" xfId="32469" xr:uid="{00000000-0005-0000-0000-00001D7E0000}"/>
    <cellStyle name="20% - Accent1 4 2 2 2 9 2" xfId="32470" xr:uid="{00000000-0005-0000-0000-00001E7E0000}"/>
    <cellStyle name="20% - Accent1 4 2 2 2 9 2 2" xfId="32471" xr:uid="{00000000-0005-0000-0000-00001F7E0000}"/>
    <cellStyle name="20% - Accent1 4 2 2 2 9 2 2 2" xfId="32472" xr:uid="{00000000-0005-0000-0000-0000207E0000}"/>
    <cellStyle name="20% - Accent1 4 2 2 2 9 2 3" xfId="32473" xr:uid="{00000000-0005-0000-0000-0000217E0000}"/>
    <cellStyle name="20% - Accent1 4 2 2 2 9 3" xfId="32474" xr:uid="{00000000-0005-0000-0000-0000227E0000}"/>
    <cellStyle name="20% - Accent1 4 2 2 2 9 3 2" xfId="32475" xr:uid="{00000000-0005-0000-0000-0000237E0000}"/>
    <cellStyle name="20% - Accent1 4 2 2 2 9 4" xfId="32476" xr:uid="{00000000-0005-0000-0000-0000247E0000}"/>
    <cellStyle name="20% - Accent1 4 2 2 3" xfId="32477" xr:uid="{00000000-0005-0000-0000-0000257E0000}"/>
    <cellStyle name="20% - Accent1 4 2 2 3 10" xfId="32478" xr:uid="{00000000-0005-0000-0000-0000267E0000}"/>
    <cellStyle name="20% - Accent1 4 2 2 3 10 2" xfId="32479" xr:uid="{00000000-0005-0000-0000-0000277E0000}"/>
    <cellStyle name="20% - Accent1 4 2 2 3 10 2 2" xfId="32480" xr:uid="{00000000-0005-0000-0000-0000287E0000}"/>
    <cellStyle name="20% - Accent1 4 2 2 3 10 3" xfId="32481" xr:uid="{00000000-0005-0000-0000-0000297E0000}"/>
    <cellStyle name="20% - Accent1 4 2 2 3 11" xfId="32482" xr:uid="{00000000-0005-0000-0000-00002A7E0000}"/>
    <cellStyle name="20% - Accent1 4 2 2 3 11 2" xfId="32483" xr:uid="{00000000-0005-0000-0000-00002B7E0000}"/>
    <cellStyle name="20% - Accent1 4 2 2 3 11 2 2" xfId="32484" xr:uid="{00000000-0005-0000-0000-00002C7E0000}"/>
    <cellStyle name="20% - Accent1 4 2 2 3 11 3" xfId="32485" xr:uid="{00000000-0005-0000-0000-00002D7E0000}"/>
    <cellStyle name="20% - Accent1 4 2 2 3 12" xfId="32486" xr:uid="{00000000-0005-0000-0000-00002E7E0000}"/>
    <cellStyle name="20% - Accent1 4 2 2 3 12 2" xfId="32487" xr:uid="{00000000-0005-0000-0000-00002F7E0000}"/>
    <cellStyle name="20% - Accent1 4 2 2 3 13" xfId="32488" xr:uid="{00000000-0005-0000-0000-0000307E0000}"/>
    <cellStyle name="20% - Accent1 4 2 2 3 13 2" xfId="32489" xr:uid="{00000000-0005-0000-0000-0000317E0000}"/>
    <cellStyle name="20% - Accent1 4 2 2 3 14" xfId="32490" xr:uid="{00000000-0005-0000-0000-0000327E0000}"/>
    <cellStyle name="20% - Accent1 4 2 2 3 2" xfId="32491" xr:uid="{00000000-0005-0000-0000-0000337E0000}"/>
    <cellStyle name="20% - Accent1 4 2 2 3 2 10" xfId="32492" xr:uid="{00000000-0005-0000-0000-0000347E0000}"/>
    <cellStyle name="20% - Accent1 4 2 2 3 2 10 2" xfId="32493" xr:uid="{00000000-0005-0000-0000-0000357E0000}"/>
    <cellStyle name="20% - Accent1 4 2 2 3 2 11" xfId="32494" xr:uid="{00000000-0005-0000-0000-0000367E0000}"/>
    <cellStyle name="20% - Accent1 4 2 2 3 2 2" xfId="32495" xr:uid="{00000000-0005-0000-0000-0000377E0000}"/>
    <cellStyle name="20% - Accent1 4 2 2 3 2 2 2" xfId="32496" xr:uid="{00000000-0005-0000-0000-0000387E0000}"/>
    <cellStyle name="20% - Accent1 4 2 2 3 2 2 2 2" xfId="32497" xr:uid="{00000000-0005-0000-0000-0000397E0000}"/>
    <cellStyle name="20% - Accent1 4 2 2 3 2 2 2 2 2" xfId="32498" xr:uid="{00000000-0005-0000-0000-00003A7E0000}"/>
    <cellStyle name="20% - Accent1 4 2 2 3 2 2 2 2 2 2" xfId="32499" xr:uid="{00000000-0005-0000-0000-00003B7E0000}"/>
    <cellStyle name="20% - Accent1 4 2 2 3 2 2 2 2 3" xfId="32500" xr:uid="{00000000-0005-0000-0000-00003C7E0000}"/>
    <cellStyle name="20% - Accent1 4 2 2 3 2 2 2 3" xfId="32501" xr:uid="{00000000-0005-0000-0000-00003D7E0000}"/>
    <cellStyle name="20% - Accent1 4 2 2 3 2 2 2 3 2" xfId="32502" xr:uid="{00000000-0005-0000-0000-00003E7E0000}"/>
    <cellStyle name="20% - Accent1 4 2 2 3 2 2 2 4" xfId="32503" xr:uid="{00000000-0005-0000-0000-00003F7E0000}"/>
    <cellStyle name="20% - Accent1 4 2 2 3 2 2 3" xfId="32504" xr:uid="{00000000-0005-0000-0000-0000407E0000}"/>
    <cellStyle name="20% - Accent1 4 2 2 3 2 2 3 2" xfId="32505" xr:uid="{00000000-0005-0000-0000-0000417E0000}"/>
    <cellStyle name="20% - Accent1 4 2 2 3 2 2 3 2 2" xfId="32506" xr:uid="{00000000-0005-0000-0000-0000427E0000}"/>
    <cellStyle name="20% - Accent1 4 2 2 3 2 2 3 2 2 2" xfId="32507" xr:uid="{00000000-0005-0000-0000-0000437E0000}"/>
    <cellStyle name="20% - Accent1 4 2 2 3 2 2 3 2 3" xfId="32508" xr:uid="{00000000-0005-0000-0000-0000447E0000}"/>
    <cellStyle name="20% - Accent1 4 2 2 3 2 2 3 3" xfId="32509" xr:uid="{00000000-0005-0000-0000-0000457E0000}"/>
    <cellStyle name="20% - Accent1 4 2 2 3 2 2 3 3 2" xfId="32510" xr:uid="{00000000-0005-0000-0000-0000467E0000}"/>
    <cellStyle name="20% - Accent1 4 2 2 3 2 2 3 4" xfId="32511" xr:uid="{00000000-0005-0000-0000-0000477E0000}"/>
    <cellStyle name="20% - Accent1 4 2 2 3 2 2 4" xfId="32512" xr:uid="{00000000-0005-0000-0000-0000487E0000}"/>
    <cellStyle name="20% - Accent1 4 2 2 3 2 2 4 2" xfId="32513" xr:uid="{00000000-0005-0000-0000-0000497E0000}"/>
    <cellStyle name="20% - Accent1 4 2 2 3 2 2 4 2 2" xfId="32514" xr:uid="{00000000-0005-0000-0000-00004A7E0000}"/>
    <cellStyle name="20% - Accent1 4 2 2 3 2 2 4 2 2 2" xfId="32515" xr:uid="{00000000-0005-0000-0000-00004B7E0000}"/>
    <cellStyle name="20% - Accent1 4 2 2 3 2 2 4 2 3" xfId="32516" xr:uid="{00000000-0005-0000-0000-00004C7E0000}"/>
    <cellStyle name="20% - Accent1 4 2 2 3 2 2 4 3" xfId="32517" xr:uid="{00000000-0005-0000-0000-00004D7E0000}"/>
    <cellStyle name="20% - Accent1 4 2 2 3 2 2 4 3 2" xfId="32518" xr:uid="{00000000-0005-0000-0000-00004E7E0000}"/>
    <cellStyle name="20% - Accent1 4 2 2 3 2 2 4 4" xfId="32519" xr:uid="{00000000-0005-0000-0000-00004F7E0000}"/>
    <cellStyle name="20% - Accent1 4 2 2 3 2 2 5" xfId="32520" xr:uid="{00000000-0005-0000-0000-0000507E0000}"/>
    <cellStyle name="20% - Accent1 4 2 2 3 2 2 5 2" xfId="32521" xr:uid="{00000000-0005-0000-0000-0000517E0000}"/>
    <cellStyle name="20% - Accent1 4 2 2 3 2 2 5 2 2" xfId="32522" xr:uid="{00000000-0005-0000-0000-0000527E0000}"/>
    <cellStyle name="20% - Accent1 4 2 2 3 2 2 5 3" xfId="32523" xr:uid="{00000000-0005-0000-0000-0000537E0000}"/>
    <cellStyle name="20% - Accent1 4 2 2 3 2 2 6" xfId="32524" xr:uid="{00000000-0005-0000-0000-0000547E0000}"/>
    <cellStyle name="20% - Accent1 4 2 2 3 2 2 6 2" xfId="32525" xr:uid="{00000000-0005-0000-0000-0000557E0000}"/>
    <cellStyle name="20% - Accent1 4 2 2 3 2 2 6 2 2" xfId="32526" xr:uid="{00000000-0005-0000-0000-0000567E0000}"/>
    <cellStyle name="20% - Accent1 4 2 2 3 2 2 6 3" xfId="32527" xr:uid="{00000000-0005-0000-0000-0000577E0000}"/>
    <cellStyle name="20% - Accent1 4 2 2 3 2 2 7" xfId="32528" xr:uid="{00000000-0005-0000-0000-0000587E0000}"/>
    <cellStyle name="20% - Accent1 4 2 2 3 2 2 7 2" xfId="32529" xr:uid="{00000000-0005-0000-0000-0000597E0000}"/>
    <cellStyle name="20% - Accent1 4 2 2 3 2 2 8" xfId="32530" xr:uid="{00000000-0005-0000-0000-00005A7E0000}"/>
    <cellStyle name="20% - Accent1 4 2 2 3 2 2 8 2" xfId="32531" xr:uid="{00000000-0005-0000-0000-00005B7E0000}"/>
    <cellStyle name="20% - Accent1 4 2 2 3 2 2 9" xfId="32532" xr:uid="{00000000-0005-0000-0000-00005C7E0000}"/>
    <cellStyle name="20% - Accent1 4 2 2 3 2 3" xfId="32533" xr:uid="{00000000-0005-0000-0000-00005D7E0000}"/>
    <cellStyle name="20% - Accent1 4 2 2 3 2 3 2" xfId="32534" xr:uid="{00000000-0005-0000-0000-00005E7E0000}"/>
    <cellStyle name="20% - Accent1 4 2 2 3 2 3 2 2" xfId="32535" xr:uid="{00000000-0005-0000-0000-00005F7E0000}"/>
    <cellStyle name="20% - Accent1 4 2 2 3 2 3 2 2 2" xfId="32536" xr:uid="{00000000-0005-0000-0000-0000607E0000}"/>
    <cellStyle name="20% - Accent1 4 2 2 3 2 3 2 2 2 2" xfId="32537" xr:uid="{00000000-0005-0000-0000-0000617E0000}"/>
    <cellStyle name="20% - Accent1 4 2 2 3 2 3 2 2 3" xfId="32538" xr:uid="{00000000-0005-0000-0000-0000627E0000}"/>
    <cellStyle name="20% - Accent1 4 2 2 3 2 3 2 3" xfId="32539" xr:uid="{00000000-0005-0000-0000-0000637E0000}"/>
    <cellStyle name="20% - Accent1 4 2 2 3 2 3 2 3 2" xfId="32540" xr:uid="{00000000-0005-0000-0000-0000647E0000}"/>
    <cellStyle name="20% - Accent1 4 2 2 3 2 3 2 4" xfId="32541" xr:uid="{00000000-0005-0000-0000-0000657E0000}"/>
    <cellStyle name="20% - Accent1 4 2 2 3 2 3 3" xfId="32542" xr:uid="{00000000-0005-0000-0000-0000667E0000}"/>
    <cellStyle name="20% - Accent1 4 2 2 3 2 3 3 2" xfId="32543" xr:uid="{00000000-0005-0000-0000-0000677E0000}"/>
    <cellStyle name="20% - Accent1 4 2 2 3 2 3 3 2 2" xfId="32544" xr:uid="{00000000-0005-0000-0000-0000687E0000}"/>
    <cellStyle name="20% - Accent1 4 2 2 3 2 3 3 2 2 2" xfId="32545" xr:uid="{00000000-0005-0000-0000-0000697E0000}"/>
    <cellStyle name="20% - Accent1 4 2 2 3 2 3 3 2 3" xfId="32546" xr:uid="{00000000-0005-0000-0000-00006A7E0000}"/>
    <cellStyle name="20% - Accent1 4 2 2 3 2 3 3 3" xfId="32547" xr:uid="{00000000-0005-0000-0000-00006B7E0000}"/>
    <cellStyle name="20% - Accent1 4 2 2 3 2 3 3 3 2" xfId="32548" xr:uid="{00000000-0005-0000-0000-00006C7E0000}"/>
    <cellStyle name="20% - Accent1 4 2 2 3 2 3 3 4" xfId="32549" xr:uid="{00000000-0005-0000-0000-00006D7E0000}"/>
    <cellStyle name="20% - Accent1 4 2 2 3 2 3 4" xfId="32550" xr:uid="{00000000-0005-0000-0000-00006E7E0000}"/>
    <cellStyle name="20% - Accent1 4 2 2 3 2 3 4 2" xfId="32551" xr:uid="{00000000-0005-0000-0000-00006F7E0000}"/>
    <cellStyle name="20% - Accent1 4 2 2 3 2 3 4 2 2" xfId="32552" xr:uid="{00000000-0005-0000-0000-0000707E0000}"/>
    <cellStyle name="20% - Accent1 4 2 2 3 2 3 4 2 2 2" xfId="32553" xr:uid="{00000000-0005-0000-0000-0000717E0000}"/>
    <cellStyle name="20% - Accent1 4 2 2 3 2 3 4 2 3" xfId="32554" xr:uid="{00000000-0005-0000-0000-0000727E0000}"/>
    <cellStyle name="20% - Accent1 4 2 2 3 2 3 4 3" xfId="32555" xr:uid="{00000000-0005-0000-0000-0000737E0000}"/>
    <cellStyle name="20% - Accent1 4 2 2 3 2 3 4 3 2" xfId="32556" xr:uid="{00000000-0005-0000-0000-0000747E0000}"/>
    <cellStyle name="20% - Accent1 4 2 2 3 2 3 4 4" xfId="32557" xr:uid="{00000000-0005-0000-0000-0000757E0000}"/>
    <cellStyle name="20% - Accent1 4 2 2 3 2 3 5" xfId="32558" xr:uid="{00000000-0005-0000-0000-0000767E0000}"/>
    <cellStyle name="20% - Accent1 4 2 2 3 2 3 5 2" xfId="32559" xr:uid="{00000000-0005-0000-0000-0000777E0000}"/>
    <cellStyle name="20% - Accent1 4 2 2 3 2 3 5 2 2" xfId="32560" xr:uid="{00000000-0005-0000-0000-0000787E0000}"/>
    <cellStyle name="20% - Accent1 4 2 2 3 2 3 5 3" xfId="32561" xr:uid="{00000000-0005-0000-0000-0000797E0000}"/>
    <cellStyle name="20% - Accent1 4 2 2 3 2 3 6" xfId="32562" xr:uid="{00000000-0005-0000-0000-00007A7E0000}"/>
    <cellStyle name="20% - Accent1 4 2 2 3 2 3 6 2" xfId="32563" xr:uid="{00000000-0005-0000-0000-00007B7E0000}"/>
    <cellStyle name="20% - Accent1 4 2 2 3 2 3 6 2 2" xfId="32564" xr:uid="{00000000-0005-0000-0000-00007C7E0000}"/>
    <cellStyle name="20% - Accent1 4 2 2 3 2 3 6 3" xfId="32565" xr:uid="{00000000-0005-0000-0000-00007D7E0000}"/>
    <cellStyle name="20% - Accent1 4 2 2 3 2 3 7" xfId="32566" xr:uid="{00000000-0005-0000-0000-00007E7E0000}"/>
    <cellStyle name="20% - Accent1 4 2 2 3 2 3 7 2" xfId="32567" xr:uid="{00000000-0005-0000-0000-00007F7E0000}"/>
    <cellStyle name="20% - Accent1 4 2 2 3 2 3 8" xfId="32568" xr:uid="{00000000-0005-0000-0000-0000807E0000}"/>
    <cellStyle name="20% - Accent1 4 2 2 3 2 3 8 2" xfId="32569" xr:uid="{00000000-0005-0000-0000-0000817E0000}"/>
    <cellStyle name="20% - Accent1 4 2 2 3 2 3 9" xfId="32570" xr:uid="{00000000-0005-0000-0000-0000827E0000}"/>
    <cellStyle name="20% - Accent1 4 2 2 3 2 4" xfId="32571" xr:uid="{00000000-0005-0000-0000-0000837E0000}"/>
    <cellStyle name="20% - Accent1 4 2 2 3 2 4 2" xfId="32572" xr:uid="{00000000-0005-0000-0000-0000847E0000}"/>
    <cellStyle name="20% - Accent1 4 2 2 3 2 4 2 2" xfId="32573" xr:uid="{00000000-0005-0000-0000-0000857E0000}"/>
    <cellStyle name="20% - Accent1 4 2 2 3 2 4 2 2 2" xfId="32574" xr:uid="{00000000-0005-0000-0000-0000867E0000}"/>
    <cellStyle name="20% - Accent1 4 2 2 3 2 4 2 3" xfId="32575" xr:uid="{00000000-0005-0000-0000-0000877E0000}"/>
    <cellStyle name="20% - Accent1 4 2 2 3 2 4 3" xfId="32576" xr:uid="{00000000-0005-0000-0000-0000887E0000}"/>
    <cellStyle name="20% - Accent1 4 2 2 3 2 4 3 2" xfId="32577" xr:uid="{00000000-0005-0000-0000-0000897E0000}"/>
    <cellStyle name="20% - Accent1 4 2 2 3 2 4 4" xfId="32578" xr:uid="{00000000-0005-0000-0000-00008A7E0000}"/>
    <cellStyle name="20% - Accent1 4 2 2 3 2 5" xfId="32579" xr:uid="{00000000-0005-0000-0000-00008B7E0000}"/>
    <cellStyle name="20% - Accent1 4 2 2 3 2 5 2" xfId="32580" xr:uid="{00000000-0005-0000-0000-00008C7E0000}"/>
    <cellStyle name="20% - Accent1 4 2 2 3 2 5 2 2" xfId="32581" xr:uid="{00000000-0005-0000-0000-00008D7E0000}"/>
    <cellStyle name="20% - Accent1 4 2 2 3 2 5 2 2 2" xfId="32582" xr:uid="{00000000-0005-0000-0000-00008E7E0000}"/>
    <cellStyle name="20% - Accent1 4 2 2 3 2 5 2 3" xfId="32583" xr:uid="{00000000-0005-0000-0000-00008F7E0000}"/>
    <cellStyle name="20% - Accent1 4 2 2 3 2 5 3" xfId="32584" xr:uid="{00000000-0005-0000-0000-0000907E0000}"/>
    <cellStyle name="20% - Accent1 4 2 2 3 2 5 3 2" xfId="32585" xr:uid="{00000000-0005-0000-0000-0000917E0000}"/>
    <cellStyle name="20% - Accent1 4 2 2 3 2 5 4" xfId="32586" xr:uid="{00000000-0005-0000-0000-0000927E0000}"/>
    <cellStyle name="20% - Accent1 4 2 2 3 2 6" xfId="32587" xr:uid="{00000000-0005-0000-0000-0000937E0000}"/>
    <cellStyle name="20% - Accent1 4 2 2 3 2 6 2" xfId="32588" xr:uid="{00000000-0005-0000-0000-0000947E0000}"/>
    <cellStyle name="20% - Accent1 4 2 2 3 2 6 2 2" xfId="32589" xr:uid="{00000000-0005-0000-0000-0000957E0000}"/>
    <cellStyle name="20% - Accent1 4 2 2 3 2 6 2 2 2" xfId="32590" xr:uid="{00000000-0005-0000-0000-0000967E0000}"/>
    <cellStyle name="20% - Accent1 4 2 2 3 2 6 2 3" xfId="32591" xr:uid="{00000000-0005-0000-0000-0000977E0000}"/>
    <cellStyle name="20% - Accent1 4 2 2 3 2 6 3" xfId="32592" xr:uid="{00000000-0005-0000-0000-0000987E0000}"/>
    <cellStyle name="20% - Accent1 4 2 2 3 2 6 3 2" xfId="32593" xr:uid="{00000000-0005-0000-0000-0000997E0000}"/>
    <cellStyle name="20% - Accent1 4 2 2 3 2 6 4" xfId="32594" xr:uid="{00000000-0005-0000-0000-00009A7E0000}"/>
    <cellStyle name="20% - Accent1 4 2 2 3 2 7" xfId="32595" xr:uid="{00000000-0005-0000-0000-00009B7E0000}"/>
    <cellStyle name="20% - Accent1 4 2 2 3 2 7 2" xfId="32596" xr:uid="{00000000-0005-0000-0000-00009C7E0000}"/>
    <cellStyle name="20% - Accent1 4 2 2 3 2 7 2 2" xfId="32597" xr:uid="{00000000-0005-0000-0000-00009D7E0000}"/>
    <cellStyle name="20% - Accent1 4 2 2 3 2 7 3" xfId="32598" xr:uid="{00000000-0005-0000-0000-00009E7E0000}"/>
    <cellStyle name="20% - Accent1 4 2 2 3 2 8" xfId="32599" xr:uid="{00000000-0005-0000-0000-00009F7E0000}"/>
    <cellStyle name="20% - Accent1 4 2 2 3 2 8 2" xfId="32600" xr:uid="{00000000-0005-0000-0000-0000A07E0000}"/>
    <cellStyle name="20% - Accent1 4 2 2 3 2 8 2 2" xfId="32601" xr:uid="{00000000-0005-0000-0000-0000A17E0000}"/>
    <cellStyle name="20% - Accent1 4 2 2 3 2 8 3" xfId="32602" xr:uid="{00000000-0005-0000-0000-0000A27E0000}"/>
    <cellStyle name="20% - Accent1 4 2 2 3 2 9" xfId="32603" xr:uid="{00000000-0005-0000-0000-0000A37E0000}"/>
    <cellStyle name="20% - Accent1 4 2 2 3 2 9 2" xfId="32604" xr:uid="{00000000-0005-0000-0000-0000A47E0000}"/>
    <cellStyle name="20% - Accent1 4 2 2 3 3" xfId="32605" xr:uid="{00000000-0005-0000-0000-0000A57E0000}"/>
    <cellStyle name="20% - Accent1 4 2 2 3 3 10" xfId="32606" xr:uid="{00000000-0005-0000-0000-0000A67E0000}"/>
    <cellStyle name="20% - Accent1 4 2 2 3 3 10 2" xfId="32607" xr:uid="{00000000-0005-0000-0000-0000A77E0000}"/>
    <cellStyle name="20% - Accent1 4 2 2 3 3 11" xfId="32608" xr:uid="{00000000-0005-0000-0000-0000A87E0000}"/>
    <cellStyle name="20% - Accent1 4 2 2 3 3 2" xfId="32609" xr:uid="{00000000-0005-0000-0000-0000A97E0000}"/>
    <cellStyle name="20% - Accent1 4 2 2 3 3 2 2" xfId="32610" xr:uid="{00000000-0005-0000-0000-0000AA7E0000}"/>
    <cellStyle name="20% - Accent1 4 2 2 3 3 2 2 2" xfId="32611" xr:uid="{00000000-0005-0000-0000-0000AB7E0000}"/>
    <cellStyle name="20% - Accent1 4 2 2 3 3 2 2 2 2" xfId="32612" xr:uid="{00000000-0005-0000-0000-0000AC7E0000}"/>
    <cellStyle name="20% - Accent1 4 2 2 3 3 2 2 2 2 2" xfId="32613" xr:uid="{00000000-0005-0000-0000-0000AD7E0000}"/>
    <cellStyle name="20% - Accent1 4 2 2 3 3 2 2 2 3" xfId="32614" xr:uid="{00000000-0005-0000-0000-0000AE7E0000}"/>
    <cellStyle name="20% - Accent1 4 2 2 3 3 2 2 3" xfId="32615" xr:uid="{00000000-0005-0000-0000-0000AF7E0000}"/>
    <cellStyle name="20% - Accent1 4 2 2 3 3 2 2 3 2" xfId="32616" xr:uid="{00000000-0005-0000-0000-0000B07E0000}"/>
    <cellStyle name="20% - Accent1 4 2 2 3 3 2 2 4" xfId="32617" xr:uid="{00000000-0005-0000-0000-0000B17E0000}"/>
    <cellStyle name="20% - Accent1 4 2 2 3 3 2 3" xfId="32618" xr:uid="{00000000-0005-0000-0000-0000B27E0000}"/>
    <cellStyle name="20% - Accent1 4 2 2 3 3 2 3 2" xfId="32619" xr:uid="{00000000-0005-0000-0000-0000B37E0000}"/>
    <cellStyle name="20% - Accent1 4 2 2 3 3 2 3 2 2" xfId="32620" xr:uid="{00000000-0005-0000-0000-0000B47E0000}"/>
    <cellStyle name="20% - Accent1 4 2 2 3 3 2 3 2 2 2" xfId="32621" xr:uid="{00000000-0005-0000-0000-0000B57E0000}"/>
    <cellStyle name="20% - Accent1 4 2 2 3 3 2 3 2 3" xfId="32622" xr:uid="{00000000-0005-0000-0000-0000B67E0000}"/>
    <cellStyle name="20% - Accent1 4 2 2 3 3 2 3 3" xfId="32623" xr:uid="{00000000-0005-0000-0000-0000B77E0000}"/>
    <cellStyle name="20% - Accent1 4 2 2 3 3 2 3 3 2" xfId="32624" xr:uid="{00000000-0005-0000-0000-0000B87E0000}"/>
    <cellStyle name="20% - Accent1 4 2 2 3 3 2 3 4" xfId="32625" xr:uid="{00000000-0005-0000-0000-0000B97E0000}"/>
    <cellStyle name="20% - Accent1 4 2 2 3 3 2 4" xfId="32626" xr:uid="{00000000-0005-0000-0000-0000BA7E0000}"/>
    <cellStyle name="20% - Accent1 4 2 2 3 3 2 4 2" xfId="32627" xr:uid="{00000000-0005-0000-0000-0000BB7E0000}"/>
    <cellStyle name="20% - Accent1 4 2 2 3 3 2 4 2 2" xfId="32628" xr:uid="{00000000-0005-0000-0000-0000BC7E0000}"/>
    <cellStyle name="20% - Accent1 4 2 2 3 3 2 4 2 2 2" xfId="32629" xr:uid="{00000000-0005-0000-0000-0000BD7E0000}"/>
    <cellStyle name="20% - Accent1 4 2 2 3 3 2 4 2 3" xfId="32630" xr:uid="{00000000-0005-0000-0000-0000BE7E0000}"/>
    <cellStyle name="20% - Accent1 4 2 2 3 3 2 4 3" xfId="32631" xr:uid="{00000000-0005-0000-0000-0000BF7E0000}"/>
    <cellStyle name="20% - Accent1 4 2 2 3 3 2 4 3 2" xfId="32632" xr:uid="{00000000-0005-0000-0000-0000C07E0000}"/>
    <cellStyle name="20% - Accent1 4 2 2 3 3 2 4 4" xfId="32633" xr:uid="{00000000-0005-0000-0000-0000C17E0000}"/>
    <cellStyle name="20% - Accent1 4 2 2 3 3 2 5" xfId="32634" xr:uid="{00000000-0005-0000-0000-0000C27E0000}"/>
    <cellStyle name="20% - Accent1 4 2 2 3 3 2 5 2" xfId="32635" xr:uid="{00000000-0005-0000-0000-0000C37E0000}"/>
    <cellStyle name="20% - Accent1 4 2 2 3 3 2 5 2 2" xfId="32636" xr:uid="{00000000-0005-0000-0000-0000C47E0000}"/>
    <cellStyle name="20% - Accent1 4 2 2 3 3 2 5 3" xfId="32637" xr:uid="{00000000-0005-0000-0000-0000C57E0000}"/>
    <cellStyle name="20% - Accent1 4 2 2 3 3 2 6" xfId="32638" xr:uid="{00000000-0005-0000-0000-0000C67E0000}"/>
    <cellStyle name="20% - Accent1 4 2 2 3 3 2 6 2" xfId="32639" xr:uid="{00000000-0005-0000-0000-0000C77E0000}"/>
    <cellStyle name="20% - Accent1 4 2 2 3 3 2 6 2 2" xfId="32640" xr:uid="{00000000-0005-0000-0000-0000C87E0000}"/>
    <cellStyle name="20% - Accent1 4 2 2 3 3 2 6 3" xfId="32641" xr:uid="{00000000-0005-0000-0000-0000C97E0000}"/>
    <cellStyle name="20% - Accent1 4 2 2 3 3 2 7" xfId="32642" xr:uid="{00000000-0005-0000-0000-0000CA7E0000}"/>
    <cellStyle name="20% - Accent1 4 2 2 3 3 2 7 2" xfId="32643" xr:uid="{00000000-0005-0000-0000-0000CB7E0000}"/>
    <cellStyle name="20% - Accent1 4 2 2 3 3 2 8" xfId="32644" xr:uid="{00000000-0005-0000-0000-0000CC7E0000}"/>
    <cellStyle name="20% - Accent1 4 2 2 3 3 2 8 2" xfId="32645" xr:uid="{00000000-0005-0000-0000-0000CD7E0000}"/>
    <cellStyle name="20% - Accent1 4 2 2 3 3 2 9" xfId="32646" xr:uid="{00000000-0005-0000-0000-0000CE7E0000}"/>
    <cellStyle name="20% - Accent1 4 2 2 3 3 3" xfId="32647" xr:uid="{00000000-0005-0000-0000-0000CF7E0000}"/>
    <cellStyle name="20% - Accent1 4 2 2 3 3 3 2" xfId="32648" xr:uid="{00000000-0005-0000-0000-0000D07E0000}"/>
    <cellStyle name="20% - Accent1 4 2 2 3 3 3 2 2" xfId="32649" xr:uid="{00000000-0005-0000-0000-0000D17E0000}"/>
    <cellStyle name="20% - Accent1 4 2 2 3 3 3 2 2 2" xfId="32650" xr:uid="{00000000-0005-0000-0000-0000D27E0000}"/>
    <cellStyle name="20% - Accent1 4 2 2 3 3 3 2 2 2 2" xfId="32651" xr:uid="{00000000-0005-0000-0000-0000D37E0000}"/>
    <cellStyle name="20% - Accent1 4 2 2 3 3 3 2 2 3" xfId="32652" xr:uid="{00000000-0005-0000-0000-0000D47E0000}"/>
    <cellStyle name="20% - Accent1 4 2 2 3 3 3 2 3" xfId="32653" xr:uid="{00000000-0005-0000-0000-0000D57E0000}"/>
    <cellStyle name="20% - Accent1 4 2 2 3 3 3 2 3 2" xfId="32654" xr:uid="{00000000-0005-0000-0000-0000D67E0000}"/>
    <cellStyle name="20% - Accent1 4 2 2 3 3 3 2 4" xfId="32655" xr:uid="{00000000-0005-0000-0000-0000D77E0000}"/>
    <cellStyle name="20% - Accent1 4 2 2 3 3 3 3" xfId="32656" xr:uid="{00000000-0005-0000-0000-0000D87E0000}"/>
    <cellStyle name="20% - Accent1 4 2 2 3 3 3 3 2" xfId="32657" xr:uid="{00000000-0005-0000-0000-0000D97E0000}"/>
    <cellStyle name="20% - Accent1 4 2 2 3 3 3 3 2 2" xfId="32658" xr:uid="{00000000-0005-0000-0000-0000DA7E0000}"/>
    <cellStyle name="20% - Accent1 4 2 2 3 3 3 3 2 2 2" xfId="32659" xr:uid="{00000000-0005-0000-0000-0000DB7E0000}"/>
    <cellStyle name="20% - Accent1 4 2 2 3 3 3 3 2 3" xfId="32660" xr:uid="{00000000-0005-0000-0000-0000DC7E0000}"/>
    <cellStyle name="20% - Accent1 4 2 2 3 3 3 3 3" xfId="32661" xr:uid="{00000000-0005-0000-0000-0000DD7E0000}"/>
    <cellStyle name="20% - Accent1 4 2 2 3 3 3 3 3 2" xfId="32662" xr:uid="{00000000-0005-0000-0000-0000DE7E0000}"/>
    <cellStyle name="20% - Accent1 4 2 2 3 3 3 3 4" xfId="32663" xr:uid="{00000000-0005-0000-0000-0000DF7E0000}"/>
    <cellStyle name="20% - Accent1 4 2 2 3 3 3 4" xfId="32664" xr:uid="{00000000-0005-0000-0000-0000E07E0000}"/>
    <cellStyle name="20% - Accent1 4 2 2 3 3 3 4 2" xfId="32665" xr:uid="{00000000-0005-0000-0000-0000E17E0000}"/>
    <cellStyle name="20% - Accent1 4 2 2 3 3 3 4 2 2" xfId="32666" xr:uid="{00000000-0005-0000-0000-0000E27E0000}"/>
    <cellStyle name="20% - Accent1 4 2 2 3 3 3 4 2 2 2" xfId="32667" xr:uid="{00000000-0005-0000-0000-0000E37E0000}"/>
    <cellStyle name="20% - Accent1 4 2 2 3 3 3 4 2 3" xfId="32668" xr:uid="{00000000-0005-0000-0000-0000E47E0000}"/>
    <cellStyle name="20% - Accent1 4 2 2 3 3 3 4 3" xfId="32669" xr:uid="{00000000-0005-0000-0000-0000E57E0000}"/>
    <cellStyle name="20% - Accent1 4 2 2 3 3 3 4 3 2" xfId="32670" xr:uid="{00000000-0005-0000-0000-0000E67E0000}"/>
    <cellStyle name="20% - Accent1 4 2 2 3 3 3 4 4" xfId="32671" xr:uid="{00000000-0005-0000-0000-0000E77E0000}"/>
    <cellStyle name="20% - Accent1 4 2 2 3 3 3 5" xfId="32672" xr:uid="{00000000-0005-0000-0000-0000E87E0000}"/>
    <cellStyle name="20% - Accent1 4 2 2 3 3 3 5 2" xfId="32673" xr:uid="{00000000-0005-0000-0000-0000E97E0000}"/>
    <cellStyle name="20% - Accent1 4 2 2 3 3 3 5 2 2" xfId="32674" xr:uid="{00000000-0005-0000-0000-0000EA7E0000}"/>
    <cellStyle name="20% - Accent1 4 2 2 3 3 3 5 3" xfId="32675" xr:uid="{00000000-0005-0000-0000-0000EB7E0000}"/>
    <cellStyle name="20% - Accent1 4 2 2 3 3 3 6" xfId="32676" xr:uid="{00000000-0005-0000-0000-0000EC7E0000}"/>
    <cellStyle name="20% - Accent1 4 2 2 3 3 3 6 2" xfId="32677" xr:uid="{00000000-0005-0000-0000-0000ED7E0000}"/>
    <cellStyle name="20% - Accent1 4 2 2 3 3 3 6 2 2" xfId="32678" xr:uid="{00000000-0005-0000-0000-0000EE7E0000}"/>
    <cellStyle name="20% - Accent1 4 2 2 3 3 3 6 3" xfId="32679" xr:uid="{00000000-0005-0000-0000-0000EF7E0000}"/>
    <cellStyle name="20% - Accent1 4 2 2 3 3 3 7" xfId="32680" xr:uid="{00000000-0005-0000-0000-0000F07E0000}"/>
    <cellStyle name="20% - Accent1 4 2 2 3 3 3 7 2" xfId="32681" xr:uid="{00000000-0005-0000-0000-0000F17E0000}"/>
    <cellStyle name="20% - Accent1 4 2 2 3 3 3 8" xfId="32682" xr:uid="{00000000-0005-0000-0000-0000F27E0000}"/>
    <cellStyle name="20% - Accent1 4 2 2 3 3 3 8 2" xfId="32683" xr:uid="{00000000-0005-0000-0000-0000F37E0000}"/>
    <cellStyle name="20% - Accent1 4 2 2 3 3 3 9" xfId="32684" xr:uid="{00000000-0005-0000-0000-0000F47E0000}"/>
    <cellStyle name="20% - Accent1 4 2 2 3 3 4" xfId="32685" xr:uid="{00000000-0005-0000-0000-0000F57E0000}"/>
    <cellStyle name="20% - Accent1 4 2 2 3 3 4 2" xfId="32686" xr:uid="{00000000-0005-0000-0000-0000F67E0000}"/>
    <cellStyle name="20% - Accent1 4 2 2 3 3 4 2 2" xfId="32687" xr:uid="{00000000-0005-0000-0000-0000F77E0000}"/>
    <cellStyle name="20% - Accent1 4 2 2 3 3 4 2 2 2" xfId="32688" xr:uid="{00000000-0005-0000-0000-0000F87E0000}"/>
    <cellStyle name="20% - Accent1 4 2 2 3 3 4 2 3" xfId="32689" xr:uid="{00000000-0005-0000-0000-0000F97E0000}"/>
    <cellStyle name="20% - Accent1 4 2 2 3 3 4 3" xfId="32690" xr:uid="{00000000-0005-0000-0000-0000FA7E0000}"/>
    <cellStyle name="20% - Accent1 4 2 2 3 3 4 3 2" xfId="32691" xr:uid="{00000000-0005-0000-0000-0000FB7E0000}"/>
    <cellStyle name="20% - Accent1 4 2 2 3 3 4 4" xfId="32692" xr:uid="{00000000-0005-0000-0000-0000FC7E0000}"/>
    <cellStyle name="20% - Accent1 4 2 2 3 3 5" xfId="32693" xr:uid="{00000000-0005-0000-0000-0000FD7E0000}"/>
    <cellStyle name="20% - Accent1 4 2 2 3 3 5 2" xfId="32694" xr:uid="{00000000-0005-0000-0000-0000FE7E0000}"/>
    <cellStyle name="20% - Accent1 4 2 2 3 3 5 2 2" xfId="32695" xr:uid="{00000000-0005-0000-0000-0000FF7E0000}"/>
    <cellStyle name="20% - Accent1 4 2 2 3 3 5 2 2 2" xfId="32696" xr:uid="{00000000-0005-0000-0000-0000007F0000}"/>
    <cellStyle name="20% - Accent1 4 2 2 3 3 5 2 3" xfId="32697" xr:uid="{00000000-0005-0000-0000-0000017F0000}"/>
    <cellStyle name="20% - Accent1 4 2 2 3 3 5 3" xfId="32698" xr:uid="{00000000-0005-0000-0000-0000027F0000}"/>
    <cellStyle name="20% - Accent1 4 2 2 3 3 5 3 2" xfId="32699" xr:uid="{00000000-0005-0000-0000-0000037F0000}"/>
    <cellStyle name="20% - Accent1 4 2 2 3 3 5 4" xfId="32700" xr:uid="{00000000-0005-0000-0000-0000047F0000}"/>
    <cellStyle name="20% - Accent1 4 2 2 3 3 6" xfId="32701" xr:uid="{00000000-0005-0000-0000-0000057F0000}"/>
    <cellStyle name="20% - Accent1 4 2 2 3 3 6 2" xfId="32702" xr:uid="{00000000-0005-0000-0000-0000067F0000}"/>
    <cellStyle name="20% - Accent1 4 2 2 3 3 6 2 2" xfId="32703" xr:uid="{00000000-0005-0000-0000-0000077F0000}"/>
    <cellStyle name="20% - Accent1 4 2 2 3 3 6 2 2 2" xfId="32704" xr:uid="{00000000-0005-0000-0000-0000087F0000}"/>
    <cellStyle name="20% - Accent1 4 2 2 3 3 6 2 3" xfId="32705" xr:uid="{00000000-0005-0000-0000-0000097F0000}"/>
    <cellStyle name="20% - Accent1 4 2 2 3 3 6 3" xfId="32706" xr:uid="{00000000-0005-0000-0000-00000A7F0000}"/>
    <cellStyle name="20% - Accent1 4 2 2 3 3 6 3 2" xfId="32707" xr:uid="{00000000-0005-0000-0000-00000B7F0000}"/>
    <cellStyle name="20% - Accent1 4 2 2 3 3 6 4" xfId="32708" xr:uid="{00000000-0005-0000-0000-00000C7F0000}"/>
    <cellStyle name="20% - Accent1 4 2 2 3 3 7" xfId="32709" xr:uid="{00000000-0005-0000-0000-00000D7F0000}"/>
    <cellStyle name="20% - Accent1 4 2 2 3 3 7 2" xfId="32710" xr:uid="{00000000-0005-0000-0000-00000E7F0000}"/>
    <cellStyle name="20% - Accent1 4 2 2 3 3 7 2 2" xfId="32711" xr:uid="{00000000-0005-0000-0000-00000F7F0000}"/>
    <cellStyle name="20% - Accent1 4 2 2 3 3 7 3" xfId="32712" xr:uid="{00000000-0005-0000-0000-0000107F0000}"/>
    <cellStyle name="20% - Accent1 4 2 2 3 3 8" xfId="32713" xr:uid="{00000000-0005-0000-0000-0000117F0000}"/>
    <cellStyle name="20% - Accent1 4 2 2 3 3 8 2" xfId="32714" xr:uid="{00000000-0005-0000-0000-0000127F0000}"/>
    <cellStyle name="20% - Accent1 4 2 2 3 3 8 2 2" xfId="32715" xr:uid="{00000000-0005-0000-0000-0000137F0000}"/>
    <cellStyle name="20% - Accent1 4 2 2 3 3 8 3" xfId="32716" xr:uid="{00000000-0005-0000-0000-0000147F0000}"/>
    <cellStyle name="20% - Accent1 4 2 2 3 3 9" xfId="32717" xr:uid="{00000000-0005-0000-0000-0000157F0000}"/>
    <cellStyle name="20% - Accent1 4 2 2 3 3 9 2" xfId="32718" xr:uid="{00000000-0005-0000-0000-0000167F0000}"/>
    <cellStyle name="20% - Accent1 4 2 2 3 4" xfId="32719" xr:uid="{00000000-0005-0000-0000-0000177F0000}"/>
    <cellStyle name="20% - Accent1 4 2 2 3 4 10" xfId="32720" xr:uid="{00000000-0005-0000-0000-0000187F0000}"/>
    <cellStyle name="20% - Accent1 4 2 2 3 4 10 2" xfId="32721" xr:uid="{00000000-0005-0000-0000-0000197F0000}"/>
    <cellStyle name="20% - Accent1 4 2 2 3 4 11" xfId="32722" xr:uid="{00000000-0005-0000-0000-00001A7F0000}"/>
    <cellStyle name="20% - Accent1 4 2 2 3 4 2" xfId="32723" xr:uid="{00000000-0005-0000-0000-00001B7F0000}"/>
    <cellStyle name="20% - Accent1 4 2 2 3 4 2 2" xfId="32724" xr:uid="{00000000-0005-0000-0000-00001C7F0000}"/>
    <cellStyle name="20% - Accent1 4 2 2 3 4 2 2 2" xfId="32725" xr:uid="{00000000-0005-0000-0000-00001D7F0000}"/>
    <cellStyle name="20% - Accent1 4 2 2 3 4 2 2 2 2" xfId="32726" xr:uid="{00000000-0005-0000-0000-00001E7F0000}"/>
    <cellStyle name="20% - Accent1 4 2 2 3 4 2 2 2 2 2" xfId="32727" xr:uid="{00000000-0005-0000-0000-00001F7F0000}"/>
    <cellStyle name="20% - Accent1 4 2 2 3 4 2 2 2 3" xfId="32728" xr:uid="{00000000-0005-0000-0000-0000207F0000}"/>
    <cellStyle name="20% - Accent1 4 2 2 3 4 2 2 3" xfId="32729" xr:uid="{00000000-0005-0000-0000-0000217F0000}"/>
    <cellStyle name="20% - Accent1 4 2 2 3 4 2 2 3 2" xfId="32730" xr:uid="{00000000-0005-0000-0000-0000227F0000}"/>
    <cellStyle name="20% - Accent1 4 2 2 3 4 2 2 4" xfId="32731" xr:uid="{00000000-0005-0000-0000-0000237F0000}"/>
    <cellStyle name="20% - Accent1 4 2 2 3 4 2 3" xfId="32732" xr:uid="{00000000-0005-0000-0000-0000247F0000}"/>
    <cellStyle name="20% - Accent1 4 2 2 3 4 2 3 2" xfId="32733" xr:uid="{00000000-0005-0000-0000-0000257F0000}"/>
    <cellStyle name="20% - Accent1 4 2 2 3 4 2 3 2 2" xfId="32734" xr:uid="{00000000-0005-0000-0000-0000267F0000}"/>
    <cellStyle name="20% - Accent1 4 2 2 3 4 2 3 2 2 2" xfId="32735" xr:uid="{00000000-0005-0000-0000-0000277F0000}"/>
    <cellStyle name="20% - Accent1 4 2 2 3 4 2 3 2 3" xfId="32736" xr:uid="{00000000-0005-0000-0000-0000287F0000}"/>
    <cellStyle name="20% - Accent1 4 2 2 3 4 2 3 3" xfId="32737" xr:uid="{00000000-0005-0000-0000-0000297F0000}"/>
    <cellStyle name="20% - Accent1 4 2 2 3 4 2 3 3 2" xfId="32738" xr:uid="{00000000-0005-0000-0000-00002A7F0000}"/>
    <cellStyle name="20% - Accent1 4 2 2 3 4 2 3 4" xfId="32739" xr:uid="{00000000-0005-0000-0000-00002B7F0000}"/>
    <cellStyle name="20% - Accent1 4 2 2 3 4 2 4" xfId="32740" xr:uid="{00000000-0005-0000-0000-00002C7F0000}"/>
    <cellStyle name="20% - Accent1 4 2 2 3 4 2 4 2" xfId="32741" xr:uid="{00000000-0005-0000-0000-00002D7F0000}"/>
    <cellStyle name="20% - Accent1 4 2 2 3 4 2 4 2 2" xfId="32742" xr:uid="{00000000-0005-0000-0000-00002E7F0000}"/>
    <cellStyle name="20% - Accent1 4 2 2 3 4 2 4 2 2 2" xfId="32743" xr:uid="{00000000-0005-0000-0000-00002F7F0000}"/>
    <cellStyle name="20% - Accent1 4 2 2 3 4 2 4 2 3" xfId="32744" xr:uid="{00000000-0005-0000-0000-0000307F0000}"/>
    <cellStyle name="20% - Accent1 4 2 2 3 4 2 4 3" xfId="32745" xr:uid="{00000000-0005-0000-0000-0000317F0000}"/>
    <cellStyle name="20% - Accent1 4 2 2 3 4 2 4 3 2" xfId="32746" xr:uid="{00000000-0005-0000-0000-0000327F0000}"/>
    <cellStyle name="20% - Accent1 4 2 2 3 4 2 4 4" xfId="32747" xr:uid="{00000000-0005-0000-0000-0000337F0000}"/>
    <cellStyle name="20% - Accent1 4 2 2 3 4 2 5" xfId="32748" xr:uid="{00000000-0005-0000-0000-0000347F0000}"/>
    <cellStyle name="20% - Accent1 4 2 2 3 4 2 5 2" xfId="32749" xr:uid="{00000000-0005-0000-0000-0000357F0000}"/>
    <cellStyle name="20% - Accent1 4 2 2 3 4 2 5 2 2" xfId="32750" xr:uid="{00000000-0005-0000-0000-0000367F0000}"/>
    <cellStyle name="20% - Accent1 4 2 2 3 4 2 5 3" xfId="32751" xr:uid="{00000000-0005-0000-0000-0000377F0000}"/>
    <cellStyle name="20% - Accent1 4 2 2 3 4 2 6" xfId="32752" xr:uid="{00000000-0005-0000-0000-0000387F0000}"/>
    <cellStyle name="20% - Accent1 4 2 2 3 4 2 6 2" xfId="32753" xr:uid="{00000000-0005-0000-0000-0000397F0000}"/>
    <cellStyle name="20% - Accent1 4 2 2 3 4 2 6 2 2" xfId="32754" xr:uid="{00000000-0005-0000-0000-00003A7F0000}"/>
    <cellStyle name="20% - Accent1 4 2 2 3 4 2 6 3" xfId="32755" xr:uid="{00000000-0005-0000-0000-00003B7F0000}"/>
    <cellStyle name="20% - Accent1 4 2 2 3 4 2 7" xfId="32756" xr:uid="{00000000-0005-0000-0000-00003C7F0000}"/>
    <cellStyle name="20% - Accent1 4 2 2 3 4 2 7 2" xfId="32757" xr:uid="{00000000-0005-0000-0000-00003D7F0000}"/>
    <cellStyle name="20% - Accent1 4 2 2 3 4 2 8" xfId="32758" xr:uid="{00000000-0005-0000-0000-00003E7F0000}"/>
    <cellStyle name="20% - Accent1 4 2 2 3 4 2 8 2" xfId="32759" xr:uid="{00000000-0005-0000-0000-00003F7F0000}"/>
    <cellStyle name="20% - Accent1 4 2 2 3 4 2 9" xfId="32760" xr:uid="{00000000-0005-0000-0000-0000407F0000}"/>
    <cellStyle name="20% - Accent1 4 2 2 3 4 3" xfId="32761" xr:uid="{00000000-0005-0000-0000-0000417F0000}"/>
    <cellStyle name="20% - Accent1 4 2 2 3 4 3 2" xfId="32762" xr:uid="{00000000-0005-0000-0000-0000427F0000}"/>
    <cellStyle name="20% - Accent1 4 2 2 3 4 3 2 2" xfId="32763" xr:uid="{00000000-0005-0000-0000-0000437F0000}"/>
    <cellStyle name="20% - Accent1 4 2 2 3 4 3 2 2 2" xfId="32764" xr:uid="{00000000-0005-0000-0000-0000447F0000}"/>
    <cellStyle name="20% - Accent1 4 2 2 3 4 3 2 2 2 2" xfId="32765" xr:uid="{00000000-0005-0000-0000-0000457F0000}"/>
    <cellStyle name="20% - Accent1 4 2 2 3 4 3 2 2 3" xfId="32766" xr:uid="{00000000-0005-0000-0000-0000467F0000}"/>
    <cellStyle name="20% - Accent1 4 2 2 3 4 3 2 3" xfId="32767" xr:uid="{00000000-0005-0000-0000-0000477F0000}"/>
    <cellStyle name="20% - Accent1 4 2 2 3 4 3 2 3 2" xfId="32768" xr:uid="{00000000-0005-0000-0000-0000487F0000}"/>
    <cellStyle name="20% - Accent1 4 2 2 3 4 3 2 4" xfId="32769" xr:uid="{00000000-0005-0000-0000-0000497F0000}"/>
    <cellStyle name="20% - Accent1 4 2 2 3 4 3 3" xfId="32770" xr:uid="{00000000-0005-0000-0000-00004A7F0000}"/>
    <cellStyle name="20% - Accent1 4 2 2 3 4 3 3 2" xfId="32771" xr:uid="{00000000-0005-0000-0000-00004B7F0000}"/>
    <cellStyle name="20% - Accent1 4 2 2 3 4 3 3 2 2" xfId="32772" xr:uid="{00000000-0005-0000-0000-00004C7F0000}"/>
    <cellStyle name="20% - Accent1 4 2 2 3 4 3 3 2 2 2" xfId="32773" xr:uid="{00000000-0005-0000-0000-00004D7F0000}"/>
    <cellStyle name="20% - Accent1 4 2 2 3 4 3 3 2 3" xfId="32774" xr:uid="{00000000-0005-0000-0000-00004E7F0000}"/>
    <cellStyle name="20% - Accent1 4 2 2 3 4 3 3 3" xfId="32775" xr:uid="{00000000-0005-0000-0000-00004F7F0000}"/>
    <cellStyle name="20% - Accent1 4 2 2 3 4 3 3 3 2" xfId="32776" xr:uid="{00000000-0005-0000-0000-0000507F0000}"/>
    <cellStyle name="20% - Accent1 4 2 2 3 4 3 3 4" xfId="32777" xr:uid="{00000000-0005-0000-0000-0000517F0000}"/>
    <cellStyle name="20% - Accent1 4 2 2 3 4 3 4" xfId="32778" xr:uid="{00000000-0005-0000-0000-0000527F0000}"/>
    <cellStyle name="20% - Accent1 4 2 2 3 4 3 4 2" xfId="32779" xr:uid="{00000000-0005-0000-0000-0000537F0000}"/>
    <cellStyle name="20% - Accent1 4 2 2 3 4 3 4 2 2" xfId="32780" xr:uid="{00000000-0005-0000-0000-0000547F0000}"/>
    <cellStyle name="20% - Accent1 4 2 2 3 4 3 4 2 2 2" xfId="32781" xr:uid="{00000000-0005-0000-0000-0000557F0000}"/>
    <cellStyle name="20% - Accent1 4 2 2 3 4 3 4 2 3" xfId="32782" xr:uid="{00000000-0005-0000-0000-0000567F0000}"/>
    <cellStyle name="20% - Accent1 4 2 2 3 4 3 4 3" xfId="32783" xr:uid="{00000000-0005-0000-0000-0000577F0000}"/>
    <cellStyle name="20% - Accent1 4 2 2 3 4 3 4 3 2" xfId="32784" xr:uid="{00000000-0005-0000-0000-0000587F0000}"/>
    <cellStyle name="20% - Accent1 4 2 2 3 4 3 4 4" xfId="32785" xr:uid="{00000000-0005-0000-0000-0000597F0000}"/>
    <cellStyle name="20% - Accent1 4 2 2 3 4 3 5" xfId="32786" xr:uid="{00000000-0005-0000-0000-00005A7F0000}"/>
    <cellStyle name="20% - Accent1 4 2 2 3 4 3 5 2" xfId="32787" xr:uid="{00000000-0005-0000-0000-00005B7F0000}"/>
    <cellStyle name="20% - Accent1 4 2 2 3 4 3 5 2 2" xfId="32788" xr:uid="{00000000-0005-0000-0000-00005C7F0000}"/>
    <cellStyle name="20% - Accent1 4 2 2 3 4 3 5 3" xfId="32789" xr:uid="{00000000-0005-0000-0000-00005D7F0000}"/>
    <cellStyle name="20% - Accent1 4 2 2 3 4 3 6" xfId="32790" xr:uid="{00000000-0005-0000-0000-00005E7F0000}"/>
    <cellStyle name="20% - Accent1 4 2 2 3 4 3 6 2" xfId="32791" xr:uid="{00000000-0005-0000-0000-00005F7F0000}"/>
    <cellStyle name="20% - Accent1 4 2 2 3 4 3 6 2 2" xfId="32792" xr:uid="{00000000-0005-0000-0000-0000607F0000}"/>
    <cellStyle name="20% - Accent1 4 2 2 3 4 3 6 3" xfId="32793" xr:uid="{00000000-0005-0000-0000-0000617F0000}"/>
    <cellStyle name="20% - Accent1 4 2 2 3 4 3 7" xfId="32794" xr:uid="{00000000-0005-0000-0000-0000627F0000}"/>
    <cellStyle name="20% - Accent1 4 2 2 3 4 3 7 2" xfId="32795" xr:uid="{00000000-0005-0000-0000-0000637F0000}"/>
    <cellStyle name="20% - Accent1 4 2 2 3 4 3 8" xfId="32796" xr:uid="{00000000-0005-0000-0000-0000647F0000}"/>
    <cellStyle name="20% - Accent1 4 2 2 3 4 3 8 2" xfId="32797" xr:uid="{00000000-0005-0000-0000-0000657F0000}"/>
    <cellStyle name="20% - Accent1 4 2 2 3 4 3 9" xfId="32798" xr:uid="{00000000-0005-0000-0000-0000667F0000}"/>
    <cellStyle name="20% - Accent1 4 2 2 3 4 4" xfId="32799" xr:uid="{00000000-0005-0000-0000-0000677F0000}"/>
    <cellStyle name="20% - Accent1 4 2 2 3 4 4 2" xfId="32800" xr:uid="{00000000-0005-0000-0000-0000687F0000}"/>
    <cellStyle name="20% - Accent1 4 2 2 3 4 4 2 2" xfId="32801" xr:uid="{00000000-0005-0000-0000-0000697F0000}"/>
    <cellStyle name="20% - Accent1 4 2 2 3 4 4 2 2 2" xfId="32802" xr:uid="{00000000-0005-0000-0000-00006A7F0000}"/>
    <cellStyle name="20% - Accent1 4 2 2 3 4 4 2 3" xfId="32803" xr:uid="{00000000-0005-0000-0000-00006B7F0000}"/>
    <cellStyle name="20% - Accent1 4 2 2 3 4 4 3" xfId="32804" xr:uid="{00000000-0005-0000-0000-00006C7F0000}"/>
    <cellStyle name="20% - Accent1 4 2 2 3 4 4 3 2" xfId="32805" xr:uid="{00000000-0005-0000-0000-00006D7F0000}"/>
    <cellStyle name="20% - Accent1 4 2 2 3 4 4 4" xfId="32806" xr:uid="{00000000-0005-0000-0000-00006E7F0000}"/>
    <cellStyle name="20% - Accent1 4 2 2 3 4 5" xfId="32807" xr:uid="{00000000-0005-0000-0000-00006F7F0000}"/>
    <cellStyle name="20% - Accent1 4 2 2 3 4 5 2" xfId="32808" xr:uid="{00000000-0005-0000-0000-0000707F0000}"/>
    <cellStyle name="20% - Accent1 4 2 2 3 4 5 2 2" xfId="32809" xr:uid="{00000000-0005-0000-0000-0000717F0000}"/>
    <cellStyle name="20% - Accent1 4 2 2 3 4 5 2 2 2" xfId="32810" xr:uid="{00000000-0005-0000-0000-0000727F0000}"/>
    <cellStyle name="20% - Accent1 4 2 2 3 4 5 2 3" xfId="32811" xr:uid="{00000000-0005-0000-0000-0000737F0000}"/>
    <cellStyle name="20% - Accent1 4 2 2 3 4 5 3" xfId="32812" xr:uid="{00000000-0005-0000-0000-0000747F0000}"/>
    <cellStyle name="20% - Accent1 4 2 2 3 4 5 3 2" xfId="32813" xr:uid="{00000000-0005-0000-0000-0000757F0000}"/>
    <cellStyle name="20% - Accent1 4 2 2 3 4 5 4" xfId="32814" xr:uid="{00000000-0005-0000-0000-0000767F0000}"/>
    <cellStyle name="20% - Accent1 4 2 2 3 4 6" xfId="32815" xr:uid="{00000000-0005-0000-0000-0000777F0000}"/>
    <cellStyle name="20% - Accent1 4 2 2 3 4 6 2" xfId="32816" xr:uid="{00000000-0005-0000-0000-0000787F0000}"/>
    <cellStyle name="20% - Accent1 4 2 2 3 4 6 2 2" xfId="32817" xr:uid="{00000000-0005-0000-0000-0000797F0000}"/>
    <cellStyle name="20% - Accent1 4 2 2 3 4 6 2 2 2" xfId="32818" xr:uid="{00000000-0005-0000-0000-00007A7F0000}"/>
    <cellStyle name="20% - Accent1 4 2 2 3 4 6 2 3" xfId="32819" xr:uid="{00000000-0005-0000-0000-00007B7F0000}"/>
    <cellStyle name="20% - Accent1 4 2 2 3 4 6 3" xfId="32820" xr:uid="{00000000-0005-0000-0000-00007C7F0000}"/>
    <cellStyle name="20% - Accent1 4 2 2 3 4 6 3 2" xfId="32821" xr:uid="{00000000-0005-0000-0000-00007D7F0000}"/>
    <cellStyle name="20% - Accent1 4 2 2 3 4 6 4" xfId="32822" xr:uid="{00000000-0005-0000-0000-00007E7F0000}"/>
    <cellStyle name="20% - Accent1 4 2 2 3 4 7" xfId="32823" xr:uid="{00000000-0005-0000-0000-00007F7F0000}"/>
    <cellStyle name="20% - Accent1 4 2 2 3 4 7 2" xfId="32824" xr:uid="{00000000-0005-0000-0000-0000807F0000}"/>
    <cellStyle name="20% - Accent1 4 2 2 3 4 7 2 2" xfId="32825" xr:uid="{00000000-0005-0000-0000-0000817F0000}"/>
    <cellStyle name="20% - Accent1 4 2 2 3 4 7 3" xfId="32826" xr:uid="{00000000-0005-0000-0000-0000827F0000}"/>
    <cellStyle name="20% - Accent1 4 2 2 3 4 8" xfId="32827" xr:uid="{00000000-0005-0000-0000-0000837F0000}"/>
    <cellStyle name="20% - Accent1 4 2 2 3 4 8 2" xfId="32828" xr:uid="{00000000-0005-0000-0000-0000847F0000}"/>
    <cellStyle name="20% - Accent1 4 2 2 3 4 8 2 2" xfId="32829" xr:uid="{00000000-0005-0000-0000-0000857F0000}"/>
    <cellStyle name="20% - Accent1 4 2 2 3 4 8 3" xfId="32830" xr:uid="{00000000-0005-0000-0000-0000867F0000}"/>
    <cellStyle name="20% - Accent1 4 2 2 3 4 9" xfId="32831" xr:uid="{00000000-0005-0000-0000-0000877F0000}"/>
    <cellStyle name="20% - Accent1 4 2 2 3 4 9 2" xfId="32832" xr:uid="{00000000-0005-0000-0000-0000887F0000}"/>
    <cellStyle name="20% - Accent1 4 2 2 3 5" xfId="32833" xr:uid="{00000000-0005-0000-0000-0000897F0000}"/>
    <cellStyle name="20% - Accent1 4 2 2 3 5 2" xfId="32834" xr:uid="{00000000-0005-0000-0000-00008A7F0000}"/>
    <cellStyle name="20% - Accent1 4 2 2 3 5 2 2" xfId="32835" xr:uid="{00000000-0005-0000-0000-00008B7F0000}"/>
    <cellStyle name="20% - Accent1 4 2 2 3 5 2 2 2" xfId="32836" xr:uid="{00000000-0005-0000-0000-00008C7F0000}"/>
    <cellStyle name="20% - Accent1 4 2 2 3 5 2 2 2 2" xfId="32837" xr:uid="{00000000-0005-0000-0000-00008D7F0000}"/>
    <cellStyle name="20% - Accent1 4 2 2 3 5 2 2 3" xfId="32838" xr:uid="{00000000-0005-0000-0000-00008E7F0000}"/>
    <cellStyle name="20% - Accent1 4 2 2 3 5 2 3" xfId="32839" xr:uid="{00000000-0005-0000-0000-00008F7F0000}"/>
    <cellStyle name="20% - Accent1 4 2 2 3 5 2 3 2" xfId="32840" xr:uid="{00000000-0005-0000-0000-0000907F0000}"/>
    <cellStyle name="20% - Accent1 4 2 2 3 5 2 4" xfId="32841" xr:uid="{00000000-0005-0000-0000-0000917F0000}"/>
    <cellStyle name="20% - Accent1 4 2 2 3 5 3" xfId="32842" xr:uid="{00000000-0005-0000-0000-0000927F0000}"/>
    <cellStyle name="20% - Accent1 4 2 2 3 5 3 2" xfId="32843" xr:uid="{00000000-0005-0000-0000-0000937F0000}"/>
    <cellStyle name="20% - Accent1 4 2 2 3 5 3 2 2" xfId="32844" xr:uid="{00000000-0005-0000-0000-0000947F0000}"/>
    <cellStyle name="20% - Accent1 4 2 2 3 5 3 2 2 2" xfId="32845" xr:uid="{00000000-0005-0000-0000-0000957F0000}"/>
    <cellStyle name="20% - Accent1 4 2 2 3 5 3 2 3" xfId="32846" xr:uid="{00000000-0005-0000-0000-0000967F0000}"/>
    <cellStyle name="20% - Accent1 4 2 2 3 5 3 3" xfId="32847" xr:uid="{00000000-0005-0000-0000-0000977F0000}"/>
    <cellStyle name="20% - Accent1 4 2 2 3 5 3 3 2" xfId="32848" xr:uid="{00000000-0005-0000-0000-0000987F0000}"/>
    <cellStyle name="20% - Accent1 4 2 2 3 5 3 4" xfId="32849" xr:uid="{00000000-0005-0000-0000-0000997F0000}"/>
    <cellStyle name="20% - Accent1 4 2 2 3 5 4" xfId="32850" xr:uid="{00000000-0005-0000-0000-00009A7F0000}"/>
    <cellStyle name="20% - Accent1 4 2 2 3 5 4 2" xfId="32851" xr:uid="{00000000-0005-0000-0000-00009B7F0000}"/>
    <cellStyle name="20% - Accent1 4 2 2 3 5 4 2 2" xfId="32852" xr:uid="{00000000-0005-0000-0000-00009C7F0000}"/>
    <cellStyle name="20% - Accent1 4 2 2 3 5 4 2 2 2" xfId="32853" xr:uid="{00000000-0005-0000-0000-00009D7F0000}"/>
    <cellStyle name="20% - Accent1 4 2 2 3 5 4 2 3" xfId="32854" xr:uid="{00000000-0005-0000-0000-00009E7F0000}"/>
    <cellStyle name="20% - Accent1 4 2 2 3 5 4 3" xfId="32855" xr:uid="{00000000-0005-0000-0000-00009F7F0000}"/>
    <cellStyle name="20% - Accent1 4 2 2 3 5 4 3 2" xfId="32856" xr:uid="{00000000-0005-0000-0000-0000A07F0000}"/>
    <cellStyle name="20% - Accent1 4 2 2 3 5 4 4" xfId="32857" xr:uid="{00000000-0005-0000-0000-0000A17F0000}"/>
    <cellStyle name="20% - Accent1 4 2 2 3 5 5" xfId="32858" xr:uid="{00000000-0005-0000-0000-0000A27F0000}"/>
    <cellStyle name="20% - Accent1 4 2 2 3 5 5 2" xfId="32859" xr:uid="{00000000-0005-0000-0000-0000A37F0000}"/>
    <cellStyle name="20% - Accent1 4 2 2 3 5 5 2 2" xfId="32860" xr:uid="{00000000-0005-0000-0000-0000A47F0000}"/>
    <cellStyle name="20% - Accent1 4 2 2 3 5 5 3" xfId="32861" xr:uid="{00000000-0005-0000-0000-0000A57F0000}"/>
    <cellStyle name="20% - Accent1 4 2 2 3 5 6" xfId="32862" xr:uid="{00000000-0005-0000-0000-0000A67F0000}"/>
    <cellStyle name="20% - Accent1 4 2 2 3 5 6 2" xfId="32863" xr:uid="{00000000-0005-0000-0000-0000A77F0000}"/>
    <cellStyle name="20% - Accent1 4 2 2 3 5 6 2 2" xfId="32864" xr:uid="{00000000-0005-0000-0000-0000A87F0000}"/>
    <cellStyle name="20% - Accent1 4 2 2 3 5 6 3" xfId="32865" xr:uid="{00000000-0005-0000-0000-0000A97F0000}"/>
    <cellStyle name="20% - Accent1 4 2 2 3 5 7" xfId="32866" xr:uid="{00000000-0005-0000-0000-0000AA7F0000}"/>
    <cellStyle name="20% - Accent1 4 2 2 3 5 7 2" xfId="32867" xr:uid="{00000000-0005-0000-0000-0000AB7F0000}"/>
    <cellStyle name="20% - Accent1 4 2 2 3 5 8" xfId="32868" xr:uid="{00000000-0005-0000-0000-0000AC7F0000}"/>
    <cellStyle name="20% - Accent1 4 2 2 3 5 8 2" xfId="32869" xr:uid="{00000000-0005-0000-0000-0000AD7F0000}"/>
    <cellStyle name="20% - Accent1 4 2 2 3 5 9" xfId="32870" xr:uid="{00000000-0005-0000-0000-0000AE7F0000}"/>
    <cellStyle name="20% - Accent1 4 2 2 3 6" xfId="32871" xr:uid="{00000000-0005-0000-0000-0000AF7F0000}"/>
    <cellStyle name="20% - Accent1 4 2 2 3 6 2" xfId="32872" xr:uid="{00000000-0005-0000-0000-0000B07F0000}"/>
    <cellStyle name="20% - Accent1 4 2 2 3 6 2 2" xfId="32873" xr:uid="{00000000-0005-0000-0000-0000B17F0000}"/>
    <cellStyle name="20% - Accent1 4 2 2 3 6 2 2 2" xfId="32874" xr:uid="{00000000-0005-0000-0000-0000B27F0000}"/>
    <cellStyle name="20% - Accent1 4 2 2 3 6 2 2 2 2" xfId="32875" xr:uid="{00000000-0005-0000-0000-0000B37F0000}"/>
    <cellStyle name="20% - Accent1 4 2 2 3 6 2 2 3" xfId="32876" xr:uid="{00000000-0005-0000-0000-0000B47F0000}"/>
    <cellStyle name="20% - Accent1 4 2 2 3 6 2 3" xfId="32877" xr:uid="{00000000-0005-0000-0000-0000B57F0000}"/>
    <cellStyle name="20% - Accent1 4 2 2 3 6 2 3 2" xfId="32878" xr:uid="{00000000-0005-0000-0000-0000B67F0000}"/>
    <cellStyle name="20% - Accent1 4 2 2 3 6 2 4" xfId="32879" xr:uid="{00000000-0005-0000-0000-0000B77F0000}"/>
    <cellStyle name="20% - Accent1 4 2 2 3 6 3" xfId="32880" xr:uid="{00000000-0005-0000-0000-0000B87F0000}"/>
    <cellStyle name="20% - Accent1 4 2 2 3 6 3 2" xfId="32881" xr:uid="{00000000-0005-0000-0000-0000B97F0000}"/>
    <cellStyle name="20% - Accent1 4 2 2 3 6 3 2 2" xfId="32882" xr:uid="{00000000-0005-0000-0000-0000BA7F0000}"/>
    <cellStyle name="20% - Accent1 4 2 2 3 6 3 2 2 2" xfId="32883" xr:uid="{00000000-0005-0000-0000-0000BB7F0000}"/>
    <cellStyle name="20% - Accent1 4 2 2 3 6 3 2 3" xfId="32884" xr:uid="{00000000-0005-0000-0000-0000BC7F0000}"/>
    <cellStyle name="20% - Accent1 4 2 2 3 6 3 3" xfId="32885" xr:uid="{00000000-0005-0000-0000-0000BD7F0000}"/>
    <cellStyle name="20% - Accent1 4 2 2 3 6 3 3 2" xfId="32886" xr:uid="{00000000-0005-0000-0000-0000BE7F0000}"/>
    <cellStyle name="20% - Accent1 4 2 2 3 6 3 4" xfId="32887" xr:uid="{00000000-0005-0000-0000-0000BF7F0000}"/>
    <cellStyle name="20% - Accent1 4 2 2 3 6 4" xfId="32888" xr:uid="{00000000-0005-0000-0000-0000C07F0000}"/>
    <cellStyle name="20% - Accent1 4 2 2 3 6 4 2" xfId="32889" xr:uid="{00000000-0005-0000-0000-0000C17F0000}"/>
    <cellStyle name="20% - Accent1 4 2 2 3 6 4 2 2" xfId="32890" xr:uid="{00000000-0005-0000-0000-0000C27F0000}"/>
    <cellStyle name="20% - Accent1 4 2 2 3 6 4 2 2 2" xfId="32891" xr:uid="{00000000-0005-0000-0000-0000C37F0000}"/>
    <cellStyle name="20% - Accent1 4 2 2 3 6 4 2 3" xfId="32892" xr:uid="{00000000-0005-0000-0000-0000C47F0000}"/>
    <cellStyle name="20% - Accent1 4 2 2 3 6 4 3" xfId="32893" xr:uid="{00000000-0005-0000-0000-0000C57F0000}"/>
    <cellStyle name="20% - Accent1 4 2 2 3 6 4 3 2" xfId="32894" xr:uid="{00000000-0005-0000-0000-0000C67F0000}"/>
    <cellStyle name="20% - Accent1 4 2 2 3 6 4 4" xfId="32895" xr:uid="{00000000-0005-0000-0000-0000C77F0000}"/>
    <cellStyle name="20% - Accent1 4 2 2 3 6 5" xfId="32896" xr:uid="{00000000-0005-0000-0000-0000C87F0000}"/>
    <cellStyle name="20% - Accent1 4 2 2 3 6 5 2" xfId="32897" xr:uid="{00000000-0005-0000-0000-0000C97F0000}"/>
    <cellStyle name="20% - Accent1 4 2 2 3 6 5 2 2" xfId="32898" xr:uid="{00000000-0005-0000-0000-0000CA7F0000}"/>
    <cellStyle name="20% - Accent1 4 2 2 3 6 5 3" xfId="32899" xr:uid="{00000000-0005-0000-0000-0000CB7F0000}"/>
    <cellStyle name="20% - Accent1 4 2 2 3 6 6" xfId="32900" xr:uid="{00000000-0005-0000-0000-0000CC7F0000}"/>
    <cellStyle name="20% - Accent1 4 2 2 3 6 6 2" xfId="32901" xr:uid="{00000000-0005-0000-0000-0000CD7F0000}"/>
    <cellStyle name="20% - Accent1 4 2 2 3 6 6 2 2" xfId="32902" xr:uid="{00000000-0005-0000-0000-0000CE7F0000}"/>
    <cellStyle name="20% - Accent1 4 2 2 3 6 6 3" xfId="32903" xr:uid="{00000000-0005-0000-0000-0000CF7F0000}"/>
    <cellStyle name="20% - Accent1 4 2 2 3 6 7" xfId="32904" xr:uid="{00000000-0005-0000-0000-0000D07F0000}"/>
    <cellStyle name="20% - Accent1 4 2 2 3 6 7 2" xfId="32905" xr:uid="{00000000-0005-0000-0000-0000D17F0000}"/>
    <cellStyle name="20% - Accent1 4 2 2 3 6 8" xfId="32906" xr:uid="{00000000-0005-0000-0000-0000D27F0000}"/>
    <cellStyle name="20% - Accent1 4 2 2 3 6 8 2" xfId="32907" xr:uid="{00000000-0005-0000-0000-0000D37F0000}"/>
    <cellStyle name="20% - Accent1 4 2 2 3 6 9" xfId="32908" xr:uid="{00000000-0005-0000-0000-0000D47F0000}"/>
    <cellStyle name="20% - Accent1 4 2 2 3 7" xfId="32909" xr:uid="{00000000-0005-0000-0000-0000D57F0000}"/>
    <cellStyle name="20% - Accent1 4 2 2 3 7 2" xfId="32910" xr:uid="{00000000-0005-0000-0000-0000D67F0000}"/>
    <cellStyle name="20% - Accent1 4 2 2 3 7 2 2" xfId="32911" xr:uid="{00000000-0005-0000-0000-0000D77F0000}"/>
    <cellStyle name="20% - Accent1 4 2 2 3 7 2 2 2" xfId="32912" xr:uid="{00000000-0005-0000-0000-0000D87F0000}"/>
    <cellStyle name="20% - Accent1 4 2 2 3 7 2 3" xfId="32913" xr:uid="{00000000-0005-0000-0000-0000D97F0000}"/>
    <cellStyle name="20% - Accent1 4 2 2 3 7 3" xfId="32914" xr:uid="{00000000-0005-0000-0000-0000DA7F0000}"/>
    <cellStyle name="20% - Accent1 4 2 2 3 7 3 2" xfId="32915" xr:uid="{00000000-0005-0000-0000-0000DB7F0000}"/>
    <cellStyle name="20% - Accent1 4 2 2 3 7 4" xfId="32916" xr:uid="{00000000-0005-0000-0000-0000DC7F0000}"/>
    <cellStyle name="20% - Accent1 4 2 2 3 8" xfId="32917" xr:uid="{00000000-0005-0000-0000-0000DD7F0000}"/>
    <cellStyle name="20% - Accent1 4 2 2 3 8 2" xfId="32918" xr:uid="{00000000-0005-0000-0000-0000DE7F0000}"/>
    <cellStyle name="20% - Accent1 4 2 2 3 8 2 2" xfId="32919" xr:uid="{00000000-0005-0000-0000-0000DF7F0000}"/>
    <cellStyle name="20% - Accent1 4 2 2 3 8 2 2 2" xfId="32920" xr:uid="{00000000-0005-0000-0000-0000E07F0000}"/>
    <cellStyle name="20% - Accent1 4 2 2 3 8 2 3" xfId="32921" xr:uid="{00000000-0005-0000-0000-0000E17F0000}"/>
    <cellStyle name="20% - Accent1 4 2 2 3 8 3" xfId="32922" xr:uid="{00000000-0005-0000-0000-0000E27F0000}"/>
    <cellStyle name="20% - Accent1 4 2 2 3 8 3 2" xfId="32923" xr:uid="{00000000-0005-0000-0000-0000E37F0000}"/>
    <cellStyle name="20% - Accent1 4 2 2 3 8 4" xfId="32924" xr:uid="{00000000-0005-0000-0000-0000E47F0000}"/>
    <cellStyle name="20% - Accent1 4 2 2 3 9" xfId="32925" xr:uid="{00000000-0005-0000-0000-0000E57F0000}"/>
    <cellStyle name="20% - Accent1 4 2 2 3 9 2" xfId="32926" xr:uid="{00000000-0005-0000-0000-0000E67F0000}"/>
    <cellStyle name="20% - Accent1 4 2 2 3 9 2 2" xfId="32927" xr:uid="{00000000-0005-0000-0000-0000E77F0000}"/>
    <cellStyle name="20% - Accent1 4 2 2 3 9 2 2 2" xfId="32928" xr:uid="{00000000-0005-0000-0000-0000E87F0000}"/>
    <cellStyle name="20% - Accent1 4 2 2 3 9 2 3" xfId="32929" xr:uid="{00000000-0005-0000-0000-0000E97F0000}"/>
    <cellStyle name="20% - Accent1 4 2 2 3 9 3" xfId="32930" xr:uid="{00000000-0005-0000-0000-0000EA7F0000}"/>
    <cellStyle name="20% - Accent1 4 2 2 3 9 3 2" xfId="32931" xr:uid="{00000000-0005-0000-0000-0000EB7F0000}"/>
    <cellStyle name="20% - Accent1 4 2 2 3 9 4" xfId="32932" xr:uid="{00000000-0005-0000-0000-0000EC7F0000}"/>
    <cellStyle name="20% - Accent1 4 2 2 4" xfId="32933" xr:uid="{00000000-0005-0000-0000-0000ED7F0000}"/>
    <cellStyle name="20% - Accent1 4 2 2 4 10" xfId="32934" xr:uid="{00000000-0005-0000-0000-0000EE7F0000}"/>
    <cellStyle name="20% - Accent1 4 2 2 4 10 2" xfId="32935" xr:uid="{00000000-0005-0000-0000-0000EF7F0000}"/>
    <cellStyle name="20% - Accent1 4 2 2 4 11" xfId="32936" xr:uid="{00000000-0005-0000-0000-0000F07F0000}"/>
    <cellStyle name="20% - Accent1 4 2 2 4 2" xfId="32937" xr:uid="{00000000-0005-0000-0000-0000F17F0000}"/>
    <cellStyle name="20% - Accent1 4 2 2 4 2 2" xfId="32938" xr:uid="{00000000-0005-0000-0000-0000F27F0000}"/>
    <cellStyle name="20% - Accent1 4 2 2 4 2 2 2" xfId="32939" xr:uid="{00000000-0005-0000-0000-0000F37F0000}"/>
    <cellStyle name="20% - Accent1 4 2 2 4 2 2 2 2" xfId="32940" xr:uid="{00000000-0005-0000-0000-0000F47F0000}"/>
    <cellStyle name="20% - Accent1 4 2 2 4 2 2 2 2 2" xfId="32941" xr:uid="{00000000-0005-0000-0000-0000F57F0000}"/>
    <cellStyle name="20% - Accent1 4 2 2 4 2 2 2 3" xfId="32942" xr:uid="{00000000-0005-0000-0000-0000F67F0000}"/>
    <cellStyle name="20% - Accent1 4 2 2 4 2 2 3" xfId="32943" xr:uid="{00000000-0005-0000-0000-0000F77F0000}"/>
    <cellStyle name="20% - Accent1 4 2 2 4 2 2 3 2" xfId="32944" xr:uid="{00000000-0005-0000-0000-0000F87F0000}"/>
    <cellStyle name="20% - Accent1 4 2 2 4 2 2 4" xfId="32945" xr:uid="{00000000-0005-0000-0000-0000F97F0000}"/>
    <cellStyle name="20% - Accent1 4 2 2 4 2 3" xfId="32946" xr:uid="{00000000-0005-0000-0000-0000FA7F0000}"/>
    <cellStyle name="20% - Accent1 4 2 2 4 2 3 2" xfId="32947" xr:uid="{00000000-0005-0000-0000-0000FB7F0000}"/>
    <cellStyle name="20% - Accent1 4 2 2 4 2 3 2 2" xfId="32948" xr:uid="{00000000-0005-0000-0000-0000FC7F0000}"/>
    <cellStyle name="20% - Accent1 4 2 2 4 2 3 2 2 2" xfId="32949" xr:uid="{00000000-0005-0000-0000-0000FD7F0000}"/>
    <cellStyle name="20% - Accent1 4 2 2 4 2 3 2 3" xfId="32950" xr:uid="{00000000-0005-0000-0000-0000FE7F0000}"/>
    <cellStyle name="20% - Accent1 4 2 2 4 2 3 3" xfId="32951" xr:uid="{00000000-0005-0000-0000-0000FF7F0000}"/>
    <cellStyle name="20% - Accent1 4 2 2 4 2 3 3 2" xfId="32952" xr:uid="{00000000-0005-0000-0000-000000800000}"/>
    <cellStyle name="20% - Accent1 4 2 2 4 2 3 4" xfId="32953" xr:uid="{00000000-0005-0000-0000-000001800000}"/>
    <cellStyle name="20% - Accent1 4 2 2 4 2 4" xfId="32954" xr:uid="{00000000-0005-0000-0000-000002800000}"/>
    <cellStyle name="20% - Accent1 4 2 2 4 2 4 2" xfId="32955" xr:uid="{00000000-0005-0000-0000-000003800000}"/>
    <cellStyle name="20% - Accent1 4 2 2 4 2 4 2 2" xfId="32956" xr:uid="{00000000-0005-0000-0000-000004800000}"/>
    <cellStyle name="20% - Accent1 4 2 2 4 2 4 2 2 2" xfId="32957" xr:uid="{00000000-0005-0000-0000-000005800000}"/>
    <cellStyle name="20% - Accent1 4 2 2 4 2 4 2 3" xfId="32958" xr:uid="{00000000-0005-0000-0000-000006800000}"/>
    <cellStyle name="20% - Accent1 4 2 2 4 2 4 3" xfId="32959" xr:uid="{00000000-0005-0000-0000-000007800000}"/>
    <cellStyle name="20% - Accent1 4 2 2 4 2 4 3 2" xfId="32960" xr:uid="{00000000-0005-0000-0000-000008800000}"/>
    <cellStyle name="20% - Accent1 4 2 2 4 2 4 4" xfId="32961" xr:uid="{00000000-0005-0000-0000-000009800000}"/>
    <cellStyle name="20% - Accent1 4 2 2 4 2 5" xfId="32962" xr:uid="{00000000-0005-0000-0000-00000A800000}"/>
    <cellStyle name="20% - Accent1 4 2 2 4 2 5 2" xfId="32963" xr:uid="{00000000-0005-0000-0000-00000B800000}"/>
    <cellStyle name="20% - Accent1 4 2 2 4 2 5 2 2" xfId="32964" xr:uid="{00000000-0005-0000-0000-00000C800000}"/>
    <cellStyle name="20% - Accent1 4 2 2 4 2 5 3" xfId="32965" xr:uid="{00000000-0005-0000-0000-00000D800000}"/>
    <cellStyle name="20% - Accent1 4 2 2 4 2 6" xfId="32966" xr:uid="{00000000-0005-0000-0000-00000E800000}"/>
    <cellStyle name="20% - Accent1 4 2 2 4 2 6 2" xfId="32967" xr:uid="{00000000-0005-0000-0000-00000F800000}"/>
    <cellStyle name="20% - Accent1 4 2 2 4 2 6 2 2" xfId="32968" xr:uid="{00000000-0005-0000-0000-000010800000}"/>
    <cellStyle name="20% - Accent1 4 2 2 4 2 6 3" xfId="32969" xr:uid="{00000000-0005-0000-0000-000011800000}"/>
    <cellStyle name="20% - Accent1 4 2 2 4 2 7" xfId="32970" xr:uid="{00000000-0005-0000-0000-000012800000}"/>
    <cellStyle name="20% - Accent1 4 2 2 4 2 7 2" xfId="32971" xr:uid="{00000000-0005-0000-0000-000013800000}"/>
    <cellStyle name="20% - Accent1 4 2 2 4 2 8" xfId="32972" xr:uid="{00000000-0005-0000-0000-000014800000}"/>
    <cellStyle name="20% - Accent1 4 2 2 4 2 8 2" xfId="32973" xr:uid="{00000000-0005-0000-0000-000015800000}"/>
    <cellStyle name="20% - Accent1 4 2 2 4 2 9" xfId="32974" xr:uid="{00000000-0005-0000-0000-000016800000}"/>
    <cellStyle name="20% - Accent1 4 2 2 4 3" xfId="32975" xr:uid="{00000000-0005-0000-0000-000017800000}"/>
    <cellStyle name="20% - Accent1 4 2 2 4 3 2" xfId="32976" xr:uid="{00000000-0005-0000-0000-000018800000}"/>
    <cellStyle name="20% - Accent1 4 2 2 4 3 2 2" xfId="32977" xr:uid="{00000000-0005-0000-0000-000019800000}"/>
    <cellStyle name="20% - Accent1 4 2 2 4 3 2 2 2" xfId="32978" xr:uid="{00000000-0005-0000-0000-00001A800000}"/>
    <cellStyle name="20% - Accent1 4 2 2 4 3 2 2 2 2" xfId="32979" xr:uid="{00000000-0005-0000-0000-00001B800000}"/>
    <cellStyle name="20% - Accent1 4 2 2 4 3 2 2 3" xfId="32980" xr:uid="{00000000-0005-0000-0000-00001C800000}"/>
    <cellStyle name="20% - Accent1 4 2 2 4 3 2 3" xfId="32981" xr:uid="{00000000-0005-0000-0000-00001D800000}"/>
    <cellStyle name="20% - Accent1 4 2 2 4 3 2 3 2" xfId="32982" xr:uid="{00000000-0005-0000-0000-00001E800000}"/>
    <cellStyle name="20% - Accent1 4 2 2 4 3 2 4" xfId="32983" xr:uid="{00000000-0005-0000-0000-00001F800000}"/>
    <cellStyle name="20% - Accent1 4 2 2 4 3 3" xfId="32984" xr:uid="{00000000-0005-0000-0000-000020800000}"/>
    <cellStyle name="20% - Accent1 4 2 2 4 3 3 2" xfId="32985" xr:uid="{00000000-0005-0000-0000-000021800000}"/>
    <cellStyle name="20% - Accent1 4 2 2 4 3 3 2 2" xfId="32986" xr:uid="{00000000-0005-0000-0000-000022800000}"/>
    <cellStyle name="20% - Accent1 4 2 2 4 3 3 2 2 2" xfId="32987" xr:uid="{00000000-0005-0000-0000-000023800000}"/>
    <cellStyle name="20% - Accent1 4 2 2 4 3 3 2 3" xfId="32988" xr:uid="{00000000-0005-0000-0000-000024800000}"/>
    <cellStyle name="20% - Accent1 4 2 2 4 3 3 3" xfId="32989" xr:uid="{00000000-0005-0000-0000-000025800000}"/>
    <cellStyle name="20% - Accent1 4 2 2 4 3 3 3 2" xfId="32990" xr:uid="{00000000-0005-0000-0000-000026800000}"/>
    <cellStyle name="20% - Accent1 4 2 2 4 3 3 4" xfId="32991" xr:uid="{00000000-0005-0000-0000-000027800000}"/>
    <cellStyle name="20% - Accent1 4 2 2 4 3 4" xfId="32992" xr:uid="{00000000-0005-0000-0000-000028800000}"/>
    <cellStyle name="20% - Accent1 4 2 2 4 3 4 2" xfId="32993" xr:uid="{00000000-0005-0000-0000-000029800000}"/>
    <cellStyle name="20% - Accent1 4 2 2 4 3 4 2 2" xfId="32994" xr:uid="{00000000-0005-0000-0000-00002A800000}"/>
    <cellStyle name="20% - Accent1 4 2 2 4 3 4 2 2 2" xfId="32995" xr:uid="{00000000-0005-0000-0000-00002B800000}"/>
    <cellStyle name="20% - Accent1 4 2 2 4 3 4 2 3" xfId="32996" xr:uid="{00000000-0005-0000-0000-00002C800000}"/>
    <cellStyle name="20% - Accent1 4 2 2 4 3 4 3" xfId="32997" xr:uid="{00000000-0005-0000-0000-00002D800000}"/>
    <cellStyle name="20% - Accent1 4 2 2 4 3 4 3 2" xfId="32998" xr:uid="{00000000-0005-0000-0000-00002E800000}"/>
    <cellStyle name="20% - Accent1 4 2 2 4 3 4 4" xfId="32999" xr:uid="{00000000-0005-0000-0000-00002F800000}"/>
    <cellStyle name="20% - Accent1 4 2 2 4 3 5" xfId="33000" xr:uid="{00000000-0005-0000-0000-000030800000}"/>
    <cellStyle name="20% - Accent1 4 2 2 4 3 5 2" xfId="33001" xr:uid="{00000000-0005-0000-0000-000031800000}"/>
    <cellStyle name="20% - Accent1 4 2 2 4 3 5 2 2" xfId="33002" xr:uid="{00000000-0005-0000-0000-000032800000}"/>
    <cellStyle name="20% - Accent1 4 2 2 4 3 5 3" xfId="33003" xr:uid="{00000000-0005-0000-0000-000033800000}"/>
    <cellStyle name="20% - Accent1 4 2 2 4 3 6" xfId="33004" xr:uid="{00000000-0005-0000-0000-000034800000}"/>
    <cellStyle name="20% - Accent1 4 2 2 4 3 6 2" xfId="33005" xr:uid="{00000000-0005-0000-0000-000035800000}"/>
    <cellStyle name="20% - Accent1 4 2 2 4 3 6 2 2" xfId="33006" xr:uid="{00000000-0005-0000-0000-000036800000}"/>
    <cellStyle name="20% - Accent1 4 2 2 4 3 6 3" xfId="33007" xr:uid="{00000000-0005-0000-0000-000037800000}"/>
    <cellStyle name="20% - Accent1 4 2 2 4 3 7" xfId="33008" xr:uid="{00000000-0005-0000-0000-000038800000}"/>
    <cellStyle name="20% - Accent1 4 2 2 4 3 7 2" xfId="33009" xr:uid="{00000000-0005-0000-0000-000039800000}"/>
    <cellStyle name="20% - Accent1 4 2 2 4 3 8" xfId="33010" xr:uid="{00000000-0005-0000-0000-00003A800000}"/>
    <cellStyle name="20% - Accent1 4 2 2 4 3 8 2" xfId="33011" xr:uid="{00000000-0005-0000-0000-00003B800000}"/>
    <cellStyle name="20% - Accent1 4 2 2 4 3 9" xfId="33012" xr:uid="{00000000-0005-0000-0000-00003C800000}"/>
    <cellStyle name="20% - Accent1 4 2 2 4 4" xfId="33013" xr:uid="{00000000-0005-0000-0000-00003D800000}"/>
    <cellStyle name="20% - Accent1 4 2 2 4 4 2" xfId="33014" xr:uid="{00000000-0005-0000-0000-00003E800000}"/>
    <cellStyle name="20% - Accent1 4 2 2 4 4 2 2" xfId="33015" xr:uid="{00000000-0005-0000-0000-00003F800000}"/>
    <cellStyle name="20% - Accent1 4 2 2 4 4 2 2 2" xfId="33016" xr:uid="{00000000-0005-0000-0000-000040800000}"/>
    <cellStyle name="20% - Accent1 4 2 2 4 4 2 3" xfId="33017" xr:uid="{00000000-0005-0000-0000-000041800000}"/>
    <cellStyle name="20% - Accent1 4 2 2 4 4 3" xfId="33018" xr:uid="{00000000-0005-0000-0000-000042800000}"/>
    <cellStyle name="20% - Accent1 4 2 2 4 4 3 2" xfId="33019" xr:uid="{00000000-0005-0000-0000-000043800000}"/>
    <cellStyle name="20% - Accent1 4 2 2 4 4 4" xfId="33020" xr:uid="{00000000-0005-0000-0000-000044800000}"/>
    <cellStyle name="20% - Accent1 4 2 2 4 5" xfId="33021" xr:uid="{00000000-0005-0000-0000-000045800000}"/>
    <cellStyle name="20% - Accent1 4 2 2 4 5 2" xfId="33022" xr:uid="{00000000-0005-0000-0000-000046800000}"/>
    <cellStyle name="20% - Accent1 4 2 2 4 5 2 2" xfId="33023" xr:uid="{00000000-0005-0000-0000-000047800000}"/>
    <cellStyle name="20% - Accent1 4 2 2 4 5 2 2 2" xfId="33024" xr:uid="{00000000-0005-0000-0000-000048800000}"/>
    <cellStyle name="20% - Accent1 4 2 2 4 5 2 3" xfId="33025" xr:uid="{00000000-0005-0000-0000-000049800000}"/>
    <cellStyle name="20% - Accent1 4 2 2 4 5 3" xfId="33026" xr:uid="{00000000-0005-0000-0000-00004A800000}"/>
    <cellStyle name="20% - Accent1 4 2 2 4 5 3 2" xfId="33027" xr:uid="{00000000-0005-0000-0000-00004B800000}"/>
    <cellStyle name="20% - Accent1 4 2 2 4 5 4" xfId="33028" xr:uid="{00000000-0005-0000-0000-00004C800000}"/>
    <cellStyle name="20% - Accent1 4 2 2 4 6" xfId="33029" xr:uid="{00000000-0005-0000-0000-00004D800000}"/>
    <cellStyle name="20% - Accent1 4 2 2 4 6 2" xfId="33030" xr:uid="{00000000-0005-0000-0000-00004E800000}"/>
    <cellStyle name="20% - Accent1 4 2 2 4 6 2 2" xfId="33031" xr:uid="{00000000-0005-0000-0000-00004F800000}"/>
    <cellStyle name="20% - Accent1 4 2 2 4 6 2 2 2" xfId="33032" xr:uid="{00000000-0005-0000-0000-000050800000}"/>
    <cellStyle name="20% - Accent1 4 2 2 4 6 2 3" xfId="33033" xr:uid="{00000000-0005-0000-0000-000051800000}"/>
    <cellStyle name="20% - Accent1 4 2 2 4 6 3" xfId="33034" xr:uid="{00000000-0005-0000-0000-000052800000}"/>
    <cellStyle name="20% - Accent1 4 2 2 4 6 3 2" xfId="33035" xr:uid="{00000000-0005-0000-0000-000053800000}"/>
    <cellStyle name="20% - Accent1 4 2 2 4 6 4" xfId="33036" xr:uid="{00000000-0005-0000-0000-000054800000}"/>
    <cellStyle name="20% - Accent1 4 2 2 4 7" xfId="33037" xr:uid="{00000000-0005-0000-0000-000055800000}"/>
    <cellStyle name="20% - Accent1 4 2 2 4 7 2" xfId="33038" xr:uid="{00000000-0005-0000-0000-000056800000}"/>
    <cellStyle name="20% - Accent1 4 2 2 4 7 2 2" xfId="33039" xr:uid="{00000000-0005-0000-0000-000057800000}"/>
    <cellStyle name="20% - Accent1 4 2 2 4 7 3" xfId="33040" xr:uid="{00000000-0005-0000-0000-000058800000}"/>
    <cellStyle name="20% - Accent1 4 2 2 4 8" xfId="33041" xr:uid="{00000000-0005-0000-0000-000059800000}"/>
    <cellStyle name="20% - Accent1 4 2 2 4 8 2" xfId="33042" xr:uid="{00000000-0005-0000-0000-00005A800000}"/>
    <cellStyle name="20% - Accent1 4 2 2 4 8 2 2" xfId="33043" xr:uid="{00000000-0005-0000-0000-00005B800000}"/>
    <cellStyle name="20% - Accent1 4 2 2 4 8 3" xfId="33044" xr:uid="{00000000-0005-0000-0000-00005C800000}"/>
    <cellStyle name="20% - Accent1 4 2 2 4 9" xfId="33045" xr:uid="{00000000-0005-0000-0000-00005D800000}"/>
    <cellStyle name="20% - Accent1 4 2 2 4 9 2" xfId="33046" xr:uid="{00000000-0005-0000-0000-00005E800000}"/>
    <cellStyle name="20% - Accent1 4 2 2 5" xfId="33047" xr:uid="{00000000-0005-0000-0000-00005F800000}"/>
    <cellStyle name="20% - Accent1 4 2 2 5 10" xfId="33048" xr:uid="{00000000-0005-0000-0000-000060800000}"/>
    <cellStyle name="20% - Accent1 4 2 2 5 10 2" xfId="33049" xr:uid="{00000000-0005-0000-0000-000061800000}"/>
    <cellStyle name="20% - Accent1 4 2 2 5 11" xfId="33050" xr:uid="{00000000-0005-0000-0000-000062800000}"/>
    <cellStyle name="20% - Accent1 4 2 2 5 2" xfId="33051" xr:uid="{00000000-0005-0000-0000-000063800000}"/>
    <cellStyle name="20% - Accent1 4 2 2 5 2 2" xfId="33052" xr:uid="{00000000-0005-0000-0000-000064800000}"/>
    <cellStyle name="20% - Accent1 4 2 2 5 2 2 2" xfId="33053" xr:uid="{00000000-0005-0000-0000-000065800000}"/>
    <cellStyle name="20% - Accent1 4 2 2 5 2 2 2 2" xfId="33054" xr:uid="{00000000-0005-0000-0000-000066800000}"/>
    <cellStyle name="20% - Accent1 4 2 2 5 2 2 2 2 2" xfId="33055" xr:uid="{00000000-0005-0000-0000-000067800000}"/>
    <cellStyle name="20% - Accent1 4 2 2 5 2 2 2 3" xfId="33056" xr:uid="{00000000-0005-0000-0000-000068800000}"/>
    <cellStyle name="20% - Accent1 4 2 2 5 2 2 3" xfId="33057" xr:uid="{00000000-0005-0000-0000-000069800000}"/>
    <cellStyle name="20% - Accent1 4 2 2 5 2 2 3 2" xfId="33058" xr:uid="{00000000-0005-0000-0000-00006A800000}"/>
    <cellStyle name="20% - Accent1 4 2 2 5 2 2 4" xfId="33059" xr:uid="{00000000-0005-0000-0000-00006B800000}"/>
    <cellStyle name="20% - Accent1 4 2 2 5 2 3" xfId="33060" xr:uid="{00000000-0005-0000-0000-00006C800000}"/>
    <cellStyle name="20% - Accent1 4 2 2 5 2 3 2" xfId="33061" xr:uid="{00000000-0005-0000-0000-00006D800000}"/>
    <cellStyle name="20% - Accent1 4 2 2 5 2 3 2 2" xfId="33062" xr:uid="{00000000-0005-0000-0000-00006E800000}"/>
    <cellStyle name="20% - Accent1 4 2 2 5 2 3 2 2 2" xfId="33063" xr:uid="{00000000-0005-0000-0000-00006F800000}"/>
    <cellStyle name="20% - Accent1 4 2 2 5 2 3 2 3" xfId="33064" xr:uid="{00000000-0005-0000-0000-000070800000}"/>
    <cellStyle name="20% - Accent1 4 2 2 5 2 3 3" xfId="33065" xr:uid="{00000000-0005-0000-0000-000071800000}"/>
    <cellStyle name="20% - Accent1 4 2 2 5 2 3 3 2" xfId="33066" xr:uid="{00000000-0005-0000-0000-000072800000}"/>
    <cellStyle name="20% - Accent1 4 2 2 5 2 3 4" xfId="33067" xr:uid="{00000000-0005-0000-0000-000073800000}"/>
    <cellStyle name="20% - Accent1 4 2 2 5 2 4" xfId="33068" xr:uid="{00000000-0005-0000-0000-000074800000}"/>
    <cellStyle name="20% - Accent1 4 2 2 5 2 4 2" xfId="33069" xr:uid="{00000000-0005-0000-0000-000075800000}"/>
    <cellStyle name="20% - Accent1 4 2 2 5 2 4 2 2" xfId="33070" xr:uid="{00000000-0005-0000-0000-000076800000}"/>
    <cellStyle name="20% - Accent1 4 2 2 5 2 4 2 2 2" xfId="33071" xr:uid="{00000000-0005-0000-0000-000077800000}"/>
    <cellStyle name="20% - Accent1 4 2 2 5 2 4 2 3" xfId="33072" xr:uid="{00000000-0005-0000-0000-000078800000}"/>
    <cellStyle name="20% - Accent1 4 2 2 5 2 4 3" xfId="33073" xr:uid="{00000000-0005-0000-0000-000079800000}"/>
    <cellStyle name="20% - Accent1 4 2 2 5 2 4 3 2" xfId="33074" xr:uid="{00000000-0005-0000-0000-00007A800000}"/>
    <cellStyle name="20% - Accent1 4 2 2 5 2 4 4" xfId="33075" xr:uid="{00000000-0005-0000-0000-00007B800000}"/>
    <cellStyle name="20% - Accent1 4 2 2 5 2 5" xfId="33076" xr:uid="{00000000-0005-0000-0000-00007C800000}"/>
    <cellStyle name="20% - Accent1 4 2 2 5 2 5 2" xfId="33077" xr:uid="{00000000-0005-0000-0000-00007D800000}"/>
    <cellStyle name="20% - Accent1 4 2 2 5 2 5 2 2" xfId="33078" xr:uid="{00000000-0005-0000-0000-00007E800000}"/>
    <cellStyle name="20% - Accent1 4 2 2 5 2 5 3" xfId="33079" xr:uid="{00000000-0005-0000-0000-00007F800000}"/>
    <cellStyle name="20% - Accent1 4 2 2 5 2 6" xfId="33080" xr:uid="{00000000-0005-0000-0000-000080800000}"/>
    <cellStyle name="20% - Accent1 4 2 2 5 2 6 2" xfId="33081" xr:uid="{00000000-0005-0000-0000-000081800000}"/>
    <cellStyle name="20% - Accent1 4 2 2 5 2 6 2 2" xfId="33082" xr:uid="{00000000-0005-0000-0000-000082800000}"/>
    <cellStyle name="20% - Accent1 4 2 2 5 2 6 3" xfId="33083" xr:uid="{00000000-0005-0000-0000-000083800000}"/>
    <cellStyle name="20% - Accent1 4 2 2 5 2 7" xfId="33084" xr:uid="{00000000-0005-0000-0000-000084800000}"/>
    <cellStyle name="20% - Accent1 4 2 2 5 2 7 2" xfId="33085" xr:uid="{00000000-0005-0000-0000-000085800000}"/>
    <cellStyle name="20% - Accent1 4 2 2 5 2 8" xfId="33086" xr:uid="{00000000-0005-0000-0000-000086800000}"/>
    <cellStyle name="20% - Accent1 4 2 2 5 2 8 2" xfId="33087" xr:uid="{00000000-0005-0000-0000-000087800000}"/>
    <cellStyle name="20% - Accent1 4 2 2 5 2 9" xfId="33088" xr:uid="{00000000-0005-0000-0000-000088800000}"/>
    <cellStyle name="20% - Accent1 4 2 2 5 3" xfId="33089" xr:uid="{00000000-0005-0000-0000-000089800000}"/>
    <cellStyle name="20% - Accent1 4 2 2 5 3 2" xfId="33090" xr:uid="{00000000-0005-0000-0000-00008A800000}"/>
    <cellStyle name="20% - Accent1 4 2 2 5 3 2 2" xfId="33091" xr:uid="{00000000-0005-0000-0000-00008B800000}"/>
    <cellStyle name="20% - Accent1 4 2 2 5 3 2 2 2" xfId="33092" xr:uid="{00000000-0005-0000-0000-00008C800000}"/>
    <cellStyle name="20% - Accent1 4 2 2 5 3 2 2 2 2" xfId="33093" xr:uid="{00000000-0005-0000-0000-00008D800000}"/>
    <cellStyle name="20% - Accent1 4 2 2 5 3 2 2 3" xfId="33094" xr:uid="{00000000-0005-0000-0000-00008E800000}"/>
    <cellStyle name="20% - Accent1 4 2 2 5 3 2 3" xfId="33095" xr:uid="{00000000-0005-0000-0000-00008F800000}"/>
    <cellStyle name="20% - Accent1 4 2 2 5 3 2 3 2" xfId="33096" xr:uid="{00000000-0005-0000-0000-000090800000}"/>
    <cellStyle name="20% - Accent1 4 2 2 5 3 2 4" xfId="33097" xr:uid="{00000000-0005-0000-0000-000091800000}"/>
    <cellStyle name="20% - Accent1 4 2 2 5 3 3" xfId="33098" xr:uid="{00000000-0005-0000-0000-000092800000}"/>
    <cellStyle name="20% - Accent1 4 2 2 5 3 3 2" xfId="33099" xr:uid="{00000000-0005-0000-0000-000093800000}"/>
    <cellStyle name="20% - Accent1 4 2 2 5 3 3 2 2" xfId="33100" xr:uid="{00000000-0005-0000-0000-000094800000}"/>
    <cellStyle name="20% - Accent1 4 2 2 5 3 3 2 2 2" xfId="33101" xr:uid="{00000000-0005-0000-0000-000095800000}"/>
    <cellStyle name="20% - Accent1 4 2 2 5 3 3 2 3" xfId="33102" xr:uid="{00000000-0005-0000-0000-000096800000}"/>
    <cellStyle name="20% - Accent1 4 2 2 5 3 3 3" xfId="33103" xr:uid="{00000000-0005-0000-0000-000097800000}"/>
    <cellStyle name="20% - Accent1 4 2 2 5 3 3 3 2" xfId="33104" xr:uid="{00000000-0005-0000-0000-000098800000}"/>
    <cellStyle name="20% - Accent1 4 2 2 5 3 3 4" xfId="33105" xr:uid="{00000000-0005-0000-0000-000099800000}"/>
    <cellStyle name="20% - Accent1 4 2 2 5 3 4" xfId="33106" xr:uid="{00000000-0005-0000-0000-00009A800000}"/>
    <cellStyle name="20% - Accent1 4 2 2 5 3 4 2" xfId="33107" xr:uid="{00000000-0005-0000-0000-00009B800000}"/>
    <cellStyle name="20% - Accent1 4 2 2 5 3 4 2 2" xfId="33108" xr:uid="{00000000-0005-0000-0000-00009C800000}"/>
    <cellStyle name="20% - Accent1 4 2 2 5 3 4 2 2 2" xfId="33109" xr:uid="{00000000-0005-0000-0000-00009D800000}"/>
    <cellStyle name="20% - Accent1 4 2 2 5 3 4 2 3" xfId="33110" xr:uid="{00000000-0005-0000-0000-00009E800000}"/>
    <cellStyle name="20% - Accent1 4 2 2 5 3 4 3" xfId="33111" xr:uid="{00000000-0005-0000-0000-00009F800000}"/>
    <cellStyle name="20% - Accent1 4 2 2 5 3 4 3 2" xfId="33112" xr:uid="{00000000-0005-0000-0000-0000A0800000}"/>
    <cellStyle name="20% - Accent1 4 2 2 5 3 4 4" xfId="33113" xr:uid="{00000000-0005-0000-0000-0000A1800000}"/>
    <cellStyle name="20% - Accent1 4 2 2 5 3 5" xfId="33114" xr:uid="{00000000-0005-0000-0000-0000A2800000}"/>
    <cellStyle name="20% - Accent1 4 2 2 5 3 5 2" xfId="33115" xr:uid="{00000000-0005-0000-0000-0000A3800000}"/>
    <cellStyle name="20% - Accent1 4 2 2 5 3 5 2 2" xfId="33116" xr:uid="{00000000-0005-0000-0000-0000A4800000}"/>
    <cellStyle name="20% - Accent1 4 2 2 5 3 5 3" xfId="33117" xr:uid="{00000000-0005-0000-0000-0000A5800000}"/>
    <cellStyle name="20% - Accent1 4 2 2 5 3 6" xfId="33118" xr:uid="{00000000-0005-0000-0000-0000A6800000}"/>
    <cellStyle name="20% - Accent1 4 2 2 5 3 6 2" xfId="33119" xr:uid="{00000000-0005-0000-0000-0000A7800000}"/>
    <cellStyle name="20% - Accent1 4 2 2 5 3 6 2 2" xfId="33120" xr:uid="{00000000-0005-0000-0000-0000A8800000}"/>
    <cellStyle name="20% - Accent1 4 2 2 5 3 6 3" xfId="33121" xr:uid="{00000000-0005-0000-0000-0000A9800000}"/>
    <cellStyle name="20% - Accent1 4 2 2 5 3 7" xfId="33122" xr:uid="{00000000-0005-0000-0000-0000AA800000}"/>
    <cellStyle name="20% - Accent1 4 2 2 5 3 7 2" xfId="33123" xr:uid="{00000000-0005-0000-0000-0000AB800000}"/>
    <cellStyle name="20% - Accent1 4 2 2 5 3 8" xfId="33124" xr:uid="{00000000-0005-0000-0000-0000AC800000}"/>
    <cellStyle name="20% - Accent1 4 2 2 5 3 8 2" xfId="33125" xr:uid="{00000000-0005-0000-0000-0000AD800000}"/>
    <cellStyle name="20% - Accent1 4 2 2 5 3 9" xfId="33126" xr:uid="{00000000-0005-0000-0000-0000AE800000}"/>
    <cellStyle name="20% - Accent1 4 2 2 5 4" xfId="33127" xr:uid="{00000000-0005-0000-0000-0000AF800000}"/>
    <cellStyle name="20% - Accent1 4 2 2 5 4 2" xfId="33128" xr:uid="{00000000-0005-0000-0000-0000B0800000}"/>
    <cellStyle name="20% - Accent1 4 2 2 5 4 2 2" xfId="33129" xr:uid="{00000000-0005-0000-0000-0000B1800000}"/>
    <cellStyle name="20% - Accent1 4 2 2 5 4 2 2 2" xfId="33130" xr:uid="{00000000-0005-0000-0000-0000B2800000}"/>
    <cellStyle name="20% - Accent1 4 2 2 5 4 2 3" xfId="33131" xr:uid="{00000000-0005-0000-0000-0000B3800000}"/>
    <cellStyle name="20% - Accent1 4 2 2 5 4 3" xfId="33132" xr:uid="{00000000-0005-0000-0000-0000B4800000}"/>
    <cellStyle name="20% - Accent1 4 2 2 5 4 3 2" xfId="33133" xr:uid="{00000000-0005-0000-0000-0000B5800000}"/>
    <cellStyle name="20% - Accent1 4 2 2 5 4 4" xfId="33134" xr:uid="{00000000-0005-0000-0000-0000B6800000}"/>
    <cellStyle name="20% - Accent1 4 2 2 5 5" xfId="33135" xr:uid="{00000000-0005-0000-0000-0000B7800000}"/>
    <cellStyle name="20% - Accent1 4 2 2 5 5 2" xfId="33136" xr:uid="{00000000-0005-0000-0000-0000B8800000}"/>
    <cellStyle name="20% - Accent1 4 2 2 5 5 2 2" xfId="33137" xr:uid="{00000000-0005-0000-0000-0000B9800000}"/>
    <cellStyle name="20% - Accent1 4 2 2 5 5 2 2 2" xfId="33138" xr:uid="{00000000-0005-0000-0000-0000BA800000}"/>
    <cellStyle name="20% - Accent1 4 2 2 5 5 2 3" xfId="33139" xr:uid="{00000000-0005-0000-0000-0000BB800000}"/>
    <cellStyle name="20% - Accent1 4 2 2 5 5 3" xfId="33140" xr:uid="{00000000-0005-0000-0000-0000BC800000}"/>
    <cellStyle name="20% - Accent1 4 2 2 5 5 3 2" xfId="33141" xr:uid="{00000000-0005-0000-0000-0000BD800000}"/>
    <cellStyle name="20% - Accent1 4 2 2 5 5 4" xfId="33142" xr:uid="{00000000-0005-0000-0000-0000BE800000}"/>
    <cellStyle name="20% - Accent1 4 2 2 5 6" xfId="33143" xr:uid="{00000000-0005-0000-0000-0000BF800000}"/>
    <cellStyle name="20% - Accent1 4 2 2 5 6 2" xfId="33144" xr:uid="{00000000-0005-0000-0000-0000C0800000}"/>
    <cellStyle name="20% - Accent1 4 2 2 5 6 2 2" xfId="33145" xr:uid="{00000000-0005-0000-0000-0000C1800000}"/>
    <cellStyle name="20% - Accent1 4 2 2 5 6 2 2 2" xfId="33146" xr:uid="{00000000-0005-0000-0000-0000C2800000}"/>
    <cellStyle name="20% - Accent1 4 2 2 5 6 2 3" xfId="33147" xr:uid="{00000000-0005-0000-0000-0000C3800000}"/>
    <cellStyle name="20% - Accent1 4 2 2 5 6 3" xfId="33148" xr:uid="{00000000-0005-0000-0000-0000C4800000}"/>
    <cellStyle name="20% - Accent1 4 2 2 5 6 3 2" xfId="33149" xr:uid="{00000000-0005-0000-0000-0000C5800000}"/>
    <cellStyle name="20% - Accent1 4 2 2 5 6 4" xfId="33150" xr:uid="{00000000-0005-0000-0000-0000C6800000}"/>
    <cellStyle name="20% - Accent1 4 2 2 5 7" xfId="33151" xr:uid="{00000000-0005-0000-0000-0000C7800000}"/>
    <cellStyle name="20% - Accent1 4 2 2 5 7 2" xfId="33152" xr:uid="{00000000-0005-0000-0000-0000C8800000}"/>
    <cellStyle name="20% - Accent1 4 2 2 5 7 2 2" xfId="33153" xr:uid="{00000000-0005-0000-0000-0000C9800000}"/>
    <cellStyle name="20% - Accent1 4 2 2 5 7 3" xfId="33154" xr:uid="{00000000-0005-0000-0000-0000CA800000}"/>
    <cellStyle name="20% - Accent1 4 2 2 5 8" xfId="33155" xr:uid="{00000000-0005-0000-0000-0000CB800000}"/>
    <cellStyle name="20% - Accent1 4 2 2 5 8 2" xfId="33156" xr:uid="{00000000-0005-0000-0000-0000CC800000}"/>
    <cellStyle name="20% - Accent1 4 2 2 5 8 2 2" xfId="33157" xr:uid="{00000000-0005-0000-0000-0000CD800000}"/>
    <cellStyle name="20% - Accent1 4 2 2 5 8 3" xfId="33158" xr:uid="{00000000-0005-0000-0000-0000CE800000}"/>
    <cellStyle name="20% - Accent1 4 2 2 5 9" xfId="33159" xr:uid="{00000000-0005-0000-0000-0000CF800000}"/>
    <cellStyle name="20% - Accent1 4 2 2 5 9 2" xfId="33160" xr:uid="{00000000-0005-0000-0000-0000D0800000}"/>
    <cellStyle name="20% - Accent1 4 2 2 6" xfId="33161" xr:uid="{00000000-0005-0000-0000-0000D1800000}"/>
    <cellStyle name="20% - Accent1 4 2 2 6 10" xfId="33162" xr:uid="{00000000-0005-0000-0000-0000D2800000}"/>
    <cellStyle name="20% - Accent1 4 2 2 6 10 2" xfId="33163" xr:uid="{00000000-0005-0000-0000-0000D3800000}"/>
    <cellStyle name="20% - Accent1 4 2 2 6 11" xfId="33164" xr:uid="{00000000-0005-0000-0000-0000D4800000}"/>
    <cellStyle name="20% - Accent1 4 2 2 6 2" xfId="33165" xr:uid="{00000000-0005-0000-0000-0000D5800000}"/>
    <cellStyle name="20% - Accent1 4 2 2 6 2 2" xfId="33166" xr:uid="{00000000-0005-0000-0000-0000D6800000}"/>
    <cellStyle name="20% - Accent1 4 2 2 6 2 2 2" xfId="33167" xr:uid="{00000000-0005-0000-0000-0000D7800000}"/>
    <cellStyle name="20% - Accent1 4 2 2 6 2 2 2 2" xfId="33168" xr:uid="{00000000-0005-0000-0000-0000D8800000}"/>
    <cellStyle name="20% - Accent1 4 2 2 6 2 2 2 2 2" xfId="33169" xr:uid="{00000000-0005-0000-0000-0000D9800000}"/>
    <cellStyle name="20% - Accent1 4 2 2 6 2 2 2 3" xfId="33170" xr:uid="{00000000-0005-0000-0000-0000DA800000}"/>
    <cellStyle name="20% - Accent1 4 2 2 6 2 2 3" xfId="33171" xr:uid="{00000000-0005-0000-0000-0000DB800000}"/>
    <cellStyle name="20% - Accent1 4 2 2 6 2 2 3 2" xfId="33172" xr:uid="{00000000-0005-0000-0000-0000DC800000}"/>
    <cellStyle name="20% - Accent1 4 2 2 6 2 2 4" xfId="33173" xr:uid="{00000000-0005-0000-0000-0000DD800000}"/>
    <cellStyle name="20% - Accent1 4 2 2 6 2 3" xfId="33174" xr:uid="{00000000-0005-0000-0000-0000DE800000}"/>
    <cellStyle name="20% - Accent1 4 2 2 6 2 3 2" xfId="33175" xr:uid="{00000000-0005-0000-0000-0000DF800000}"/>
    <cellStyle name="20% - Accent1 4 2 2 6 2 3 2 2" xfId="33176" xr:uid="{00000000-0005-0000-0000-0000E0800000}"/>
    <cellStyle name="20% - Accent1 4 2 2 6 2 3 2 2 2" xfId="33177" xr:uid="{00000000-0005-0000-0000-0000E1800000}"/>
    <cellStyle name="20% - Accent1 4 2 2 6 2 3 2 3" xfId="33178" xr:uid="{00000000-0005-0000-0000-0000E2800000}"/>
    <cellStyle name="20% - Accent1 4 2 2 6 2 3 3" xfId="33179" xr:uid="{00000000-0005-0000-0000-0000E3800000}"/>
    <cellStyle name="20% - Accent1 4 2 2 6 2 3 3 2" xfId="33180" xr:uid="{00000000-0005-0000-0000-0000E4800000}"/>
    <cellStyle name="20% - Accent1 4 2 2 6 2 3 4" xfId="33181" xr:uid="{00000000-0005-0000-0000-0000E5800000}"/>
    <cellStyle name="20% - Accent1 4 2 2 6 2 4" xfId="33182" xr:uid="{00000000-0005-0000-0000-0000E6800000}"/>
    <cellStyle name="20% - Accent1 4 2 2 6 2 4 2" xfId="33183" xr:uid="{00000000-0005-0000-0000-0000E7800000}"/>
    <cellStyle name="20% - Accent1 4 2 2 6 2 4 2 2" xfId="33184" xr:uid="{00000000-0005-0000-0000-0000E8800000}"/>
    <cellStyle name="20% - Accent1 4 2 2 6 2 4 2 2 2" xfId="33185" xr:uid="{00000000-0005-0000-0000-0000E9800000}"/>
    <cellStyle name="20% - Accent1 4 2 2 6 2 4 2 3" xfId="33186" xr:uid="{00000000-0005-0000-0000-0000EA800000}"/>
    <cellStyle name="20% - Accent1 4 2 2 6 2 4 3" xfId="33187" xr:uid="{00000000-0005-0000-0000-0000EB800000}"/>
    <cellStyle name="20% - Accent1 4 2 2 6 2 4 3 2" xfId="33188" xr:uid="{00000000-0005-0000-0000-0000EC800000}"/>
    <cellStyle name="20% - Accent1 4 2 2 6 2 4 4" xfId="33189" xr:uid="{00000000-0005-0000-0000-0000ED800000}"/>
    <cellStyle name="20% - Accent1 4 2 2 6 2 5" xfId="33190" xr:uid="{00000000-0005-0000-0000-0000EE800000}"/>
    <cellStyle name="20% - Accent1 4 2 2 6 2 5 2" xfId="33191" xr:uid="{00000000-0005-0000-0000-0000EF800000}"/>
    <cellStyle name="20% - Accent1 4 2 2 6 2 5 2 2" xfId="33192" xr:uid="{00000000-0005-0000-0000-0000F0800000}"/>
    <cellStyle name="20% - Accent1 4 2 2 6 2 5 3" xfId="33193" xr:uid="{00000000-0005-0000-0000-0000F1800000}"/>
    <cellStyle name="20% - Accent1 4 2 2 6 2 6" xfId="33194" xr:uid="{00000000-0005-0000-0000-0000F2800000}"/>
    <cellStyle name="20% - Accent1 4 2 2 6 2 6 2" xfId="33195" xr:uid="{00000000-0005-0000-0000-0000F3800000}"/>
    <cellStyle name="20% - Accent1 4 2 2 6 2 6 2 2" xfId="33196" xr:uid="{00000000-0005-0000-0000-0000F4800000}"/>
    <cellStyle name="20% - Accent1 4 2 2 6 2 6 3" xfId="33197" xr:uid="{00000000-0005-0000-0000-0000F5800000}"/>
    <cellStyle name="20% - Accent1 4 2 2 6 2 7" xfId="33198" xr:uid="{00000000-0005-0000-0000-0000F6800000}"/>
    <cellStyle name="20% - Accent1 4 2 2 6 2 7 2" xfId="33199" xr:uid="{00000000-0005-0000-0000-0000F7800000}"/>
    <cellStyle name="20% - Accent1 4 2 2 6 2 8" xfId="33200" xr:uid="{00000000-0005-0000-0000-0000F8800000}"/>
    <cellStyle name="20% - Accent1 4 2 2 6 2 8 2" xfId="33201" xr:uid="{00000000-0005-0000-0000-0000F9800000}"/>
    <cellStyle name="20% - Accent1 4 2 2 6 2 9" xfId="33202" xr:uid="{00000000-0005-0000-0000-0000FA800000}"/>
    <cellStyle name="20% - Accent1 4 2 2 6 3" xfId="33203" xr:uid="{00000000-0005-0000-0000-0000FB800000}"/>
    <cellStyle name="20% - Accent1 4 2 2 6 3 2" xfId="33204" xr:uid="{00000000-0005-0000-0000-0000FC800000}"/>
    <cellStyle name="20% - Accent1 4 2 2 6 3 2 2" xfId="33205" xr:uid="{00000000-0005-0000-0000-0000FD800000}"/>
    <cellStyle name="20% - Accent1 4 2 2 6 3 2 2 2" xfId="33206" xr:uid="{00000000-0005-0000-0000-0000FE800000}"/>
    <cellStyle name="20% - Accent1 4 2 2 6 3 2 2 2 2" xfId="33207" xr:uid="{00000000-0005-0000-0000-0000FF800000}"/>
    <cellStyle name="20% - Accent1 4 2 2 6 3 2 2 3" xfId="33208" xr:uid="{00000000-0005-0000-0000-000000810000}"/>
    <cellStyle name="20% - Accent1 4 2 2 6 3 2 3" xfId="33209" xr:uid="{00000000-0005-0000-0000-000001810000}"/>
    <cellStyle name="20% - Accent1 4 2 2 6 3 2 3 2" xfId="33210" xr:uid="{00000000-0005-0000-0000-000002810000}"/>
    <cellStyle name="20% - Accent1 4 2 2 6 3 2 4" xfId="33211" xr:uid="{00000000-0005-0000-0000-000003810000}"/>
    <cellStyle name="20% - Accent1 4 2 2 6 3 3" xfId="33212" xr:uid="{00000000-0005-0000-0000-000004810000}"/>
    <cellStyle name="20% - Accent1 4 2 2 6 3 3 2" xfId="33213" xr:uid="{00000000-0005-0000-0000-000005810000}"/>
    <cellStyle name="20% - Accent1 4 2 2 6 3 3 2 2" xfId="33214" xr:uid="{00000000-0005-0000-0000-000006810000}"/>
    <cellStyle name="20% - Accent1 4 2 2 6 3 3 2 2 2" xfId="33215" xr:uid="{00000000-0005-0000-0000-000007810000}"/>
    <cellStyle name="20% - Accent1 4 2 2 6 3 3 2 3" xfId="33216" xr:uid="{00000000-0005-0000-0000-000008810000}"/>
    <cellStyle name="20% - Accent1 4 2 2 6 3 3 3" xfId="33217" xr:uid="{00000000-0005-0000-0000-000009810000}"/>
    <cellStyle name="20% - Accent1 4 2 2 6 3 3 3 2" xfId="33218" xr:uid="{00000000-0005-0000-0000-00000A810000}"/>
    <cellStyle name="20% - Accent1 4 2 2 6 3 3 4" xfId="33219" xr:uid="{00000000-0005-0000-0000-00000B810000}"/>
    <cellStyle name="20% - Accent1 4 2 2 6 3 4" xfId="33220" xr:uid="{00000000-0005-0000-0000-00000C810000}"/>
    <cellStyle name="20% - Accent1 4 2 2 6 3 4 2" xfId="33221" xr:uid="{00000000-0005-0000-0000-00000D810000}"/>
    <cellStyle name="20% - Accent1 4 2 2 6 3 4 2 2" xfId="33222" xr:uid="{00000000-0005-0000-0000-00000E810000}"/>
    <cellStyle name="20% - Accent1 4 2 2 6 3 4 2 2 2" xfId="33223" xr:uid="{00000000-0005-0000-0000-00000F810000}"/>
    <cellStyle name="20% - Accent1 4 2 2 6 3 4 2 3" xfId="33224" xr:uid="{00000000-0005-0000-0000-000010810000}"/>
    <cellStyle name="20% - Accent1 4 2 2 6 3 4 3" xfId="33225" xr:uid="{00000000-0005-0000-0000-000011810000}"/>
    <cellStyle name="20% - Accent1 4 2 2 6 3 4 3 2" xfId="33226" xr:uid="{00000000-0005-0000-0000-000012810000}"/>
    <cellStyle name="20% - Accent1 4 2 2 6 3 4 4" xfId="33227" xr:uid="{00000000-0005-0000-0000-000013810000}"/>
    <cellStyle name="20% - Accent1 4 2 2 6 3 5" xfId="33228" xr:uid="{00000000-0005-0000-0000-000014810000}"/>
    <cellStyle name="20% - Accent1 4 2 2 6 3 5 2" xfId="33229" xr:uid="{00000000-0005-0000-0000-000015810000}"/>
    <cellStyle name="20% - Accent1 4 2 2 6 3 5 2 2" xfId="33230" xr:uid="{00000000-0005-0000-0000-000016810000}"/>
    <cellStyle name="20% - Accent1 4 2 2 6 3 5 3" xfId="33231" xr:uid="{00000000-0005-0000-0000-000017810000}"/>
    <cellStyle name="20% - Accent1 4 2 2 6 3 6" xfId="33232" xr:uid="{00000000-0005-0000-0000-000018810000}"/>
    <cellStyle name="20% - Accent1 4 2 2 6 3 6 2" xfId="33233" xr:uid="{00000000-0005-0000-0000-000019810000}"/>
    <cellStyle name="20% - Accent1 4 2 2 6 3 6 2 2" xfId="33234" xr:uid="{00000000-0005-0000-0000-00001A810000}"/>
    <cellStyle name="20% - Accent1 4 2 2 6 3 6 3" xfId="33235" xr:uid="{00000000-0005-0000-0000-00001B810000}"/>
    <cellStyle name="20% - Accent1 4 2 2 6 3 7" xfId="33236" xr:uid="{00000000-0005-0000-0000-00001C810000}"/>
    <cellStyle name="20% - Accent1 4 2 2 6 3 7 2" xfId="33237" xr:uid="{00000000-0005-0000-0000-00001D810000}"/>
    <cellStyle name="20% - Accent1 4 2 2 6 3 8" xfId="33238" xr:uid="{00000000-0005-0000-0000-00001E810000}"/>
    <cellStyle name="20% - Accent1 4 2 2 6 3 8 2" xfId="33239" xr:uid="{00000000-0005-0000-0000-00001F810000}"/>
    <cellStyle name="20% - Accent1 4 2 2 6 3 9" xfId="33240" xr:uid="{00000000-0005-0000-0000-000020810000}"/>
    <cellStyle name="20% - Accent1 4 2 2 6 4" xfId="33241" xr:uid="{00000000-0005-0000-0000-000021810000}"/>
    <cellStyle name="20% - Accent1 4 2 2 6 4 2" xfId="33242" xr:uid="{00000000-0005-0000-0000-000022810000}"/>
    <cellStyle name="20% - Accent1 4 2 2 6 4 2 2" xfId="33243" xr:uid="{00000000-0005-0000-0000-000023810000}"/>
    <cellStyle name="20% - Accent1 4 2 2 6 4 2 2 2" xfId="33244" xr:uid="{00000000-0005-0000-0000-000024810000}"/>
    <cellStyle name="20% - Accent1 4 2 2 6 4 2 3" xfId="33245" xr:uid="{00000000-0005-0000-0000-000025810000}"/>
    <cellStyle name="20% - Accent1 4 2 2 6 4 3" xfId="33246" xr:uid="{00000000-0005-0000-0000-000026810000}"/>
    <cellStyle name="20% - Accent1 4 2 2 6 4 3 2" xfId="33247" xr:uid="{00000000-0005-0000-0000-000027810000}"/>
    <cellStyle name="20% - Accent1 4 2 2 6 4 4" xfId="33248" xr:uid="{00000000-0005-0000-0000-000028810000}"/>
    <cellStyle name="20% - Accent1 4 2 2 6 5" xfId="33249" xr:uid="{00000000-0005-0000-0000-000029810000}"/>
    <cellStyle name="20% - Accent1 4 2 2 6 5 2" xfId="33250" xr:uid="{00000000-0005-0000-0000-00002A810000}"/>
    <cellStyle name="20% - Accent1 4 2 2 6 5 2 2" xfId="33251" xr:uid="{00000000-0005-0000-0000-00002B810000}"/>
    <cellStyle name="20% - Accent1 4 2 2 6 5 2 2 2" xfId="33252" xr:uid="{00000000-0005-0000-0000-00002C810000}"/>
    <cellStyle name="20% - Accent1 4 2 2 6 5 2 3" xfId="33253" xr:uid="{00000000-0005-0000-0000-00002D810000}"/>
    <cellStyle name="20% - Accent1 4 2 2 6 5 3" xfId="33254" xr:uid="{00000000-0005-0000-0000-00002E810000}"/>
    <cellStyle name="20% - Accent1 4 2 2 6 5 3 2" xfId="33255" xr:uid="{00000000-0005-0000-0000-00002F810000}"/>
    <cellStyle name="20% - Accent1 4 2 2 6 5 4" xfId="33256" xr:uid="{00000000-0005-0000-0000-000030810000}"/>
    <cellStyle name="20% - Accent1 4 2 2 6 6" xfId="33257" xr:uid="{00000000-0005-0000-0000-000031810000}"/>
    <cellStyle name="20% - Accent1 4 2 2 6 6 2" xfId="33258" xr:uid="{00000000-0005-0000-0000-000032810000}"/>
    <cellStyle name="20% - Accent1 4 2 2 6 6 2 2" xfId="33259" xr:uid="{00000000-0005-0000-0000-000033810000}"/>
    <cellStyle name="20% - Accent1 4 2 2 6 6 2 2 2" xfId="33260" xr:uid="{00000000-0005-0000-0000-000034810000}"/>
    <cellStyle name="20% - Accent1 4 2 2 6 6 2 3" xfId="33261" xr:uid="{00000000-0005-0000-0000-000035810000}"/>
    <cellStyle name="20% - Accent1 4 2 2 6 6 3" xfId="33262" xr:uid="{00000000-0005-0000-0000-000036810000}"/>
    <cellStyle name="20% - Accent1 4 2 2 6 6 3 2" xfId="33263" xr:uid="{00000000-0005-0000-0000-000037810000}"/>
    <cellStyle name="20% - Accent1 4 2 2 6 6 4" xfId="33264" xr:uid="{00000000-0005-0000-0000-000038810000}"/>
    <cellStyle name="20% - Accent1 4 2 2 6 7" xfId="33265" xr:uid="{00000000-0005-0000-0000-000039810000}"/>
    <cellStyle name="20% - Accent1 4 2 2 6 7 2" xfId="33266" xr:uid="{00000000-0005-0000-0000-00003A810000}"/>
    <cellStyle name="20% - Accent1 4 2 2 6 7 2 2" xfId="33267" xr:uid="{00000000-0005-0000-0000-00003B810000}"/>
    <cellStyle name="20% - Accent1 4 2 2 6 7 3" xfId="33268" xr:uid="{00000000-0005-0000-0000-00003C810000}"/>
    <cellStyle name="20% - Accent1 4 2 2 6 8" xfId="33269" xr:uid="{00000000-0005-0000-0000-00003D810000}"/>
    <cellStyle name="20% - Accent1 4 2 2 6 8 2" xfId="33270" xr:uid="{00000000-0005-0000-0000-00003E810000}"/>
    <cellStyle name="20% - Accent1 4 2 2 6 8 2 2" xfId="33271" xr:uid="{00000000-0005-0000-0000-00003F810000}"/>
    <cellStyle name="20% - Accent1 4 2 2 6 8 3" xfId="33272" xr:uid="{00000000-0005-0000-0000-000040810000}"/>
    <cellStyle name="20% - Accent1 4 2 2 6 9" xfId="33273" xr:uid="{00000000-0005-0000-0000-000041810000}"/>
    <cellStyle name="20% - Accent1 4 2 2 6 9 2" xfId="33274" xr:uid="{00000000-0005-0000-0000-000042810000}"/>
    <cellStyle name="20% - Accent1 4 2 2 7" xfId="33275" xr:uid="{00000000-0005-0000-0000-000043810000}"/>
    <cellStyle name="20% - Accent1 4 2 2 7 2" xfId="33276" xr:uid="{00000000-0005-0000-0000-000044810000}"/>
    <cellStyle name="20% - Accent1 4 2 2 7 2 2" xfId="33277" xr:uid="{00000000-0005-0000-0000-000045810000}"/>
    <cellStyle name="20% - Accent1 4 2 2 7 2 2 2" xfId="33278" xr:uid="{00000000-0005-0000-0000-000046810000}"/>
    <cellStyle name="20% - Accent1 4 2 2 7 2 2 2 2" xfId="33279" xr:uid="{00000000-0005-0000-0000-000047810000}"/>
    <cellStyle name="20% - Accent1 4 2 2 7 2 2 3" xfId="33280" xr:uid="{00000000-0005-0000-0000-000048810000}"/>
    <cellStyle name="20% - Accent1 4 2 2 7 2 3" xfId="33281" xr:uid="{00000000-0005-0000-0000-000049810000}"/>
    <cellStyle name="20% - Accent1 4 2 2 7 2 3 2" xfId="33282" xr:uid="{00000000-0005-0000-0000-00004A810000}"/>
    <cellStyle name="20% - Accent1 4 2 2 7 2 4" xfId="33283" xr:uid="{00000000-0005-0000-0000-00004B810000}"/>
    <cellStyle name="20% - Accent1 4 2 2 7 3" xfId="33284" xr:uid="{00000000-0005-0000-0000-00004C810000}"/>
    <cellStyle name="20% - Accent1 4 2 2 7 3 2" xfId="33285" xr:uid="{00000000-0005-0000-0000-00004D810000}"/>
    <cellStyle name="20% - Accent1 4 2 2 7 3 2 2" xfId="33286" xr:uid="{00000000-0005-0000-0000-00004E810000}"/>
    <cellStyle name="20% - Accent1 4 2 2 7 3 2 2 2" xfId="33287" xr:uid="{00000000-0005-0000-0000-00004F810000}"/>
    <cellStyle name="20% - Accent1 4 2 2 7 3 2 3" xfId="33288" xr:uid="{00000000-0005-0000-0000-000050810000}"/>
    <cellStyle name="20% - Accent1 4 2 2 7 3 3" xfId="33289" xr:uid="{00000000-0005-0000-0000-000051810000}"/>
    <cellStyle name="20% - Accent1 4 2 2 7 3 3 2" xfId="33290" xr:uid="{00000000-0005-0000-0000-000052810000}"/>
    <cellStyle name="20% - Accent1 4 2 2 7 3 4" xfId="33291" xr:uid="{00000000-0005-0000-0000-000053810000}"/>
    <cellStyle name="20% - Accent1 4 2 2 7 4" xfId="33292" xr:uid="{00000000-0005-0000-0000-000054810000}"/>
    <cellStyle name="20% - Accent1 4 2 2 7 4 2" xfId="33293" xr:uid="{00000000-0005-0000-0000-000055810000}"/>
    <cellStyle name="20% - Accent1 4 2 2 7 4 2 2" xfId="33294" xr:uid="{00000000-0005-0000-0000-000056810000}"/>
    <cellStyle name="20% - Accent1 4 2 2 7 4 2 2 2" xfId="33295" xr:uid="{00000000-0005-0000-0000-000057810000}"/>
    <cellStyle name="20% - Accent1 4 2 2 7 4 2 3" xfId="33296" xr:uid="{00000000-0005-0000-0000-000058810000}"/>
    <cellStyle name="20% - Accent1 4 2 2 7 4 3" xfId="33297" xr:uid="{00000000-0005-0000-0000-000059810000}"/>
    <cellStyle name="20% - Accent1 4 2 2 7 4 3 2" xfId="33298" xr:uid="{00000000-0005-0000-0000-00005A810000}"/>
    <cellStyle name="20% - Accent1 4 2 2 7 4 4" xfId="33299" xr:uid="{00000000-0005-0000-0000-00005B810000}"/>
    <cellStyle name="20% - Accent1 4 2 2 7 5" xfId="33300" xr:uid="{00000000-0005-0000-0000-00005C810000}"/>
    <cellStyle name="20% - Accent1 4 2 2 7 5 2" xfId="33301" xr:uid="{00000000-0005-0000-0000-00005D810000}"/>
    <cellStyle name="20% - Accent1 4 2 2 7 5 2 2" xfId="33302" xr:uid="{00000000-0005-0000-0000-00005E810000}"/>
    <cellStyle name="20% - Accent1 4 2 2 7 5 3" xfId="33303" xr:uid="{00000000-0005-0000-0000-00005F810000}"/>
    <cellStyle name="20% - Accent1 4 2 2 7 6" xfId="33304" xr:uid="{00000000-0005-0000-0000-000060810000}"/>
    <cellStyle name="20% - Accent1 4 2 2 7 6 2" xfId="33305" xr:uid="{00000000-0005-0000-0000-000061810000}"/>
    <cellStyle name="20% - Accent1 4 2 2 7 6 2 2" xfId="33306" xr:uid="{00000000-0005-0000-0000-000062810000}"/>
    <cellStyle name="20% - Accent1 4 2 2 7 6 3" xfId="33307" xr:uid="{00000000-0005-0000-0000-000063810000}"/>
    <cellStyle name="20% - Accent1 4 2 2 7 7" xfId="33308" xr:uid="{00000000-0005-0000-0000-000064810000}"/>
    <cellStyle name="20% - Accent1 4 2 2 7 7 2" xfId="33309" xr:uid="{00000000-0005-0000-0000-000065810000}"/>
    <cellStyle name="20% - Accent1 4 2 2 7 8" xfId="33310" xr:uid="{00000000-0005-0000-0000-000066810000}"/>
    <cellStyle name="20% - Accent1 4 2 2 7 8 2" xfId="33311" xr:uid="{00000000-0005-0000-0000-000067810000}"/>
    <cellStyle name="20% - Accent1 4 2 2 7 9" xfId="33312" xr:uid="{00000000-0005-0000-0000-000068810000}"/>
    <cellStyle name="20% - Accent1 4 2 2 8" xfId="33313" xr:uid="{00000000-0005-0000-0000-000069810000}"/>
    <cellStyle name="20% - Accent1 4 2 2 8 2" xfId="33314" xr:uid="{00000000-0005-0000-0000-00006A810000}"/>
    <cellStyle name="20% - Accent1 4 2 2 8 2 2" xfId="33315" xr:uid="{00000000-0005-0000-0000-00006B810000}"/>
    <cellStyle name="20% - Accent1 4 2 2 8 2 2 2" xfId="33316" xr:uid="{00000000-0005-0000-0000-00006C810000}"/>
    <cellStyle name="20% - Accent1 4 2 2 8 2 2 2 2" xfId="33317" xr:uid="{00000000-0005-0000-0000-00006D810000}"/>
    <cellStyle name="20% - Accent1 4 2 2 8 2 2 3" xfId="33318" xr:uid="{00000000-0005-0000-0000-00006E810000}"/>
    <cellStyle name="20% - Accent1 4 2 2 8 2 3" xfId="33319" xr:uid="{00000000-0005-0000-0000-00006F810000}"/>
    <cellStyle name="20% - Accent1 4 2 2 8 2 3 2" xfId="33320" xr:uid="{00000000-0005-0000-0000-000070810000}"/>
    <cellStyle name="20% - Accent1 4 2 2 8 2 4" xfId="33321" xr:uid="{00000000-0005-0000-0000-000071810000}"/>
    <cellStyle name="20% - Accent1 4 2 2 8 3" xfId="33322" xr:uid="{00000000-0005-0000-0000-000072810000}"/>
    <cellStyle name="20% - Accent1 4 2 2 8 3 2" xfId="33323" xr:uid="{00000000-0005-0000-0000-000073810000}"/>
    <cellStyle name="20% - Accent1 4 2 2 8 3 2 2" xfId="33324" xr:uid="{00000000-0005-0000-0000-000074810000}"/>
    <cellStyle name="20% - Accent1 4 2 2 8 3 2 2 2" xfId="33325" xr:uid="{00000000-0005-0000-0000-000075810000}"/>
    <cellStyle name="20% - Accent1 4 2 2 8 3 2 3" xfId="33326" xr:uid="{00000000-0005-0000-0000-000076810000}"/>
    <cellStyle name="20% - Accent1 4 2 2 8 3 3" xfId="33327" xr:uid="{00000000-0005-0000-0000-000077810000}"/>
    <cellStyle name="20% - Accent1 4 2 2 8 3 3 2" xfId="33328" xr:uid="{00000000-0005-0000-0000-000078810000}"/>
    <cellStyle name="20% - Accent1 4 2 2 8 3 4" xfId="33329" xr:uid="{00000000-0005-0000-0000-000079810000}"/>
    <cellStyle name="20% - Accent1 4 2 2 8 4" xfId="33330" xr:uid="{00000000-0005-0000-0000-00007A810000}"/>
    <cellStyle name="20% - Accent1 4 2 2 8 4 2" xfId="33331" xr:uid="{00000000-0005-0000-0000-00007B810000}"/>
    <cellStyle name="20% - Accent1 4 2 2 8 4 2 2" xfId="33332" xr:uid="{00000000-0005-0000-0000-00007C810000}"/>
    <cellStyle name="20% - Accent1 4 2 2 8 4 2 2 2" xfId="33333" xr:uid="{00000000-0005-0000-0000-00007D810000}"/>
    <cellStyle name="20% - Accent1 4 2 2 8 4 2 3" xfId="33334" xr:uid="{00000000-0005-0000-0000-00007E810000}"/>
    <cellStyle name="20% - Accent1 4 2 2 8 4 3" xfId="33335" xr:uid="{00000000-0005-0000-0000-00007F810000}"/>
    <cellStyle name="20% - Accent1 4 2 2 8 4 3 2" xfId="33336" xr:uid="{00000000-0005-0000-0000-000080810000}"/>
    <cellStyle name="20% - Accent1 4 2 2 8 4 4" xfId="33337" xr:uid="{00000000-0005-0000-0000-000081810000}"/>
    <cellStyle name="20% - Accent1 4 2 2 8 5" xfId="33338" xr:uid="{00000000-0005-0000-0000-000082810000}"/>
    <cellStyle name="20% - Accent1 4 2 2 8 5 2" xfId="33339" xr:uid="{00000000-0005-0000-0000-000083810000}"/>
    <cellStyle name="20% - Accent1 4 2 2 8 5 2 2" xfId="33340" xr:uid="{00000000-0005-0000-0000-000084810000}"/>
    <cellStyle name="20% - Accent1 4 2 2 8 5 3" xfId="33341" xr:uid="{00000000-0005-0000-0000-000085810000}"/>
    <cellStyle name="20% - Accent1 4 2 2 8 6" xfId="33342" xr:uid="{00000000-0005-0000-0000-000086810000}"/>
    <cellStyle name="20% - Accent1 4 2 2 8 6 2" xfId="33343" xr:uid="{00000000-0005-0000-0000-000087810000}"/>
    <cellStyle name="20% - Accent1 4 2 2 8 6 2 2" xfId="33344" xr:uid="{00000000-0005-0000-0000-000088810000}"/>
    <cellStyle name="20% - Accent1 4 2 2 8 6 3" xfId="33345" xr:uid="{00000000-0005-0000-0000-000089810000}"/>
    <cellStyle name="20% - Accent1 4 2 2 8 7" xfId="33346" xr:uid="{00000000-0005-0000-0000-00008A810000}"/>
    <cellStyle name="20% - Accent1 4 2 2 8 7 2" xfId="33347" xr:uid="{00000000-0005-0000-0000-00008B810000}"/>
    <cellStyle name="20% - Accent1 4 2 2 8 8" xfId="33348" xr:uid="{00000000-0005-0000-0000-00008C810000}"/>
    <cellStyle name="20% - Accent1 4 2 2 8 8 2" xfId="33349" xr:uid="{00000000-0005-0000-0000-00008D810000}"/>
    <cellStyle name="20% - Accent1 4 2 2 8 9" xfId="33350" xr:uid="{00000000-0005-0000-0000-00008E810000}"/>
    <cellStyle name="20% - Accent1 4 2 2 9" xfId="33351" xr:uid="{00000000-0005-0000-0000-00008F810000}"/>
    <cellStyle name="20% - Accent1 4 2 2 9 2" xfId="33352" xr:uid="{00000000-0005-0000-0000-000090810000}"/>
    <cellStyle name="20% - Accent1 4 2 2 9 2 2" xfId="33353" xr:uid="{00000000-0005-0000-0000-000091810000}"/>
    <cellStyle name="20% - Accent1 4 2 2 9 2 2 2" xfId="33354" xr:uid="{00000000-0005-0000-0000-000092810000}"/>
    <cellStyle name="20% - Accent1 4 2 2 9 2 3" xfId="33355" xr:uid="{00000000-0005-0000-0000-000093810000}"/>
    <cellStyle name="20% - Accent1 4 2 2 9 3" xfId="33356" xr:uid="{00000000-0005-0000-0000-000094810000}"/>
    <cellStyle name="20% - Accent1 4 2 2 9 3 2" xfId="33357" xr:uid="{00000000-0005-0000-0000-000095810000}"/>
    <cellStyle name="20% - Accent1 4 2 2 9 4" xfId="33358" xr:uid="{00000000-0005-0000-0000-000096810000}"/>
    <cellStyle name="20% - Accent1 4 2 20" xfId="33359" xr:uid="{00000000-0005-0000-0000-000097810000}"/>
    <cellStyle name="20% - Accent1 4 2 3" xfId="33360" xr:uid="{00000000-0005-0000-0000-000098810000}"/>
    <cellStyle name="20% - Accent1 4 2 3 10" xfId="33361" xr:uid="{00000000-0005-0000-0000-000099810000}"/>
    <cellStyle name="20% - Accent1 4 2 3 10 2" xfId="33362" xr:uid="{00000000-0005-0000-0000-00009A810000}"/>
    <cellStyle name="20% - Accent1 4 2 3 10 2 2" xfId="33363" xr:uid="{00000000-0005-0000-0000-00009B810000}"/>
    <cellStyle name="20% - Accent1 4 2 3 10 2 2 2" xfId="33364" xr:uid="{00000000-0005-0000-0000-00009C810000}"/>
    <cellStyle name="20% - Accent1 4 2 3 10 2 3" xfId="33365" xr:uid="{00000000-0005-0000-0000-00009D810000}"/>
    <cellStyle name="20% - Accent1 4 2 3 10 3" xfId="33366" xr:uid="{00000000-0005-0000-0000-00009E810000}"/>
    <cellStyle name="20% - Accent1 4 2 3 10 3 2" xfId="33367" xr:uid="{00000000-0005-0000-0000-00009F810000}"/>
    <cellStyle name="20% - Accent1 4 2 3 10 4" xfId="33368" xr:uid="{00000000-0005-0000-0000-0000A0810000}"/>
    <cellStyle name="20% - Accent1 4 2 3 11" xfId="33369" xr:uid="{00000000-0005-0000-0000-0000A1810000}"/>
    <cellStyle name="20% - Accent1 4 2 3 11 2" xfId="33370" xr:uid="{00000000-0005-0000-0000-0000A2810000}"/>
    <cellStyle name="20% - Accent1 4 2 3 11 2 2" xfId="33371" xr:uid="{00000000-0005-0000-0000-0000A3810000}"/>
    <cellStyle name="20% - Accent1 4 2 3 11 2 2 2" xfId="33372" xr:uid="{00000000-0005-0000-0000-0000A4810000}"/>
    <cellStyle name="20% - Accent1 4 2 3 11 2 3" xfId="33373" xr:uid="{00000000-0005-0000-0000-0000A5810000}"/>
    <cellStyle name="20% - Accent1 4 2 3 11 3" xfId="33374" xr:uid="{00000000-0005-0000-0000-0000A6810000}"/>
    <cellStyle name="20% - Accent1 4 2 3 11 3 2" xfId="33375" xr:uid="{00000000-0005-0000-0000-0000A7810000}"/>
    <cellStyle name="20% - Accent1 4 2 3 11 4" xfId="33376" xr:uid="{00000000-0005-0000-0000-0000A8810000}"/>
    <cellStyle name="20% - Accent1 4 2 3 12" xfId="33377" xr:uid="{00000000-0005-0000-0000-0000A9810000}"/>
    <cellStyle name="20% - Accent1 4 2 3 12 2" xfId="33378" xr:uid="{00000000-0005-0000-0000-0000AA810000}"/>
    <cellStyle name="20% - Accent1 4 2 3 12 2 2" xfId="33379" xr:uid="{00000000-0005-0000-0000-0000AB810000}"/>
    <cellStyle name="20% - Accent1 4 2 3 12 3" xfId="33380" xr:uid="{00000000-0005-0000-0000-0000AC810000}"/>
    <cellStyle name="20% - Accent1 4 2 3 13" xfId="33381" xr:uid="{00000000-0005-0000-0000-0000AD810000}"/>
    <cellStyle name="20% - Accent1 4 2 3 13 2" xfId="33382" xr:uid="{00000000-0005-0000-0000-0000AE810000}"/>
    <cellStyle name="20% - Accent1 4 2 3 13 2 2" xfId="33383" xr:uid="{00000000-0005-0000-0000-0000AF810000}"/>
    <cellStyle name="20% - Accent1 4 2 3 13 3" xfId="33384" xr:uid="{00000000-0005-0000-0000-0000B0810000}"/>
    <cellStyle name="20% - Accent1 4 2 3 14" xfId="33385" xr:uid="{00000000-0005-0000-0000-0000B1810000}"/>
    <cellStyle name="20% - Accent1 4 2 3 14 2" xfId="33386" xr:uid="{00000000-0005-0000-0000-0000B2810000}"/>
    <cellStyle name="20% - Accent1 4 2 3 15" xfId="33387" xr:uid="{00000000-0005-0000-0000-0000B3810000}"/>
    <cellStyle name="20% - Accent1 4 2 3 15 2" xfId="33388" xr:uid="{00000000-0005-0000-0000-0000B4810000}"/>
    <cellStyle name="20% - Accent1 4 2 3 16" xfId="33389" xr:uid="{00000000-0005-0000-0000-0000B5810000}"/>
    <cellStyle name="20% - Accent1 4 2 3 2" xfId="33390" xr:uid="{00000000-0005-0000-0000-0000B6810000}"/>
    <cellStyle name="20% - Accent1 4 2 3 2 10" xfId="33391" xr:uid="{00000000-0005-0000-0000-0000B7810000}"/>
    <cellStyle name="20% - Accent1 4 2 3 2 10 2" xfId="33392" xr:uid="{00000000-0005-0000-0000-0000B8810000}"/>
    <cellStyle name="20% - Accent1 4 2 3 2 10 2 2" xfId="33393" xr:uid="{00000000-0005-0000-0000-0000B9810000}"/>
    <cellStyle name="20% - Accent1 4 2 3 2 10 2 2 2" xfId="33394" xr:uid="{00000000-0005-0000-0000-0000BA810000}"/>
    <cellStyle name="20% - Accent1 4 2 3 2 10 2 3" xfId="33395" xr:uid="{00000000-0005-0000-0000-0000BB810000}"/>
    <cellStyle name="20% - Accent1 4 2 3 2 10 3" xfId="33396" xr:uid="{00000000-0005-0000-0000-0000BC810000}"/>
    <cellStyle name="20% - Accent1 4 2 3 2 10 3 2" xfId="33397" xr:uid="{00000000-0005-0000-0000-0000BD810000}"/>
    <cellStyle name="20% - Accent1 4 2 3 2 10 4" xfId="33398" xr:uid="{00000000-0005-0000-0000-0000BE810000}"/>
    <cellStyle name="20% - Accent1 4 2 3 2 11" xfId="33399" xr:uid="{00000000-0005-0000-0000-0000BF810000}"/>
    <cellStyle name="20% - Accent1 4 2 3 2 11 2" xfId="33400" xr:uid="{00000000-0005-0000-0000-0000C0810000}"/>
    <cellStyle name="20% - Accent1 4 2 3 2 11 2 2" xfId="33401" xr:uid="{00000000-0005-0000-0000-0000C1810000}"/>
    <cellStyle name="20% - Accent1 4 2 3 2 11 3" xfId="33402" xr:uid="{00000000-0005-0000-0000-0000C2810000}"/>
    <cellStyle name="20% - Accent1 4 2 3 2 12" xfId="33403" xr:uid="{00000000-0005-0000-0000-0000C3810000}"/>
    <cellStyle name="20% - Accent1 4 2 3 2 12 2" xfId="33404" xr:uid="{00000000-0005-0000-0000-0000C4810000}"/>
    <cellStyle name="20% - Accent1 4 2 3 2 12 2 2" xfId="33405" xr:uid="{00000000-0005-0000-0000-0000C5810000}"/>
    <cellStyle name="20% - Accent1 4 2 3 2 12 3" xfId="33406" xr:uid="{00000000-0005-0000-0000-0000C6810000}"/>
    <cellStyle name="20% - Accent1 4 2 3 2 13" xfId="33407" xr:uid="{00000000-0005-0000-0000-0000C7810000}"/>
    <cellStyle name="20% - Accent1 4 2 3 2 13 2" xfId="33408" xr:uid="{00000000-0005-0000-0000-0000C8810000}"/>
    <cellStyle name="20% - Accent1 4 2 3 2 14" xfId="33409" xr:uid="{00000000-0005-0000-0000-0000C9810000}"/>
    <cellStyle name="20% - Accent1 4 2 3 2 14 2" xfId="33410" xr:uid="{00000000-0005-0000-0000-0000CA810000}"/>
    <cellStyle name="20% - Accent1 4 2 3 2 15" xfId="33411" xr:uid="{00000000-0005-0000-0000-0000CB810000}"/>
    <cellStyle name="20% - Accent1 4 2 3 2 2" xfId="33412" xr:uid="{00000000-0005-0000-0000-0000CC810000}"/>
    <cellStyle name="20% - Accent1 4 2 3 2 2 10" xfId="33413" xr:uid="{00000000-0005-0000-0000-0000CD810000}"/>
    <cellStyle name="20% - Accent1 4 2 3 2 2 10 2" xfId="33414" xr:uid="{00000000-0005-0000-0000-0000CE810000}"/>
    <cellStyle name="20% - Accent1 4 2 3 2 2 10 2 2" xfId="33415" xr:uid="{00000000-0005-0000-0000-0000CF810000}"/>
    <cellStyle name="20% - Accent1 4 2 3 2 2 10 3" xfId="33416" xr:uid="{00000000-0005-0000-0000-0000D0810000}"/>
    <cellStyle name="20% - Accent1 4 2 3 2 2 11" xfId="33417" xr:uid="{00000000-0005-0000-0000-0000D1810000}"/>
    <cellStyle name="20% - Accent1 4 2 3 2 2 11 2" xfId="33418" xr:uid="{00000000-0005-0000-0000-0000D2810000}"/>
    <cellStyle name="20% - Accent1 4 2 3 2 2 11 2 2" xfId="33419" xr:uid="{00000000-0005-0000-0000-0000D3810000}"/>
    <cellStyle name="20% - Accent1 4 2 3 2 2 11 3" xfId="33420" xr:uid="{00000000-0005-0000-0000-0000D4810000}"/>
    <cellStyle name="20% - Accent1 4 2 3 2 2 12" xfId="33421" xr:uid="{00000000-0005-0000-0000-0000D5810000}"/>
    <cellStyle name="20% - Accent1 4 2 3 2 2 12 2" xfId="33422" xr:uid="{00000000-0005-0000-0000-0000D6810000}"/>
    <cellStyle name="20% - Accent1 4 2 3 2 2 13" xfId="33423" xr:uid="{00000000-0005-0000-0000-0000D7810000}"/>
    <cellStyle name="20% - Accent1 4 2 3 2 2 13 2" xfId="33424" xr:uid="{00000000-0005-0000-0000-0000D8810000}"/>
    <cellStyle name="20% - Accent1 4 2 3 2 2 14" xfId="33425" xr:uid="{00000000-0005-0000-0000-0000D9810000}"/>
    <cellStyle name="20% - Accent1 4 2 3 2 2 2" xfId="33426" xr:uid="{00000000-0005-0000-0000-0000DA810000}"/>
    <cellStyle name="20% - Accent1 4 2 3 2 2 2 10" xfId="33427" xr:uid="{00000000-0005-0000-0000-0000DB810000}"/>
    <cellStyle name="20% - Accent1 4 2 3 2 2 2 10 2" xfId="33428" xr:uid="{00000000-0005-0000-0000-0000DC810000}"/>
    <cellStyle name="20% - Accent1 4 2 3 2 2 2 11" xfId="33429" xr:uid="{00000000-0005-0000-0000-0000DD810000}"/>
    <cellStyle name="20% - Accent1 4 2 3 2 2 2 2" xfId="33430" xr:uid="{00000000-0005-0000-0000-0000DE810000}"/>
    <cellStyle name="20% - Accent1 4 2 3 2 2 2 2 2" xfId="33431" xr:uid="{00000000-0005-0000-0000-0000DF810000}"/>
    <cellStyle name="20% - Accent1 4 2 3 2 2 2 2 2 2" xfId="33432" xr:uid="{00000000-0005-0000-0000-0000E0810000}"/>
    <cellStyle name="20% - Accent1 4 2 3 2 2 2 2 2 2 2" xfId="33433" xr:uid="{00000000-0005-0000-0000-0000E1810000}"/>
    <cellStyle name="20% - Accent1 4 2 3 2 2 2 2 2 2 2 2" xfId="33434" xr:uid="{00000000-0005-0000-0000-0000E2810000}"/>
    <cellStyle name="20% - Accent1 4 2 3 2 2 2 2 2 2 3" xfId="33435" xr:uid="{00000000-0005-0000-0000-0000E3810000}"/>
    <cellStyle name="20% - Accent1 4 2 3 2 2 2 2 2 3" xfId="33436" xr:uid="{00000000-0005-0000-0000-0000E4810000}"/>
    <cellStyle name="20% - Accent1 4 2 3 2 2 2 2 2 3 2" xfId="33437" xr:uid="{00000000-0005-0000-0000-0000E5810000}"/>
    <cellStyle name="20% - Accent1 4 2 3 2 2 2 2 2 4" xfId="33438" xr:uid="{00000000-0005-0000-0000-0000E6810000}"/>
    <cellStyle name="20% - Accent1 4 2 3 2 2 2 2 3" xfId="33439" xr:uid="{00000000-0005-0000-0000-0000E7810000}"/>
    <cellStyle name="20% - Accent1 4 2 3 2 2 2 2 3 2" xfId="33440" xr:uid="{00000000-0005-0000-0000-0000E8810000}"/>
    <cellStyle name="20% - Accent1 4 2 3 2 2 2 2 3 2 2" xfId="33441" xr:uid="{00000000-0005-0000-0000-0000E9810000}"/>
    <cellStyle name="20% - Accent1 4 2 3 2 2 2 2 3 2 2 2" xfId="33442" xr:uid="{00000000-0005-0000-0000-0000EA810000}"/>
    <cellStyle name="20% - Accent1 4 2 3 2 2 2 2 3 2 3" xfId="33443" xr:uid="{00000000-0005-0000-0000-0000EB810000}"/>
    <cellStyle name="20% - Accent1 4 2 3 2 2 2 2 3 3" xfId="33444" xr:uid="{00000000-0005-0000-0000-0000EC810000}"/>
    <cellStyle name="20% - Accent1 4 2 3 2 2 2 2 3 3 2" xfId="33445" xr:uid="{00000000-0005-0000-0000-0000ED810000}"/>
    <cellStyle name="20% - Accent1 4 2 3 2 2 2 2 3 4" xfId="33446" xr:uid="{00000000-0005-0000-0000-0000EE810000}"/>
    <cellStyle name="20% - Accent1 4 2 3 2 2 2 2 4" xfId="33447" xr:uid="{00000000-0005-0000-0000-0000EF810000}"/>
    <cellStyle name="20% - Accent1 4 2 3 2 2 2 2 4 2" xfId="33448" xr:uid="{00000000-0005-0000-0000-0000F0810000}"/>
    <cellStyle name="20% - Accent1 4 2 3 2 2 2 2 4 2 2" xfId="33449" xr:uid="{00000000-0005-0000-0000-0000F1810000}"/>
    <cellStyle name="20% - Accent1 4 2 3 2 2 2 2 4 2 2 2" xfId="33450" xr:uid="{00000000-0005-0000-0000-0000F2810000}"/>
    <cellStyle name="20% - Accent1 4 2 3 2 2 2 2 4 2 3" xfId="33451" xr:uid="{00000000-0005-0000-0000-0000F3810000}"/>
    <cellStyle name="20% - Accent1 4 2 3 2 2 2 2 4 3" xfId="33452" xr:uid="{00000000-0005-0000-0000-0000F4810000}"/>
    <cellStyle name="20% - Accent1 4 2 3 2 2 2 2 4 3 2" xfId="33453" xr:uid="{00000000-0005-0000-0000-0000F5810000}"/>
    <cellStyle name="20% - Accent1 4 2 3 2 2 2 2 4 4" xfId="33454" xr:uid="{00000000-0005-0000-0000-0000F6810000}"/>
    <cellStyle name="20% - Accent1 4 2 3 2 2 2 2 5" xfId="33455" xr:uid="{00000000-0005-0000-0000-0000F7810000}"/>
    <cellStyle name="20% - Accent1 4 2 3 2 2 2 2 5 2" xfId="33456" xr:uid="{00000000-0005-0000-0000-0000F8810000}"/>
    <cellStyle name="20% - Accent1 4 2 3 2 2 2 2 5 2 2" xfId="33457" xr:uid="{00000000-0005-0000-0000-0000F9810000}"/>
    <cellStyle name="20% - Accent1 4 2 3 2 2 2 2 5 3" xfId="33458" xr:uid="{00000000-0005-0000-0000-0000FA810000}"/>
    <cellStyle name="20% - Accent1 4 2 3 2 2 2 2 6" xfId="33459" xr:uid="{00000000-0005-0000-0000-0000FB810000}"/>
    <cellStyle name="20% - Accent1 4 2 3 2 2 2 2 6 2" xfId="33460" xr:uid="{00000000-0005-0000-0000-0000FC810000}"/>
    <cellStyle name="20% - Accent1 4 2 3 2 2 2 2 6 2 2" xfId="33461" xr:uid="{00000000-0005-0000-0000-0000FD810000}"/>
    <cellStyle name="20% - Accent1 4 2 3 2 2 2 2 6 3" xfId="33462" xr:uid="{00000000-0005-0000-0000-0000FE810000}"/>
    <cellStyle name="20% - Accent1 4 2 3 2 2 2 2 7" xfId="33463" xr:uid="{00000000-0005-0000-0000-0000FF810000}"/>
    <cellStyle name="20% - Accent1 4 2 3 2 2 2 2 7 2" xfId="33464" xr:uid="{00000000-0005-0000-0000-000000820000}"/>
    <cellStyle name="20% - Accent1 4 2 3 2 2 2 2 8" xfId="33465" xr:uid="{00000000-0005-0000-0000-000001820000}"/>
    <cellStyle name="20% - Accent1 4 2 3 2 2 2 2 8 2" xfId="33466" xr:uid="{00000000-0005-0000-0000-000002820000}"/>
    <cellStyle name="20% - Accent1 4 2 3 2 2 2 2 9" xfId="33467" xr:uid="{00000000-0005-0000-0000-000003820000}"/>
    <cellStyle name="20% - Accent1 4 2 3 2 2 2 3" xfId="33468" xr:uid="{00000000-0005-0000-0000-000004820000}"/>
    <cellStyle name="20% - Accent1 4 2 3 2 2 2 3 2" xfId="33469" xr:uid="{00000000-0005-0000-0000-000005820000}"/>
    <cellStyle name="20% - Accent1 4 2 3 2 2 2 3 2 2" xfId="33470" xr:uid="{00000000-0005-0000-0000-000006820000}"/>
    <cellStyle name="20% - Accent1 4 2 3 2 2 2 3 2 2 2" xfId="33471" xr:uid="{00000000-0005-0000-0000-000007820000}"/>
    <cellStyle name="20% - Accent1 4 2 3 2 2 2 3 2 2 2 2" xfId="33472" xr:uid="{00000000-0005-0000-0000-000008820000}"/>
    <cellStyle name="20% - Accent1 4 2 3 2 2 2 3 2 2 3" xfId="33473" xr:uid="{00000000-0005-0000-0000-000009820000}"/>
    <cellStyle name="20% - Accent1 4 2 3 2 2 2 3 2 3" xfId="33474" xr:uid="{00000000-0005-0000-0000-00000A820000}"/>
    <cellStyle name="20% - Accent1 4 2 3 2 2 2 3 2 3 2" xfId="33475" xr:uid="{00000000-0005-0000-0000-00000B820000}"/>
    <cellStyle name="20% - Accent1 4 2 3 2 2 2 3 2 4" xfId="33476" xr:uid="{00000000-0005-0000-0000-00000C820000}"/>
    <cellStyle name="20% - Accent1 4 2 3 2 2 2 3 3" xfId="33477" xr:uid="{00000000-0005-0000-0000-00000D820000}"/>
    <cellStyle name="20% - Accent1 4 2 3 2 2 2 3 3 2" xfId="33478" xr:uid="{00000000-0005-0000-0000-00000E820000}"/>
    <cellStyle name="20% - Accent1 4 2 3 2 2 2 3 3 2 2" xfId="33479" xr:uid="{00000000-0005-0000-0000-00000F820000}"/>
    <cellStyle name="20% - Accent1 4 2 3 2 2 2 3 3 2 2 2" xfId="33480" xr:uid="{00000000-0005-0000-0000-000010820000}"/>
    <cellStyle name="20% - Accent1 4 2 3 2 2 2 3 3 2 3" xfId="33481" xr:uid="{00000000-0005-0000-0000-000011820000}"/>
    <cellStyle name="20% - Accent1 4 2 3 2 2 2 3 3 3" xfId="33482" xr:uid="{00000000-0005-0000-0000-000012820000}"/>
    <cellStyle name="20% - Accent1 4 2 3 2 2 2 3 3 3 2" xfId="33483" xr:uid="{00000000-0005-0000-0000-000013820000}"/>
    <cellStyle name="20% - Accent1 4 2 3 2 2 2 3 3 4" xfId="33484" xr:uid="{00000000-0005-0000-0000-000014820000}"/>
    <cellStyle name="20% - Accent1 4 2 3 2 2 2 3 4" xfId="33485" xr:uid="{00000000-0005-0000-0000-000015820000}"/>
    <cellStyle name="20% - Accent1 4 2 3 2 2 2 3 4 2" xfId="33486" xr:uid="{00000000-0005-0000-0000-000016820000}"/>
    <cellStyle name="20% - Accent1 4 2 3 2 2 2 3 4 2 2" xfId="33487" xr:uid="{00000000-0005-0000-0000-000017820000}"/>
    <cellStyle name="20% - Accent1 4 2 3 2 2 2 3 4 2 2 2" xfId="33488" xr:uid="{00000000-0005-0000-0000-000018820000}"/>
    <cellStyle name="20% - Accent1 4 2 3 2 2 2 3 4 2 3" xfId="33489" xr:uid="{00000000-0005-0000-0000-000019820000}"/>
    <cellStyle name="20% - Accent1 4 2 3 2 2 2 3 4 3" xfId="33490" xr:uid="{00000000-0005-0000-0000-00001A820000}"/>
    <cellStyle name="20% - Accent1 4 2 3 2 2 2 3 4 3 2" xfId="33491" xr:uid="{00000000-0005-0000-0000-00001B820000}"/>
    <cellStyle name="20% - Accent1 4 2 3 2 2 2 3 4 4" xfId="33492" xr:uid="{00000000-0005-0000-0000-00001C820000}"/>
    <cellStyle name="20% - Accent1 4 2 3 2 2 2 3 5" xfId="33493" xr:uid="{00000000-0005-0000-0000-00001D820000}"/>
    <cellStyle name="20% - Accent1 4 2 3 2 2 2 3 5 2" xfId="33494" xr:uid="{00000000-0005-0000-0000-00001E820000}"/>
    <cellStyle name="20% - Accent1 4 2 3 2 2 2 3 5 2 2" xfId="33495" xr:uid="{00000000-0005-0000-0000-00001F820000}"/>
    <cellStyle name="20% - Accent1 4 2 3 2 2 2 3 5 3" xfId="33496" xr:uid="{00000000-0005-0000-0000-000020820000}"/>
    <cellStyle name="20% - Accent1 4 2 3 2 2 2 3 6" xfId="33497" xr:uid="{00000000-0005-0000-0000-000021820000}"/>
    <cellStyle name="20% - Accent1 4 2 3 2 2 2 3 6 2" xfId="33498" xr:uid="{00000000-0005-0000-0000-000022820000}"/>
    <cellStyle name="20% - Accent1 4 2 3 2 2 2 3 6 2 2" xfId="33499" xr:uid="{00000000-0005-0000-0000-000023820000}"/>
    <cellStyle name="20% - Accent1 4 2 3 2 2 2 3 6 3" xfId="33500" xr:uid="{00000000-0005-0000-0000-000024820000}"/>
    <cellStyle name="20% - Accent1 4 2 3 2 2 2 3 7" xfId="33501" xr:uid="{00000000-0005-0000-0000-000025820000}"/>
    <cellStyle name="20% - Accent1 4 2 3 2 2 2 3 7 2" xfId="33502" xr:uid="{00000000-0005-0000-0000-000026820000}"/>
    <cellStyle name="20% - Accent1 4 2 3 2 2 2 3 8" xfId="33503" xr:uid="{00000000-0005-0000-0000-000027820000}"/>
    <cellStyle name="20% - Accent1 4 2 3 2 2 2 3 8 2" xfId="33504" xr:uid="{00000000-0005-0000-0000-000028820000}"/>
    <cellStyle name="20% - Accent1 4 2 3 2 2 2 3 9" xfId="33505" xr:uid="{00000000-0005-0000-0000-000029820000}"/>
    <cellStyle name="20% - Accent1 4 2 3 2 2 2 4" xfId="33506" xr:uid="{00000000-0005-0000-0000-00002A820000}"/>
    <cellStyle name="20% - Accent1 4 2 3 2 2 2 4 2" xfId="33507" xr:uid="{00000000-0005-0000-0000-00002B820000}"/>
    <cellStyle name="20% - Accent1 4 2 3 2 2 2 4 2 2" xfId="33508" xr:uid="{00000000-0005-0000-0000-00002C820000}"/>
    <cellStyle name="20% - Accent1 4 2 3 2 2 2 4 2 2 2" xfId="33509" xr:uid="{00000000-0005-0000-0000-00002D820000}"/>
    <cellStyle name="20% - Accent1 4 2 3 2 2 2 4 2 3" xfId="33510" xr:uid="{00000000-0005-0000-0000-00002E820000}"/>
    <cellStyle name="20% - Accent1 4 2 3 2 2 2 4 3" xfId="33511" xr:uid="{00000000-0005-0000-0000-00002F820000}"/>
    <cellStyle name="20% - Accent1 4 2 3 2 2 2 4 3 2" xfId="33512" xr:uid="{00000000-0005-0000-0000-000030820000}"/>
    <cellStyle name="20% - Accent1 4 2 3 2 2 2 4 4" xfId="33513" xr:uid="{00000000-0005-0000-0000-000031820000}"/>
    <cellStyle name="20% - Accent1 4 2 3 2 2 2 5" xfId="33514" xr:uid="{00000000-0005-0000-0000-000032820000}"/>
    <cellStyle name="20% - Accent1 4 2 3 2 2 2 5 2" xfId="33515" xr:uid="{00000000-0005-0000-0000-000033820000}"/>
    <cellStyle name="20% - Accent1 4 2 3 2 2 2 5 2 2" xfId="33516" xr:uid="{00000000-0005-0000-0000-000034820000}"/>
    <cellStyle name="20% - Accent1 4 2 3 2 2 2 5 2 2 2" xfId="33517" xr:uid="{00000000-0005-0000-0000-000035820000}"/>
    <cellStyle name="20% - Accent1 4 2 3 2 2 2 5 2 3" xfId="33518" xr:uid="{00000000-0005-0000-0000-000036820000}"/>
    <cellStyle name="20% - Accent1 4 2 3 2 2 2 5 3" xfId="33519" xr:uid="{00000000-0005-0000-0000-000037820000}"/>
    <cellStyle name="20% - Accent1 4 2 3 2 2 2 5 3 2" xfId="33520" xr:uid="{00000000-0005-0000-0000-000038820000}"/>
    <cellStyle name="20% - Accent1 4 2 3 2 2 2 5 4" xfId="33521" xr:uid="{00000000-0005-0000-0000-000039820000}"/>
    <cellStyle name="20% - Accent1 4 2 3 2 2 2 6" xfId="33522" xr:uid="{00000000-0005-0000-0000-00003A820000}"/>
    <cellStyle name="20% - Accent1 4 2 3 2 2 2 6 2" xfId="33523" xr:uid="{00000000-0005-0000-0000-00003B820000}"/>
    <cellStyle name="20% - Accent1 4 2 3 2 2 2 6 2 2" xfId="33524" xr:uid="{00000000-0005-0000-0000-00003C820000}"/>
    <cellStyle name="20% - Accent1 4 2 3 2 2 2 6 2 2 2" xfId="33525" xr:uid="{00000000-0005-0000-0000-00003D820000}"/>
    <cellStyle name="20% - Accent1 4 2 3 2 2 2 6 2 3" xfId="33526" xr:uid="{00000000-0005-0000-0000-00003E820000}"/>
    <cellStyle name="20% - Accent1 4 2 3 2 2 2 6 3" xfId="33527" xr:uid="{00000000-0005-0000-0000-00003F820000}"/>
    <cellStyle name="20% - Accent1 4 2 3 2 2 2 6 3 2" xfId="33528" xr:uid="{00000000-0005-0000-0000-000040820000}"/>
    <cellStyle name="20% - Accent1 4 2 3 2 2 2 6 4" xfId="33529" xr:uid="{00000000-0005-0000-0000-000041820000}"/>
    <cellStyle name="20% - Accent1 4 2 3 2 2 2 7" xfId="33530" xr:uid="{00000000-0005-0000-0000-000042820000}"/>
    <cellStyle name="20% - Accent1 4 2 3 2 2 2 7 2" xfId="33531" xr:uid="{00000000-0005-0000-0000-000043820000}"/>
    <cellStyle name="20% - Accent1 4 2 3 2 2 2 7 2 2" xfId="33532" xr:uid="{00000000-0005-0000-0000-000044820000}"/>
    <cellStyle name="20% - Accent1 4 2 3 2 2 2 7 3" xfId="33533" xr:uid="{00000000-0005-0000-0000-000045820000}"/>
    <cellStyle name="20% - Accent1 4 2 3 2 2 2 8" xfId="33534" xr:uid="{00000000-0005-0000-0000-000046820000}"/>
    <cellStyle name="20% - Accent1 4 2 3 2 2 2 8 2" xfId="33535" xr:uid="{00000000-0005-0000-0000-000047820000}"/>
    <cellStyle name="20% - Accent1 4 2 3 2 2 2 8 2 2" xfId="33536" xr:uid="{00000000-0005-0000-0000-000048820000}"/>
    <cellStyle name="20% - Accent1 4 2 3 2 2 2 8 3" xfId="33537" xr:uid="{00000000-0005-0000-0000-000049820000}"/>
    <cellStyle name="20% - Accent1 4 2 3 2 2 2 9" xfId="33538" xr:uid="{00000000-0005-0000-0000-00004A820000}"/>
    <cellStyle name="20% - Accent1 4 2 3 2 2 2 9 2" xfId="33539" xr:uid="{00000000-0005-0000-0000-00004B820000}"/>
    <cellStyle name="20% - Accent1 4 2 3 2 2 3" xfId="33540" xr:uid="{00000000-0005-0000-0000-00004C820000}"/>
    <cellStyle name="20% - Accent1 4 2 3 2 2 3 10" xfId="33541" xr:uid="{00000000-0005-0000-0000-00004D820000}"/>
    <cellStyle name="20% - Accent1 4 2 3 2 2 3 10 2" xfId="33542" xr:uid="{00000000-0005-0000-0000-00004E820000}"/>
    <cellStyle name="20% - Accent1 4 2 3 2 2 3 11" xfId="33543" xr:uid="{00000000-0005-0000-0000-00004F820000}"/>
    <cellStyle name="20% - Accent1 4 2 3 2 2 3 2" xfId="33544" xr:uid="{00000000-0005-0000-0000-000050820000}"/>
    <cellStyle name="20% - Accent1 4 2 3 2 2 3 2 2" xfId="33545" xr:uid="{00000000-0005-0000-0000-000051820000}"/>
    <cellStyle name="20% - Accent1 4 2 3 2 2 3 2 2 2" xfId="33546" xr:uid="{00000000-0005-0000-0000-000052820000}"/>
    <cellStyle name="20% - Accent1 4 2 3 2 2 3 2 2 2 2" xfId="33547" xr:uid="{00000000-0005-0000-0000-000053820000}"/>
    <cellStyle name="20% - Accent1 4 2 3 2 2 3 2 2 2 2 2" xfId="33548" xr:uid="{00000000-0005-0000-0000-000054820000}"/>
    <cellStyle name="20% - Accent1 4 2 3 2 2 3 2 2 2 3" xfId="33549" xr:uid="{00000000-0005-0000-0000-000055820000}"/>
    <cellStyle name="20% - Accent1 4 2 3 2 2 3 2 2 3" xfId="33550" xr:uid="{00000000-0005-0000-0000-000056820000}"/>
    <cellStyle name="20% - Accent1 4 2 3 2 2 3 2 2 3 2" xfId="33551" xr:uid="{00000000-0005-0000-0000-000057820000}"/>
    <cellStyle name="20% - Accent1 4 2 3 2 2 3 2 2 4" xfId="33552" xr:uid="{00000000-0005-0000-0000-000058820000}"/>
    <cellStyle name="20% - Accent1 4 2 3 2 2 3 2 3" xfId="33553" xr:uid="{00000000-0005-0000-0000-000059820000}"/>
    <cellStyle name="20% - Accent1 4 2 3 2 2 3 2 3 2" xfId="33554" xr:uid="{00000000-0005-0000-0000-00005A820000}"/>
    <cellStyle name="20% - Accent1 4 2 3 2 2 3 2 3 2 2" xfId="33555" xr:uid="{00000000-0005-0000-0000-00005B820000}"/>
    <cellStyle name="20% - Accent1 4 2 3 2 2 3 2 3 2 2 2" xfId="33556" xr:uid="{00000000-0005-0000-0000-00005C820000}"/>
    <cellStyle name="20% - Accent1 4 2 3 2 2 3 2 3 2 3" xfId="33557" xr:uid="{00000000-0005-0000-0000-00005D820000}"/>
    <cellStyle name="20% - Accent1 4 2 3 2 2 3 2 3 3" xfId="33558" xr:uid="{00000000-0005-0000-0000-00005E820000}"/>
    <cellStyle name="20% - Accent1 4 2 3 2 2 3 2 3 3 2" xfId="33559" xr:uid="{00000000-0005-0000-0000-00005F820000}"/>
    <cellStyle name="20% - Accent1 4 2 3 2 2 3 2 3 4" xfId="33560" xr:uid="{00000000-0005-0000-0000-000060820000}"/>
    <cellStyle name="20% - Accent1 4 2 3 2 2 3 2 4" xfId="33561" xr:uid="{00000000-0005-0000-0000-000061820000}"/>
    <cellStyle name="20% - Accent1 4 2 3 2 2 3 2 4 2" xfId="33562" xr:uid="{00000000-0005-0000-0000-000062820000}"/>
    <cellStyle name="20% - Accent1 4 2 3 2 2 3 2 4 2 2" xfId="33563" xr:uid="{00000000-0005-0000-0000-000063820000}"/>
    <cellStyle name="20% - Accent1 4 2 3 2 2 3 2 4 2 2 2" xfId="33564" xr:uid="{00000000-0005-0000-0000-000064820000}"/>
    <cellStyle name="20% - Accent1 4 2 3 2 2 3 2 4 2 3" xfId="33565" xr:uid="{00000000-0005-0000-0000-000065820000}"/>
    <cellStyle name="20% - Accent1 4 2 3 2 2 3 2 4 3" xfId="33566" xr:uid="{00000000-0005-0000-0000-000066820000}"/>
    <cellStyle name="20% - Accent1 4 2 3 2 2 3 2 4 3 2" xfId="33567" xr:uid="{00000000-0005-0000-0000-000067820000}"/>
    <cellStyle name="20% - Accent1 4 2 3 2 2 3 2 4 4" xfId="33568" xr:uid="{00000000-0005-0000-0000-000068820000}"/>
    <cellStyle name="20% - Accent1 4 2 3 2 2 3 2 5" xfId="33569" xr:uid="{00000000-0005-0000-0000-000069820000}"/>
    <cellStyle name="20% - Accent1 4 2 3 2 2 3 2 5 2" xfId="33570" xr:uid="{00000000-0005-0000-0000-00006A820000}"/>
    <cellStyle name="20% - Accent1 4 2 3 2 2 3 2 5 2 2" xfId="33571" xr:uid="{00000000-0005-0000-0000-00006B820000}"/>
    <cellStyle name="20% - Accent1 4 2 3 2 2 3 2 5 3" xfId="33572" xr:uid="{00000000-0005-0000-0000-00006C820000}"/>
    <cellStyle name="20% - Accent1 4 2 3 2 2 3 2 6" xfId="33573" xr:uid="{00000000-0005-0000-0000-00006D820000}"/>
    <cellStyle name="20% - Accent1 4 2 3 2 2 3 2 6 2" xfId="33574" xr:uid="{00000000-0005-0000-0000-00006E820000}"/>
    <cellStyle name="20% - Accent1 4 2 3 2 2 3 2 6 2 2" xfId="33575" xr:uid="{00000000-0005-0000-0000-00006F820000}"/>
    <cellStyle name="20% - Accent1 4 2 3 2 2 3 2 6 3" xfId="33576" xr:uid="{00000000-0005-0000-0000-000070820000}"/>
    <cellStyle name="20% - Accent1 4 2 3 2 2 3 2 7" xfId="33577" xr:uid="{00000000-0005-0000-0000-000071820000}"/>
    <cellStyle name="20% - Accent1 4 2 3 2 2 3 2 7 2" xfId="33578" xr:uid="{00000000-0005-0000-0000-000072820000}"/>
    <cellStyle name="20% - Accent1 4 2 3 2 2 3 2 8" xfId="33579" xr:uid="{00000000-0005-0000-0000-000073820000}"/>
    <cellStyle name="20% - Accent1 4 2 3 2 2 3 2 8 2" xfId="33580" xr:uid="{00000000-0005-0000-0000-000074820000}"/>
    <cellStyle name="20% - Accent1 4 2 3 2 2 3 2 9" xfId="33581" xr:uid="{00000000-0005-0000-0000-000075820000}"/>
    <cellStyle name="20% - Accent1 4 2 3 2 2 3 3" xfId="33582" xr:uid="{00000000-0005-0000-0000-000076820000}"/>
    <cellStyle name="20% - Accent1 4 2 3 2 2 3 3 2" xfId="33583" xr:uid="{00000000-0005-0000-0000-000077820000}"/>
    <cellStyle name="20% - Accent1 4 2 3 2 2 3 3 2 2" xfId="33584" xr:uid="{00000000-0005-0000-0000-000078820000}"/>
    <cellStyle name="20% - Accent1 4 2 3 2 2 3 3 2 2 2" xfId="33585" xr:uid="{00000000-0005-0000-0000-000079820000}"/>
    <cellStyle name="20% - Accent1 4 2 3 2 2 3 3 2 2 2 2" xfId="33586" xr:uid="{00000000-0005-0000-0000-00007A820000}"/>
    <cellStyle name="20% - Accent1 4 2 3 2 2 3 3 2 2 3" xfId="33587" xr:uid="{00000000-0005-0000-0000-00007B820000}"/>
    <cellStyle name="20% - Accent1 4 2 3 2 2 3 3 2 3" xfId="33588" xr:uid="{00000000-0005-0000-0000-00007C820000}"/>
    <cellStyle name="20% - Accent1 4 2 3 2 2 3 3 2 3 2" xfId="33589" xr:uid="{00000000-0005-0000-0000-00007D820000}"/>
    <cellStyle name="20% - Accent1 4 2 3 2 2 3 3 2 4" xfId="33590" xr:uid="{00000000-0005-0000-0000-00007E820000}"/>
    <cellStyle name="20% - Accent1 4 2 3 2 2 3 3 3" xfId="33591" xr:uid="{00000000-0005-0000-0000-00007F820000}"/>
    <cellStyle name="20% - Accent1 4 2 3 2 2 3 3 3 2" xfId="33592" xr:uid="{00000000-0005-0000-0000-000080820000}"/>
    <cellStyle name="20% - Accent1 4 2 3 2 2 3 3 3 2 2" xfId="33593" xr:uid="{00000000-0005-0000-0000-000081820000}"/>
    <cellStyle name="20% - Accent1 4 2 3 2 2 3 3 3 2 2 2" xfId="33594" xr:uid="{00000000-0005-0000-0000-000082820000}"/>
    <cellStyle name="20% - Accent1 4 2 3 2 2 3 3 3 2 3" xfId="33595" xr:uid="{00000000-0005-0000-0000-000083820000}"/>
    <cellStyle name="20% - Accent1 4 2 3 2 2 3 3 3 3" xfId="33596" xr:uid="{00000000-0005-0000-0000-000084820000}"/>
    <cellStyle name="20% - Accent1 4 2 3 2 2 3 3 3 3 2" xfId="33597" xr:uid="{00000000-0005-0000-0000-000085820000}"/>
    <cellStyle name="20% - Accent1 4 2 3 2 2 3 3 3 4" xfId="33598" xr:uid="{00000000-0005-0000-0000-000086820000}"/>
    <cellStyle name="20% - Accent1 4 2 3 2 2 3 3 4" xfId="33599" xr:uid="{00000000-0005-0000-0000-000087820000}"/>
    <cellStyle name="20% - Accent1 4 2 3 2 2 3 3 4 2" xfId="33600" xr:uid="{00000000-0005-0000-0000-000088820000}"/>
    <cellStyle name="20% - Accent1 4 2 3 2 2 3 3 4 2 2" xfId="33601" xr:uid="{00000000-0005-0000-0000-000089820000}"/>
    <cellStyle name="20% - Accent1 4 2 3 2 2 3 3 4 2 2 2" xfId="33602" xr:uid="{00000000-0005-0000-0000-00008A820000}"/>
    <cellStyle name="20% - Accent1 4 2 3 2 2 3 3 4 2 3" xfId="33603" xr:uid="{00000000-0005-0000-0000-00008B820000}"/>
    <cellStyle name="20% - Accent1 4 2 3 2 2 3 3 4 3" xfId="33604" xr:uid="{00000000-0005-0000-0000-00008C820000}"/>
    <cellStyle name="20% - Accent1 4 2 3 2 2 3 3 4 3 2" xfId="33605" xr:uid="{00000000-0005-0000-0000-00008D820000}"/>
    <cellStyle name="20% - Accent1 4 2 3 2 2 3 3 4 4" xfId="33606" xr:uid="{00000000-0005-0000-0000-00008E820000}"/>
    <cellStyle name="20% - Accent1 4 2 3 2 2 3 3 5" xfId="33607" xr:uid="{00000000-0005-0000-0000-00008F820000}"/>
    <cellStyle name="20% - Accent1 4 2 3 2 2 3 3 5 2" xfId="33608" xr:uid="{00000000-0005-0000-0000-000090820000}"/>
    <cellStyle name="20% - Accent1 4 2 3 2 2 3 3 5 2 2" xfId="33609" xr:uid="{00000000-0005-0000-0000-000091820000}"/>
    <cellStyle name="20% - Accent1 4 2 3 2 2 3 3 5 3" xfId="33610" xr:uid="{00000000-0005-0000-0000-000092820000}"/>
    <cellStyle name="20% - Accent1 4 2 3 2 2 3 3 6" xfId="33611" xr:uid="{00000000-0005-0000-0000-000093820000}"/>
    <cellStyle name="20% - Accent1 4 2 3 2 2 3 3 6 2" xfId="33612" xr:uid="{00000000-0005-0000-0000-000094820000}"/>
    <cellStyle name="20% - Accent1 4 2 3 2 2 3 3 6 2 2" xfId="33613" xr:uid="{00000000-0005-0000-0000-000095820000}"/>
    <cellStyle name="20% - Accent1 4 2 3 2 2 3 3 6 3" xfId="33614" xr:uid="{00000000-0005-0000-0000-000096820000}"/>
    <cellStyle name="20% - Accent1 4 2 3 2 2 3 3 7" xfId="33615" xr:uid="{00000000-0005-0000-0000-000097820000}"/>
    <cellStyle name="20% - Accent1 4 2 3 2 2 3 3 7 2" xfId="33616" xr:uid="{00000000-0005-0000-0000-000098820000}"/>
    <cellStyle name="20% - Accent1 4 2 3 2 2 3 3 8" xfId="33617" xr:uid="{00000000-0005-0000-0000-000099820000}"/>
    <cellStyle name="20% - Accent1 4 2 3 2 2 3 3 8 2" xfId="33618" xr:uid="{00000000-0005-0000-0000-00009A820000}"/>
    <cellStyle name="20% - Accent1 4 2 3 2 2 3 3 9" xfId="33619" xr:uid="{00000000-0005-0000-0000-00009B820000}"/>
    <cellStyle name="20% - Accent1 4 2 3 2 2 3 4" xfId="33620" xr:uid="{00000000-0005-0000-0000-00009C820000}"/>
    <cellStyle name="20% - Accent1 4 2 3 2 2 3 4 2" xfId="33621" xr:uid="{00000000-0005-0000-0000-00009D820000}"/>
    <cellStyle name="20% - Accent1 4 2 3 2 2 3 4 2 2" xfId="33622" xr:uid="{00000000-0005-0000-0000-00009E820000}"/>
    <cellStyle name="20% - Accent1 4 2 3 2 2 3 4 2 2 2" xfId="33623" xr:uid="{00000000-0005-0000-0000-00009F820000}"/>
    <cellStyle name="20% - Accent1 4 2 3 2 2 3 4 2 3" xfId="33624" xr:uid="{00000000-0005-0000-0000-0000A0820000}"/>
    <cellStyle name="20% - Accent1 4 2 3 2 2 3 4 3" xfId="33625" xr:uid="{00000000-0005-0000-0000-0000A1820000}"/>
    <cellStyle name="20% - Accent1 4 2 3 2 2 3 4 3 2" xfId="33626" xr:uid="{00000000-0005-0000-0000-0000A2820000}"/>
    <cellStyle name="20% - Accent1 4 2 3 2 2 3 4 4" xfId="33627" xr:uid="{00000000-0005-0000-0000-0000A3820000}"/>
    <cellStyle name="20% - Accent1 4 2 3 2 2 3 5" xfId="33628" xr:uid="{00000000-0005-0000-0000-0000A4820000}"/>
    <cellStyle name="20% - Accent1 4 2 3 2 2 3 5 2" xfId="33629" xr:uid="{00000000-0005-0000-0000-0000A5820000}"/>
    <cellStyle name="20% - Accent1 4 2 3 2 2 3 5 2 2" xfId="33630" xr:uid="{00000000-0005-0000-0000-0000A6820000}"/>
    <cellStyle name="20% - Accent1 4 2 3 2 2 3 5 2 2 2" xfId="33631" xr:uid="{00000000-0005-0000-0000-0000A7820000}"/>
    <cellStyle name="20% - Accent1 4 2 3 2 2 3 5 2 3" xfId="33632" xr:uid="{00000000-0005-0000-0000-0000A8820000}"/>
    <cellStyle name="20% - Accent1 4 2 3 2 2 3 5 3" xfId="33633" xr:uid="{00000000-0005-0000-0000-0000A9820000}"/>
    <cellStyle name="20% - Accent1 4 2 3 2 2 3 5 3 2" xfId="33634" xr:uid="{00000000-0005-0000-0000-0000AA820000}"/>
    <cellStyle name="20% - Accent1 4 2 3 2 2 3 5 4" xfId="33635" xr:uid="{00000000-0005-0000-0000-0000AB820000}"/>
    <cellStyle name="20% - Accent1 4 2 3 2 2 3 6" xfId="33636" xr:uid="{00000000-0005-0000-0000-0000AC820000}"/>
    <cellStyle name="20% - Accent1 4 2 3 2 2 3 6 2" xfId="33637" xr:uid="{00000000-0005-0000-0000-0000AD820000}"/>
    <cellStyle name="20% - Accent1 4 2 3 2 2 3 6 2 2" xfId="33638" xr:uid="{00000000-0005-0000-0000-0000AE820000}"/>
    <cellStyle name="20% - Accent1 4 2 3 2 2 3 6 2 2 2" xfId="33639" xr:uid="{00000000-0005-0000-0000-0000AF820000}"/>
    <cellStyle name="20% - Accent1 4 2 3 2 2 3 6 2 3" xfId="33640" xr:uid="{00000000-0005-0000-0000-0000B0820000}"/>
    <cellStyle name="20% - Accent1 4 2 3 2 2 3 6 3" xfId="33641" xr:uid="{00000000-0005-0000-0000-0000B1820000}"/>
    <cellStyle name="20% - Accent1 4 2 3 2 2 3 6 3 2" xfId="33642" xr:uid="{00000000-0005-0000-0000-0000B2820000}"/>
    <cellStyle name="20% - Accent1 4 2 3 2 2 3 6 4" xfId="33643" xr:uid="{00000000-0005-0000-0000-0000B3820000}"/>
    <cellStyle name="20% - Accent1 4 2 3 2 2 3 7" xfId="33644" xr:uid="{00000000-0005-0000-0000-0000B4820000}"/>
    <cellStyle name="20% - Accent1 4 2 3 2 2 3 7 2" xfId="33645" xr:uid="{00000000-0005-0000-0000-0000B5820000}"/>
    <cellStyle name="20% - Accent1 4 2 3 2 2 3 7 2 2" xfId="33646" xr:uid="{00000000-0005-0000-0000-0000B6820000}"/>
    <cellStyle name="20% - Accent1 4 2 3 2 2 3 7 3" xfId="33647" xr:uid="{00000000-0005-0000-0000-0000B7820000}"/>
    <cellStyle name="20% - Accent1 4 2 3 2 2 3 8" xfId="33648" xr:uid="{00000000-0005-0000-0000-0000B8820000}"/>
    <cellStyle name="20% - Accent1 4 2 3 2 2 3 8 2" xfId="33649" xr:uid="{00000000-0005-0000-0000-0000B9820000}"/>
    <cellStyle name="20% - Accent1 4 2 3 2 2 3 8 2 2" xfId="33650" xr:uid="{00000000-0005-0000-0000-0000BA820000}"/>
    <cellStyle name="20% - Accent1 4 2 3 2 2 3 8 3" xfId="33651" xr:uid="{00000000-0005-0000-0000-0000BB820000}"/>
    <cellStyle name="20% - Accent1 4 2 3 2 2 3 9" xfId="33652" xr:uid="{00000000-0005-0000-0000-0000BC820000}"/>
    <cellStyle name="20% - Accent1 4 2 3 2 2 3 9 2" xfId="33653" xr:uid="{00000000-0005-0000-0000-0000BD820000}"/>
    <cellStyle name="20% - Accent1 4 2 3 2 2 4" xfId="33654" xr:uid="{00000000-0005-0000-0000-0000BE820000}"/>
    <cellStyle name="20% - Accent1 4 2 3 2 2 4 10" xfId="33655" xr:uid="{00000000-0005-0000-0000-0000BF820000}"/>
    <cellStyle name="20% - Accent1 4 2 3 2 2 4 10 2" xfId="33656" xr:uid="{00000000-0005-0000-0000-0000C0820000}"/>
    <cellStyle name="20% - Accent1 4 2 3 2 2 4 11" xfId="33657" xr:uid="{00000000-0005-0000-0000-0000C1820000}"/>
    <cellStyle name="20% - Accent1 4 2 3 2 2 4 2" xfId="33658" xr:uid="{00000000-0005-0000-0000-0000C2820000}"/>
    <cellStyle name="20% - Accent1 4 2 3 2 2 4 2 2" xfId="33659" xr:uid="{00000000-0005-0000-0000-0000C3820000}"/>
    <cellStyle name="20% - Accent1 4 2 3 2 2 4 2 2 2" xfId="33660" xr:uid="{00000000-0005-0000-0000-0000C4820000}"/>
    <cellStyle name="20% - Accent1 4 2 3 2 2 4 2 2 2 2" xfId="33661" xr:uid="{00000000-0005-0000-0000-0000C5820000}"/>
    <cellStyle name="20% - Accent1 4 2 3 2 2 4 2 2 2 2 2" xfId="33662" xr:uid="{00000000-0005-0000-0000-0000C6820000}"/>
    <cellStyle name="20% - Accent1 4 2 3 2 2 4 2 2 2 3" xfId="33663" xr:uid="{00000000-0005-0000-0000-0000C7820000}"/>
    <cellStyle name="20% - Accent1 4 2 3 2 2 4 2 2 3" xfId="33664" xr:uid="{00000000-0005-0000-0000-0000C8820000}"/>
    <cellStyle name="20% - Accent1 4 2 3 2 2 4 2 2 3 2" xfId="33665" xr:uid="{00000000-0005-0000-0000-0000C9820000}"/>
    <cellStyle name="20% - Accent1 4 2 3 2 2 4 2 2 4" xfId="33666" xr:uid="{00000000-0005-0000-0000-0000CA820000}"/>
    <cellStyle name="20% - Accent1 4 2 3 2 2 4 2 3" xfId="33667" xr:uid="{00000000-0005-0000-0000-0000CB820000}"/>
    <cellStyle name="20% - Accent1 4 2 3 2 2 4 2 3 2" xfId="33668" xr:uid="{00000000-0005-0000-0000-0000CC820000}"/>
    <cellStyle name="20% - Accent1 4 2 3 2 2 4 2 3 2 2" xfId="33669" xr:uid="{00000000-0005-0000-0000-0000CD820000}"/>
    <cellStyle name="20% - Accent1 4 2 3 2 2 4 2 3 2 2 2" xfId="33670" xr:uid="{00000000-0005-0000-0000-0000CE820000}"/>
    <cellStyle name="20% - Accent1 4 2 3 2 2 4 2 3 2 3" xfId="33671" xr:uid="{00000000-0005-0000-0000-0000CF820000}"/>
    <cellStyle name="20% - Accent1 4 2 3 2 2 4 2 3 3" xfId="33672" xr:uid="{00000000-0005-0000-0000-0000D0820000}"/>
    <cellStyle name="20% - Accent1 4 2 3 2 2 4 2 3 3 2" xfId="33673" xr:uid="{00000000-0005-0000-0000-0000D1820000}"/>
    <cellStyle name="20% - Accent1 4 2 3 2 2 4 2 3 4" xfId="33674" xr:uid="{00000000-0005-0000-0000-0000D2820000}"/>
    <cellStyle name="20% - Accent1 4 2 3 2 2 4 2 4" xfId="33675" xr:uid="{00000000-0005-0000-0000-0000D3820000}"/>
    <cellStyle name="20% - Accent1 4 2 3 2 2 4 2 4 2" xfId="33676" xr:uid="{00000000-0005-0000-0000-0000D4820000}"/>
    <cellStyle name="20% - Accent1 4 2 3 2 2 4 2 4 2 2" xfId="33677" xr:uid="{00000000-0005-0000-0000-0000D5820000}"/>
    <cellStyle name="20% - Accent1 4 2 3 2 2 4 2 4 2 2 2" xfId="33678" xr:uid="{00000000-0005-0000-0000-0000D6820000}"/>
    <cellStyle name="20% - Accent1 4 2 3 2 2 4 2 4 2 3" xfId="33679" xr:uid="{00000000-0005-0000-0000-0000D7820000}"/>
    <cellStyle name="20% - Accent1 4 2 3 2 2 4 2 4 3" xfId="33680" xr:uid="{00000000-0005-0000-0000-0000D8820000}"/>
    <cellStyle name="20% - Accent1 4 2 3 2 2 4 2 4 3 2" xfId="33681" xr:uid="{00000000-0005-0000-0000-0000D9820000}"/>
    <cellStyle name="20% - Accent1 4 2 3 2 2 4 2 4 4" xfId="33682" xr:uid="{00000000-0005-0000-0000-0000DA820000}"/>
    <cellStyle name="20% - Accent1 4 2 3 2 2 4 2 5" xfId="33683" xr:uid="{00000000-0005-0000-0000-0000DB820000}"/>
    <cellStyle name="20% - Accent1 4 2 3 2 2 4 2 5 2" xfId="33684" xr:uid="{00000000-0005-0000-0000-0000DC820000}"/>
    <cellStyle name="20% - Accent1 4 2 3 2 2 4 2 5 2 2" xfId="33685" xr:uid="{00000000-0005-0000-0000-0000DD820000}"/>
    <cellStyle name="20% - Accent1 4 2 3 2 2 4 2 5 3" xfId="33686" xr:uid="{00000000-0005-0000-0000-0000DE820000}"/>
    <cellStyle name="20% - Accent1 4 2 3 2 2 4 2 6" xfId="33687" xr:uid="{00000000-0005-0000-0000-0000DF820000}"/>
    <cellStyle name="20% - Accent1 4 2 3 2 2 4 2 6 2" xfId="33688" xr:uid="{00000000-0005-0000-0000-0000E0820000}"/>
    <cellStyle name="20% - Accent1 4 2 3 2 2 4 2 6 2 2" xfId="33689" xr:uid="{00000000-0005-0000-0000-0000E1820000}"/>
    <cellStyle name="20% - Accent1 4 2 3 2 2 4 2 6 3" xfId="33690" xr:uid="{00000000-0005-0000-0000-0000E2820000}"/>
    <cellStyle name="20% - Accent1 4 2 3 2 2 4 2 7" xfId="33691" xr:uid="{00000000-0005-0000-0000-0000E3820000}"/>
    <cellStyle name="20% - Accent1 4 2 3 2 2 4 2 7 2" xfId="33692" xr:uid="{00000000-0005-0000-0000-0000E4820000}"/>
    <cellStyle name="20% - Accent1 4 2 3 2 2 4 2 8" xfId="33693" xr:uid="{00000000-0005-0000-0000-0000E5820000}"/>
    <cellStyle name="20% - Accent1 4 2 3 2 2 4 2 8 2" xfId="33694" xr:uid="{00000000-0005-0000-0000-0000E6820000}"/>
    <cellStyle name="20% - Accent1 4 2 3 2 2 4 2 9" xfId="33695" xr:uid="{00000000-0005-0000-0000-0000E7820000}"/>
    <cellStyle name="20% - Accent1 4 2 3 2 2 4 3" xfId="33696" xr:uid="{00000000-0005-0000-0000-0000E8820000}"/>
    <cellStyle name="20% - Accent1 4 2 3 2 2 4 3 2" xfId="33697" xr:uid="{00000000-0005-0000-0000-0000E9820000}"/>
    <cellStyle name="20% - Accent1 4 2 3 2 2 4 3 2 2" xfId="33698" xr:uid="{00000000-0005-0000-0000-0000EA820000}"/>
    <cellStyle name="20% - Accent1 4 2 3 2 2 4 3 2 2 2" xfId="33699" xr:uid="{00000000-0005-0000-0000-0000EB820000}"/>
    <cellStyle name="20% - Accent1 4 2 3 2 2 4 3 2 2 2 2" xfId="33700" xr:uid="{00000000-0005-0000-0000-0000EC820000}"/>
    <cellStyle name="20% - Accent1 4 2 3 2 2 4 3 2 2 3" xfId="33701" xr:uid="{00000000-0005-0000-0000-0000ED820000}"/>
    <cellStyle name="20% - Accent1 4 2 3 2 2 4 3 2 3" xfId="33702" xr:uid="{00000000-0005-0000-0000-0000EE820000}"/>
    <cellStyle name="20% - Accent1 4 2 3 2 2 4 3 2 3 2" xfId="33703" xr:uid="{00000000-0005-0000-0000-0000EF820000}"/>
    <cellStyle name="20% - Accent1 4 2 3 2 2 4 3 2 4" xfId="33704" xr:uid="{00000000-0005-0000-0000-0000F0820000}"/>
    <cellStyle name="20% - Accent1 4 2 3 2 2 4 3 3" xfId="33705" xr:uid="{00000000-0005-0000-0000-0000F1820000}"/>
    <cellStyle name="20% - Accent1 4 2 3 2 2 4 3 3 2" xfId="33706" xr:uid="{00000000-0005-0000-0000-0000F2820000}"/>
    <cellStyle name="20% - Accent1 4 2 3 2 2 4 3 3 2 2" xfId="33707" xr:uid="{00000000-0005-0000-0000-0000F3820000}"/>
    <cellStyle name="20% - Accent1 4 2 3 2 2 4 3 3 2 2 2" xfId="33708" xr:uid="{00000000-0005-0000-0000-0000F4820000}"/>
    <cellStyle name="20% - Accent1 4 2 3 2 2 4 3 3 2 3" xfId="33709" xr:uid="{00000000-0005-0000-0000-0000F5820000}"/>
    <cellStyle name="20% - Accent1 4 2 3 2 2 4 3 3 3" xfId="33710" xr:uid="{00000000-0005-0000-0000-0000F6820000}"/>
    <cellStyle name="20% - Accent1 4 2 3 2 2 4 3 3 3 2" xfId="33711" xr:uid="{00000000-0005-0000-0000-0000F7820000}"/>
    <cellStyle name="20% - Accent1 4 2 3 2 2 4 3 3 4" xfId="33712" xr:uid="{00000000-0005-0000-0000-0000F8820000}"/>
    <cellStyle name="20% - Accent1 4 2 3 2 2 4 3 4" xfId="33713" xr:uid="{00000000-0005-0000-0000-0000F9820000}"/>
    <cellStyle name="20% - Accent1 4 2 3 2 2 4 3 4 2" xfId="33714" xr:uid="{00000000-0005-0000-0000-0000FA820000}"/>
    <cellStyle name="20% - Accent1 4 2 3 2 2 4 3 4 2 2" xfId="33715" xr:uid="{00000000-0005-0000-0000-0000FB820000}"/>
    <cellStyle name="20% - Accent1 4 2 3 2 2 4 3 4 2 2 2" xfId="33716" xr:uid="{00000000-0005-0000-0000-0000FC820000}"/>
    <cellStyle name="20% - Accent1 4 2 3 2 2 4 3 4 2 3" xfId="33717" xr:uid="{00000000-0005-0000-0000-0000FD820000}"/>
    <cellStyle name="20% - Accent1 4 2 3 2 2 4 3 4 3" xfId="33718" xr:uid="{00000000-0005-0000-0000-0000FE820000}"/>
    <cellStyle name="20% - Accent1 4 2 3 2 2 4 3 4 3 2" xfId="33719" xr:uid="{00000000-0005-0000-0000-0000FF820000}"/>
    <cellStyle name="20% - Accent1 4 2 3 2 2 4 3 4 4" xfId="33720" xr:uid="{00000000-0005-0000-0000-000000830000}"/>
    <cellStyle name="20% - Accent1 4 2 3 2 2 4 3 5" xfId="33721" xr:uid="{00000000-0005-0000-0000-000001830000}"/>
    <cellStyle name="20% - Accent1 4 2 3 2 2 4 3 5 2" xfId="33722" xr:uid="{00000000-0005-0000-0000-000002830000}"/>
    <cellStyle name="20% - Accent1 4 2 3 2 2 4 3 5 2 2" xfId="33723" xr:uid="{00000000-0005-0000-0000-000003830000}"/>
    <cellStyle name="20% - Accent1 4 2 3 2 2 4 3 5 3" xfId="33724" xr:uid="{00000000-0005-0000-0000-000004830000}"/>
    <cellStyle name="20% - Accent1 4 2 3 2 2 4 3 6" xfId="33725" xr:uid="{00000000-0005-0000-0000-000005830000}"/>
    <cellStyle name="20% - Accent1 4 2 3 2 2 4 3 6 2" xfId="33726" xr:uid="{00000000-0005-0000-0000-000006830000}"/>
    <cellStyle name="20% - Accent1 4 2 3 2 2 4 3 6 2 2" xfId="33727" xr:uid="{00000000-0005-0000-0000-000007830000}"/>
    <cellStyle name="20% - Accent1 4 2 3 2 2 4 3 6 3" xfId="33728" xr:uid="{00000000-0005-0000-0000-000008830000}"/>
    <cellStyle name="20% - Accent1 4 2 3 2 2 4 3 7" xfId="33729" xr:uid="{00000000-0005-0000-0000-000009830000}"/>
    <cellStyle name="20% - Accent1 4 2 3 2 2 4 3 7 2" xfId="33730" xr:uid="{00000000-0005-0000-0000-00000A830000}"/>
    <cellStyle name="20% - Accent1 4 2 3 2 2 4 3 8" xfId="33731" xr:uid="{00000000-0005-0000-0000-00000B830000}"/>
    <cellStyle name="20% - Accent1 4 2 3 2 2 4 3 8 2" xfId="33732" xr:uid="{00000000-0005-0000-0000-00000C830000}"/>
    <cellStyle name="20% - Accent1 4 2 3 2 2 4 3 9" xfId="33733" xr:uid="{00000000-0005-0000-0000-00000D830000}"/>
    <cellStyle name="20% - Accent1 4 2 3 2 2 4 4" xfId="33734" xr:uid="{00000000-0005-0000-0000-00000E830000}"/>
    <cellStyle name="20% - Accent1 4 2 3 2 2 4 4 2" xfId="33735" xr:uid="{00000000-0005-0000-0000-00000F830000}"/>
    <cellStyle name="20% - Accent1 4 2 3 2 2 4 4 2 2" xfId="33736" xr:uid="{00000000-0005-0000-0000-000010830000}"/>
    <cellStyle name="20% - Accent1 4 2 3 2 2 4 4 2 2 2" xfId="33737" xr:uid="{00000000-0005-0000-0000-000011830000}"/>
    <cellStyle name="20% - Accent1 4 2 3 2 2 4 4 2 3" xfId="33738" xr:uid="{00000000-0005-0000-0000-000012830000}"/>
    <cellStyle name="20% - Accent1 4 2 3 2 2 4 4 3" xfId="33739" xr:uid="{00000000-0005-0000-0000-000013830000}"/>
    <cellStyle name="20% - Accent1 4 2 3 2 2 4 4 3 2" xfId="33740" xr:uid="{00000000-0005-0000-0000-000014830000}"/>
    <cellStyle name="20% - Accent1 4 2 3 2 2 4 4 4" xfId="33741" xr:uid="{00000000-0005-0000-0000-000015830000}"/>
    <cellStyle name="20% - Accent1 4 2 3 2 2 4 5" xfId="33742" xr:uid="{00000000-0005-0000-0000-000016830000}"/>
    <cellStyle name="20% - Accent1 4 2 3 2 2 4 5 2" xfId="33743" xr:uid="{00000000-0005-0000-0000-000017830000}"/>
    <cellStyle name="20% - Accent1 4 2 3 2 2 4 5 2 2" xfId="33744" xr:uid="{00000000-0005-0000-0000-000018830000}"/>
    <cellStyle name="20% - Accent1 4 2 3 2 2 4 5 2 2 2" xfId="33745" xr:uid="{00000000-0005-0000-0000-000019830000}"/>
    <cellStyle name="20% - Accent1 4 2 3 2 2 4 5 2 3" xfId="33746" xr:uid="{00000000-0005-0000-0000-00001A830000}"/>
    <cellStyle name="20% - Accent1 4 2 3 2 2 4 5 3" xfId="33747" xr:uid="{00000000-0005-0000-0000-00001B830000}"/>
    <cellStyle name="20% - Accent1 4 2 3 2 2 4 5 3 2" xfId="33748" xr:uid="{00000000-0005-0000-0000-00001C830000}"/>
    <cellStyle name="20% - Accent1 4 2 3 2 2 4 5 4" xfId="33749" xr:uid="{00000000-0005-0000-0000-00001D830000}"/>
    <cellStyle name="20% - Accent1 4 2 3 2 2 4 6" xfId="33750" xr:uid="{00000000-0005-0000-0000-00001E830000}"/>
    <cellStyle name="20% - Accent1 4 2 3 2 2 4 6 2" xfId="33751" xr:uid="{00000000-0005-0000-0000-00001F830000}"/>
    <cellStyle name="20% - Accent1 4 2 3 2 2 4 6 2 2" xfId="33752" xr:uid="{00000000-0005-0000-0000-000020830000}"/>
    <cellStyle name="20% - Accent1 4 2 3 2 2 4 6 2 2 2" xfId="33753" xr:uid="{00000000-0005-0000-0000-000021830000}"/>
    <cellStyle name="20% - Accent1 4 2 3 2 2 4 6 2 3" xfId="33754" xr:uid="{00000000-0005-0000-0000-000022830000}"/>
    <cellStyle name="20% - Accent1 4 2 3 2 2 4 6 3" xfId="33755" xr:uid="{00000000-0005-0000-0000-000023830000}"/>
    <cellStyle name="20% - Accent1 4 2 3 2 2 4 6 3 2" xfId="33756" xr:uid="{00000000-0005-0000-0000-000024830000}"/>
    <cellStyle name="20% - Accent1 4 2 3 2 2 4 6 4" xfId="33757" xr:uid="{00000000-0005-0000-0000-000025830000}"/>
    <cellStyle name="20% - Accent1 4 2 3 2 2 4 7" xfId="33758" xr:uid="{00000000-0005-0000-0000-000026830000}"/>
    <cellStyle name="20% - Accent1 4 2 3 2 2 4 7 2" xfId="33759" xr:uid="{00000000-0005-0000-0000-000027830000}"/>
    <cellStyle name="20% - Accent1 4 2 3 2 2 4 7 2 2" xfId="33760" xr:uid="{00000000-0005-0000-0000-000028830000}"/>
    <cellStyle name="20% - Accent1 4 2 3 2 2 4 7 3" xfId="33761" xr:uid="{00000000-0005-0000-0000-000029830000}"/>
    <cellStyle name="20% - Accent1 4 2 3 2 2 4 8" xfId="33762" xr:uid="{00000000-0005-0000-0000-00002A830000}"/>
    <cellStyle name="20% - Accent1 4 2 3 2 2 4 8 2" xfId="33763" xr:uid="{00000000-0005-0000-0000-00002B830000}"/>
    <cellStyle name="20% - Accent1 4 2 3 2 2 4 8 2 2" xfId="33764" xr:uid="{00000000-0005-0000-0000-00002C830000}"/>
    <cellStyle name="20% - Accent1 4 2 3 2 2 4 8 3" xfId="33765" xr:uid="{00000000-0005-0000-0000-00002D830000}"/>
    <cellStyle name="20% - Accent1 4 2 3 2 2 4 9" xfId="33766" xr:uid="{00000000-0005-0000-0000-00002E830000}"/>
    <cellStyle name="20% - Accent1 4 2 3 2 2 4 9 2" xfId="33767" xr:uid="{00000000-0005-0000-0000-00002F830000}"/>
    <cellStyle name="20% - Accent1 4 2 3 2 2 5" xfId="33768" xr:uid="{00000000-0005-0000-0000-000030830000}"/>
    <cellStyle name="20% - Accent1 4 2 3 2 2 5 2" xfId="33769" xr:uid="{00000000-0005-0000-0000-000031830000}"/>
    <cellStyle name="20% - Accent1 4 2 3 2 2 5 2 2" xfId="33770" xr:uid="{00000000-0005-0000-0000-000032830000}"/>
    <cellStyle name="20% - Accent1 4 2 3 2 2 5 2 2 2" xfId="33771" xr:uid="{00000000-0005-0000-0000-000033830000}"/>
    <cellStyle name="20% - Accent1 4 2 3 2 2 5 2 2 2 2" xfId="33772" xr:uid="{00000000-0005-0000-0000-000034830000}"/>
    <cellStyle name="20% - Accent1 4 2 3 2 2 5 2 2 3" xfId="33773" xr:uid="{00000000-0005-0000-0000-000035830000}"/>
    <cellStyle name="20% - Accent1 4 2 3 2 2 5 2 3" xfId="33774" xr:uid="{00000000-0005-0000-0000-000036830000}"/>
    <cellStyle name="20% - Accent1 4 2 3 2 2 5 2 3 2" xfId="33775" xr:uid="{00000000-0005-0000-0000-000037830000}"/>
    <cellStyle name="20% - Accent1 4 2 3 2 2 5 2 4" xfId="33776" xr:uid="{00000000-0005-0000-0000-000038830000}"/>
    <cellStyle name="20% - Accent1 4 2 3 2 2 5 3" xfId="33777" xr:uid="{00000000-0005-0000-0000-000039830000}"/>
    <cellStyle name="20% - Accent1 4 2 3 2 2 5 3 2" xfId="33778" xr:uid="{00000000-0005-0000-0000-00003A830000}"/>
    <cellStyle name="20% - Accent1 4 2 3 2 2 5 3 2 2" xfId="33779" xr:uid="{00000000-0005-0000-0000-00003B830000}"/>
    <cellStyle name="20% - Accent1 4 2 3 2 2 5 3 2 2 2" xfId="33780" xr:uid="{00000000-0005-0000-0000-00003C830000}"/>
    <cellStyle name="20% - Accent1 4 2 3 2 2 5 3 2 3" xfId="33781" xr:uid="{00000000-0005-0000-0000-00003D830000}"/>
    <cellStyle name="20% - Accent1 4 2 3 2 2 5 3 3" xfId="33782" xr:uid="{00000000-0005-0000-0000-00003E830000}"/>
    <cellStyle name="20% - Accent1 4 2 3 2 2 5 3 3 2" xfId="33783" xr:uid="{00000000-0005-0000-0000-00003F830000}"/>
    <cellStyle name="20% - Accent1 4 2 3 2 2 5 3 4" xfId="33784" xr:uid="{00000000-0005-0000-0000-000040830000}"/>
    <cellStyle name="20% - Accent1 4 2 3 2 2 5 4" xfId="33785" xr:uid="{00000000-0005-0000-0000-000041830000}"/>
    <cellStyle name="20% - Accent1 4 2 3 2 2 5 4 2" xfId="33786" xr:uid="{00000000-0005-0000-0000-000042830000}"/>
    <cellStyle name="20% - Accent1 4 2 3 2 2 5 4 2 2" xfId="33787" xr:uid="{00000000-0005-0000-0000-000043830000}"/>
    <cellStyle name="20% - Accent1 4 2 3 2 2 5 4 2 2 2" xfId="33788" xr:uid="{00000000-0005-0000-0000-000044830000}"/>
    <cellStyle name="20% - Accent1 4 2 3 2 2 5 4 2 3" xfId="33789" xr:uid="{00000000-0005-0000-0000-000045830000}"/>
    <cellStyle name="20% - Accent1 4 2 3 2 2 5 4 3" xfId="33790" xr:uid="{00000000-0005-0000-0000-000046830000}"/>
    <cellStyle name="20% - Accent1 4 2 3 2 2 5 4 3 2" xfId="33791" xr:uid="{00000000-0005-0000-0000-000047830000}"/>
    <cellStyle name="20% - Accent1 4 2 3 2 2 5 4 4" xfId="33792" xr:uid="{00000000-0005-0000-0000-000048830000}"/>
    <cellStyle name="20% - Accent1 4 2 3 2 2 5 5" xfId="33793" xr:uid="{00000000-0005-0000-0000-000049830000}"/>
    <cellStyle name="20% - Accent1 4 2 3 2 2 5 5 2" xfId="33794" xr:uid="{00000000-0005-0000-0000-00004A830000}"/>
    <cellStyle name="20% - Accent1 4 2 3 2 2 5 5 2 2" xfId="33795" xr:uid="{00000000-0005-0000-0000-00004B830000}"/>
    <cellStyle name="20% - Accent1 4 2 3 2 2 5 5 3" xfId="33796" xr:uid="{00000000-0005-0000-0000-00004C830000}"/>
    <cellStyle name="20% - Accent1 4 2 3 2 2 5 6" xfId="33797" xr:uid="{00000000-0005-0000-0000-00004D830000}"/>
    <cellStyle name="20% - Accent1 4 2 3 2 2 5 6 2" xfId="33798" xr:uid="{00000000-0005-0000-0000-00004E830000}"/>
    <cellStyle name="20% - Accent1 4 2 3 2 2 5 6 2 2" xfId="33799" xr:uid="{00000000-0005-0000-0000-00004F830000}"/>
    <cellStyle name="20% - Accent1 4 2 3 2 2 5 6 3" xfId="33800" xr:uid="{00000000-0005-0000-0000-000050830000}"/>
    <cellStyle name="20% - Accent1 4 2 3 2 2 5 7" xfId="33801" xr:uid="{00000000-0005-0000-0000-000051830000}"/>
    <cellStyle name="20% - Accent1 4 2 3 2 2 5 7 2" xfId="33802" xr:uid="{00000000-0005-0000-0000-000052830000}"/>
    <cellStyle name="20% - Accent1 4 2 3 2 2 5 8" xfId="33803" xr:uid="{00000000-0005-0000-0000-000053830000}"/>
    <cellStyle name="20% - Accent1 4 2 3 2 2 5 8 2" xfId="33804" xr:uid="{00000000-0005-0000-0000-000054830000}"/>
    <cellStyle name="20% - Accent1 4 2 3 2 2 5 9" xfId="33805" xr:uid="{00000000-0005-0000-0000-000055830000}"/>
    <cellStyle name="20% - Accent1 4 2 3 2 2 6" xfId="33806" xr:uid="{00000000-0005-0000-0000-000056830000}"/>
    <cellStyle name="20% - Accent1 4 2 3 2 2 6 2" xfId="33807" xr:uid="{00000000-0005-0000-0000-000057830000}"/>
    <cellStyle name="20% - Accent1 4 2 3 2 2 6 2 2" xfId="33808" xr:uid="{00000000-0005-0000-0000-000058830000}"/>
    <cellStyle name="20% - Accent1 4 2 3 2 2 6 2 2 2" xfId="33809" xr:uid="{00000000-0005-0000-0000-000059830000}"/>
    <cellStyle name="20% - Accent1 4 2 3 2 2 6 2 2 2 2" xfId="33810" xr:uid="{00000000-0005-0000-0000-00005A830000}"/>
    <cellStyle name="20% - Accent1 4 2 3 2 2 6 2 2 3" xfId="33811" xr:uid="{00000000-0005-0000-0000-00005B830000}"/>
    <cellStyle name="20% - Accent1 4 2 3 2 2 6 2 3" xfId="33812" xr:uid="{00000000-0005-0000-0000-00005C830000}"/>
    <cellStyle name="20% - Accent1 4 2 3 2 2 6 2 3 2" xfId="33813" xr:uid="{00000000-0005-0000-0000-00005D830000}"/>
    <cellStyle name="20% - Accent1 4 2 3 2 2 6 2 4" xfId="33814" xr:uid="{00000000-0005-0000-0000-00005E830000}"/>
    <cellStyle name="20% - Accent1 4 2 3 2 2 6 3" xfId="33815" xr:uid="{00000000-0005-0000-0000-00005F830000}"/>
    <cellStyle name="20% - Accent1 4 2 3 2 2 6 3 2" xfId="33816" xr:uid="{00000000-0005-0000-0000-000060830000}"/>
    <cellStyle name="20% - Accent1 4 2 3 2 2 6 3 2 2" xfId="33817" xr:uid="{00000000-0005-0000-0000-000061830000}"/>
    <cellStyle name="20% - Accent1 4 2 3 2 2 6 3 2 2 2" xfId="33818" xr:uid="{00000000-0005-0000-0000-000062830000}"/>
    <cellStyle name="20% - Accent1 4 2 3 2 2 6 3 2 3" xfId="33819" xr:uid="{00000000-0005-0000-0000-000063830000}"/>
    <cellStyle name="20% - Accent1 4 2 3 2 2 6 3 3" xfId="33820" xr:uid="{00000000-0005-0000-0000-000064830000}"/>
    <cellStyle name="20% - Accent1 4 2 3 2 2 6 3 3 2" xfId="33821" xr:uid="{00000000-0005-0000-0000-000065830000}"/>
    <cellStyle name="20% - Accent1 4 2 3 2 2 6 3 4" xfId="33822" xr:uid="{00000000-0005-0000-0000-000066830000}"/>
    <cellStyle name="20% - Accent1 4 2 3 2 2 6 4" xfId="33823" xr:uid="{00000000-0005-0000-0000-000067830000}"/>
    <cellStyle name="20% - Accent1 4 2 3 2 2 6 4 2" xfId="33824" xr:uid="{00000000-0005-0000-0000-000068830000}"/>
    <cellStyle name="20% - Accent1 4 2 3 2 2 6 4 2 2" xfId="33825" xr:uid="{00000000-0005-0000-0000-000069830000}"/>
    <cellStyle name="20% - Accent1 4 2 3 2 2 6 4 2 2 2" xfId="33826" xr:uid="{00000000-0005-0000-0000-00006A830000}"/>
    <cellStyle name="20% - Accent1 4 2 3 2 2 6 4 2 3" xfId="33827" xr:uid="{00000000-0005-0000-0000-00006B830000}"/>
    <cellStyle name="20% - Accent1 4 2 3 2 2 6 4 3" xfId="33828" xr:uid="{00000000-0005-0000-0000-00006C830000}"/>
    <cellStyle name="20% - Accent1 4 2 3 2 2 6 4 3 2" xfId="33829" xr:uid="{00000000-0005-0000-0000-00006D830000}"/>
    <cellStyle name="20% - Accent1 4 2 3 2 2 6 4 4" xfId="33830" xr:uid="{00000000-0005-0000-0000-00006E830000}"/>
    <cellStyle name="20% - Accent1 4 2 3 2 2 6 5" xfId="33831" xr:uid="{00000000-0005-0000-0000-00006F830000}"/>
    <cellStyle name="20% - Accent1 4 2 3 2 2 6 5 2" xfId="33832" xr:uid="{00000000-0005-0000-0000-000070830000}"/>
    <cellStyle name="20% - Accent1 4 2 3 2 2 6 5 2 2" xfId="33833" xr:uid="{00000000-0005-0000-0000-000071830000}"/>
    <cellStyle name="20% - Accent1 4 2 3 2 2 6 5 3" xfId="33834" xr:uid="{00000000-0005-0000-0000-000072830000}"/>
    <cellStyle name="20% - Accent1 4 2 3 2 2 6 6" xfId="33835" xr:uid="{00000000-0005-0000-0000-000073830000}"/>
    <cellStyle name="20% - Accent1 4 2 3 2 2 6 6 2" xfId="33836" xr:uid="{00000000-0005-0000-0000-000074830000}"/>
    <cellStyle name="20% - Accent1 4 2 3 2 2 6 6 2 2" xfId="33837" xr:uid="{00000000-0005-0000-0000-000075830000}"/>
    <cellStyle name="20% - Accent1 4 2 3 2 2 6 6 3" xfId="33838" xr:uid="{00000000-0005-0000-0000-000076830000}"/>
    <cellStyle name="20% - Accent1 4 2 3 2 2 6 7" xfId="33839" xr:uid="{00000000-0005-0000-0000-000077830000}"/>
    <cellStyle name="20% - Accent1 4 2 3 2 2 6 7 2" xfId="33840" xr:uid="{00000000-0005-0000-0000-000078830000}"/>
    <cellStyle name="20% - Accent1 4 2 3 2 2 6 8" xfId="33841" xr:uid="{00000000-0005-0000-0000-000079830000}"/>
    <cellStyle name="20% - Accent1 4 2 3 2 2 6 8 2" xfId="33842" xr:uid="{00000000-0005-0000-0000-00007A830000}"/>
    <cellStyle name="20% - Accent1 4 2 3 2 2 6 9" xfId="33843" xr:uid="{00000000-0005-0000-0000-00007B830000}"/>
    <cellStyle name="20% - Accent1 4 2 3 2 2 7" xfId="33844" xr:uid="{00000000-0005-0000-0000-00007C830000}"/>
    <cellStyle name="20% - Accent1 4 2 3 2 2 7 2" xfId="33845" xr:uid="{00000000-0005-0000-0000-00007D830000}"/>
    <cellStyle name="20% - Accent1 4 2 3 2 2 7 2 2" xfId="33846" xr:uid="{00000000-0005-0000-0000-00007E830000}"/>
    <cellStyle name="20% - Accent1 4 2 3 2 2 7 2 2 2" xfId="33847" xr:uid="{00000000-0005-0000-0000-00007F830000}"/>
    <cellStyle name="20% - Accent1 4 2 3 2 2 7 2 3" xfId="33848" xr:uid="{00000000-0005-0000-0000-000080830000}"/>
    <cellStyle name="20% - Accent1 4 2 3 2 2 7 3" xfId="33849" xr:uid="{00000000-0005-0000-0000-000081830000}"/>
    <cellStyle name="20% - Accent1 4 2 3 2 2 7 3 2" xfId="33850" xr:uid="{00000000-0005-0000-0000-000082830000}"/>
    <cellStyle name="20% - Accent1 4 2 3 2 2 7 4" xfId="33851" xr:uid="{00000000-0005-0000-0000-000083830000}"/>
    <cellStyle name="20% - Accent1 4 2 3 2 2 8" xfId="33852" xr:uid="{00000000-0005-0000-0000-000084830000}"/>
    <cellStyle name="20% - Accent1 4 2 3 2 2 8 2" xfId="33853" xr:uid="{00000000-0005-0000-0000-000085830000}"/>
    <cellStyle name="20% - Accent1 4 2 3 2 2 8 2 2" xfId="33854" xr:uid="{00000000-0005-0000-0000-000086830000}"/>
    <cellStyle name="20% - Accent1 4 2 3 2 2 8 2 2 2" xfId="33855" xr:uid="{00000000-0005-0000-0000-000087830000}"/>
    <cellStyle name="20% - Accent1 4 2 3 2 2 8 2 3" xfId="33856" xr:uid="{00000000-0005-0000-0000-000088830000}"/>
    <cellStyle name="20% - Accent1 4 2 3 2 2 8 3" xfId="33857" xr:uid="{00000000-0005-0000-0000-000089830000}"/>
    <cellStyle name="20% - Accent1 4 2 3 2 2 8 3 2" xfId="33858" xr:uid="{00000000-0005-0000-0000-00008A830000}"/>
    <cellStyle name="20% - Accent1 4 2 3 2 2 8 4" xfId="33859" xr:uid="{00000000-0005-0000-0000-00008B830000}"/>
    <cellStyle name="20% - Accent1 4 2 3 2 2 9" xfId="33860" xr:uid="{00000000-0005-0000-0000-00008C830000}"/>
    <cellStyle name="20% - Accent1 4 2 3 2 2 9 2" xfId="33861" xr:uid="{00000000-0005-0000-0000-00008D830000}"/>
    <cellStyle name="20% - Accent1 4 2 3 2 2 9 2 2" xfId="33862" xr:uid="{00000000-0005-0000-0000-00008E830000}"/>
    <cellStyle name="20% - Accent1 4 2 3 2 2 9 2 2 2" xfId="33863" xr:uid="{00000000-0005-0000-0000-00008F830000}"/>
    <cellStyle name="20% - Accent1 4 2 3 2 2 9 2 3" xfId="33864" xr:uid="{00000000-0005-0000-0000-000090830000}"/>
    <cellStyle name="20% - Accent1 4 2 3 2 2 9 3" xfId="33865" xr:uid="{00000000-0005-0000-0000-000091830000}"/>
    <cellStyle name="20% - Accent1 4 2 3 2 2 9 3 2" xfId="33866" xr:uid="{00000000-0005-0000-0000-000092830000}"/>
    <cellStyle name="20% - Accent1 4 2 3 2 2 9 4" xfId="33867" xr:uid="{00000000-0005-0000-0000-000093830000}"/>
    <cellStyle name="20% - Accent1 4 2 3 2 3" xfId="33868" xr:uid="{00000000-0005-0000-0000-000094830000}"/>
    <cellStyle name="20% - Accent1 4 2 3 2 3 10" xfId="33869" xr:uid="{00000000-0005-0000-0000-000095830000}"/>
    <cellStyle name="20% - Accent1 4 2 3 2 3 10 2" xfId="33870" xr:uid="{00000000-0005-0000-0000-000096830000}"/>
    <cellStyle name="20% - Accent1 4 2 3 2 3 11" xfId="33871" xr:uid="{00000000-0005-0000-0000-000097830000}"/>
    <cellStyle name="20% - Accent1 4 2 3 2 3 2" xfId="33872" xr:uid="{00000000-0005-0000-0000-000098830000}"/>
    <cellStyle name="20% - Accent1 4 2 3 2 3 2 2" xfId="33873" xr:uid="{00000000-0005-0000-0000-000099830000}"/>
    <cellStyle name="20% - Accent1 4 2 3 2 3 2 2 2" xfId="33874" xr:uid="{00000000-0005-0000-0000-00009A830000}"/>
    <cellStyle name="20% - Accent1 4 2 3 2 3 2 2 2 2" xfId="33875" xr:uid="{00000000-0005-0000-0000-00009B830000}"/>
    <cellStyle name="20% - Accent1 4 2 3 2 3 2 2 2 2 2" xfId="33876" xr:uid="{00000000-0005-0000-0000-00009C830000}"/>
    <cellStyle name="20% - Accent1 4 2 3 2 3 2 2 2 3" xfId="33877" xr:uid="{00000000-0005-0000-0000-00009D830000}"/>
    <cellStyle name="20% - Accent1 4 2 3 2 3 2 2 3" xfId="33878" xr:uid="{00000000-0005-0000-0000-00009E830000}"/>
    <cellStyle name="20% - Accent1 4 2 3 2 3 2 2 3 2" xfId="33879" xr:uid="{00000000-0005-0000-0000-00009F830000}"/>
    <cellStyle name="20% - Accent1 4 2 3 2 3 2 2 4" xfId="33880" xr:uid="{00000000-0005-0000-0000-0000A0830000}"/>
    <cellStyle name="20% - Accent1 4 2 3 2 3 2 3" xfId="33881" xr:uid="{00000000-0005-0000-0000-0000A1830000}"/>
    <cellStyle name="20% - Accent1 4 2 3 2 3 2 3 2" xfId="33882" xr:uid="{00000000-0005-0000-0000-0000A2830000}"/>
    <cellStyle name="20% - Accent1 4 2 3 2 3 2 3 2 2" xfId="33883" xr:uid="{00000000-0005-0000-0000-0000A3830000}"/>
    <cellStyle name="20% - Accent1 4 2 3 2 3 2 3 2 2 2" xfId="33884" xr:uid="{00000000-0005-0000-0000-0000A4830000}"/>
    <cellStyle name="20% - Accent1 4 2 3 2 3 2 3 2 3" xfId="33885" xr:uid="{00000000-0005-0000-0000-0000A5830000}"/>
    <cellStyle name="20% - Accent1 4 2 3 2 3 2 3 3" xfId="33886" xr:uid="{00000000-0005-0000-0000-0000A6830000}"/>
    <cellStyle name="20% - Accent1 4 2 3 2 3 2 3 3 2" xfId="33887" xr:uid="{00000000-0005-0000-0000-0000A7830000}"/>
    <cellStyle name="20% - Accent1 4 2 3 2 3 2 3 4" xfId="33888" xr:uid="{00000000-0005-0000-0000-0000A8830000}"/>
    <cellStyle name="20% - Accent1 4 2 3 2 3 2 4" xfId="33889" xr:uid="{00000000-0005-0000-0000-0000A9830000}"/>
    <cellStyle name="20% - Accent1 4 2 3 2 3 2 4 2" xfId="33890" xr:uid="{00000000-0005-0000-0000-0000AA830000}"/>
    <cellStyle name="20% - Accent1 4 2 3 2 3 2 4 2 2" xfId="33891" xr:uid="{00000000-0005-0000-0000-0000AB830000}"/>
    <cellStyle name="20% - Accent1 4 2 3 2 3 2 4 2 2 2" xfId="33892" xr:uid="{00000000-0005-0000-0000-0000AC830000}"/>
    <cellStyle name="20% - Accent1 4 2 3 2 3 2 4 2 3" xfId="33893" xr:uid="{00000000-0005-0000-0000-0000AD830000}"/>
    <cellStyle name="20% - Accent1 4 2 3 2 3 2 4 3" xfId="33894" xr:uid="{00000000-0005-0000-0000-0000AE830000}"/>
    <cellStyle name="20% - Accent1 4 2 3 2 3 2 4 3 2" xfId="33895" xr:uid="{00000000-0005-0000-0000-0000AF830000}"/>
    <cellStyle name="20% - Accent1 4 2 3 2 3 2 4 4" xfId="33896" xr:uid="{00000000-0005-0000-0000-0000B0830000}"/>
    <cellStyle name="20% - Accent1 4 2 3 2 3 2 5" xfId="33897" xr:uid="{00000000-0005-0000-0000-0000B1830000}"/>
    <cellStyle name="20% - Accent1 4 2 3 2 3 2 5 2" xfId="33898" xr:uid="{00000000-0005-0000-0000-0000B2830000}"/>
    <cellStyle name="20% - Accent1 4 2 3 2 3 2 5 2 2" xfId="33899" xr:uid="{00000000-0005-0000-0000-0000B3830000}"/>
    <cellStyle name="20% - Accent1 4 2 3 2 3 2 5 3" xfId="33900" xr:uid="{00000000-0005-0000-0000-0000B4830000}"/>
    <cellStyle name="20% - Accent1 4 2 3 2 3 2 6" xfId="33901" xr:uid="{00000000-0005-0000-0000-0000B5830000}"/>
    <cellStyle name="20% - Accent1 4 2 3 2 3 2 6 2" xfId="33902" xr:uid="{00000000-0005-0000-0000-0000B6830000}"/>
    <cellStyle name="20% - Accent1 4 2 3 2 3 2 6 2 2" xfId="33903" xr:uid="{00000000-0005-0000-0000-0000B7830000}"/>
    <cellStyle name="20% - Accent1 4 2 3 2 3 2 6 3" xfId="33904" xr:uid="{00000000-0005-0000-0000-0000B8830000}"/>
    <cellStyle name="20% - Accent1 4 2 3 2 3 2 7" xfId="33905" xr:uid="{00000000-0005-0000-0000-0000B9830000}"/>
    <cellStyle name="20% - Accent1 4 2 3 2 3 2 7 2" xfId="33906" xr:uid="{00000000-0005-0000-0000-0000BA830000}"/>
    <cellStyle name="20% - Accent1 4 2 3 2 3 2 8" xfId="33907" xr:uid="{00000000-0005-0000-0000-0000BB830000}"/>
    <cellStyle name="20% - Accent1 4 2 3 2 3 2 8 2" xfId="33908" xr:uid="{00000000-0005-0000-0000-0000BC830000}"/>
    <cellStyle name="20% - Accent1 4 2 3 2 3 2 9" xfId="33909" xr:uid="{00000000-0005-0000-0000-0000BD830000}"/>
    <cellStyle name="20% - Accent1 4 2 3 2 3 3" xfId="33910" xr:uid="{00000000-0005-0000-0000-0000BE830000}"/>
    <cellStyle name="20% - Accent1 4 2 3 2 3 3 2" xfId="33911" xr:uid="{00000000-0005-0000-0000-0000BF830000}"/>
    <cellStyle name="20% - Accent1 4 2 3 2 3 3 2 2" xfId="33912" xr:uid="{00000000-0005-0000-0000-0000C0830000}"/>
    <cellStyle name="20% - Accent1 4 2 3 2 3 3 2 2 2" xfId="33913" xr:uid="{00000000-0005-0000-0000-0000C1830000}"/>
    <cellStyle name="20% - Accent1 4 2 3 2 3 3 2 2 2 2" xfId="33914" xr:uid="{00000000-0005-0000-0000-0000C2830000}"/>
    <cellStyle name="20% - Accent1 4 2 3 2 3 3 2 2 3" xfId="33915" xr:uid="{00000000-0005-0000-0000-0000C3830000}"/>
    <cellStyle name="20% - Accent1 4 2 3 2 3 3 2 3" xfId="33916" xr:uid="{00000000-0005-0000-0000-0000C4830000}"/>
    <cellStyle name="20% - Accent1 4 2 3 2 3 3 2 3 2" xfId="33917" xr:uid="{00000000-0005-0000-0000-0000C5830000}"/>
    <cellStyle name="20% - Accent1 4 2 3 2 3 3 2 4" xfId="33918" xr:uid="{00000000-0005-0000-0000-0000C6830000}"/>
    <cellStyle name="20% - Accent1 4 2 3 2 3 3 3" xfId="33919" xr:uid="{00000000-0005-0000-0000-0000C7830000}"/>
    <cellStyle name="20% - Accent1 4 2 3 2 3 3 3 2" xfId="33920" xr:uid="{00000000-0005-0000-0000-0000C8830000}"/>
    <cellStyle name="20% - Accent1 4 2 3 2 3 3 3 2 2" xfId="33921" xr:uid="{00000000-0005-0000-0000-0000C9830000}"/>
    <cellStyle name="20% - Accent1 4 2 3 2 3 3 3 2 2 2" xfId="33922" xr:uid="{00000000-0005-0000-0000-0000CA830000}"/>
    <cellStyle name="20% - Accent1 4 2 3 2 3 3 3 2 3" xfId="33923" xr:uid="{00000000-0005-0000-0000-0000CB830000}"/>
    <cellStyle name="20% - Accent1 4 2 3 2 3 3 3 3" xfId="33924" xr:uid="{00000000-0005-0000-0000-0000CC830000}"/>
    <cellStyle name="20% - Accent1 4 2 3 2 3 3 3 3 2" xfId="33925" xr:uid="{00000000-0005-0000-0000-0000CD830000}"/>
    <cellStyle name="20% - Accent1 4 2 3 2 3 3 3 4" xfId="33926" xr:uid="{00000000-0005-0000-0000-0000CE830000}"/>
    <cellStyle name="20% - Accent1 4 2 3 2 3 3 4" xfId="33927" xr:uid="{00000000-0005-0000-0000-0000CF830000}"/>
    <cellStyle name="20% - Accent1 4 2 3 2 3 3 4 2" xfId="33928" xr:uid="{00000000-0005-0000-0000-0000D0830000}"/>
    <cellStyle name="20% - Accent1 4 2 3 2 3 3 4 2 2" xfId="33929" xr:uid="{00000000-0005-0000-0000-0000D1830000}"/>
    <cellStyle name="20% - Accent1 4 2 3 2 3 3 4 2 2 2" xfId="33930" xr:uid="{00000000-0005-0000-0000-0000D2830000}"/>
    <cellStyle name="20% - Accent1 4 2 3 2 3 3 4 2 3" xfId="33931" xr:uid="{00000000-0005-0000-0000-0000D3830000}"/>
    <cellStyle name="20% - Accent1 4 2 3 2 3 3 4 3" xfId="33932" xr:uid="{00000000-0005-0000-0000-0000D4830000}"/>
    <cellStyle name="20% - Accent1 4 2 3 2 3 3 4 3 2" xfId="33933" xr:uid="{00000000-0005-0000-0000-0000D5830000}"/>
    <cellStyle name="20% - Accent1 4 2 3 2 3 3 4 4" xfId="33934" xr:uid="{00000000-0005-0000-0000-0000D6830000}"/>
    <cellStyle name="20% - Accent1 4 2 3 2 3 3 5" xfId="33935" xr:uid="{00000000-0005-0000-0000-0000D7830000}"/>
    <cellStyle name="20% - Accent1 4 2 3 2 3 3 5 2" xfId="33936" xr:uid="{00000000-0005-0000-0000-0000D8830000}"/>
    <cellStyle name="20% - Accent1 4 2 3 2 3 3 5 2 2" xfId="33937" xr:uid="{00000000-0005-0000-0000-0000D9830000}"/>
    <cellStyle name="20% - Accent1 4 2 3 2 3 3 5 3" xfId="33938" xr:uid="{00000000-0005-0000-0000-0000DA830000}"/>
    <cellStyle name="20% - Accent1 4 2 3 2 3 3 6" xfId="33939" xr:uid="{00000000-0005-0000-0000-0000DB830000}"/>
    <cellStyle name="20% - Accent1 4 2 3 2 3 3 6 2" xfId="33940" xr:uid="{00000000-0005-0000-0000-0000DC830000}"/>
    <cellStyle name="20% - Accent1 4 2 3 2 3 3 6 2 2" xfId="33941" xr:uid="{00000000-0005-0000-0000-0000DD830000}"/>
    <cellStyle name="20% - Accent1 4 2 3 2 3 3 6 3" xfId="33942" xr:uid="{00000000-0005-0000-0000-0000DE830000}"/>
    <cellStyle name="20% - Accent1 4 2 3 2 3 3 7" xfId="33943" xr:uid="{00000000-0005-0000-0000-0000DF830000}"/>
    <cellStyle name="20% - Accent1 4 2 3 2 3 3 7 2" xfId="33944" xr:uid="{00000000-0005-0000-0000-0000E0830000}"/>
    <cellStyle name="20% - Accent1 4 2 3 2 3 3 8" xfId="33945" xr:uid="{00000000-0005-0000-0000-0000E1830000}"/>
    <cellStyle name="20% - Accent1 4 2 3 2 3 3 8 2" xfId="33946" xr:uid="{00000000-0005-0000-0000-0000E2830000}"/>
    <cellStyle name="20% - Accent1 4 2 3 2 3 3 9" xfId="33947" xr:uid="{00000000-0005-0000-0000-0000E3830000}"/>
    <cellStyle name="20% - Accent1 4 2 3 2 3 4" xfId="33948" xr:uid="{00000000-0005-0000-0000-0000E4830000}"/>
    <cellStyle name="20% - Accent1 4 2 3 2 3 4 2" xfId="33949" xr:uid="{00000000-0005-0000-0000-0000E5830000}"/>
    <cellStyle name="20% - Accent1 4 2 3 2 3 4 2 2" xfId="33950" xr:uid="{00000000-0005-0000-0000-0000E6830000}"/>
    <cellStyle name="20% - Accent1 4 2 3 2 3 4 2 2 2" xfId="33951" xr:uid="{00000000-0005-0000-0000-0000E7830000}"/>
    <cellStyle name="20% - Accent1 4 2 3 2 3 4 2 3" xfId="33952" xr:uid="{00000000-0005-0000-0000-0000E8830000}"/>
    <cellStyle name="20% - Accent1 4 2 3 2 3 4 3" xfId="33953" xr:uid="{00000000-0005-0000-0000-0000E9830000}"/>
    <cellStyle name="20% - Accent1 4 2 3 2 3 4 3 2" xfId="33954" xr:uid="{00000000-0005-0000-0000-0000EA830000}"/>
    <cellStyle name="20% - Accent1 4 2 3 2 3 4 4" xfId="33955" xr:uid="{00000000-0005-0000-0000-0000EB830000}"/>
    <cellStyle name="20% - Accent1 4 2 3 2 3 5" xfId="33956" xr:uid="{00000000-0005-0000-0000-0000EC830000}"/>
    <cellStyle name="20% - Accent1 4 2 3 2 3 5 2" xfId="33957" xr:uid="{00000000-0005-0000-0000-0000ED830000}"/>
    <cellStyle name="20% - Accent1 4 2 3 2 3 5 2 2" xfId="33958" xr:uid="{00000000-0005-0000-0000-0000EE830000}"/>
    <cellStyle name="20% - Accent1 4 2 3 2 3 5 2 2 2" xfId="33959" xr:uid="{00000000-0005-0000-0000-0000EF830000}"/>
    <cellStyle name="20% - Accent1 4 2 3 2 3 5 2 3" xfId="33960" xr:uid="{00000000-0005-0000-0000-0000F0830000}"/>
    <cellStyle name="20% - Accent1 4 2 3 2 3 5 3" xfId="33961" xr:uid="{00000000-0005-0000-0000-0000F1830000}"/>
    <cellStyle name="20% - Accent1 4 2 3 2 3 5 3 2" xfId="33962" xr:uid="{00000000-0005-0000-0000-0000F2830000}"/>
    <cellStyle name="20% - Accent1 4 2 3 2 3 5 4" xfId="33963" xr:uid="{00000000-0005-0000-0000-0000F3830000}"/>
    <cellStyle name="20% - Accent1 4 2 3 2 3 6" xfId="33964" xr:uid="{00000000-0005-0000-0000-0000F4830000}"/>
    <cellStyle name="20% - Accent1 4 2 3 2 3 6 2" xfId="33965" xr:uid="{00000000-0005-0000-0000-0000F5830000}"/>
    <cellStyle name="20% - Accent1 4 2 3 2 3 6 2 2" xfId="33966" xr:uid="{00000000-0005-0000-0000-0000F6830000}"/>
    <cellStyle name="20% - Accent1 4 2 3 2 3 6 2 2 2" xfId="33967" xr:uid="{00000000-0005-0000-0000-0000F7830000}"/>
    <cellStyle name="20% - Accent1 4 2 3 2 3 6 2 3" xfId="33968" xr:uid="{00000000-0005-0000-0000-0000F8830000}"/>
    <cellStyle name="20% - Accent1 4 2 3 2 3 6 3" xfId="33969" xr:uid="{00000000-0005-0000-0000-0000F9830000}"/>
    <cellStyle name="20% - Accent1 4 2 3 2 3 6 3 2" xfId="33970" xr:uid="{00000000-0005-0000-0000-0000FA830000}"/>
    <cellStyle name="20% - Accent1 4 2 3 2 3 6 4" xfId="33971" xr:uid="{00000000-0005-0000-0000-0000FB830000}"/>
    <cellStyle name="20% - Accent1 4 2 3 2 3 7" xfId="33972" xr:uid="{00000000-0005-0000-0000-0000FC830000}"/>
    <cellStyle name="20% - Accent1 4 2 3 2 3 7 2" xfId="33973" xr:uid="{00000000-0005-0000-0000-0000FD830000}"/>
    <cellStyle name="20% - Accent1 4 2 3 2 3 7 2 2" xfId="33974" xr:uid="{00000000-0005-0000-0000-0000FE830000}"/>
    <cellStyle name="20% - Accent1 4 2 3 2 3 7 3" xfId="33975" xr:uid="{00000000-0005-0000-0000-0000FF830000}"/>
    <cellStyle name="20% - Accent1 4 2 3 2 3 8" xfId="33976" xr:uid="{00000000-0005-0000-0000-000000840000}"/>
    <cellStyle name="20% - Accent1 4 2 3 2 3 8 2" xfId="33977" xr:uid="{00000000-0005-0000-0000-000001840000}"/>
    <cellStyle name="20% - Accent1 4 2 3 2 3 8 2 2" xfId="33978" xr:uid="{00000000-0005-0000-0000-000002840000}"/>
    <cellStyle name="20% - Accent1 4 2 3 2 3 8 3" xfId="33979" xr:uid="{00000000-0005-0000-0000-000003840000}"/>
    <cellStyle name="20% - Accent1 4 2 3 2 3 9" xfId="33980" xr:uid="{00000000-0005-0000-0000-000004840000}"/>
    <cellStyle name="20% - Accent1 4 2 3 2 3 9 2" xfId="33981" xr:uid="{00000000-0005-0000-0000-000005840000}"/>
    <cellStyle name="20% - Accent1 4 2 3 2 4" xfId="33982" xr:uid="{00000000-0005-0000-0000-000006840000}"/>
    <cellStyle name="20% - Accent1 4 2 3 2 4 10" xfId="33983" xr:uid="{00000000-0005-0000-0000-000007840000}"/>
    <cellStyle name="20% - Accent1 4 2 3 2 4 10 2" xfId="33984" xr:uid="{00000000-0005-0000-0000-000008840000}"/>
    <cellStyle name="20% - Accent1 4 2 3 2 4 11" xfId="33985" xr:uid="{00000000-0005-0000-0000-000009840000}"/>
    <cellStyle name="20% - Accent1 4 2 3 2 4 2" xfId="33986" xr:uid="{00000000-0005-0000-0000-00000A840000}"/>
    <cellStyle name="20% - Accent1 4 2 3 2 4 2 2" xfId="33987" xr:uid="{00000000-0005-0000-0000-00000B840000}"/>
    <cellStyle name="20% - Accent1 4 2 3 2 4 2 2 2" xfId="33988" xr:uid="{00000000-0005-0000-0000-00000C840000}"/>
    <cellStyle name="20% - Accent1 4 2 3 2 4 2 2 2 2" xfId="33989" xr:uid="{00000000-0005-0000-0000-00000D840000}"/>
    <cellStyle name="20% - Accent1 4 2 3 2 4 2 2 2 2 2" xfId="33990" xr:uid="{00000000-0005-0000-0000-00000E840000}"/>
    <cellStyle name="20% - Accent1 4 2 3 2 4 2 2 2 3" xfId="33991" xr:uid="{00000000-0005-0000-0000-00000F840000}"/>
    <cellStyle name="20% - Accent1 4 2 3 2 4 2 2 3" xfId="33992" xr:uid="{00000000-0005-0000-0000-000010840000}"/>
    <cellStyle name="20% - Accent1 4 2 3 2 4 2 2 3 2" xfId="33993" xr:uid="{00000000-0005-0000-0000-000011840000}"/>
    <cellStyle name="20% - Accent1 4 2 3 2 4 2 2 4" xfId="33994" xr:uid="{00000000-0005-0000-0000-000012840000}"/>
    <cellStyle name="20% - Accent1 4 2 3 2 4 2 3" xfId="33995" xr:uid="{00000000-0005-0000-0000-000013840000}"/>
    <cellStyle name="20% - Accent1 4 2 3 2 4 2 3 2" xfId="33996" xr:uid="{00000000-0005-0000-0000-000014840000}"/>
    <cellStyle name="20% - Accent1 4 2 3 2 4 2 3 2 2" xfId="33997" xr:uid="{00000000-0005-0000-0000-000015840000}"/>
    <cellStyle name="20% - Accent1 4 2 3 2 4 2 3 2 2 2" xfId="33998" xr:uid="{00000000-0005-0000-0000-000016840000}"/>
    <cellStyle name="20% - Accent1 4 2 3 2 4 2 3 2 3" xfId="33999" xr:uid="{00000000-0005-0000-0000-000017840000}"/>
    <cellStyle name="20% - Accent1 4 2 3 2 4 2 3 3" xfId="34000" xr:uid="{00000000-0005-0000-0000-000018840000}"/>
    <cellStyle name="20% - Accent1 4 2 3 2 4 2 3 3 2" xfId="34001" xr:uid="{00000000-0005-0000-0000-000019840000}"/>
    <cellStyle name="20% - Accent1 4 2 3 2 4 2 3 4" xfId="34002" xr:uid="{00000000-0005-0000-0000-00001A840000}"/>
    <cellStyle name="20% - Accent1 4 2 3 2 4 2 4" xfId="34003" xr:uid="{00000000-0005-0000-0000-00001B840000}"/>
    <cellStyle name="20% - Accent1 4 2 3 2 4 2 4 2" xfId="34004" xr:uid="{00000000-0005-0000-0000-00001C840000}"/>
    <cellStyle name="20% - Accent1 4 2 3 2 4 2 4 2 2" xfId="34005" xr:uid="{00000000-0005-0000-0000-00001D840000}"/>
    <cellStyle name="20% - Accent1 4 2 3 2 4 2 4 2 2 2" xfId="34006" xr:uid="{00000000-0005-0000-0000-00001E840000}"/>
    <cellStyle name="20% - Accent1 4 2 3 2 4 2 4 2 3" xfId="34007" xr:uid="{00000000-0005-0000-0000-00001F840000}"/>
    <cellStyle name="20% - Accent1 4 2 3 2 4 2 4 3" xfId="34008" xr:uid="{00000000-0005-0000-0000-000020840000}"/>
    <cellStyle name="20% - Accent1 4 2 3 2 4 2 4 3 2" xfId="34009" xr:uid="{00000000-0005-0000-0000-000021840000}"/>
    <cellStyle name="20% - Accent1 4 2 3 2 4 2 4 4" xfId="34010" xr:uid="{00000000-0005-0000-0000-000022840000}"/>
    <cellStyle name="20% - Accent1 4 2 3 2 4 2 5" xfId="34011" xr:uid="{00000000-0005-0000-0000-000023840000}"/>
    <cellStyle name="20% - Accent1 4 2 3 2 4 2 5 2" xfId="34012" xr:uid="{00000000-0005-0000-0000-000024840000}"/>
    <cellStyle name="20% - Accent1 4 2 3 2 4 2 5 2 2" xfId="34013" xr:uid="{00000000-0005-0000-0000-000025840000}"/>
    <cellStyle name="20% - Accent1 4 2 3 2 4 2 5 3" xfId="34014" xr:uid="{00000000-0005-0000-0000-000026840000}"/>
    <cellStyle name="20% - Accent1 4 2 3 2 4 2 6" xfId="34015" xr:uid="{00000000-0005-0000-0000-000027840000}"/>
    <cellStyle name="20% - Accent1 4 2 3 2 4 2 6 2" xfId="34016" xr:uid="{00000000-0005-0000-0000-000028840000}"/>
    <cellStyle name="20% - Accent1 4 2 3 2 4 2 6 2 2" xfId="34017" xr:uid="{00000000-0005-0000-0000-000029840000}"/>
    <cellStyle name="20% - Accent1 4 2 3 2 4 2 6 3" xfId="34018" xr:uid="{00000000-0005-0000-0000-00002A840000}"/>
    <cellStyle name="20% - Accent1 4 2 3 2 4 2 7" xfId="34019" xr:uid="{00000000-0005-0000-0000-00002B840000}"/>
    <cellStyle name="20% - Accent1 4 2 3 2 4 2 7 2" xfId="34020" xr:uid="{00000000-0005-0000-0000-00002C840000}"/>
    <cellStyle name="20% - Accent1 4 2 3 2 4 2 8" xfId="34021" xr:uid="{00000000-0005-0000-0000-00002D840000}"/>
    <cellStyle name="20% - Accent1 4 2 3 2 4 2 8 2" xfId="34022" xr:uid="{00000000-0005-0000-0000-00002E840000}"/>
    <cellStyle name="20% - Accent1 4 2 3 2 4 2 9" xfId="34023" xr:uid="{00000000-0005-0000-0000-00002F840000}"/>
    <cellStyle name="20% - Accent1 4 2 3 2 4 3" xfId="34024" xr:uid="{00000000-0005-0000-0000-000030840000}"/>
    <cellStyle name="20% - Accent1 4 2 3 2 4 3 2" xfId="34025" xr:uid="{00000000-0005-0000-0000-000031840000}"/>
    <cellStyle name="20% - Accent1 4 2 3 2 4 3 2 2" xfId="34026" xr:uid="{00000000-0005-0000-0000-000032840000}"/>
    <cellStyle name="20% - Accent1 4 2 3 2 4 3 2 2 2" xfId="34027" xr:uid="{00000000-0005-0000-0000-000033840000}"/>
    <cellStyle name="20% - Accent1 4 2 3 2 4 3 2 2 2 2" xfId="34028" xr:uid="{00000000-0005-0000-0000-000034840000}"/>
    <cellStyle name="20% - Accent1 4 2 3 2 4 3 2 2 3" xfId="34029" xr:uid="{00000000-0005-0000-0000-000035840000}"/>
    <cellStyle name="20% - Accent1 4 2 3 2 4 3 2 3" xfId="34030" xr:uid="{00000000-0005-0000-0000-000036840000}"/>
    <cellStyle name="20% - Accent1 4 2 3 2 4 3 2 3 2" xfId="34031" xr:uid="{00000000-0005-0000-0000-000037840000}"/>
    <cellStyle name="20% - Accent1 4 2 3 2 4 3 2 4" xfId="34032" xr:uid="{00000000-0005-0000-0000-000038840000}"/>
    <cellStyle name="20% - Accent1 4 2 3 2 4 3 3" xfId="34033" xr:uid="{00000000-0005-0000-0000-000039840000}"/>
    <cellStyle name="20% - Accent1 4 2 3 2 4 3 3 2" xfId="34034" xr:uid="{00000000-0005-0000-0000-00003A840000}"/>
    <cellStyle name="20% - Accent1 4 2 3 2 4 3 3 2 2" xfId="34035" xr:uid="{00000000-0005-0000-0000-00003B840000}"/>
    <cellStyle name="20% - Accent1 4 2 3 2 4 3 3 2 2 2" xfId="34036" xr:uid="{00000000-0005-0000-0000-00003C840000}"/>
    <cellStyle name="20% - Accent1 4 2 3 2 4 3 3 2 3" xfId="34037" xr:uid="{00000000-0005-0000-0000-00003D840000}"/>
    <cellStyle name="20% - Accent1 4 2 3 2 4 3 3 3" xfId="34038" xr:uid="{00000000-0005-0000-0000-00003E840000}"/>
    <cellStyle name="20% - Accent1 4 2 3 2 4 3 3 3 2" xfId="34039" xr:uid="{00000000-0005-0000-0000-00003F840000}"/>
    <cellStyle name="20% - Accent1 4 2 3 2 4 3 3 4" xfId="34040" xr:uid="{00000000-0005-0000-0000-000040840000}"/>
    <cellStyle name="20% - Accent1 4 2 3 2 4 3 4" xfId="34041" xr:uid="{00000000-0005-0000-0000-000041840000}"/>
    <cellStyle name="20% - Accent1 4 2 3 2 4 3 4 2" xfId="34042" xr:uid="{00000000-0005-0000-0000-000042840000}"/>
    <cellStyle name="20% - Accent1 4 2 3 2 4 3 4 2 2" xfId="34043" xr:uid="{00000000-0005-0000-0000-000043840000}"/>
    <cellStyle name="20% - Accent1 4 2 3 2 4 3 4 2 2 2" xfId="34044" xr:uid="{00000000-0005-0000-0000-000044840000}"/>
    <cellStyle name="20% - Accent1 4 2 3 2 4 3 4 2 3" xfId="34045" xr:uid="{00000000-0005-0000-0000-000045840000}"/>
    <cellStyle name="20% - Accent1 4 2 3 2 4 3 4 3" xfId="34046" xr:uid="{00000000-0005-0000-0000-000046840000}"/>
    <cellStyle name="20% - Accent1 4 2 3 2 4 3 4 3 2" xfId="34047" xr:uid="{00000000-0005-0000-0000-000047840000}"/>
    <cellStyle name="20% - Accent1 4 2 3 2 4 3 4 4" xfId="34048" xr:uid="{00000000-0005-0000-0000-000048840000}"/>
    <cellStyle name="20% - Accent1 4 2 3 2 4 3 5" xfId="34049" xr:uid="{00000000-0005-0000-0000-000049840000}"/>
    <cellStyle name="20% - Accent1 4 2 3 2 4 3 5 2" xfId="34050" xr:uid="{00000000-0005-0000-0000-00004A840000}"/>
    <cellStyle name="20% - Accent1 4 2 3 2 4 3 5 2 2" xfId="34051" xr:uid="{00000000-0005-0000-0000-00004B840000}"/>
    <cellStyle name="20% - Accent1 4 2 3 2 4 3 5 3" xfId="34052" xr:uid="{00000000-0005-0000-0000-00004C840000}"/>
    <cellStyle name="20% - Accent1 4 2 3 2 4 3 6" xfId="34053" xr:uid="{00000000-0005-0000-0000-00004D840000}"/>
    <cellStyle name="20% - Accent1 4 2 3 2 4 3 6 2" xfId="34054" xr:uid="{00000000-0005-0000-0000-00004E840000}"/>
    <cellStyle name="20% - Accent1 4 2 3 2 4 3 6 2 2" xfId="34055" xr:uid="{00000000-0005-0000-0000-00004F840000}"/>
    <cellStyle name="20% - Accent1 4 2 3 2 4 3 6 3" xfId="34056" xr:uid="{00000000-0005-0000-0000-000050840000}"/>
    <cellStyle name="20% - Accent1 4 2 3 2 4 3 7" xfId="34057" xr:uid="{00000000-0005-0000-0000-000051840000}"/>
    <cellStyle name="20% - Accent1 4 2 3 2 4 3 7 2" xfId="34058" xr:uid="{00000000-0005-0000-0000-000052840000}"/>
    <cellStyle name="20% - Accent1 4 2 3 2 4 3 8" xfId="34059" xr:uid="{00000000-0005-0000-0000-000053840000}"/>
    <cellStyle name="20% - Accent1 4 2 3 2 4 3 8 2" xfId="34060" xr:uid="{00000000-0005-0000-0000-000054840000}"/>
    <cellStyle name="20% - Accent1 4 2 3 2 4 3 9" xfId="34061" xr:uid="{00000000-0005-0000-0000-000055840000}"/>
    <cellStyle name="20% - Accent1 4 2 3 2 4 4" xfId="34062" xr:uid="{00000000-0005-0000-0000-000056840000}"/>
    <cellStyle name="20% - Accent1 4 2 3 2 4 4 2" xfId="34063" xr:uid="{00000000-0005-0000-0000-000057840000}"/>
    <cellStyle name="20% - Accent1 4 2 3 2 4 4 2 2" xfId="34064" xr:uid="{00000000-0005-0000-0000-000058840000}"/>
    <cellStyle name="20% - Accent1 4 2 3 2 4 4 2 2 2" xfId="34065" xr:uid="{00000000-0005-0000-0000-000059840000}"/>
    <cellStyle name="20% - Accent1 4 2 3 2 4 4 2 3" xfId="34066" xr:uid="{00000000-0005-0000-0000-00005A840000}"/>
    <cellStyle name="20% - Accent1 4 2 3 2 4 4 3" xfId="34067" xr:uid="{00000000-0005-0000-0000-00005B840000}"/>
    <cellStyle name="20% - Accent1 4 2 3 2 4 4 3 2" xfId="34068" xr:uid="{00000000-0005-0000-0000-00005C840000}"/>
    <cellStyle name="20% - Accent1 4 2 3 2 4 4 4" xfId="34069" xr:uid="{00000000-0005-0000-0000-00005D840000}"/>
    <cellStyle name="20% - Accent1 4 2 3 2 4 5" xfId="34070" xr:uid="{00000000-0005-0000-0000-00005E840000}"/>
    <cellStyle name="20% - Accent1 4 2 3 2 4 5 2" xfId="34071" xr:uid="{00000000-0005-0000-0000-00005F840000}"/>
    <cellStyle name="20% - Accent1 4 2 3 2 4 5 2 2" xfId="34072" xr:uid="{00000000-0005-0000-0000-000060840000}"/>
    <cellStyle name="20% - Accent1 4 2 3 2 4 5 2 2 2" xfId="34073" xr:uid="{00000000-0005-0000-0000-000061840000}"/>
    <cellStyle name="20% - Accent1 4 2 3 2 4 5 2 3" xfId="34074" xr:uid="{00000000-0005-0000-0000-000062840000}"/>
    <cellStyle name="20% - Accent1 4 2 3 2 4 5 3" xfId="34075" xr:uid="{00000000-0005-0000-0000-000063840000}"/>
    <cellStyle name="20% - Accent1 4 2 3 2 4 5 3 2" xfId="34076" xr:uid="{00000000-0005-0000-0000-000064840000}"/>
    <cellStyle name="20% - Accent1 4 2 3 2 4 5 4" xfId="34077" xr:uid="{00000000-0005-0000-0000-000065840000}"/>
    <cellStyle name="20% - Accent1 4 2 3 2 4 6" xfId="34078" xr:uid="{00000000-0005-0000-0000-000066840000}"/>
    <cellStyle name="20% - Accent1 4 2 3 2 4 6 2" xfId="34079" xr:uid="{00000000-0005-0000-0000-000067840000}"/>
    <cellStyle name="20% - Accent1 4 2 3 2 4 6 2 2" xfId="34080" xr:uid="{00000000-0005-0000-0000-000068840000}"/>
    <cellStyle name="20% - Accent1 4 2 3 2 4 6 2 2 2" xfId="34081" xr:uid="{00000000-0005-0000-0000-000069840000}"/>
    <cellStyle name="20% - Accent1 4 2 3 2 4 6 2 3" xfId="34082" xr:uid="{00000000-0005-0000-0000-00006A840000}"/>
    <cellStyle name="20% - Accent1 4 2 3 2 4 6 3" xfId="34083" xr:uid="{00000000-0005-0000-0000-00006B840000}"/>
    <cellStyle name="20% - Accent1 4 2 3 2 4 6 3 2" xfId="34084" xr:uid="{00000000-0005-0000-0000-00006C840000}"/>
    <cellStyle name="20% - Accent1 4 2 3 2 4 6 4" xfId="34085" xr:uid="{00000000-0005-0000-0000-00006D840000}"/>
    <cellStyle name="20% - Accent1 4 2 3 2 4 7" xfId="34086" xr:uid="{00000000-0005-0000-0000-00006E840000}"/>
    <cellStyle name="20% - Accent1 4 2 3 2 4 7 2" xfId="34087" xr:uid="{00000000-0005-0000-0000-00006F840000}"/>
    <cellStyle name="20% - Accent1 4 2 3 2 4 7 2 2" xfId="34088" xr:uid="{00000000-0005-0000-0000-000070840000}"/>
    <cellStyle name="20% - Accent1 4 2 3 2 4 7 3" xfId="34089" xr:uid="{00000000-0005-0000-0000-000071840000}"/>
    <cellStyle name="20% - Accent1 4 2 3 2 4 8" xfId="34090" xr:uid="{00000000-0005-0000-0000-000072840000}"/>
    <cellStyle name="20% - Accent1 4 2 3 2 4 8 2" xfId="34091" xr:uid="{00000000-0005-0000-0000-000073840000}"/>
    <cellStyle name="20% - Accent1 4 2 3 2 4 8 2 2" xfId="34092" xr:uid="{00000000-0005-0000-0000-000074840000}"/>
    <cellStyle name="20% - Accent1 4 2 3 2 4 8 3" xfId="34093" xr:uid="{00000000-0005-0000-0000-000075840000}"/>
    <cellStyle name="20% - Accent1 4 2 3 2 4 9" xfId="34094" xr:uid="{00000000-0005-0000-0000-000076840000}"/>
    <cellStyle name="20% - Accent1 4 2 3 2 4 9 2" xfId="34095" xr:uid="{00000000-0005-0000-0000-000077840000}"/>
    <cellStyle name="20% - Accent1 4 2 3 2 5" xfId="34096" xr:uid="{00000000-0005-0000-0000-000078840000}"/>
    <cellStyle name="20% - Accent1 4 2 3 2 5 10" xfId="34097" xr:uid="{00000000-0005-0000-0000-000079840000}"/>
    <cellStyle name="20% - Accent1 4 2 3 2 5 10 2" xfId="34098" xr:uid="{00000000-0005-0000-0000-00007A840000}"/>
    <cellStyle name="20% - Accent1 4 2 3 2 5 11" xfId="34099" xr:uid="{00000000-0005-0000-0000-00007B840000}"/>
    <cellStyle name="20% - Accent1 4 2 3 2 5 2" xfId="34100" xr:uid="{00000000-0005-0000-0000-00007C840000}"/>
    <cellStyle name="20% - Accent1 4 2 3 2 5 2 2" xfId="34101" xr:uid="{00000000-0005-0000-0000-00007D840000}"/>
    <cellStyle name="20% - Accent1 4 2 3 2 5 2 2 2" xfId="34102" xr:uid="{00000000-0005-0000-0000-00007E840000}"/>
    <cellStyle name="20% - Accent1 4 2 3 2 5 2 2 2 2" xfId="34103" xr:uid="{00000000-0005-0000-0000-00007F840000}"/>
    <cellStyle name="20% - Accent1 4 2 3 2 5 2 2 2 2 2" xfId="34104" xr:uid="{00000000-0005-0000-0000-000080840000}"/>
    <cellStyle name="20% - Accent1 4 2 3 2 5 2 2 2 3" xfId="34105" xr:uid="{00000000-0005-0000-0000-000081840000}"/>
    <cellStyle name="20% - Accent1 4 2 3 2 5 2 2 3" xfId="34106" xr:uid="{00000000-0005-0000-0000-000082840000}"/>
    <cellStyle name="20% - Accent1 4 2 3 2 5 2 2 3 2" xfId="34107" xr:uid="{00000000-0005-0000-0000-000083840000}"/>
    <cellStyle name="20% - Accent1 4 2 3 2 5 2 2 4" xfId="34108" xr:uid="{00000000-0005-0000-0000-000084840000}"/>
    <cellStyle name="20% - Accent1 4 2 3 2 5 2 3" xfId="34109" xr:uid="{00000000-0005-0000-0000-000085840000}"/>
    <cellStyle name="20% - Accent1 4 2 3 2 5 2 3 2" xfId="34110" xr:uid="{00000000-0005-0000-0000-000086840000}"/>
    <cellStyle name="20% - Accent1 4 2 3 2 5 2 3 2 2" xfId="34111" xr:uid="{00000000-0005-0000-0000-000087840000}"/>
    <cellStyle name="20% - Accent1 4 2 3 2 5 2 3 2 2 2" xfId="34112" xr:uid="{00000000-0005-0000-0000-000088840000}"/>
    <cellStyle name="20% - Accent1 4 2 3 2 5 2 3 2 3" xfId="34113" xr:uid="{00000000-0005-0000-0000-000089840000}"/>
    <cellStyle name="20% - Accent1 4 2 3 2 5 2 3 3" xfId="34114" xr:uid="{00000000-0005-0000-0000-00008A840000}"/>
    <cellStyle name="20% - Accent1 4 2 3 2 5 2 3 3 2" xfId="34115" xr:uid="{00000000-0005-0000-0000-00008B840000}"/>
    <cellStyle name="20% - Accent1 4 2 3 2 5 2 3 4" xfId="34116" xr:uid="{00000000-0005-0000-0000-00008C840000}"/>
    <cellStyle name="20% - Accent1 4 2 3 2 5 2 4" xfId="34117" xr:uid="{00000000-0005-0000-0000-00008D840000}"/>
    <cellStyle name="20% - Accent1 4 2 3 2 5 2 4 2" xfId="34118" xr:uid="{00000000-0005-0000-0000-00008E840000}"/>
    <cellStyle name="20% - Accent1 4 2 3 2 5 2 4 2 2" xfId="34119" xr:uid="{00000000-0005-0000-0000-00008F840000}"/>
    <cellStyle name="20% - Accent1 4 2 3 2 5 2 4 2 2 2" xfId="34120" xr:uid="{00000000-0005-0000-0000-000090840000}"/>
    <cellStyle name="20% - Accent1 4 2 3 2 5 2 4 2 3" xfId="34121" xr:uid="{00000000-0005-0000-0000-000091840000}"/>
    <cellStyle name="20% - Accent1 4 2 3 2 5 2 4 3" xfId="34122" xr:uid="{00000000-0005-0000-0000-000092840000}"/>
    <cellStyle name="20% - Accent1 4 2 3 2 5 2 4 3 2" xfId="34123" xr:uid="{00000000-0005-0000-0000-000093840000}"/>
    <cellStyle name="20% - Accent1 4 2 3 2 5 2 4 4" xfId="34124" xr:uid="{00000000-0005-0000-0000-000094840000}"/>
    <cellStyle name="20% - Accent1 4 2 3 2 5 2 5" xfId="34125" xr:uid="{00000000-0005-0000-0000-000095840000}"/>
    <cellStyle name="20% - Accent1 4 2 3 2 5 2 5 2" xfId="34126" xr:uid="{00000000-0005-0000-0000-000096840000}"/>
    <cellStyle name="20% - Accent1 4 2 3 2 5 2 5 2 2" xfId="34127" xr:uid="{00000000-0005-0000-0000-000097840000}"/>
    <cellStyle name="20% - Accent1 4 2 3 2 5 2 5 3" xfId="34128" xr:uid="{00000000-0005-0000-0000-000098840000}"/>
    <cellStyle name="20% - Accent1 4 2 3 2 5 2 6" xfId="34129" xr:uid="{00000000-0005-0000-0000-000099840000}"/>
    <cellStyle name="20% - Accent1 4 2 3 2 5 2 6 2" xfId="34130" xr:uid="{00000000-0005-0000-0000-00009A840000}"/>
    <cellStyle name="20% - Accent1 4 2 3 2 5 2 6 2 2" xfId="34131" xr:uid="{00000000-0005-0000-0000-00009B840000}"/>
    <cellStyle name="20% - Accent1 4 2 3 2 5 2 6 3" xfId="34132" xr:uid="{00000000-0005-0000-0000-00009C840000}"/>
    <cellStyle name="20% - Accent1 4 2 3 2 5 2 7" xfId="34133" xr:uid="{00000000-0005-0000-0000-00009D840000}"/>
    <cellStyle name="20% - Accent1 4 2 3 2 5 2 7 2" xfId="34134" xr:uid="{00000000-0005-0000-0000-00009E840000}"/>
    <cellStyle name="20% - Accent1 4 2 3 2 5 2 8" xfId="34135" xr:uid="{00000000-0005-0000-0000-00009F840000}"/>
    <cellStyle name="20% - Accent1 4 2 3 2 5 2 8 2" xfId="34136" xr:uid="{00000000-0005-0000-0000-0000A0840000}"/>
    <cellStyle name="20% - Accent1 4 2 3 2 5 2 9" xfId="34137" xr:uid="{00000000-0005-0000-0000-0000A1840000}"/>
    <cellStyle name="20% - Accent1 4 2 3 2 5 3" xfId="34138" xr:uid="{00000000-0005-0000-0000-0000A2840000}"/>
    <cellStyle name="20% - Accent1 4 2 3 2 5 3 2" xfId="34139" xr:uid="{00000000-0005-0000-0000-0000A3840000}"/>
    <cellStyle name="20% - Accent1 4 2 3 2 5 3 2 2" xfId="34140" xr:uid="{00000000-0005-0000-0000-0000A4840000}"/>
    <cellStyle name="20% - Accent1 4 2 3 2 5 3 2 2 2" xfId="34141" xr:uid="{00000000-0005-0000-0000-0000A5840000}"/>
    <cellStyle name="20% - Accent1 4 2 3 2 5 3 2 2 2 2" xfId="34142" xr:uid="{00000000-0005-0000-0000-0000A6840000}"/>
    <cellStyle name="20% - Accent1 4 2 3 2 5 3 2 2 3" xfId="34143" xr:uid="{00000000-0005-0000-0000-0000A7840000}"/>
    <cellStyle name="20% - Accent1 4 2 3 2 5 3 2 3" xfId="34144" xr:uid="{00000000-0005-0000-0000-0000A8840000}"/>
    <cellStyle name="20% - Accent1 4 2 3 2 5 3 2 3 2" xfId="34145" xr:uid="{00000000-0005-0000-0000-0000A9840000}"/>
    <cellStyle name="20% - Accent1 4 2 3 2 5 3 2 4" xfId="34146" xr:uid="{00000000-0005-0000-0000-0000AA840000}"/>
    <cellStyle name="20% - Accent1 4 2 3 2 5 3 3" xfId="34147" xr:uid="{00000000-0005-0000-0000-0000AB840000}"/>
    <cellStyle name="20% - Accent1 4 2 3 2 5 3 3 2" xfId="34148" xr:uid="{00000000-0005-0000-0000-0000AC840000}"/>
    <cellStyle name="20% - Accent1 4 2 3 2 5 3 3 2 2" xfId="34149" xr:uid="{00000000-0005-0000-0000-0000AD840000}"/>
    <cellStyle name="20% - Accent1 4 2 3 2 5 3 3 2 2 2" xfId="34150" xr:uid="{00000000-0005-0000-0000-0000AE840000}"/>
    <cellStyle name="20% - Accent1 4 2 3 2 5 3 3 2 3" xfId="34151" xr:uid="{00000000-0005-0000-0000-0000AF840000}"/>
    <cellStyle name="20% - Accent1 4 2 3 2 5 3 3 3" xfId="34152" xr:uid="{00000000-0005-0000-0000-0000B0840000}"/>
    <cellStyle name="20% - Accent1 4 2 3 2 5 3 3 3 2" xfId="34153" xr:uid="{00000000-0005-0000-0000-0000B1840000}"/>
    <cellStyle name="20% - Accent1 4 2 3 2 5 3 3 4" xfId="34154" xr:uid="{00000000-0005-0000-0000-0000B2840000}"/>
    <cellStyle name="20% - Accent1 4 2 3 2 5 3 4" xfId="34155" xr:uid="{00000000-0005-0000-0000-0000B3840000}"/>
    <cellStyle name="20% - Accent1 4 2 3 2 5 3 4 2" xfId="34156" xr:uid="{00000000-0005-0000-0000-0000B4840000}"/>
    <cellStyle name="20% - Accent1 4 2 3 2 5 3 4 2 2" xfId="34157" xr:uid="{00000000-0005-0000-0000-0000B5840000}"/>
    <cellStyle name="20% - Accent1 4 2 3 2 5 3 4 2 2 2" xfId="34158" xr:uid="{00000000-0005-0000-0000-0000B6840000}"/>
    <cellStyle name="20% - Accent1 4 2 3 2 5 3 4 2 3" xfId="34159" xr:uid="{00000000-0005-0000-0000-0000B7840000}"/>
    <cellStyle name="20% - Accent1 4 2 3 2 5 3 4 3" xfId="34160" xr:uid="{00000000-0005-0000-0000-0000B8840000}"/>
    <cellStyle name="20% - Accent1 4 2 3 2 5 3 4 3 2" xfId="34161" xr:uid="{00000000-0005-0000-0000-0000B9840000}"/>
    <cellStyle name="20% - Accent1 4 2 3 2 5 3 4 4" xfId="34162" xr:uid="{00000000-0005-0000-0000-0000BA840000}"/>
    <cellStyle name="20% - Accent1 4 2 3 2 5 3 5" xfId="34163" xr:uid="{00000000-0005-0000-0000-0000BB840000}"/>
    <cellStyle name="20% - Accent1 4 2 3 2 5 3 5 2" xfId="34164" xr:uid="{00000000-0005-0000-0000-0000BC840000}"/>
    <cellStyle name="20% - Accent1 4 2 3 2 5 3 5 2 2" xfId="34165" xr:uid="{00000000-0005-0000-0000-0000BD840000}"/>
    <cellStyle name="20% - Accent1 4 2 3 2 5 3 5 3" xfId="34166" xr:uid="{00000000-0005-0000-0000-0000BE840000}"/>
    <cellStyle name="20% - Accent1 4 2 3 2 5 3 6" xfId="34167" xr:uid="{00000000-0005-0000-0000-0000BF840000}"/>
    <cellStyle name="20% - Accent1 4 2 3 2 5 3 6 2" xfId="34168" xr:uid="{00000000-0005-0000-0000-0000C0840000}"/>
    <cellStyle name="20% - Accent1 4 2 3 2 5 3 6 2 2" xfId="34169" xr:uid="{00000000-0005-0000-0000-0000C1840000}"/>
    <cellStyle name="20% - Accent1 4 2 3 2 5 3 6 3" xfId="34170" xr:uid="{00000000-0005-0000-0000-0000C2840000}"/>
    <cellStyle name="20% - Accent1 4 2 3 2 5 3 7" xfId="34171" xr:uid="{00000000-0005-0000-0000-0000C3840000}"/>
    <cellStyle name="20% - Accent1 4 2 3 2 5 3 7 2" xfId="34172" xr:uid="{00000000-0005-0000-0000-0000C4840000}"/>
    <cellStyle name="20% - Accent1 4 2 3 2 5 3 8" xfId="34173" xr:uid="{00000000-0005-0000-0000-0000C5840000}"/>
    <cellStyle name="20% - Accent1 4 2 3 2 5 3 8 2" xfId="34174" xr:uid="{00000000-0005-0000-0000-0000C6840000}"/>
    <cellStyle name="20% - Accent1 4 2 3 2 5 3 9" xfId="34175" xr:uid="{00000000-0005-0000-0000-0000C7840000}"/>
    <cellStyle name="20% - Accent1 4 2 3 2 5 4" xfId="34176" xr:uid="{00000000-0005-0000-0000-0000C8840000}"/>
    <cellStyle name="20% - Accent1 4 2 3 2 5 4 2" xfId="34177" xr:uid="{00000000-0005-0000-0000-0000C9840000}"/>
    <cellStyle name="20% - Accent1 4 2 3 2 5 4 2 2" xfId="34178" xr:uid="{00000000-0005-0000-0000-0000CA840000}"/>
    <cellStyle name="20% - Accent1 4 2 3 2 5 4 2 2 2" xfId="34179" xr:uid="{00000000-0005-0000-0000-0000CB840000}"/>
    <cellStyle name="20% - Accent1 4 2 3 2 5 4 2 3" xfId="34180" xr:uid="{00000000-0005-0000-0000-0000CC840000}"/>
    <cellStyle name="20% - Accent1 4 2 3 2 5 4 3" xfId="34181" xr:uid="{00000000-0005-0000-0000-0000CD840000}"/>
    <cellStyle name="20% - Accent1 4 2 3 2 5 4 3 2" xfId="34182" xr:uid="{00000000-0005-0000-0000-0000CE840000}"/>
    <cellStyle name="20% - Accent1 4 2 3 2 5 4 4" xfId="34183" xr:uid="{00000000-0005-0000-0000-0000CF840000}"/>
    <cellStyle name="20% - Accent1 4 2 3 2 5 5" xfId="34184" xr:uid="{00000000-0005-0000-0000-0000D0840000}"/>
    <cellStyle name="20% - Accent1 4 2 3 2 5 5 2" xfId="34185" xr:uid="{00000000-0005-0000-0000-0000D1840000}"/>
    <cellStyle name="20% - Accent1 4 2 3 2 5 5 2 2" xfId="34186" xr:uid="{00000000-0005-0000-0000-0000D2840000}"/>
    <cellStyle name="20% - Accent1 4 2 3 2 5 5 2 2 2" xfId="34187" xr:uid="{00000000-0005-0000-0000-0000D3840000}"/>
    <cellStyle name="20% - Accent1 4 2 3 2 5 5 2 3" xfId="34188" xr:uid="{00000000-0005-0000-0000-0000D4840000}"/>
    <cellStyle name="20% - Accent1 4 2 3 2 5 5 3" xfId="34189" xr:uid="{00000000-0005-0000-0000-0000D5840000}"/>
    <cellStyle name="20% - Accent1 4 2 3 2 5 5 3 2" xfId="34190" xr:uid="{00000000-0005-0000-0000-0000D6840000}"/>
    <cellStyle name="20% - Accent1 4 2 3 2 5 5 4" xfId="34191" xr:uid="{00000000-0005-0000-0000-0000D7840000}"/>
    <cellStyle name="20% - Accent1 4 2 3 2 5 6" xfId="34192" xr:uid="{00000000-0005-0000-0000-0000D8840000}"/>
    <cellStyle name="20% - Accent1 4 2 3 2 5 6 2" xfId="34193" xr:uid="{00000000-0005-0000-0000-0000D9840000}"/>
    <cellStyle name="20% - Accent1 4 2 3 2 5 6 2 2" xfId="34194" xr:uid="{00000000-0005-0000-0000-0000DA840000}"/>
    <cellStyle name="20% - Accent1 4 2 3 2 5 6 2 2 2" xfId="34195" xr:uid="{00000000-0005-0000-0000-0000DB840000}"/>
    <cellStyle name="20% - Accent1 4 2 3 2 5 6 2 3" xfId="34196" xr:uid="{00000000-0005-0000-0000-0000DC840000}"/>
    <cellStyle name="20% - Accent1 4 2 3 2 5 6 3" xfId="34197" xr:uid="{00000000-0005-0000-0000-0000DD840000}"/>
    <cellStyle name="20% - Accent1 4 2 3 2 5 6 3 2" xfId="34198" xr:uid="{00000000-0005-0000-0000-0000DE840000}"/>
    <cellStyle name="20% - Accent1 4 2 3 2 5 6 4" xfId="34199" xr:uid="{00000000-0005-0000-0000-0000DF840000}"/>
    <cellStyle name="20% - Accent1 4 2 3 2 5 7" xfId="34200" xr:uid="{00000000-0005-0000-0000-0000E0840000}"/>
    <cellStyle name="20% - Accent1 4 2 3 2 5 7 2" xfId="34201" xr:uid="{00000000-0005-0000-0000-0000E1840000}"/>
    <cellStyle name="20% - Accent1 4 2 3 2 5 7 2 2" xfId="34202" xr:uid="{00000000-0005-0000-0000-0000E2840000}"/>
    <cellStyle name="20% - Accent1 4 2 3 2 5 7 3" xfId="34203" xr:uid="{00000000-0005-0000-0000-0000E3840000}"/>
    <cellStyle name="20% - Accent1 4 2 3 2 5 8" xfId="34204" xr:uid="{00000000-0005-0000-0000-0000E4840000}"/>
    <cellStyle name="20% - Accent1 4 2 3 2 5 8 2" xfId="34205" xr:uid="{00000000-0005-0000-0000-0000E5840000}"/>
    <cellStyle name="20% - Accent1 4 2 3 2 5 8 2 2" xfId="34206" xr:uid="{00000000-0005-0000-0000-0000E6840000}"/>
    <cellStyle name="20% - Accent1 4 2 3 2 5 8 3" xfId="34207" xr:uid="{00000000-0005-0000-0000-0000E7840000}"/>
    <cellStyle name="20% - Accent1 4 2 3 2 5 9" xfId="34208" xr:uid="{00000000-0005-0000-0000-0000E8840000}"/>
    <cellStyle name="20% - Accent1 4 2 3 2 5 9 2" xfId="34209" xr:uid="{00000000-0005-0000-0000-0000E9840000}"/>
    <cellStyle name="20% - Accent1 4 2 3 2 6" xfId="34210" xr:uid="{00000000-0005-0000-0000-0000EA840000}"/>
    <cellStyle name="20% - Accent1 4 2 3 2 6 2" xfId="34211" xr:uid="{00000000-0005-0000-0000-0000EB840000}"/>
    <cellStyle name="20% - Accent1 4 2 3 2 6 2 2" xfId="34212" xr:uid="{00000000-0005-0000-0000-0000EC840000}"/>
    <cellStyle name="20% - Accent1 4 2 3 2 6 2 2 2" xfId="34213" xr:uid="{00000000-0005-0000-0000-0000ED840000}"/>
    <cellStyle name="20% - Accent1 4 2 3 2 6 2 2 2 2" xfId="34214" xr:uid="{00000000-0005-0000-0000-0000EE840000}"/>
    <cellStyle name="20% - Accent1 4 2 3 2 6 2 2 3" xfId="34215" xr:uid="{00000000-0005-0000-0000-0000EF840000}"/>
    <cellStyle name="20% - Accent1 4 2 3 2 6 2 3" xfId="34216" xr:uid="{00000000-0005-0000-0000-0000F0840000}"/>
    <cellStyle name="20% - Accent1 4 2 3 2 6 2 3 2" xfId="34217" xr:uid="{00000000-0005-0000-0000-0000F1840000}"/>
    <cellStyle name="20% - Accent1 4 2 3 2 6 2 4" xfId="34218" xr:uid="{00000000-0005-0000-0000-0000F2840000}"/>
    <cellStyle name="20% - Accent1 4 2 3 2 6 3" xfId="34219" xr:uid="{00000000-0005-0000-0000-0000F3840000}"/>
    <cellStyle name="20% - Accent1 4 2 3 2 6 3 2" xfId="34220" xr:uid="{00000000-0005-0000-0000-0000F4840000}"/>
    <cellStyle name="20% - Accent1 4 2 3 2 6 3 2 2" xfId="34221" xr:uid="{00000000-0005-0000-0000-0000F5840000}"/>
    <cellStyle name="20% - Accent1 4 2 3 2 6 3 2 2 2" xfId="34222" xr:uid="{00000000-0005-0000-0000-0000F6840000}"/>
    <cellStyle name="20% - Accent1 4 2 3 2 6 3 2 3" xfId="34223" xr:uid="{00000000-0005-0000-0000-0000F7840000}"/>
    <cellStyle name="20% - Accent1 4 2 3 2 6 3 3" xfId="34224" xr:uid="{00000000-0005-0000-0000-0000F8840000}"/>
    <cellStyle name="20% - Accent1 4 2 3 2 6 3 3 2" xfId="34225" xr:uid="{00000000-0005-0000-0000-0000F9840000}"/>
    <cellStyle name="20% - Accent1 4 2 3 2 6 3 4" xfId="34226" xr:uid="{00000000-0005-0000-0000-0000FA840000}"/>
    <cellStyle name="20% - Accent1 4 2 3 2 6 4" xfId="34227" xr:uid="{00000000-0005-0000-0000-0000FB840000}"/>
    <cellStyle name="20% - Accent1 4 2 3 2 6 4 2" xfId="34228" xr:uid="{00000000-0005-0000-0000-0000FC840000}"/>
    <cellStyle name="20% - Accent1 4 2 3 2 6 4 2 2" xfId="34229" xr:uid="{00000000-0005-0000-0000-0000FD840000}"/>
    <cellStyle name="20% - Accent1 4 2 3 2 6 4 2 2 2" xfId="34230" xr:uid="{00000000-0005-0000-0000-0000FE840000}"/>
    <cellStyle name="20% - Accent1 4 2 3 2 6 4 2 3" xfId="34231" xr:uid="{00000000-0005-0000-0000-0000FF840000}"/>
    <cellStyle name="20% - Accent1 4 2 3 2 6 4 3" xfId="34232" xr:uid="{00000000-0005-0000-0000-000000850000}"/>
    <cellStyle name="20% - Accent1 4 2 3 2 6 4 3 2" xfId="34233" xr:uid="{00000000-0005-0000-0000-000001850000}"/>
    <cellStyle name="20% - Accent1 4 2 3 2 6 4 4" xfId="34234" xr:uid="{00000000-0005-0000-0000-000002850000}"/>
    <cellStyle name="20% - Accent1 4 2 3 2 6 5" xfId="34235" xr:uid="{00000000-0005-0000-0000-000003850000}"/>
    <cellStyle name="20% - Accent1 4 2 3 2 6 5 2" xfId="34236" xr:uid="{00000000-0005-0000-0000-000004850000}"/>
    <cellStyle name="20% - Accent1 4 2 3 2 6 5 2 2" xfId="34237" xr:uid="{00000000-0005-0000-0000-000005850000}"/>
    <cellStyle name="20% - Accent1 4 2 3 2 6 5 3" xfId="34238" xr:uid="{00000000-0005-0000-0000-000006850000}"/>
    <cellStyle name="20% - Accent1 4 2 3 2 6 6" xfId="34239" xr:uid="{00000000-0005-0000-0000-000007850000}"/>
    <cellStyle name="20% - Accent1 4 2 3 2 6 6 2" xfId="34240" xr:uid="{00000000-0005-0000-0000-000008850000}"/>
    <cellStyle name="20% - Accent1 4 2 3 2 6 6 2 2" xfId="34241" xr:uid="{00000000-0005-0000-0000-000009850000}"/>
    <cellStyle name="20% - Accent1 4 2 3 2 6 6 3" xfId="34242" xr:uid="{00000000-0005-0000-0000-00000A850000}"/>
    <cellStyle name="20% - Accent1 4 2 3 2 6 7" xfId="34243" xr:uid="{00000000-0005-0000-0000-00000B850000}"/>
    <cellStyle name="20% - Accent1 4 2 3 2 6 7 2" xfId="34244" xr:uid="{00000000-0005-0000-0000-00000C850000}"/>
    <cellStyle name="20% - Accent1 4 2 3 2 6 8" xfId="34245" xr:uid="{00000000-0005-0000-0000-00000D850000}"/>
    <cellStyle name="20% - Accent1 4 2 3 2 6 8 2" xfId="34246" xr:uid="{00000000-0005-0000-0000-00000E850000}"/>
    <cellStyle name="20% - Accent1 4 2 3 2 6 9" xfId="34247" xr:uid="{00000000-0005-0000-0000-00000F850000}"/>
    <cellStyle name="20% - Accent1 4 2 3 2 7" xfId="34248" xr:uid="{00000000-0005-0000-0000-000010850000}"/>
    <cellStyle name="20% - Accent1 4 2 3 2 7 2" xfId="34249" xr:uid="{00000000-0005-0000-0000-000011850000}"/>
    <cellStyle name="20% - Accent1 4 2 3 2 7 2 2" xfId="34250" xr:uid="{00000000-0005-0000-0000-000012850000}"/>
    <cellStyle name="20% - Accent1 4 2 3 2 7 2 2 2" xfId="34251" xr:uid="{00000000-0005-0000-0000-000013850000}"/>
    <cellStyle name="20% - Accent1 4 2 3 2 7 2 2 2 2" xfId="34252" xr:uid="{00000000-0005-0000-0000-000014850000}"/>
    <cellStyle name="20% - Accent1 4 2 3 2 7 2 2 3" xfId="34253" xr:uid="{00000000-0005-0000-0000-000015850000}"/>
    <cellStyle name="20% - Accent1 4 2 3 2 7 2 3" xfId="34254" xr:uid="{00000000-0005-0000-0000-000016850000}"/>
    <cellStyle name="20% - Accent1 4 2 3 2 7 2 3 2" xfId="34255" xr:uid="{00000000-0005-0000-0000-000017850000}"/>
    <cellStyle name="20% - Accent1 4 2 3 2 7 2 4" xfId="34256" xr:uid="{00000000-0005-0000-0000-000018850000}"/>
    <cellStyle name="20% - Accent1 4 2 3 2 7 3" xfId="34257" xr:uid="{00000000-0005-0000-0000-000019850000}"/>
    <cellStyle name="20% - Accent1 4 2 3 2 7 3 2" xfId="34258" xr:uid="{00000000-0005-0000-0000-00001A850000}"/>
    <cellStyle name="20% - Accent1 4 2 3 2 7 3 2 2" xfId="34259" xr:uid="{00000000-0005-0000-0000-00001B850000}"/>
    <cellStyle name="20% - Accent1 4 2 3 2 7 3 2 2 2" xfId="34260" xr:uid="{00000000-0005-0000-0000-00001C850000}"/>
    <cellStyle name="20% - Accent1 4 2 3 2 7 3 2 3" xfId="34261" xr:uid="{00000000-0005-0000-0000-00001D850000}"/>
    <cellStyle name="20% - Accent1 4 2 3 2 7 3 3" xfId="34262" xr:uid="{00000000-0005-0000-0000-00001E850000}"/>
    <cellStyle name="20% - Accent1 4 2 3 2 7 3 3 2" xfId="34263" xr:uid="{00000000-0005-0000-0000-00001F850000}"/>
    <cellStyle name="20% - Accent1 4 2 3 2 7 3 4" xfId="34264" xr:uid="{00000000-0005-0000-0000-000020850000}"/>
    <cellStyle name="20% - Accent1 4 2 3 2 7 4" xfId="34265" xr:uid="{00000000-0005-0000-0000-000021850000}"/>
    <cellStyle name="20% - Accent1 4 2 3 2 7 4 2" xfId="34266" xr:uid="{00000000-0005-0000-0000-000022850000}"/>
    <cellStyle name="20% - Accent1 4 2 3 2 7 4 2 2" xfId="34267" xr:uid="{00000000-0005-0000-0000-000023850000}"/>
    <cellStyle name="20% - Accent1 4 2 3 2 7 4 2 2 2" xfId="34268" xr:uid="{00000000-0005-0000-0000-000024850000}"/>
    <cellStyle name="20% - Accent1 4 2 3 2 7 4 2 3" xfId="34269" xr:uid="{00000000-0005-0000-0000-000025850000}"/>
    <cellStyle name="20% - Accent1 4 2 3 2 7 4 3" xfId="34270" xr:uid="{00000000-0005-0000-0000-000026850000}"/>
    <cellStyle name="20% - Accent1 4 2 3 2 7 4 3 2" xfId="34271" xr:uid="{00000000-0005-0000-0000-000027850000}"/>
    <cellStyle name="20% - Accent1 4 2 3 2 7 4 4" xfId="34272" xr:uid="{00000000-0005-0000-0000-000028850000}"/>
    <cellStyle name="20% - Accent1 4 2 3 2 7 5" xfId="34273" xr:uid="{00000000-0005-0000-0000-000029850000}"/>
    <cellStyle name="20% - Accent1 4 2 3 2 7 5 2" xfId="34274" xr:uid="{00000000-0005-0000-0000-00002A850000}"/>
    <cellStyle name="20% - Accent1 4 2 3 2 7 5 2 2" xfId="34275" xr:uid="{00000000-0005-0000-0000-00002B850000}"/>
    <cellStyle name="20% - Accent1 4 2 3 2 7 5 3" xfId="34276" xr:uid="{00000000-0005-0000-0000-00002C850000}"/>
    <cellStyle name="20% - Accent1 4 2 3 2 7 6" xfId="34277" xr:uid="{00000000-0005-0000-0000-00002D850000}"/>
    <cellStyle name="20% - Accent1 4 2 3 2 7 6 2" xfId="34278" xr:uid="{00000000-0005-0000-0000-00002E850000}"/>
    <cellStyle name="20% - Accent1 4 2 3 2 7 6 2 2" xfId="34279" xr:uid="{00000000-0005-0000-0000-00002F850000}"/>
    <cellStyle name="20% - Accent1 4 2 3 2 7 6 3" xfId="34280" xr:uid="{00000000-0005-0000-0000-000030850000}"/>
    <cellStyle name="20% - Accent1 4 2 3 2 7 7" xfId="34281" xr:uid="{00000000-0005-0000-0000-000031850000}"/>
    <cellStyle name="20% - Accent1 4 2 3 2 7 7 2" xfId="34282" xr:uid="{00000000-0005-0000-0000-000032850000}"/>
    <cellStyle name="20% - Accent1 4 2 3 2 7 8" xfId="34283" xr:uid="{00000000-0005-0000-0000-000033850000}"/>
    <cellStyle name="20% - Accent1 4 2 3 2 7 8 2" xfId="34284" xr:uid="{00000000-0005-0000-0000-000034850000}"/>
    <cellStyle name="20% - Accent1 4 2 3 2 7 9" xfId="34285" xr:uid="{00000000-0005-0000-0000-000035850000}"/>
    <cellStyle name="20% - Accent1 4 2 3 2 8" xfId="34286" xr:uid="{00000000-0005-0000-0000-000036850000}"/>
    <cellStyle name="20% - Accent1 4 2 3 2 8 2" xfId="34287" xr:uid="{00000000-0005-0000-0000-000037850000}"/>
    <cellStyle name="20% - Accent1 4 2 3 2 8 2 2" xfId="34288" xr:uid="{00000000-0005-0000-0000-000038850000}"/>
    <cellStyle name="20% - Accent1 4 2 3 2 8 2 2 2" xfId="34289" xr:uid="{00000000-0005-0000-0000-000039850000}"/>
    <cellStyle name="20% - Accent1 4 2 3 2 8 2 3" xfId="34290" xr:uid="{00000000-0005-0000-0000-00003A850000}"/>
    <cellStyle name="20% - Accent1 4 2 3 2 8 3" xfId="34291" xr:uid="{00000000-0005-0000-0000-00003B850000}"/>
    <cellStyle name="20% - Accent1 4 2 3 2 8 3 2" xfId="34292" xr:uid="{00000000-0005-0000-0000-00003C850000}"/>
    <cellStyle name="20% - Accent1 4 2 3 2 8 4" xfId="34293" xr:uid="{00000000-0005-0000-0000-00003D850000}"/>
    <cellStyle name="20% - Accent1 4 2 3 2 9" xfId="34294" xr:uid="{00000000-0005-0000-0000-00003E850000}"/>
    <cellStyle name="20% - Accent1 4 2 3 2 9 2" xfId="34295" xr:uid="{00000000-0005-0000-0000-00003F850000}"/>
    <cellStyle name="20% - Accent1 4 2 3 2 9 2 2" xfId="34296" xr:uid="{00000000-0005-0000-0000-000040850000}"/>
    <cellStyle name="20% - Accent1 4 2 3 2 9 2 2 2" xfId="34297" xr:uid="{00000000-0005-0000-0000-000041850000}"/>
    <cellStyle name="20% - Accent1 4 2 3 2 9 2 3" xfId="34298" xr:uid="{00000000-0005-0000-0000-000042850000}"/>
    <cellStyle name="20% - Accent1 4 2 3 2 9 3" xfId="34299" xr:uid="{00000000-0005-0000-0000-000043850000}"/>
    <cellStyle name="20% - Accent1 4 2 3 2 9 3 2" xfId="34300" xr:uid="{00000000-0005-0000-0000-000044850000}"/>
    <cellStyle name="20% - Accent1 4 2 3 2 9 4" xfId="34301" xr:uid="{00000000-0005-0000-0000-000045850000}"/>
    <cellStyle name="20% - Accent1 4 2 3 3" xfId="34302" xr:uid="{00000000-0005-0000-0000-000046850000}"/>
    <cellStyle name="20% - Accent1 4 2 3 3 10" xfId="34303" xr:uid="{00000000-0005-0000-0000-000047850000}"/>
    <cellStyle name="20% - Accent1 4 2 3 3 10 2" xfId="34304" xr:uid="{00000000-0005-0000-0000-000048850000}"/>
    <cellStyle name="20% - Accent1 4 2 3 3 10 2 2" xfId="34305" xr:uid="{00000000-0005-0000-0000-000049850000}"/>
    <cellStyle name="20% - Accent1 4 2 3 3 10 3" xfId="34306" xr:uid="{00000000-0005-0000-0000-00004A850000}"/>
    <cellStyle name="20% - Accent1 4 2 3 3 11" xfId="34307" xr:uid="{00000000-0005-0000-0000-00004B850000}"/>
    <cellStyle name="20% - Accent1 4 2 3 3 11 2" xfId="34308" xr:uid="{00000000-0005-0000-0000-00004C850000}"/>
    <cellStyle name="20% - Accent1 4 2 3 3 11 2 2" xfId="34309" xr:uid="{00000000-0005-0000-0000-00004D850000}"/>
    <cellStyle name="20% - Accent1 4 2 3 3 11 3" xfId="34310" xr:uid="{00000000-0005-0000-0000-00004E850000}"/>
    <cellStyle name="20% - Accent1 4 2 3 3 12" xfId="34311" xr:uid="{00000000-0005-0000-0000-00004F850000}"/>
    <cellStyle name="20% - Accent1 4 2 3 3 12 2" xfId="34312" xr:uid="{00000000-0005-0000-0000-000050850000}"/>
    <cellStyle name="20% - Accent1 4 2 3 3 13" xfId="34313" xr:uid="{00000000-0005-0000-0000-000051850000}"/>
    <cellStyle name="20% - Accent1 4 2 3 3 13 2" xfId="34314" xr:uid="{00000000-0005-0000-0000-000052850000}"/>
    <cellStyle name="20% - Accent1 4 2 3 3 14" xfId="34315" xr:uid="{00000000-0005-0000-0000-000053850000}"/>
    <cellStyle name="20% - Accent1 4 2 3 3 2" xfId="34316" xr:uid="{00000000-0005-0000-0000-000054850000}"/>
    <cellStyle name="20% - Accent1 4 2 3 3 2 10" xfId="34317" xr:uid="{00000000-0005-0000-0000-000055850000}"/>
    <cellStyle name="20% - Accent1 4 2 3 3 2 10 2" xfId="34318" xr:uid="{00000000-0005-0000-0000-000056850000}"/>
    <cellStyle name="20% - Accent1 4 2 3 3 2 11" xfId="34319" xr:uid="{00000000-0005-0000-0000-000057850000}"/>
    <cellStyle name="20% - Accent1 4 2 3 3 2 2" xfId="34320" xr:uid="{00000000-0005-0000-0000-000058850000}"/>
    <cellStyle name="20% - Accent1 4 2 3 3 2 2 2" xfId="34321" xr:uid="{00000000-0005-0000-0000-000059850000}"/>
    <cellStyle name="20% - Accent1 4 2 3 3 2 2 2 2" xfId="34322" xr:uid="{00000000-0005-0000-0000-00005A850000}"/>
    <cellStyle name="20% - Accent1 4 2 3 3 2 2 2 2 2" xfId="34323" xr:uid="{00000000-0005-0000-0000-00005B850000}"/>
    <cellStyle name="20% - Accent1 4 2 3 3 2 2 2 2 2 2" xfId="34324" xr:uid="{00000000-0005-0000-0000-00005C850000}"/>
    <cellStyle name="20% - Accent1 4 2 3 3 2 2 2 2 3" xfId="34325" xr:uid="{00000000-0005-0000-0000-00005D850000}"/>
    <cellStyle name="20% - Accent1 4 2 3 3 2 2 2 3" xfId="34326" xr:uid="{00000000-0005-0000-0000-00005E850000}"/>
    <cellStyle name="20% - Accent1 4 2 3 3 2 2 2 3 2" xfId="34327" xr:uid="{00000000-0005-0000-0000-00005F850000}"/>
    <cellStyle name="20% - Accent1 4 2 3 3 2 2 2 4" xfId="34328" xr:uid="{00000000-0005-0000-0000-000060850000}"/>
    <cellStyle name="20% - Accent1 4 2 3 3 2 2 3" xfId="34329" xr:uid="{00000000-0005-0000-0000-000061850000}"/>
    <cellStyle name="20% - Accent1 4 2 3 3 2 2 3 2" xfId="34330" xr:uid="{00000000-0005-0000-0000-000062850000}"/>
    <cellStyle name="20% - Accent1 4 2 3 3 2 2 3 2 2" xfId="34331" xr:uid="{00000000-0005-0000-0000-000063850000}"/>
    <cellStyle name="20% - Accent1 4 2 3 3 2 2 3 2 2 2" xfId="34332" xr:uid="{00000000-0005-0000-0000-000064850000}"/>
    <cellStyle name="20% - Accent1 4 2 3 3 2 2 3 2 3" xfId="34333" xr:uid="{00000000-0005-0000-0000-000065850000}"/>
    <cellStyle name="20% - Accent1 4 2 3 3 2 2 3 3" xfId="34334" xr:uid="{00000000-0005-0000-0000-000066850000}"/>
    <cellStyle name="20% - Accent1 4 2 3 3 2 2 3 3 2" xfId="34335" xr:uid="{00000000-0005-0000-0000-000067850000}"/>
    <cellStyle name="20% - Accent1 4 2 3 3 2 2 3 4" xfId="34336" xr:uid="{00000000-0005-0000-0000-000068850000}"/>
    <cellStyle name="20% - Accent1 4 2 3 3 2 2 4" xfId="34337" xr:uid="{00000000-0005-0000-0000-000069850000}"/>
    <cellStyle name="20% - Accent1 4 2 3 3 2 2 4 2" xfId="34338" xr:uid="{00000000-0005-0000-0000-00006A850000}"/>
    <cellStyle name="20% - Accent1 4 2 3 3 2 2 4 2 2" xfId="34339" xr:uid="{00000000-0005-0000-0000-00006B850000}"/>
    <cellStyle name="20% - Accent1 4 2 3 3 2 2 4 2 2 2" xfId="34340" xr:uid="{00000000-0005-0000-0000-00006C850000}"/>
    <cellStyle name="20% - Accent1 4 2 3 3 2 2 4 2 3" xfId="34341" xr:uid="{00000000-0005-0000-0000-00006D850000}"/>
    <cellStyle name="20% - Accent1 4 2 3 3 2 2 4 3" xfId="34342" xr:uid="{00000000-0005-0000-0000-00006E850000}"/>
    <cellStyle name="20% - Accent1 4 2 3 3 2 2 4 3 2" xfId="34343" xr:uid="{00000000-0005-0000-0000-00006F850000}"/>
    <cellStyle name="20% - Accent1 4 2 3 3 2 2 4 4" xfId="34344" xr:uid="{00000000-0005-0000-0000-000070850000}"/>
    <cellStyle name="20% - Accent1 4 2 3 3 2 2 5" xfId="34345" xr:uid="{00000000-0005-0000-0000-000071850000}"/>
    <cellStyle name="20% - Accent1 4 2 3 3 2 2 5 2" xfId="34346" xr:uid="{00000000-0005-0000-0000-000072850000}"/>
    <cellStyle name="20% - Accent1 4 2 3 3 2 2 5 2 2" xfId="34347" xr:uid="{00000000-0005-0000-0000-000073850000}"/>
    <cellStyle name="20% - Accent1 4 2 3 3 2 2 5 3" xfId="34348" xr:uid="{00000000-0005-0000-0000-000074850000}"/>
    <cellStyle name="20% - Accent1 4 2 3 3 2 2 6" xfId="34349" xr:uid="{00000000-0005-0000-0000-000075850000}"/>
    <cellStyle name="20% - Accent1 4 2 3 3 2 2 6 2" xfId="34350" xr:uid="{00000000-0005-0000-0000-000076850000}"/>
    <cellStyle name="20% - Accent1 4 2 3 3 2 2 6 2 2" xfId="34351" xr:uid="{00000000-0005-0000-0000-000077850000}"/>
    <cellStyle name="20% - Accent1 4 2 3 3 2 2 6 3" xfId="34352" xr:uid="{00000000-0005-0000-0000-000078850000}"/>
    <cellStyle name="20% - Accent1 4 2 3 3 2 2 7" xfId="34353" xr:uid="{00000000-0005-0000-0000-000079850000}"/>
    <cellStyle name="20% - Accent1 4 2 3 3 2 2 7 2" xfId="34354" xr:uid="{00000000-0005-0000-0000-00007A850000}"/>
    <cellStyle name="20% - Accent1 4 2 3 3 2 2 8" xfId="34355" xr:uid="{00000000-0005-0000-0000-00007B850000}"/>
    <cellStyle name="20% - Accent1 4 2 3 3 2 2 8 2" xfId="34356" xr:uid="{00000000-0005-0000-0000-00007C850000}"/>
    <cellStyle name="20% - Accent1 4 2 3 3 2 2 9" xfId="34357" xr:uid="{00000000-0005-0000-0000-00007D850000}"/>
    <cellStyle name="20% - Accent1 4 2 3 3 2 3" xfId="34358" xr:uid="{00000000-0005-0000-0000-00007E850000}"/>
    <cellStyle name="20% - Accent1 4 2 3 3 2 3 2" xfId="34359" xr:uid="{00000000-0005-0000-0000-00007F850000}"/>
    <cellStyle name="20% - Accent1 4 2 3 3 2 3 2 2" xfId="34360" xr:uid="{00000000-0005-0000-0000-000080850000}"/>
    <cellStyle name="20% - Accent1 4 2 3 3 2 3 2 2 2" xfId="34361" xr:uid="{00000000-0005-0000-0000-000081850000}"/>
    <cellStyle name="20% - Accent1 4 2 3 3 2 3 2 2 2 2" xfId="34362" xr:uid="{00000000-0005-0000-0000-000082850000}"/>
    <cellStyle name="20% - Accent1 4 2 3 3 2 3 2 2 3" xfId="34363" xr:uid="{00000000-0005-0000-0000-000083850000}"/>
    <cellStyle name="20% - Accent1 4 2 3 3 2 3 2 3" xfId="34364" xr:uid="{00000000-0005-0000-0000-000084850000}"/>
    <cellStyle name="20% - Accent1 4 2 3 3 2 3 2 3 2" xfId="34365" xr:uid="{00000000-0005-0000-0000-000085850000}"/>
    <cellStyle name="20% - Accent1 4 2 3 3 2 3 2 4" xfId="34366" xr:uid="{00000000-0005-0000-0000-000086850000}"/>
    <cellStyle name="20% - Accent1 4 2 3 3 2 3 3" xfId="34367" xr:uid="{00000000-0005-0000-0000-000087850000}"/>
    <cellStyle name="20% - Accent1 4 2 3 3 2 3 3 2" xfId="34368" xr:uid="{00000000-0005-0000-0000-000088850000}"/>
    <cellStyle name="20% - Accent1 4 2 3 3 2 3 3 2 2" xfId="34369" xr:uid="{00000000-0005-0000-0000-000089850000}"/>
    <cellStyle name="20% - Accent1 4 2 3 3 2 3 3 2 2 2" xfId="34370" xr:uid="{00000000-0005-0000-0000-00008A850000}"/>
    <cellStyle name="20% - Accent1 4 2 3 3 2 3 3 2 3" xfId="34371" xr:uid="{00000000-0005-0000-0000-00008B850000}"/>
    <cellStyle name="20% - Accent1 4 2 3 3 2 3 3 3" xfId="34372" xr:uid="{00000000-0005-0000-0000-00008C850000}"/>
    <cellStyle name="20% - Accent1 4 2 3 3 2 3 3 3 2" xfId="34373" xr:uid="{00000000-0005-0000-0000-00008D850000}"/>
    <cellStyle name="20% - Accent1 4 2 3 3 2 3 3 4" xfId="34374" xr:uid="{00000000-0005-0000-0000-00008E850000}"/>
    <cellStyle name="20% - Accent1 4 2 3 3 2 3 4" xfId="34375" xr:uid="{00000000-0005-0000-0000-00008F850000}"/>
    <cellStyle name="20% - Accent1 4 2 3 3 2 3 4 2" xfId="34376" xr:uid="{00000000-0005-0000-0000-000090850000}"/>
    <cellStyle name="20% - Accent1 4 2 3 3 2 3 4 2 2" xfId="34377" xr:uid="{00000000-0005-0000-0000-000091850000}"/>
    <cellStyle name="20% - Accent1 4 2 3 3 2 3 4 2 2 2" xfId="34378" xr:uid="{00000000-0005-0000-0000-000092850000}"/>
    <cellStyle name="20% - Accent1 4 2 3 3 2 3 4 2 3" xfId="34379" xr:uid="{00000000-0005-0000-0000-000093850000}"/>
    <cellStyle name="20% - Accent1 4 2 3 3 2 3 4 3" xfId="34380" xr:uid="{00000000-0005-0000-0000-000094850000}"/>
    <cellStyle name="20% - Accent1 4 2 3 3 2 3 4 3 2" xfId="34381" xr:uid="{00000000-0005-0000-0000-000095850000}"/>
    <cellStyle name="20% - Accent1 4 2 3 3 2 3 4 4" xfId="34382" xr:uid="{00000000-0005-0000-0000-000096850000}"/>
    <cellStyle name="20% - Accent1 4 2 3 3 2 3 5" xfId="34383" xr:uid="{00000000-0005-0000-0000-000097850000}"/>
    <cellStyle name="20% - Accent1 4 2 3 3 2 3 5 2" xfId="34384" xr:uid="{00000000-0005-0000-0000-000098850000}"/>
    <cellStyle name="20% - Accent1 4 2 3 3 2 3 5 2 2" xfId="34385" xr:uid="{00000000-0005-0000-0000-000099850000}"/>
    <cellStyle name="20% - Accent1 4 2 3 3 2 3 5 3" xfId="34386" xr:uid="{00000000-0005-0000-0000-00009A850000}"/>
    <cellStyle name="20% - Accent1 4 2 3 3 2 3 6" xfId="34387" xr:uid="{00000000-0005-0000-0000-00009B850000}"/>
    <cellStyle name="20% - Accent1 4 2 3 3 2 3 6 2" xfId="34388" xr:uid="{00000000-0005-0000-0000-00009C850000}"/>
    <cellStyle name="20% - Accent1 4 2 3 3 2 3 6 2 2" xfId="34389" xr:uid="{00000000-0005-0000-0000-00009D850000}"/>
    <cellStyle name="20% - Accent1 4 2 3 3 2 3 6 3" xfId="34390" xr:uid="{00000000-0005-0000-0000-00009E850000}"/>
    <cellStyle name="20% - Accent1 4 2 3 3 2 3 7" xfId="34391" xr:uid="{00000000-0005-0000-0000-00009F850000}"/>
    <cellStyle name="20% - Accent1 4 2 3 3 2 3 7 2" xfId="34392" xr:uid="{00000000-0005-0000-0000-0000A0850000}"/>
    <cellStyle name="20% - Accent1 4 2 3 3 2 3 8" xfId="34393" xr:uid="{00000000-0005-0000-0000-0000A1850000}"/>
    <cellStyle name="20% - Accent1 4 2 3 3 2 3 8 2" xfId="34394" xr:uid="{00000000-0005-0000-0000-0000A2850000}"/>
    <cellStyle name="20% - Accent1 4 2 3 3 2 3 9" xfId="34395" xr:uid="{00000000-0005-0000-0000-0000A3850000}"/>
    <cellStyle name="20% - Accent1 4 2 3 3 2 4" xfId="34396" xr:uid="{00000000-0005-0000-0000-0000A4850000}"/>
    <cellStyle name="20% - Accent1 4 2 3 3 2 4 2" xfId="34397" xr:uid="{00000000-0005-0000-0000-0000A5850000}"/>
    <cellStyle name="20% - Accent1 4 2 3 3 2 4 2 2" xfId="34398" xr:uid="{00000000-0005-0000-0000-0000A6850000}"/>
    <cellStyle name="20% - Accent1 4 2 3 3 2 4 2 2 2" xfId="34399" xr:uid="{00000000-0005-0000-0000-0000A7850000}"/>
    <cellStyle name="20% - Accent1 4 2 3 3 2 4 2 3" xfId="34400" xr:uid="{00000000-0005-0000-0000-0000A8850000}"/>
    <cellStyle name="20% - Accent1 4 2 3 3 2 4 3" xfId="34401" xr:uid="{00000000-0005-0000-0000-0000A9850000}"/>
    <cellStyle name="20% - Accent1 4 2 3 3 2 4 3 2" xfId="34402" xr:uid="{00000000-0005-0000-0000-0000AA850000}"/>
    <cellStyle name="20% - Accent1 4 2 3 3 2 4 4" xfId="34403" xr:uid="{00000000-0005-0000-0000-0000AB850000}"/>
    <cellStyle name="20% - Accent1 4 2 3 3 2 5" xfId="34404" xr:uid="{00000000-0005-0000-0000-0000AC850000}"/>
    <cellStyle name="20% - Accent1 4 2 3 3 2 5 2" xfId="34405" xr:uid="{00000000-0005-0000-0000-0000AD850000}"/>
    <cellStyle name="20% - Accent1 4 2 3 3 2 5 2 2" xfId="34406" xr:uid="{00000000-0005-0000-0000-0000AE850000}"/>
    <cellStyle name="20% - Accent1 4 2 3 3 2 5 2 2 2" xfId="34407" xr:uid="{00000000-0005-0000-0000-0000AF850000}"/>
    <cellStyle name="20% - Accent1 4 2 3 3 2 5 2 3" xfId="34408" xr:uid="{00000000-0005-0000-0000-0000B0850000}"/>
    <cellStyle name="20% - Accent1 4 2 3 3 2 5 3" xfId="34409" xr:uid="{00000000-0005-0000-0000-0000B1850000}"/>
    <cellStyle name="20% - Accent1 4 2 3 3 2 5 3 2" xfId="34410" xr:uid="{00000000-0005-0000-0000-0000B2850000}"/>
    <cellStyle name="20% - Accent1 4 2 3 3 2 5 4" xfId="34411" xr:uid="{00000000-0005-0000-0000-0000B3850000}"/>
    <cellStyle name="20% - Accent1 4 2 3 3 2 6" xfId="34412" xr:uid="{00000000-0005-0000-0000-0000B4850000}"/>
    <cellStyle name="20% - Accent1 4 2 3 3 2 6 2" xfId="34413" xr:uid="{00000000-0005-0000-0000-0000B5850000}"/>
    <cellStyle name="20% - Accent1 4 2 3 3 2 6 2 2" xfId="34414" xr:uid="{00000000-0005-0000-0000-0000B6850000}"/>
    <cellStyle name="20% - Accent1 4 2 3 3 2 6 2 2 2" xfId="34415" xr:uid="{00000000-0005-0000-0000-0000B7850000}"/>
    <cellStyle name="20% - Accent1 4 2 3 3 2 6 2 3" xfId="34416" xr:uid="{00000000-0005-0000-0000-0000B8850000}"/>
    <cellStyle name="20% - Accent1 4 2 3 3 2 6 3" xfId="34417" xr:uid="{00000000-0005-0000-0000-0000B9850000}"/>
    <cellStyle name="20% - Accent1 4 2 3 3 2 6 3 2" xfId="34418" xr:uid="{00000000-0005-0000-0000-0000BA850000}"/>
    <cellStyle name="20% - Accent1 4 2 3 3 2 6 4" xfId="34419" xr:uid="{00000000-0005-0000-0000-0000BB850000}"/>
    <cellStyle name="20% - Accent1 4 2 3 3 2 7" xfId="34420" xr:uid="{00000000-0005-0000-0000-0000BC850000}"/>
    <cellStyle name="20% - Accent1 4 2 3 3 2 7 2" xfId="34421" xr:uid="{00000000-0005-0000-0000-0000BD850000}"/>
    <cellStyle name="20% - Accent1 4 2 3 3 2 7 2 2" xfId="34422" xr:uid="{00000000-0005-0000-0000-0000BE850000}"/>
    <cellStyle name="20% - Accent1 4 2 3 3 2 7 3" xfId="34423" xr:uid="{00000000-0005-0000-0000-0000BF850000}"/>
    <cellStyle name="20% - Accent1 4 2 3 3 2 8" xfId="34424" xr:uid="{00000000-0005-0000-0000-0000C0850000}"/>
    <cellStyle name="20% - Accent1 4 2 3 3 2 8 2" xfId="34425" xr:uid="{00000000-0005-0000-0000-0000C1850000}"/>
    <cellStyle name="20% - Accent1 4 2 3 3 2 8 2 2" xfId="34426" xr:uid="{00000000-0005-0000-0000-0000C2850000}"/>
    <cellStyle name="20% - Accent1 4 2 3 3 2 8 3" xfId="34427" xr:uid="{00000000-0005-0000-0000-0000C3850000}"/>
    <cellStyle name="20% - Accent1 4 2 3 3 2 9" xfId="34428" xr:uid="{00000000-0005-0000-0000-0000C4850000}"/>
    <cellStyle name="20% - Accent1 4 2 3 3 2 9 2" xfId="34429" xr:uid="{00000000-0005-0000-0000-0000C5850000}"/>
    <cellStyle name="20% - Accent1 4 2 3 3 3" xfId="34430" xr:uid="{00000000-0005-0000-0000-0000C6850000}"/>
    <cellStyle name="20% - Accent1 4 2 3 3 3 10" xfId="34431" xr:uid="{00000000-0005-0000-0000-0000C7850000}"/>
    <cellStyle name="20% - Accent1 4 2 3 3 3 10 2" xfId="34432" xr:uid="{00000000-0005-0000-0000-0000C8850000}"/>
    <cellStyle name="20% - Accent1 4 2 3 3 3 11" xfId="34433" xr:uid="{00000000-0005-0000-0000-0000C9850000}"/>
    <cellStyle name="20% - Accent1 4 2 3 3 3 2" xfId="34434" xr:uid="{00000000-0005-0000-0000-0000CA850000}"/>
    <cellStyle name="20% - Accent1 4 2 3 3 3 2 2" xfId="34435" xr:uid="{00000000-0005-0000-0000-0000CB850000}"/>
    <cellStyle name="20% - Accent1 4 2 3 3 3 2 2 2" xfId="34436" xr:uid="{00000000-0005-0000-0000-0000CC850000}"/>
    <cellStyle name="20% - Accent1 4 2 3 3 3 2 2 2 2" xfId="34437" xr:uid="{00000000-0005-0000-0000-0000CD850000}"/>
    <cellStyle name="20% - Accent1 4 2 3 3 3 2 2 2 2 2" xfId="34438" xr:uid="{00000000-0005-0000-0000-0000CE850000}"/>
    <cellStyle name="20% - Accent1 4 2 3 3 3 2 2 2 3" xfId="34439" xr:uid="{00000000-0005-0000-0000-0000CF850000}"/>
    <cellStyle name="20% - Accent1 4 2 3 3 3 2 2 3" xfId="34440" xr:uid="{00000000-0005-0000-0000-0000D0850000}"/>
    <cellStyle name="20% - Accent1 4 2 3 3 3 2 2 3 2" xfId="34441" xr:uid="{00000000-0005-0000-0000-0000D1850000}"/>
    <cellStyle name="20% - Accent1 4 2 3 3 3 2 2 4" xfId="34442" xr:uid="{00000000-0005-0000-0000-0000D2850000}"/>
    <cellStyle name="20% - Accent1 4 2 3 3 3 2 3" xfId="34443" xr:uid="{00000000-0005-0000-0000-0000D3850000}"/>
    <cellStyle name="20% - Accent1 4 2 3 3 3 2 3 2" xfId="34444" xr:uid="{00000000-0005-0000-0000-0000D4850000}"/>
    <cellStyle name="20% - Accent1 4 2 3 3 3 2 3 2 2" xfId="34445" xr:uid="{00000000-0005-0000-0000-0000D5850000}"/>
    <cellStyle name="20% - Accent1 4 2 3 3 3 2 3 2 2 2" xfId="34446" xr:uid="{00000000-0005-0000-0000-0000D6850000}"/>
    <cellStyle name="20% - Accent1 4 2 3 3 3 2 3 2 3" xfId="34447" xr:uid="{00000000-0005-0000-0000-0000D7850000}"/>
    <cellStyle name="20% - Accent1 4 2 3 3 3 2 3 3" xfId="34448" xr:uid="{00000000-0005-0000-0000-0000D8850000}"/>
    <cellStyle name="20% - Accent1 4 2 3 3 3 2 3 3 2" xfId="34449" xr:uid="{00000000-0005-0000-0000-0000D9850000}"/>
    <cellStyle name="20% - Accent1 4 2 3 3 3 2 3 4" xfId="34450" xr:uid="{00000000-0005-0000-0000-0000DA850000}"/>
    <cellStyle name="20% - Accent1 4 2 3 3 3 2 4" xfId="34451" xr:uid="{00000000-0005-0000-0000-0000DB850000}"/>
    <cellStyle name="20% - Accent1 4 2 3 3 3 2 4 2" xfId="34452" xr:uid="{00000000-0005-0000-0000-0000DC850000}"/>
    <cellStyle name="20% - Accent1 4 2 3 3 3 2 4 2 2" xfId="34453" xr:uid="{00000000-0005-0000-0000-0000DD850000}"/>
    <cellStyle name="20% - Accent1 4 2 3 3 3 2 4 2 2 2" xfId="34454" xr:uid="{00000000-0005-0000-0000-0000DE850000}"/>
    <cellStyle name="20% - Accent1 4 2 3 3 3 2 4 2 3" xfId="34455" xr:uid="{00000000-0005-0000-0000-0000DF850000}"/>
    <cellStyle name="20% - Accent1 4 2 3 3 3 2 4 3" xfId="34456" xr:uid="{00000000-0005-0000-0000-0000E0850000}"/>
    <cellStyle name="20% - Accent1 4 2 3 3 3 2 4 3 2" xfId="34457" xr:uid="{00000000-0005-0000-0000-0000E1850000}"/>
    <cellStyle name="20% - Accent1 4 2 3 3 3 2 4 4" xfId="34458" xr:uid="{00000000-0005-0000-0000-0000E2850000}"/>
    <cellStyle name="20% - Accent1 4 2 3 3 3 2 5" xfId="34459" xr:uid="{00000000-0005-0000-0000-0000E3850000}"/>
    <cellStyle name="20% - Accent1 4 2 3 3 3 2 5 2" xfId="34460" xr:uid="{00000000-0005-0000-0000-0000E4850000}"/>
    <cellStyle name="20% - Accent1 4 2 3 3 3 2 5 2 2" xfId="34461" xr:uid="{00000000-0005-0000-0000-0000E5850000}"/>
    <cellStyle name="20% - Accent1 4 2 3 3 3 2 5 3" xfId="34462" xr:uid="{00000000-0005-0000-0000-0000E6850000}"/>
    <cellStyle name="20% - Accent1 4 2 3 3 3 2 6" xfId="34463" xr:uid="{00000000-0005-0000-0000-0000E7850000}"/>
    <cellStyle name="20% - Accent1 4 2 3 3 3 2 6 2" xfId="34464" xr:uid="{00000000-0005-0000-0000-0000E8850000}"/>
    <cellStyle name="20% - Accent1 4 2 3 3 3 2 6 2 2" xfId="34465" xr:uid="{00000000-0005-0000-0000-0000E9850000}"/>
    <cellStyle name="20% - Accent1 4 2 3 3 3 2 6 3" xfId="34466" xr:uid="{00000000-0005-0000-0000-0000EA850000}"/>
    <cellStyle name="20% - Accent1 4 2 3 3 3 2 7" xfId="34467" xr:uid="{00000000-0005-0000-0000-0000EB850000}"/>
    <cellStyle name="20% - Accent1 4 2 3 3 3 2 7 2" xfId="34468" xr:uid="{00000000-0005-0000-0000-0000EC850000}"/>
    <cellStyle name="20% - Accent1 4 2 3 3 3 2 8" xfId="34469" xr:uid="{00000000-0005-0000-0000-0000ED850000}"/>
    <cellStyle name="20% - Accent1 4 2 3 3 3 2 8 2" xfId="34470" xr:uid="{00000000-0005-0000-0000-0000EE850000}"/>
    <cellStyle name="20% - Accent1 4 2 3 3 3 2 9" xfId="34471" xr:uid="{00000000-0005-0000-0000-0000EF850000}"/>
    <cellStyle name="20% - Accent1 4 2 3 3 3 3" xfId="34472" xr:uid="{00000000-0005-0000-0000-0000F0850000}"/>
    <cellStyle name="20% - Accent1 4 2 3 3 3 3 2" xfId="34473" xr:uid="{00000000-0005-0000-0000-0000F1850000}"/>
    <cellStyle name="20% - Accent1 4 2 3 3 3 3 2 2" xfId="34474" xr:uid="{00000000-0005-0000-0000-0000F2850000}"/>
    <cellStyle name="20% - Accent1 4 2 3 3 3 3 2 2 2" xfId="34475" xr:uid="{00000000-0005-0000-0000-0000F3850000}"/>
    <cellStyle name="20% - Accent1 4 2 3 3 3 3 2 2 2 2" xfId="34476" xr:uid="{00000000-0005-0000-0000-0000F4850000}"/>
    <cellStyle name="20% - Accent1 4 2 3 3 3 3 2 2 3" xfId="34477" xr:uid="{00000000-0005-0000-0000-0000F5850000}"/>
    <cellStyle name="20% - Accent1 4 2 3 3 3 3 2 3" xfId="34478" xr:uid="{00000000-0005-0000-0000-0000F6850000}"/>
    <cellStyle name="20% - Accent1 4 2 3 3 3 3 2 3 2" xfId="34479" xr:uid="{00000000-0005-0000-0000-0000F7850000}"/>
    <cellStyle name="20% - Accent1 4 2 3 3 3 3 2 4" xfId="34480" xr:uid="{00000000-0005-0000-0000-0000F8850000}"/>
    <cellStyle name="20% - Accent1 4 2 3 3 3 3 3" xfId="34481" xr:uid="{00000000-0005-0000-0000-0000F9850000}"/>
    <cellStyle name="20% - Accent1 4 2 3 3 3 3 3 2" xfId="34482" xr:uid="{00000000-0005-0000-0000-0000FA850000}"/>
    <cellStyle name="20% - Accent1 4 2 3 3 3 3 3 2 2" xfId="34483" xr:uid="{00000000-0005-0000-0000-0000FB850000}"/>
    <cellStyle name="20% - Accent1 4 2 3 3 3 3 3 2 2 2" xfId="34484" xr:uid="{00000000-0005-0000-0000-0000FC850000}"/>
    <cellStyle name="20% - Accent1 4 2 3 3 3 3 3 2 3" xfId="34485" xr:uid="{00000000-0005-0000-0000-0000FD850000}"/>
    <cellStyle name="20% - Accent1 4 2 3 3 3 3 3 3" xfId="34486" xr:uid="{00000000-0005-0000-0000-0000FE850000}"/>
    <cellStyle name="20% - Accent1 4 2 3 3 3 3 3 3 2" xfId="34487" xr:uid="{00000000-0005-0000-0000-0000FF850000}"/>
    <cellStyle name="20% - Accent1 4 2 3 3 3 3 3 4" xfId="34488" xr:uid="{00000000-0005-0000-0000-000000860000}"/>
    <cellStyle name="20% - Accent1 4 2 3 3 3 3 4" xfId="34489" xr:uid="{00000000-0005-0000-0000-000001860000}"/>
    <cellStyle name="20% - Accent1 4 2 3 3 3 3 4 2" xfId="34490" xr:uid="{00000000-0005-0000-0000-000002860000}"/>
    <cellStyle name="20% - Accent1 4 2 3 3 3 3 4 2 2" xfId="34491" xr:uid="{00000000-0005-0000-0000-000003860000}"/>
    <cellStyle name="20% - Accent1 4 2 3 3 3 3 4 2 2 2" xfId="34492" xr:uid="{00000000-0005-0000-0000-000004860000}"/>
    <cellStyle name="20% - Accent1 4 2 3 3 3 3 4 2 3" xfId="34493" xr:uid="{00000000-0005-0000-0000-000005860000}"/>
    <cellStyle name="20% - Accent1 4 2 3 3 3 3 4 3" xfId="34494" xr:uid="{00000000-0005-0000-0000-000006860000}"/>
    <cellStyle name="20% - Accent1 4 2 3 3 3 3 4 3 2" xfId="34495" xr:uid="{00000000-0005-0000-0000-000007860000}"/>
    <cellStyle name="20% - Accent1 4 2 3 3 3 3 4 4" xfId="34496" xr:uid="{00000000-0005-0000-0000-000008860000}"/>
    <cellStyle name="20% - Accent1 4 2 3 3 3 3 5" xfId="34497" xr:uid="{00000000-0005-0000-0000-000009860000}"/>
    <cellStyle name="20% - Accent1 4 2 3 3 3 3 5 2" xfId="34498" xr:uid="{00000000-0005-0000-0000-00000A860000}"/>
    <cellStyle name="20% - Accent1 4 2 3 3 3 3 5 2 2" xfId="34499" xr:uid="{00000000-0005-0000-0000-00000B860000}"/>
    <cellStyle name="20% - Accent1 4 2 3 3 3 3 5 3" xfId="34500" xr:uid="{00000000-0005-0000-0000-00000C860000}"/>
    <cellStyle name="20% - Accent1 4 2 3 3 3 3 6" xfId="34501" xr:uid="{00000000-0005-0000-0000-00000D860000}"/>
    <cellStyle name="20% - Accent1 4 2 3 3 3 3 6 2" xfId="34502" xr:uid="{00000000-0005-0000-0000-00000E860000}"/>
    <cellStyle name="20% - Accent1 4 2 3 3 3 3 6 2 2" xfId="34503" xr:uid="{00000000-0005-0000-0000-00000F860000}"/>
    <cellStyle name="20% - Accent1 4 2 3 3 3 3 6 3" xfId="34504" xr:uid="{00000000-0005-0000-0000-000010860000}"/>
    <cellStyle name="20% - Accent1 4 2 3 3 3 3 7" xfId="34505" xr:uid="{00000000-0005-0000-0000-000011860000}"/>
    <cellStyle name="20% - Accent1 4 2 3 3 3 3 7 2" xfId="34506" xr:uid="{00000000-0005-0000-0000-000012860000}"/>
    <cellStyle name="20% - Accent1 4 2 3 3 3 3 8" xfId="34507" xr:uid="{00000000-0005-0000-0000-000013860000}"/>
    <cellStyle name="20% - Accent1 4 2 3 3 3 3 8 2" xfId="34508" xr:uid="{00000000-0005-0000-0000-000014860000}"/>
    <cellStyle name="20% - Accent1 4 2 3 3 3 3 9" xfId="34509" xr:uid="{00000000-0005-0000-0000-000015860000}"/>
    <cellStyle name="20% - Accent1 4 2 3 3 3 4" xfId="34510" xr:uid="{00000000-0005-0000-0000-000016860000}"/>
    <cellStyle name="20% - Accent1 4 2 3 3 3 4 2" xfId="34511" xr:uid="{00000000-0005-0000-0000-000017860000}"/>
    <cellStyle name="20% - Accent1 4 2 3 3 3 4 2 2" xfId="34512" xr:uid="{00000000-0005-0000-0000-000018860000}"/>
    <cellStyle name="20% - Accent1 4 2 3 3 3 4 2 2 2" xfId="34513" xr:uid="{00000000-0005-0000-0000-000019860000}"/>
    <cellStyle name="20% - Accent1 4 2 3 3 3 4 2 3" xfId="34514" xr:uid="{00000000-0005-0000-0000-00001A860000}"/>
    <cellStyle name="20% - Accent1 4 2 3 3 3 4 3" xfId="34515" xr:uid="{00000000-0005-0000-0000-00001B860000}"/>
    <cellStyle name="20% - Accent1 4 2 3 3 3 4 3 2" xfId="34516" xr:uid="{00000000-0005-0000-0000-00001C860000}"/>
    <cellStyle name="20% - Accent1 4 2 3 3 3 4 4" xfId="34517" xr:uid="{00000000-0005-0000-0000-00001D860000}"/>
    <cellStyle name="20% - Accent1 4 2 3 3 3 5" xfId="34518" xr:uid="{00000000-0005-0000-0000-00001E860000}"/>
    <cellStyle name="20% - Accent1 4 2 3 3 3 5 2" xfId="34519" xr:uid="{00000000-0005-0000-0000-00001F860000}"/>
    <cellStyle name="20% - Accent1 4 2 3 3 3 5 2 2" xfId="34520" xr:uid="{00000000-0005-0000-0000-000020860000}"/>
    <cellStyle name="20% - Accent1 4 2 3 3 3 5 2 2 2" xfId="34521" xr:uid="{00000000-0005-0000-0000-000021860000}"/>
    <cellStyle name="20% - Accent1 4 2 3 3 3 5 2 3" xfId="34522" xr:uid="{00000000-0005-0000-0000-000022860000}"/>
    <cellStyle name="20% - Accent1 4 2 3 3 3 5 3" xfId="34523" xr:uid="{00000000-0005-0000-0000-000023860000}"/>
    <cellStyle name="20% - Accent1 4 2 3 3 3 5 3 2" xfId="34524" xr:uid="{00000000-0005-0000-0000-000024860000}"/>
    <cellStyle name="20% - Accent1 4 2 3 3 3 5 4" xfId="34525" xr:uid="{00000000-0005-0000-0000-000025860000}"/>
    <cellStyle name="20% - Accent1 4 2 3 3 3 6" xfId="34526" xr:uid="{00000000-0005-0000-0000-000026860000}"/>
    <cellStyle name="20% - Accent1 4 2 3 3 3 6 2" xfId="34527" xr:uid="{00000000-0005-0000-0000-000027860000}"/>
    <cellStyle name="20% - Accent1 4 2 3 3 3 6 2 2" xfId="34528" xr:uid="{00000000-0005-0000-0000-000028860000}"/>
    <cellStyle name="20% - Accent1 4 2 3 3 3 6 2 2 2" xfId="34529" xr:uid="{00000000-0005-0000-0000-000029860000}"/>
    <cellStyle name="20% - Accent1 4 2 3 3 3 6 2 3" xfId="34530" xr:uid="{00000000-0005-0000-0000-00002A860000}"/>
    <cellStyle name="20% - Accent1 4 2 3 3 3 6 3" xfId="34531" xr:uid="{00000000-0005-0000-0000-00002B860000}"/>
    <cellStyle name="20% - Accent1 4 2 3 3 3 6 3 2" xfId="34532" xr:uid="{00000000-0005-0000-0000-00002C860000}"/>
    <cellStyle name="20% - Accent1 4 2 3 3 3 6 4" xfId="34533" xr:uid="{00000000-0005-0000-0000-00002D860000}"/>
    <cellStyle name="20% - Accent1 4 2 3 3 3 7" xfId="34534" xr:uid="{00000000-0005-0000-0000-00002E860000}"/>
    <cellStyle name="20% - Accent1 4 2 3 3 3 7 2" xfId="34535" xr:uid="{00000000-0005-0000-0000-00002F860000}"/>
    <cellStyle name="20% - Accent1 4 2 3 3 3 7 2 2" xfId="34536" xr:uid="{00000000-0005-0000-0000-000030860000}"/>
    <cellStyle name="20% - Accent1 4 2 3 3 3 7 3" xfId="34537" xr:uid="{00000000-0005-0000-0000-000031860000}"/>
    <cellStyle name="20% - Accent1 4 2 3 3 3 8" xfId="34538" xr:uid="{00000000-0005-0000-0000-000032860000}"/>
    <cellStyle name="20% - Accent1 4 2 3 3 3 8 2" xfId="34539" xr:uid="{00000000-0005-0000-0000-000033860000}"/>
    <cellStyle name="20% - Accent1 4 2 3 3 3 8 2 2" xfId="34540" xr:uid="{00000000-0005-0000-0000-000034860000}"/>
    <cellStyle name="20% - Accent1 4 2 3 3 3 8 3" xfId="34541" xr:uid="{00000000-0005-0000-0000-000035860000}"/>
    <cellStyle name="20% - Accent1 4 2 3 3 3 9" xfId="34542" xr:uid="{00000000-0005-0000-0000-000036860000}"/>
    <cellStyle name="20% - Accent1 4 2 3 3 3 9 2" xfId="34543" xr:uid="{00000000-0005-0000-0000-000037860000}"/>
    <cellStyle name="20% - Accent1 4 2 3 3 4" xfId="34544" xr:uid="{00000000-0005-0000-0000-000038860000}"/>
    <cellStyle name="20% - Accent1 4 2 3 3 4 10" xfId="34545" xr:uid="{00000000-0005-0000-0000-000039860000}"/>
    <cellStyle name="20% - Accent1 4 2 3 3 4 10 2" xfId="34546" xr:uid="{00000000-0005-0000-0000-00003A860000}"/>
    <cellStyle name="20% - Accent1 4 2 3 3 4 11" xfId="34547" xr:uid="{00000000-0005-0000-0000-00003B860000}"/>
    <cellStyle name="20% - Accent1 4 2 3 3 4 2" xfId="34548" xr:uid="{00000000-0005-0000-0000-00003C860000}"/>
    <cellStyle name="20% - Accent1 4 2 3 3 4 2 2" xfId="34549" xr:uid="{00000000-0005-0000-0000-00003D860000}"/>
    <cellStyle name="20% - Accent1 4 2 3 3 4 2 2 2" xfId="34550" xr:uid="{00000000-0005-0000-0000-00003E860000}"/>
    <cellStyle name="20% - Accent1 4 2 3 3 4 2 2 2 2" xfId="34551" xr:uid="{00000000-0005-0000-0000-00003F860000}"/>
    <cellStyle name="20% - Accent1 4 2 3 3 4 2 2 2 2 2" xfId="34552" xr:uid="{00000000-0005-0000-0000-000040860000}"/>
    <cellStyle name="20% - Accent1 4 2 3 3 4 2 2 2 3" xfId="34553" xr:uid="{00000000-0005-0000-0000-000041860000}"/>
    <cellStyle name="20% - Accent1 4 2 3 3 4 2 2 3" xfId="34554" xr:uid="{00000000-0005-0000-0000-000042860000}"/>
    <cellStyle name="20% - Accent1 4 2 3 3 4 2 2 3 2" xfId="34555" xr:uid="{00000000-0005-0000-0000-000043860000}"/>
    <cellStyle name="20% - Accent1 4 2 3 3 4 2 2 4" xfId="34556" xr:uid="{00000000-0005-0000-0000-000044860000}"/>
    <cellStyle name="20% - Accent1 4 2 3 3 4 2 3" xfId="34557" xr:uid="{00000000-0005-0000-0000-000045860000}"/>
    <cellStyle name="20% - Accent1 4 2 3 3 4 2 3 2" xfId="34558" xr:uid="{00000000-0005-0000-0000-000046860000}"/>
    <cellStyle name="20% - Accent1 4 2 3 3 4 2 3 2 2" xfId="34559" xr:uid="{00000000-0005-0000-0000-000047860000}"/>
    <cellStyle name="20% - Accent1 4 2 3 3 4 2 3 2 2 2" xfId="34560" xr:uid="{00000000-0005-0000-0000-000048860000}"/>
    <cellStyle name="20% - Accent1 4 2 3 3 4 2 3 2 3" xfId="34561" xr:uid="{00000000-0005-0000-0000-000049860000}"/>
    <cellStyle name="20% - Accent1 4 2 3 3 4 2 3 3" xfId="34562" xr:uid="{00000000-0005-0000-0000-00004A860000}"/>
    <cellStyle name="20% - Accent1 4 2 3 3 4 2 3 3 2" xfId="34563" xr:uid="{00000000-0005-0000-0000-00004B860000}"/>
    <cellStyle name="20% - Accent1 4 2 3 3 4 2 3 4" xfId="34564" xr:uid="{00000000-0005-0000-0000-00004C860000}"/>
    <cellStyle name="20% - Accent1 4 2 3 3 4 2 4" xfId="34565" xr:uid="{00000000-0005-0000-0000-00004D860000}"/>
    <cellStyle name="20% - Accent1 4 2 3 3 4 2 4 2" xfId="34566" xr:uid="{00000000-0005-0000-0000-00004E860000}"/>
    <cellStyle name="20% - Accent1 4 2 3 3 4 2 4 2 2" xfId="34567" xr:uid="{00000000-0005-0000-0000-00004F860000}"/>
    <cellStyle name="20% - Accent1 4 2 3 3 4 2 4 2 2 2" xfId="34568" xr:uid="{00000000-0005-0000-0000-000050860000}"/>
    <cellStyle name="20% - Accent1 4 2 3 3 4 2 4 2 3" xfId="34569" xr:uid="{00000000-0005-0000-0000-000051860000}"/>
    <cellStyle name="20% - Accent1 4 2 3 3 4 2 4 3" xfId="34570" xr:uid="{00000000-0005-0000-0000-000052860000}"/>
    <cellStyle name="20% - Accent1 4 2 3 3 4 2 4 3 2" xfId="34571" xr:uid="{00000000-0005-0000-0000-000053860000}"/>
    <cellStyle name="20% - Accent1 4 2 3 3 4 2 4 4" xfId="34572" xr:uid="{00000000-0005-0000-0000-000054860000}"/>
    <cellStyle name="20% - Accent1 4 2 3 3 4 2 5" xfId="34573" xr:uid="{00000000-0005-0000-0000-000055860000}"/>
    <cellStyle name="20% - Accent1 4 2 3 3 4 2 5 2" xfId="34574" xr:uid="{00000000-0005-0000-0000-000056860000}"/>
    <cellStyle name="20% - Accent1 4 2 3 3 4 2 5 2 2" xfId="34575" xr:uid="{00000000-0005-0000-0000-000057860000}"/>
    <cellStyle name="20% - Accent1 4 2 3 3 4 2 5 3" xfId="34576" xr:uid="{00000000-0005-0000-0000-000058860000}"/>
    <cellStyle name="20% - Accent1 4 2 3 3 4 2 6" xfId="34577" xr:uid="{00000000-0005-0000-0000-000059860000}"/>
    <cellStyle name="20% - Accent1 4 2 3 3 4 2 6 2" xfId="34578" xr:uid="{00000000-0005-0000-0000-00005A860000}"/>
    <cellStyle name="20% - Accent1 4 2 3 3 4 2 6 2 2" xfId="34579" xr:uid="{00000000-0005-0000-0000-00005B860000}"/>
    <cellStyle name="20% - Accent1 4 2 3 3 4 2 6 3" xfId="34580" xr:uid="{00000000-0005-0000-0000-00005C860000}"/>
    <cellStyle name="20% - Accent1 4 2 3 3 4 2 7" xfId="34581" xr:uid="{00000000-0005-0000-0000-00005D860000}"/>
    <cellStyle name="20% - Accent1 4 2 3 3 4 2 7 2" xfId="34582" xr:uid="{00000000-0005-0000-0000-00005E860000}"/>
    <cellStyle name="20% - Accent1 4 2 3 3 4 2 8" xfId="34583" xr:uid="{00000000-0005-0000-0000-00005F860000}"/>
    <cellStyle name="20% - Accent1 4 2 3 3 4 2 8 2" xfId="34584" xr:uid="{00000000-0005-0000-0000-000060860000}"/>
    <cellStyle name="20% - Accent1 4 2 3 3 4 2 9" xfId="34585" xr:uid="{00000000-0005-0000-0000-000061860000}"/>
    <cellStyle name="20% - Accent1 4 2 3 3 4 3" xfId="34586" xr:uid="{00000000-0005-0000-0000-000062860000}"/>
    <cellStyle name="20% - Accent1 4 2 3 3 4 3 2" xfId="34587" xr:uid="{00000000-0005-0000-0000-000063860000}"/>
    <cellStyle name="20% - Accent1 4 2 3 3 4 3 2 2" xfId="34588" xr:uid="{00000000-0005-0000-0000-000064860000}"/>
    <cellStyle name="20% - Accent1 4 2 3 3 4 3 2 2 2" xfId="34589" xr:uid="{00000000-0005-0000-0000-000065860000}"/>
    <cellStyle name="20% - Accent1 4 2 3 3 4 3 2 2 2 2" xfId="34590" xr:uid="{00000000-0005-0000-0000-000066860000}"/>
    <cellStyle name="20% - Accent1 4 2 3 3 4 3 2 2 3" xfId="34591" xr:uid="{00000000-0005-0000-0000-000067860000}"/>
    <cellStyle name="20% - Accent1 4 2 3 3 4 3 2 3" xfId="34592" xr:uid="{00000000-0005-0000-0000-000068860000}"/>
    <cellStyle name="20% - Accent1 4 2 3 3 4 3 2 3 2" xfId="34593" xr:uid="{00000000-0005-0000-0000-000069860000}"/>
    <cellStyle name="20% - Accent1 4 2 3 3 4 3 2 4" xfId="34594" xr:uid="{00000000-0005-0000-0000-00006A860000}"/>
    <cellStyle name="20% - Accent1 4 2 3 3 4 3 3" xfId="34595" xr:uid="{00000000-0005-0000-0000-00006B860000}"/>
    <cellStyle name="20% - Accent1 4 2 3 3 4 3 3 2" xfId="34596" xr:uid="{00000000-0005-0000-0000-00006C860000}"/>
    <cellStyle name="20% - Accent1 4 2 3 3 4 3 3 2 2" xfId="34597" xr:uid="{00000000-0005-0000-0000-00006D860000}"/>
    <cellStyle name="20% - Accent1 4 2 3 3 4 3 3 2 2 2" xfId="34598" xr:uid="{00000000-0005-0000-0000-00006E860000}"/>
    <cellStyle name="20% - Accent1 4 2 3 3 4 3 3 2 3" xfId="34599" xr:uid="{00000000-0005-0000-0000-00006F860000}"/>
    <cellStyle name="20% - Accent1 4 2 3 3 4 3 3 3" xfId="34600" xr:uid="{00000000-0005-0000-0000-000070860000}"/>
    <cellStyle name="20% - Accent1 4 2 3 3 4 3 3 3 2" xfId="34601" xr:uid="{00000000-0005-0000-0000-000071860000}"/>
    <cellStyle name="20% - Accent1 4 2 3 3 4 3 3 4" xfId="34602" xr:uid="{00000000-0005-0000-0000-000072860000}"/>
    <cellStyle name="20% - Accent1 4 2 3 3 4 3 4" xfId="34603" xr:uid="{00000000-0005-0000-0000-000073860000}"/>
    <cellStyle name="20% - Accent1 4 2 3 3 4 3 4 2" xfId="34604" xr:uid="{00000000-0005-0000-0000-000074860000}"/>
    <cellStyle name="20% - Accent1 4 2 3 3 4 3 4 2 2" xfId="34605" xr:uid="{00000000-0005-0000-0000-000075860000}"/>
    <cellStyle name="20% - Accent1 4 2 3 3 4 3 4 2 2 2" xfId="34606" xr:uid="{00000000-0005-0000-0000-000076860000}"/>
    <cellStyle name="20% - Accent1 4 2 3 3 4 3 4 2 3" xfId="34607" xr:uid="{00000000-0005-0000-0000-000077860000}"/>
    <cellStyle name="20% - Accent1 4 2 3 3 4 3 4 3" xfId="34608" xr:uid="{00000000-0005-0000-0000-000078860000}"/>
    <cellStyle name="20% - Accent1 4 2 3 3 4 3 4 3 2" xfId="34609" xr:uid="{00000000-0005-0000-0000-000079860000}"/>
    <cellStyle name="20% - Accent1 4 2 3 3 4 3 4 4" xfId="34610" xr:uid="{00000000-0005-0000-0000-00007A860000}"/>
    <cellStyle name="20% - Accent1 4 2 3 3 4 3 5" xfId="34611" xr:uid="{00000000-0005-0000-0000-00007B860000}"/>
    <cellStyle name="20% - Accent1 4 2 3 3 4 3 5 2" xfId="34612" xr:uid="{00000000-0005-0000-0000-00007C860000}"/>
    <cellStyle name="20% - Accent1 4 2 3 3 4 3 5 2 2" xfId="34613" xr:uid="{00000000-0005-0000-0000-00007D860000}"/>
    <cellStyle name="20% - Accent1 4 2 3 3 4 3 5 3" xfId="34614" xr:uid="{00000000-0005-0000-0000-00007E860000}"/>
    <cellStyle name="20% - Accent1 4 2 3 3 4 3 6" xfId="34615" xr:uid="{00000000-0005-0000-0000-00007F860000}"/>
    <cellStyle name="20% - Accent1 4 2 3 3 4 3 6 2" xfId="34616" xr:uid="{00000000-0005-0000-0000-000080860000}"/>
    <cellStyle name="20% - Accent1 4 2 3 3 4 3 6 2 2" xfId="34617" xr:uid="{00000000-0005-0000-0000-000081860000}"/>
    <cellStyle name="20% - Accent1 4 2 3 3 4 3 6 3" xfId="34618" xr:uid="{00000000-0005-0000-0000-000082860000}"/>
    <cellStyle name="20% - Accent1 4 2 3 3 4 3 7" xfId="34619" xr:uid="{00000000-0005-0000-0000-000083860000}"/>
    <cellStyle name="20% - Accent1 4 2 3 3 4 3 7 2" xfId="34620" xr:uid="{00000000-0005-0000-0000-000084860000}"/>
    <cellStyle name="20% - Accent1 4 2 3 3 4 3 8" xfId="34621" xr:uid="{00000000-0005-0000-0000-000085860000}"/>
    <cellStyle name="20% - Accent1 4 2 3 3 4 3 8 2" xfId="34622" xr:uid="{00000000-0005-0000-0000-000086860000}"/>
    <cellStyle name="20% - Accent1 4 2 3 3 4 3 9" xfId="34623" xr:uid="{00000000-0005-0000-0000-000087860000}"/>
    <cellStyle name="20% - Accent1 4 2 3 3 4 4" xfId="34624" xr:uid="{00000000-0005-0000-0000-000088860000}"/>
    <cellStyle name="20% - Accent1 4 2 3 3 4 4 2" xfId="34625" xr:uid="{00000000-0005-0000-0000-000089860000}"/>
    <cellStyle name="20% - Accent1 4 2 3 3 4 4 2 2" xfId="34626" xr:uid="{00000000-0005-0000-0000-00008A860000}"/>
    <cellStyle name="20% - Accent1 4 2 3 3 4 4 2 2 2" xfId="34627" xr:uid="{00000000-0005-0000-0000-00008B860000}"/>
    <cellStyle name="20% - Accent1 4 2 3 3 4 4 2 3" xfId="34628" xr:uid="{00000000-0005-0000-0000-00008C860000}"/>
    <cellStyle name="20% - Accent1 4 2 3 3 4 4 3" xfId="34629" xr:uid="{00000000-0005-0000-0000-00008D860000}"/>
    <cellStyle name="20% - Accent1 4 2 3 3 4 4 3 2" xfId="34630" xr:uid="{00000000-0005-0000-0000-00008E860000}"/>
    <cellStyle name="20% - Accent1 4 2 3 3 4 4 4" xfId="34631" xr:uid="{00000000-0005-0000-0000-00008F860000}"/>
    <cellStyle name="20% - Accent1 4 2 3 3 4 5" xfId="34632" xr:uid="{00000000-0005-0000-0000-000090860000}"/>
    <cellStyle name="20% - Accent1 4 2 3 3 4 5 2" xfId="34633" xr:uid="{00000000-0005-0000-0000-000091860000}"/>
    <cellStyle name="20% - Accent1 4 2 3 3 4 5 2 2" xfId="34634" xr:uid="{00000000-0005-0000-0000-000092860000}"/>
    <cellStyle name="20% - Accent1 4 2 3 3 4 5 2 2 2" xfId="34635" xr:uid="{00000000-0005-0000-0000-000093860000}"/>
    <cellStyle name="20% - Accent1 4 2 3 3 4 5 2 3" xfId="34636" xr:uid="{00000000-0005-0000-0000-000094860000}"/>
    <cellStyle name="20% - Accent1 4 2 3 3 4 5 3" xfId="34637" xr:uid="{00000000-0005-0000-0000-000095860000}"/>
    <cellStyle name="20% - Accent1 4 2 3 3 4 5 3 2" xfId="34638" xr:uid="{00000000-0005-0000-0000-000096860000}"/>
    <cellStyle name="20% - Accent1 4 2 3 3 4 5 4" xfId="34639" xr:uid="{00000000-0005-0000-0000-000097860000}"/>
    <cellStyle name="20% - Accent1 4 2 3 3 4 6" xfId="34640" xr:uid="{00000000-0005-0000-0000-000098860000}"/>
    <cellStyle name="20% - Accent1 4 2 3 3 4 6 2" xfId="34641" xr:uid="{00000000-0005-0000-0000-000099860000}"/>
    <cellStyle name="20% - Accent1 4 2 3 3 4 6 2 2" xfId="34642" xr:uid="{00000000-0005-0000-0000-00009A860000}"/>
    <cellStyle name="20% - Accent1 4 2 3 3 4 6 2 2 2" xfId="34643" xr:uid="{00000000-0005-0000-0000-00009B860000}"/>
    <cellStyle name="20% - Accent1 4 2 3 3 4 6 2 3" xfId="34644" xr:uid="{00000000-0005-0000-0000-00009C860000}"/>
    <cellStyle name="20% - Accent1 4 2 3 3 4 6 3" xfId="34645" xr:uid="{00000000-0005-0000-0000-00009D860000}"/>
    <cellStyle name="20% - Accent1 4 2 3 3 4 6 3 2" xfId="34646" xr:uid="{00000000-0005-0000-0000-00009E860000}"/>
    <cellStyle name="20% - Accent1 4 2 3 3 4 6 4" xfId="34647" xr:uid="{00000000-0005-0000-0000-00009F860000}"/>
    <cellStyle name="20% - Accent1 4 2 3 3 4 7" xfId="34648" xr:uid="{00000000-0005-0000-0000-0000A0860000}"/>
    <cellStyle name="20% - Accent1 4 2 3 3 4 7 2" xfId="34649" xr:uid="{00000000-0005-0000-0000-0000A1860000}"/>
    <cellStyle name="20% - Accent1 4 2 3 3 4 7 2 2" xfId="34650" xr:uid="{00000000-0005-0000-0000-0000A2860000}"/>
    <cellStyle name="20% - Accent1 4 2 3 3 4 7 3" xfId="34651" xr:uid="{00000000-0005-0000-0000-0000A3860000}"/>
    <cellStyle name="20% - Accent1 4 2 3 3 4 8" xfId="34652" xr:uid="{00000000-0005-0000-0000-0000A4860000}"/>
    <cellStyle name="20% - Accent1 4 2 3 3 4 8 2" xfId="34653" xr:uid="{00000000-0005-0000-0000-0000A5860000}"/>
    <cellStyle name="20% - Accent1 4 2 3 3 4 8 2 2" xfId="34654" xr:uid="{00000000-0005-0000-0000-0000A6860000}"/>
    <cellStyle name="20% - Accent1 4 2 3 3 4 8 3" xfId="34655" xr:uid="{00000000-0005-0000-0000-0000A7860000}"/>
    <cellStyle name="20% - Accent1 4 2 3 3 4 9" xfId="34656" xr:uid="{00000000-0005-0000-0000-0000A8860000}"/>
    <cellStyle name="20% - Accent1 4 2 3 3 4 9 2" xfId="34657" xr:uid="{00000000-0005-0000-0000-0000A9860000}"/>
    <cellStyle name="20% - Accent1 4 2 3 3 5" xfId="34658" xr:uid="{00000000-0005-0000-0000-0000AA860000}"/>
    <cellStyle name="20% - Accent1 4 2 3 3 5 2" xfId="34659" xr:uid="{00000000-0005-0000-0000-0000AB860000}"/>
    <cellStyle name="20% - Accent1 4 2 3 3 5 2 2" xfId="34660" xr:uid="{00000000-0005-0000-0000-0000AC860000}"/>
    <cellStyle name="20% - Accent1 4 2 3 3 5 2 2 2" xfId="34661" xr:uid="{00000000-0005-0000-0000-0000AD860000}"/>
    <cellStyle name="20% - Accent1 4 2 3 3 5 2 2 2 2" xfId="34662" xr:uid="{00000000-0005-0000-0000-0000AE860000}"/>
    <cellStyle name="20% - Accent1 4 2 3 3 5 2 2 3" xfId="34663" xr:uid="{00000000-0005-0000-0000-0000AF860000}"/>
    <cellStyle name="20% - Accent1 4 2 3 3 5 2 3" xfId="34664" xr:uid="{00000000-0005-0000-0000-0000B0860000}"/>
    <cellStyle name="20% - Accent1 4 2 3 3 5 2 3 2" xfId="34665" xr:uid="{00000000-0005-0000-0000-0000B1860000}"/>
    <cellStyle name="20% - Accent1 4 2 3 3 5 2 4" xfId="34666" xr:uid="{00000000-0005-0000-0000-0000B2860000}"/>
    <cellStyle name="20% - Accent1 4 2 3 3 5 3" xfId="34667" xr:uid="{00000000-0005-0000-0000-0000B3860000}"/>
    <cellStyle name="20% - Accent1 4 2 3 3 5 3 2" xfId="34668" xr:uid="{00000000-0005-0000-0000-0000B4860000}"/>
    <cellStyle name="20% - Accent1 4 2 3 3 5 3 2 2" xfId="34669" xr:uid="{00000000-0005-0000-0000-0000B5860000}"/>
    <cellStyle name="20% - Accent1 4 2 3 3 5 3 2 2 2" xfId="34670" xr:uid="{00000000-0005-0000-0000-0000B6860000}"/>
    <cellStyle name="20% - Accent1 4 2 3 3 5 3 2 3" xfId="34671" xr:uid="{00000000-0005-0000-0000-0000B7860000}"/>
    <cellStyle name="20% - Accent1 4 2 3 3 5 3 3" xfId="34672" xr:uid="{00000000-0005-0000-0000-0000B8860000}"/>
    <cellStyle name="20% - Accent1 4 2 3 3 5 3 3 2" xfId="34673" xr:uid="{00000000-0005-0000-0000-0000B9860000}"/>
    <cellStyle name="20% - Accent1 4 2 3 3 5 3 4" xfId="34674" xr:uid="{00000000-0005-0000-0000-0000BA860000}"/>
    <cellStyle name="20% - Accent1 4 2 3 3 5 4" xfId="34675" xr:uid="{00000000-0005-0000-0000-0000BB860000}"/>
    <cellStyle name="20% - Accent1 4 2 3 3 5 4 2" xfId="34676" xr:uid="{00000000-0005-0000-0000-0000BC860000}"/>
    <cellStyle name="20% - Accent1 4 2 3 3 5 4 2 2" xfId="34677" xr:uid="{00000000-0005-0000-0000-0000BD860000}"/>
    <cellStyle name="20% - Accent1 4 2 3 3 5 4 2 2 2" xfId="34678" xr:uid="{00000000-0005-0000-0000-0000BE860000}"/>
    <cellStyle name="20% - Accent1 4 2 3 3 5 4 2 3" xfId="34679" xr:uid="{00000000-0005-0000-0000-0000BF860000}"/>
    <cellStyle name="20% - Accent1 4 2 3 3 5 4 3" xfId="34680" xr:uid="{00000000-0005-0000-0000-0000C0860000}"/>
    <cellStyle name="20% - Accent1 4 2 3 3 5 4 3 2" xfId="34681" xr:uid="{00000000-0005-0000-0000-0000C1860000}"/>
    <cellStyle name="20% - Accent1 4 2 3 3 5 4 4" xfId="34682" xr:uid="{00000000-0005-0000-0000-0000C2860000}"/>
    <cellStyle name="20% - Accent1 4 2 3 3 5 5" xfId="34683" xr:uid="{00000000-0005-0000-0000-0000C3860000}"/>
    <cellStyle name="20% - Accent1 4 2 3 3 5 5 2" xfId="34684" xr:uid="{00000000-0005-0000-0000-0000C4860000}"/>
    <cellStyle name="20% - Accent1 4 2 3 3 5 5 2 2" xfId="34685" xr:uid="{00000000-0005-0000-0000-0000C5860000}"/>
    <cellStyle name="20% - Accent1 4 2 3 3 5 5 3" xfId="34686" xr:uid="{00000000-0005-0000-0000-0000C6860000}"/>
    <cellStyle name="20% - Accent1 4 2 3 3 5 6" xfId="34687" xr:uid="{00000000-0005-0000-0000-0000C7860000}"/>
    <cellStyle name="20% - Accent1 4 2 3 3 5 6 2" xfId="34688" xr:uid="{00000000-0005-0000-0000-0000C8860000}"/>
    <cellStyle name="20% - Accent1 4 2 3 3 5 6 2 2" xfId="34689" xr:uid="{00000000-0005-0000-0000-0000C9860000}"/>
    <cellStyle name="20% - Accent1 4 2 3 3 5 6 3" xfId="34690" xr:uid="{00000000-0005-0000-0000-0000CA860000}"/>
    <cellStyle name="20% - Accent1 4 2 3 3 5 7" xfId="34691" xr:uid="{00000000-0005-0000-0000-0000CB860000}"/>
    <cellStyle name="20% - Accent1 4 2 3 3 5 7 2" xfId="34692" xr:uid="{00000000-0005-0000-0000-0000CC860000}"/>
    <cellStyle name="20% - Accent1 4 2 3 3 5 8" xfId="34693" xr:uid="{00000000-0005-0000-0000-0000CD860000}"/>
    <cellStyle name="20% - Accent1 4 2 3 3 5 8 2" xfId="34694" xr:uid="{00000000-0005-0000-0000-0000CE860000}"/>
    <cellStyle name="20% - Accent1 4 2 3 3 5 9" xfId="34695" xr:uid="{00000000-0005-0000-0000-0000CF860000}"/>
    <cellStyle name="20% - Accent1 4 2 3 3 6" xfId="34696" xr:uid="{00000000-0005-0000-0000-0000D0860000}"/>
    <cellStyle name="20% - Accent1 4 2 3 3 6 2" xfId="34697" xr:uid="{00000000-0005-0000-0000-0000D1860000}"/>
    <cellStyle name="20% - Accent1 4 2 3 3 6 2 2" xfId="34698" xr:uid="{00000000-0005-0000-0000-0000D2860000}"/>
    <cellStyle name="20% - Accent1 4 2 3 3 6 2 2 2" xfId="34699" xr:uid="{00000000-0005-0000-0000-0000D3860000}"/>
    <cellStyle name="20% - Accent1 4 2 3 3 6 2 2 2 2" xfId="34700" xr:uid="{00000000-0005-0000-0000-0000D4860000}"/>
    <cellStyle name="20% - Accent1 4 2 3 3 6 2 2 3" xfId="34701" xr:uid="{00000000-0005-0000-0000-0000D5860000}"/>
    <cellStyle name="20% - Accent1 4 2 3 3 6 2 3" xfId="34702" xr:uid="{00000000-0005-0000-0000-0000D6860000}"/>
    <cellStyle name="20% - Accent1 4 2 3 3 6 2 3 2" xfId="34703" xr:uid="{00000000-0005-0000-0000-0000D7860000}"/>
    <cellStyle name="20% - Accent1 4 2 3 3 6 2 4" xfId="34704" xr:uid="{00000000-0005-0000-0000-0000D8860000}"/>
    <cellStyle name="20% - Accent1 4 2 3 3 6 3" xfId="34705" xr:uid="{00000000-0005-0000-0000-0000D9860000}"/>
    <cellStyle name="20% - Accent1 4 2 3 3 6 3 2" xfId="34706" xr:uid="{00000000-0005-0000-0000-0000DA860000}"/>
    <cellStyle name="20% - Accent1 4 2 3 3 6 3 2 2" xfId="34707" xr:uid="{00000000-0005-0000-0000-0000DB860000}"/>
    <cellStyle name="20% - Accent1 4 2 3 3 6 3 2 2 2" xfId="34708" xr:uid="{00000000-0005-0000-0000-0000DC860000}"/>
    <cellStyle name="20% - Accent1 4 2 3 3 6 3 2 3" xfId="34709" xr:uid="{00000000-0005-0000-0000-0000DD860000}"/>
    <cellStyle name="20% - Accent1 4 2 3 3 6 3 3" xfId="34710" xr:uid="{00000000-0005-0000-0000-0000DE860000}"/>
    <cellStyle name="20% - Accent1 4 2 3 3 6 3 3 2" xfId="34711" xr:uid="{00000000-0005-0000-0000-0000DF860000}"/>
    <cellStyle name="20% - Accent1 4 2 3 3 6 3 4" xfId="34712" xr:uid="{00000000-0005-0000-0000-0000E0860000}"/>
    <cellStyle name="20% - Accent1 4 2 3 3 6 4" xfId="34713" xr:uid="{00000000-0005-0000-0000-0000E1860000}"/>
    <cellStyle name="20% - Accent1 4 2 3 3 6 4 2" xfId="34714" xr:uid="{00000000-0005-0000-0000-0000E2860000}"/>
    <cellStyle name="20% - Accent1 4 2 3 3 6 4 2 2" xfId="34715" xr:uid="{00000000-0005-0000-0000-0000E3860000}"/>
    <cellStyle name="20% - Accent1 4 2 3 3 6 4 2 2 2" xfId="34716" xr:uid="{00000000-0005-0000-0000-0000E4860000}"/>
    <cellStyle name="20% - Accent1 4 2 3 3 6 4 2 3" xfId="34717" xr:uid="{00000000-0005-0000-0000-0000E5860000}"/>
    <cellStyle name="20% - Accent1 4 2 3 3 6 4 3" xfId="34718" xr:uid="{00000000-0005-0000-0000-0000E6860000}"/>
    <cellStyle name="20% - Accent1 4 2 3 3 6 4 3 2" xfId="34719" xr:uid="{00000000-0005-0000-0000-0000E7860000}"/>
    <cellStyle name="20% - Accent1 4 2 3 3 6 4 4" xfId="34720" xr:uid="{00000000-0005-0000-0000-0000E8860000}"/>
    <cellStyle name="20% - Accent1 4 2 3 3 6 5" xfId="34721" xr:uid="{00000000-0005-0000-0000-0000E9860000}"/>
    <cellStyle name="20% - Accent1 4 2 3 3 6 5 2" xfId="34722" xr:uid="{00000000-0005-0000-0000-0000EA860000}"/>
    <cellStyle name="20% - Accent1 4 2 3 3 6 5 2 2" xfId="34723" xr:uid="{00000000-0005-0000-0000-0000EB860000}"/>
    <cellStyle name="20% - Accent1 4 2 3 3 6 5 3" xfId="34724" xr:uid="{00000000-0005-0000-0000-0000EC860000}"/>
    <cellStyle name="20% - Accent1 4 2 3 3 6 6" xfId="34725" xr:uid="{00000000-0005-0000-0000-0000ED860000}"/>
    <cellStyle name="20% - Accent1 4 2 3 3 6 6 2" xfId="34726" xr:uid="{00000000-0005-0000-0000-0000EE860000}"/>
    <cellStyle name="20% - Accent1 4 2 3 3 6 6 2 2" xfId="34727" xr:uid="{00000000-0005-0000-0000-0000EF860000}"/>
    <cellStyle name="20% - Accent1 4 2 3 3 6 6 3" xfId="34728" xr:uid="{00000000-0005-0000-0000-0000F0860000}"/>
    <cellStyle name="20% - Accent1 4 2 3 3 6 7" xfId="34729" xr:uid="{00000000-0005-0000-0000-0000F1860000}"/>
    <cellStyle name="20% - Accent1 4 2 3 3 6 7 2" xfId="34730" xr:uid="{00000000-0005-0000-0000-0000F2860000}"/>
    <cellStyle name="20% - Accent1 4 2 3 3 6 8" xfId="34731" xr:uid="{00000000-0005-0000-0000-0000F3860000}"/>
    <cellStyle name="20% - Accent1 4 2 3 3 6 8 2" xfId="34732" xr:uid="{00000000-0005-0000-0000-0000F4860000}"/>
    <cellStyle name="20% - Accent1 4 2 3 3 6 9" xfId="34733" xr:uid="{00000000-0005-0000-0000-0000F5860000}"/>
    <cellStyle name="20% - Accent1 4 2 3 3 7" xfId="34734" xr:uid="{00000000-0005-0000-0000-0000F6860000}"/>
    <cellStyle name="20% - Accent1 4 2 3 3 7 2" xfId="34735" xr:uid="{00000000-0005-0000-0000-0000F7860000}"/>
    <cellStyle name="20% - Accent1 4 2 3 3 7 2 2" xfId="34736" xr:uid="{00000000-0005-0000-0000-0000F8860000}"/>
    <cellStyle name="20% - Accent1 4 2 3 3 7 2 2 2" xfId="34737" xr:uid="{00000000-0005-0000-0000-0000F9860000}"/>
    <cellStyle name="20% - Accent1 4 2 3 3 7 2 3" xfId="34738" xr:uid="{00000000-0005-0000-0000-0000FA860000}"/>
    <cellStyle name="20% - Accent1 4 2 3 3 7 3" xfId="34739" xr:uid="{00000000-0005-0000-0000-0000FB860000}"/>
    <cellStyle name="20% - Accent1 4 2 3 3 7 3 2" xfId="34740" xr:uid="{00000000-0005-0000-0000-0000FC860000}"/>
    <cellStyle name="20% - Accent1 4 2 3 3 7 4" xfId="34741" xr:uid="{00000000-0005-0000-0000-0000FD860000}"/>
    <cellStyle name="20% - Accent1 4 2 3 3 8" xfId="34742" xr:uid="{00000000-0005-0000-0000-0000FE860000}"/>
    <cellStyle name="20% - Accent1 4 2 3 3 8 2" xfId="34743" xr:uid="{00000000-0005-0000-0000-0000FF860000}"/>
    <cellStyle name="20% - Accent1 4 2 3 3 8 2 2" xfId="34744" xr:uid="{00000000-0005-0000-0000-000000870000}"/>
    <cellStyle name="20% - Accent1 4 2 3 3 8 2 2 2" xfId="34745" xr:uid="{00000000-0005-0000-0000-000001870000}"/>
    <cellStyle name="20% - Accent1 4 2 3 3 8 2 3" xfId="34746" xr:uid="{00000000-0005-0000-0000-000002870000}"/>
    <cellStyle name="20% - Accent1 4 2 3 3 8 3" xfId="34747" xr:uid="{00000000-0005-0000-0000-000003870000}"/>
    <cellStyle name="20% - Accent1 4 2 3 3 8 3 2" xfId="34748" xr:uid="{00000000-0005-0000-0000-000004870000}"/>
    <cellStyle name="20% - Accent1 4 2 3 3 8 4" xfId="34749" xr:uid="{00000000-0005-0000-0000-000005870000}"/>
    <cellStyle name="20% - Accent1 4 2 3 3 9" xfId="34750" xr:uid="{00000000-0005-0000-0000-000006870000}"/>
    <cellStyle name="20% - Accent1 4 2 3 3 9 2" xfId="34751" xr:uid="{00000000-0005-0000-0000-000007870000}"/>
    <cellStyle name="20% - Accent1 4 2 3 3 9 2 2" xfId="34752" xr:uid="{00000000-0005-0000-0000-000008870000}"/>
    <cellStyle name="20% - Accent1 4 2 3 3 9 2 2 2" xfId="34753" xr:uid="{00000000-0005-0000-0000-000009870000}"/>
    <cellStyle name="20% - Accent1 4 2 3 3 9 2 3" xfId="34754" xr:uid="{00000000-0005-0000-0000-00000A870000}"/>
    <cellStyle name="20% - Accent1 4 2 3 3 9 3" xfId="34755" xr:uid="{00000000-0005-0000-0000-00000B870000}"/>
    <cellStyle name="20% - Accent1 4 2 3 3 9 3 2" xfId="34756" xr:uid="{00000000-0005-0000-0000-00000C870000}"/>
    <cellStyle name="20% - Accent1 4 2 3 3 9 4" xfId="34757" xr:uid="{00000000-0005-0000-0000-00000D870000}"/>
    <cellStyle name="20% - Accent1 4 2 3 4" xfId="34758" xr:uid="{00000000-0005-0000-0000-00000E870000}"/>
    <cellStyle name="20% - Accent1 4 2 3 4 10" xfId="34759" xr:uid="{00000000-0005-0000-0000-00000F870000}"/>
    <cellStyle name="20% - Accent1 4 2 3 4 10 2" xfId="34760" xr:uid="{00000000-0005-0000-0000-000010870000}"/>
    <cellStyle name="20% - Accent1 4 2 3 4 11" xfId="34761" xr:uid="{00000000-0005-0000-0000-000011870000}"/>
    <cellStyle name="20% - Accent1 4 2 3 4 2" xfId="34762" xr:uid="{00000000-0005-0000-0000-000012870000}"/>
    <cellStyle name="20% - Accent1 4 2 3 4 2 2" xfId="34763" xr:uid="{00000000-0005-0000-0000-000013870000}"/>
    <cellStyle name="20% - Accent1 4 2 3 4 2 2 2" xfId="34764" xr:uid="{00000000-0005-0000-0000-000014870000}"/>
    <cellStyle name="20% - Accent1 4 2 3 4 2 2 2 2" xfId="34765" xr:uid="{00000000-0005-0000-0000-000015870000}"/>
    <cellStyle name="20% - Accent1 4 2 3 4 2 2 2 2 2" xfId="34766" xr:uid="{00000000-0005-0000-0000-000016870000}"/>
    <cellStyle name="20% - Accent1 4 2 3 4 2 2 2 3" xfId="34767" xr:uid="{00000000-0005-0000-0000-000017870000}"/>
    <cellStyle name="20% - Accent1 4 2 3 4 2 2 3" xfId="34768" xr:uid="{00000000-0005-0000-0000-000018870000}"/>
    <cellStyle name="20% - Accent1 4 2 3 4 2 2 3 2" xfId="34769" xr:uid="{00000000-0005-0000-0000-000019870000}"/>
    <cellStyle name="20% - Accent1 4 2 3 4 2 2 4" xfId="34770" xr:uid="{00000000-0005-0000-0000-00001A870000}"/>
    <cellStyle name="20% - Accent1 4 2 3 4 2 3" xfId="34771" xr:uid="{00000000-0005-0000-0000-00001B870000}"/>
    <cellStyle name="20% - Accent1 4 2 3 4 2 3 2" xfId="34772" xr:uid="{00000000-0005-0000-0000-00001C870000}"/>
    <cellStyle name="20% - Accent1 4 2 3 4 2 3 2 2" xfId="34773" xr:uid="{00000000-0005-0000-0000-00001D870000}"/>
    <cellStyle name="20% - Accent1 4 2 3 4 2 3 2 2 2" xfId="34774" xr:uid="{00000000-0005-0000-0000-00001E870000}"/>
    <cellStyle name="20% - Accent1 4 2 3 4 2 3 2 3" xfId="34775" xr:uid="{00000000-0005-0000-0000-00001F870000}"/>
    <cellStyle name="20% - Accent1 4 2 3 4 2 3 3" xfId="34776" xr:uid="{00000000-0005-0000-0000-000020870000}"/>
    <cellStyle name="20% - Accent1 4 2 3 4 2 3 3 2" xfId="34777" xr:uid="{00000000-0005-0000-0000-000021870000}"/>
    <cellStyle name="20% - Accent1 4 2 3 4 2 3 4" xfId="34778" xr:uid="{00000000-0005-0000-0000-000022870000}"/>
    <cellStyle name="20% - Accent1 4 2 3 4 2 4" xfId="34779" xr:uid="{00000000-0005-0000-0000-000023870000}"/>
    <cellStyle name="20% - Accent1 4 2 3 4 2 4 2" xfId="34780" xr:uid="{00000000-0005-0000-0000-000024870000}"/>
    <cellStyle name="20% - Accent1 4 2 3 4 2 4 2 2" xfId="34781" xr:uid="{00000000-0005-0000-0000-000025870000}"/>
    <cellStyle name="20% - Accent1 4 2 3 4 2 4 2 2 2" xfId="34782" xr:uid="{00000000-0005-0000-0000-000026870000}"/>
    <cellStyle name="20% - Accent1 4 2 3 4 2 4 2 3" xfId="34783" xr:uid="{00000000-0005-0000-0000-000027870000}"/>
    <cellStyle name="20% - Accent1 4 2 3 4 2 4 3" xfId="34784" xr:uid="{00000000-0005-0000-0000-000028870000}"/>
    <cellStyle name="20% - Accent1 4 2 3 4 2 4 3 2" xfId="34785" xr:uid="{00000000-0005-0000-0000-000029870000}"/>
    <cellStyle name="20% - Accent1 4 2 3 4 2 4 4" xfId="34786" xr:uid="{00000000-0005-0000-0000-00002A870000}"/>
    <cellStyle name="20% - Accent1 4 2 3 4 2 5" xfId="34787" xr:uid="{00000000-0005-0000-0000-00002B870000}"/>
    <cellStyle name="20% - Accent1 4 2 3 4 2 5 2" xfId="34788" xr:uid="{00000000-0005-0000-0000-00002C870000}"/>
    <cellStyle name="20% - Accent1 4 2 3 4 2 5 2 2" xfId="34789" xr:uid="{00000000-0005-0000-0000-00002D870000}"/>
    <cellStyle name="20% - Accent1 4 2 3 4 2 5 3" xfId="34790" xr:uid="{00000000-0005-0000-0000-00002E870000}"/>
    <cellStyle name="20% - Accent1 4 2 3 4 2 6" xfId="34791" xr:uid="{00000000-0005-0000-0000-00002F870000}"/>
    <cellStyle name="20% - Accent1 4 2 3 4 2 6 2" xfId="34792" xr:uid="{00000000-0005-0000-0000-000030870000}"/>
    <cellStyle name="20% - Accent1 4 2 3 4 2 6 2 2" xfId="34793" xr:uid="{00000000-0005-0000-0000-000031870000}"/>
    <cellStyle name="20% - Accent1 4 2 3 4 2 6 3" xfId="34794" xr:uid="{00000000-0005-0000-0000-000032870000}"/>
    <cellStyle name="20% - Accent1 4 2 3 4 2 7" xfId="34795" xr:uid="{00000000-0005-0000-0000-000033870000}"/>
    <cellStyle name="20% - Accent1 4 2 3 4 2 7 2" xfId="34796" xr:uid="{00000000-0005-0000-0000-000034870000}"/>
    <cellStyle name="20% - Accent1 4 2 3 4 2 8" xfId="34797" xr:uid="{00000000-0005-0000-0000-000035870000}"/>
    <cellStyle name="20% - Accent1 4 2 3 4 2 8 2" xfId="34798" xr:uid="{00000000-0005-0000-0000-000036870000}"/>
    <cellStyle name="20% - Accent1 4 2 3 4 2 9" xfId="34799" xr:uid="{00000000-0005-0000-0000-000037870000}"/>
    <cellStyle name="20% - Accent1 4 2 3 4 3" xfId="34800" xr:uid="{00000000-0005-0000-0000-000038870000}"/>
    <cellStyle name="20% - Accent1 4 2 3 4 3 2" xfId="34801" xr:uid="{00000000-0005-0000-0000-000039870000}"/>
    <cellStyle name="20% - Accent1 4 2 3 4 3 2 2" xfId="34802" xr:uid="{00000000-0005-0000-0000-00003A870000}"/>
    <cellStyle name="20% - Accent1 4 2 3 4 3 2 2 2" xfId="34803" xr:uid="{00000000-0005-0000-0000-00003B870000}"/>
    <cellStyle name="20% - Accent1 4 2 3 4 3 2 2 2 2" xfId="34804" xr:uid="{00000000-0005-0000-0000-00003C870000}"/>
    <cellStyle name="20% - Accent1 4 2 3 4 3 2 2 3" xfId="34805" xr:uid="{00000000-0005-0000-0000-00003D870000}"/>
    <cellStyle name="20% - Accent1 4 2 3 4 3 2 3" xfId="34806" xr:uid="{00000000-0005-0000-0000-00003E870000}"/>
    <cellStyle name="20% - Accent1 4 2 3 4 3 2 3 2" xfId="34807" xr:uid="{00000000-0005-0000-0000-00003F870000}"/>
    <cellStyle name="20% - Accent1 4 2 3 4 3 2 4" xfId="34808" xr:uid="{00000000-0005-0000-0000-000040870000}"/>
    <cellStyle name="20% - Accent1 4 2 3 4 3 3" xfId="34809" xr:uid="{00000000-0005-0000-0000-000041870000}"/>
    <cellStyle name="20% - Accent1 4 2 3 4 3 3 2" xfId="34810" xr:uid="{00000000-0005-0000-0000-000042870000}"/>
    <cellStyle name="20% - Accent1 4 2 3 4 3 3 2 2" xfId="34811" xr:uid="{00000000-0005-0000-0000-000043870000}"/>
    <cellStyle name="20% - Accent1 4 2 3 4 3 3 2 2 2" xfId="34812" xr:uid="{00000000-0005-0000-0000-000044870000}"/>
    <cellStyle name="20% - Accent1 4 2 3 4 3 3 2 3" xfId="34813" xr:uid="{00000000-0005-0000-0000-000045870000}"/>
    <cellStyle name="20% - Accent1 4 2 3 4 3 3 3" xfId="34814" xr:uid="{00000000-0005-0000-0000-000046870000}"/>
    <cellStyle name="20% - Accent1 4 2 3 4 3 3 3 2" xfId="34815" xr:uid="{00000000-0005-0000-0000-000047870000}"/>
    <cellStyle name="20% - Accent1 4 2 3 4 3 3 4" xfId="34816" xr:uid="{00000000-0005-0000-0000-000048870000}"/>
    <cellStyle name="20% - Accent1 4 2 3 4 3 4" xfId="34817" xr:uid="{00000000-0005-0000-0000-000049870000}"/>
    <cellStyle name="20% - Accent1 4 2 3 4 3 4 2" xfId="34818" xr:uid="{00000000-0005-0000-0000-00004A870000}"/>
    <cellStyle name="20% - Accent1 4 2 3 4 3 4 2 2" xfId="34819" xr:uid="{00000000-0005-0000-0000-00004B870000}"/>
    <cellStyle name="20% - Accent1 4 2 3 4 3 4 2 2 2" xfId="34820" xr:uid="{00000000-0005-0000-0000-00004C870000}"/>
    <cellStyle name="20% - Accent1 4 2 3 4 3 4 2 3" xfId="34821" xr:uid="{00000000-0005-0000-0000-00004D870000}"/>
    <cellStyle name="20% - Accent1 4 2 3 4 3 4 3" xfId="34822" xr:uid="{00000000-0005-0000-0000-00004E870000}"/>
    <cellStyle name="20% - Accent1 4 2 3 4 3 4 3 2" xfId="34823" xr:uid="{00000000-0005-0000-0000-00004F870000}"/>
    <cellStyle name="20% - Accent1 4 2 3 4 3 4 4" xfId="34824" xr:uid="{00000000-0005-0000-0000-000050870000}"/>
    <cellStyle name="20% - Accent1 4 2 3 4 3 5" xfId="34825" xr:uid="{00000000-0005-0000-0000-000051870000}"/>
    <cellStyle name="20% - Accent1 4 2 3 4 3 5 2" xfId="34826" xr:uid="{00000000-0005-0000-0000-000052870000}"/>
    <cellStyle name="20% - Accent1 4 2 3 4 3 5 2 2" xfId="34827" xr:uid="{00000000-0005-0000-0000-000053870000}"/>
    <cellStyle name="20% - Accent1 4 2 3 4 3 5 3" xfId="34828" xr:uid="{00000000-0005-0000-0000-000054870000}"/>
    <cellStyle name="20% - Accent1 4 2 3 4 3 6" xfId="34829" xr:uid="{00000000-0005-0000-0000-000055870000}"/>
    <cellStyle name="20% - Accent1 4 2 3 4 3 6 2" xfId="34830" xr:uid="{00000000-0005-0000-0000-000056870000}"/>
    <cellStyle name="20% - Accent1 4 2 3 4 3 6 2 2" xfId="34831" xr:uid="{00000000-0005-0000-0000-000057870000}"/>
    <cellStyle name="20% - Accent1 4 2 3 4 3 6 3" xfId="34832" xr:uid="{00000000-0005-0000-0000-000058870000}"/>
    <cellStyle name="20% - Accent1 4 2 3 4 3 7" xfId="34833" xr:uid="{00000000-0005-0000-0000-000059870000}"/>
    <cellStyle name="20% - Accent1 4 2 3 4 3 7 2" xfId="34834" xr:uid="{00000000-0005-0000-0000-00005A870000}"/>
    <cellStyle name="20% - Accent1 4 2 3 4 3 8" xfId="34835" xr:uid="{00000000-0005-0000-0000-00005B870000}"/>
    <cellStyle name="20% - Accent1 4 2 3 4 3 8 2" xfId="34836" xr:uid="{00000000-0005-0000-0000-00005C870000}"/>
    <cellStyle name="20% - Accent1 4 2 3 4 3 9" xfId="34837" xr:uid="{00000000-0005-0000-0000-00005D870000}"/>
    <cellStyle name="20% - Accent1 4 2 3 4 4" xfId="34838" xr:uid="{00000000-0005-0000-0000-00005E870000}"/>
    <cellStyle name="20% - Accent1 4 2 3 4 4 2" xfId="34839" xr:uid="{00000000-0005-0000-0000-00005F870000}"/>
    <cellStyle name="20% - Accent1 4 2 3 4 4 2 2" xfId="34840" xr:uid="{00000000-0005-0000-0000-000060870000}"/>
    <cellStyle name="20% - Accent1 4 2 3 4 4 2 2 2" xfId="34841" xr:uid="{00000000-0005-0000-0000-000061870000}"/>
    <cellStyle name="20% - Accent1 4 2 3 4 4 2 3" xfId="34842" xr:uid="{00000000-0005-0000-0000-000062870000}"/>
    <cellStyle name="20% - Accent1 4 2 3 4 4 3" xfId="34843" xr:uid="{00000000-0005-0000-0000-000063870000}"/>
    <cellStyle name="20% - Accent1 4 2 3 4 4 3 2" xfId="34844" xr:uid="{00000000-0005-0000-0000-000064870000}"/>
    <cellStyle name="20% - Accent1 4 2 3 4 4 4" xfId="34845" xr:uid="{00000000-0005-0000-0000-000065870000}"/>
    <cellStyle name="20% - Accent1 4 2 3 4 5" xfId="34846" xr:uid="{00000000-0005-0000-0000-000066870000}"/>
    <cellStyle name="20% - Accent1 4 2 3 4 5 2" xfId="34847" xr:uid="{00000000-0005-0000-0000-000067870000}"/>
    <cellStyle name="20% - Accent1 4 2 3 4 5 2 2" xfId="34848" xr:uid="{00000000-0005-0000-0000-000068870000}"/>
    <cellStyle name="20% - Accent1 4 2 3 4 5 2 2 2" xfId="34849" xr:uid="{00000000-0005-0000-0000-000069870000}"/>
    <cellStyle name="20% - Accent1 4 2 3 4 5 2 3" xfId="34850" xr:uid="{00000000-0005-0000-0000-00006A870000}"/>
    <cellStyle name="20% - Accent1 4 2 3 4 5 3" xfId="34851" xr:uid="{00000000-0005-0000-0000-00006B870000}"/>
    <cellStyle name="20% - Accent1 4 2 3 4 5 3 2" xfId="34852" xr:uid="{00000000-0005-0000-0000-00006C870000}"/>
    <cellStyle name="20% - Accent1 4 2 3 4 5 4" xfId="34853" xr:uid="{00000000-0005-0000-0000-00006D870000}"/>
    <cellStyle name="20% - Accent1 4 2 3 4 6" xfId="34854" xr:uid="{00000000-0005-0000-0000-00006E870000}"/>
    <cellStyle name="20% - Accent1 4 2 3 4 6 2" xfId="34855" xr:uid="{00000000-0005-0000-0000-00006F870000}"/>
    <cellStyle name="20% - Accent1 4 2 3 4 6 2 2" xfId="34856" xr:uid="{00000000-0005-0000-0000-000070870000}"/>
    <cellStyle name="20% - Accent1 4 2 3 4 6 2 2 2" xfId="34857" xr:uid="{00000000-0005-0000-0000-000071870000}"/>
    <cellStyle name="20% - Accent1 4 2 3 4 6 2 3" xfId="34858" xr:uid="{00000000-0005-0000-0000-000072870000}"/>
    <cellStyle name="20% - Accent1 4 2 3 4 6 3" xfId="34859" xr:uid="{00000000-0005-0000-0000-000073870000}"/>
    <cellStyle name="20% - Accent1 4 2 3 4 6 3 2" xfId="34860" xr:uid="{00000000-0005-0000-0000-000074870000}"/>
    <cellStyle name="20% - Accent1 4 2 3 4 6 4" xfId="34861" xr:uid="{00000000-0005-0000-0000-000075870000}"/>
    <cellStyle name="20% - Accent1 4 2 3 4 7" xfId="34862" xr:uid="{00000000-0005-0000-0000-000076870000}"/>
    <cellStyle name="20% - Accent1 4 2 3 4 7 2" xfId="34863" xr:uid="{00000000-0005-0000-0000-000077870000}"/>
    <cellStyle name="20% - Accent1 4 2 3 4 7 2 2" xfId="34864" xr:uid="{00000000-0005-0000-0000-000078870000}"/>
    <cellStyle name="20% - Accent1 4 2 3 4 7 3" xfId="34865" xr:uid="{00000000-0005-0000-0000-000079870000}"/>
    <cellStyle name="20% - Accent1 4 2 3 4 8" xfId="34866" xr:uid="{00000000-0005-0000-0000-00007A870000}"/>
    <cellStyle name="20% - Accent1 4 2 3 4 8 2" xfId="34867" xr:uid="{00000000-0005-0000-0000-00007B870000}"/>
    <cellStyle name="20% - Accent1 4 2 3 4 8 2 2" xfId="34868" xr:uid="{00000000-0005-0000-0000-00007C870000}"/>
    <cellStyle name="20% - Accent1 4 2 3 4 8 3" xfId="34869" xr:uid="{00000000-0005-0000-0000-00007D870000}"/>
    <cellStyle name="20% - Accent1 4 2 3 4 9" xfId="34870" xr:uid="{00000000-0005-0000-0000-00007E870000}"/>
    <cellStyle name="20% - Accent1 4 2 3 4 9 2" xfId="34871" xr:uid="{00000000-0005-0000-0000-00007F870000}"/>
    <cellStyle name="20% - Accent1 4 2 3 5" xfId="34872" xr:uid="{00000000-0005-0000-0000-000080870000}"/>
    <cellStyle name="20% - Accent1 4 2 3 5 10" xfId="34873" xr:uid="{00000000-0005-0000-0000-000081870000}"/>
    <cellStyle name="20% - Accent1 4 2 3 5 10 2" xfId="34874" xr:uid="{00000000-0005-0000-0000-000082870000}"/>
    <cellStyle name="20% - Accent1 4 2 3 5 11" xfId="34875" xr:uid="{00000000-0005-0000-0000-000083870000}"/>
    <cellStyle name="20% - Accent1 4 2 3 5 2" xfId="34876" xr:uid="{00000000-0005-0000-0000-000084870000}"/>
    <cellStyle name="20% - Accent1 4 2 3 5 2 2" xfId="34877" xr:uid="{00000000-0005-0000-0000-000085870000}"/>
    <cellStyle name="20% - Accent1 4 2 3 5 2 2 2" xfId="34878" xr:uid="{00000000-0005-0000-0000-000086870000}"/>
    <cellStyle name="20% - Accent1 4 2 3 5 2 2 2 2" xfId="34879" xr:uid="{00000000-0005-0000-0000-000087870000}"/>
    <cellStyle name="20% - Accent1 4 2 3 5 2 2 2 2 2" xfId="34880" xr:uid="{00000000-0005-0000-0000-000088870000}"/>
    <cellStyle name="20% - Accent1 4 2 3 5 2 2 2 3" xfId="34881" xr:uid="{00000000-0005-0000-0000-000089870000}"/>
    <cellStyle name="20% - Accent1 4 2 3 5 2 2 3" xfId="34882" xr:uid="{00000000-0005-0000-0000-00008A870000}"/>
    <cellStyle name="20% - Accent1 4 2 3 5 2 2 3 2" xfId="34883" xr:uid="{00000000-0005-0000-0000-00008B870000}"/>
    <cellStyle name="20% - Accent1 4 2 3 5 2 2 4" xfId="34884" xr:uid="{00000000-0005-0000-0000-00008C870000}"/>
    <cellStyle name="20% - Accent1 4 2 3 5 2 3" xfId="34885" xr:uid="{00000000-0005-0000-0000-00008D870000}"/>
    <cellStyle name="20% - Accent1 4 2 3 5 2 3 2" xfId="34886" xr:uid="{00000000-0005-0000-0000-00008E870000}"/>
    <cellStyle name="20% - Accent1 4 2 3 5 2 3 2 2" xfId="34887" xr:uid="{00000000-0005-0000-0000-00008F870000}"/>
    <cellStyle name="20% - Accent1 4 2 3 5 2 3 2 2 2" xfId="34888" xr:uid="{00000000-0005-0000-0000-000090870000}"/>
    <cellStyle name="20% - Accent1 4 2 3 5 2 3 2 3" xfId="34889" xr:uid="{00000000-0005-0000-0000-000091870000}"/>
    <cellStyle name="20% - Accent1 4 2 3 5 2 3 3" xfId="34890" xr:uid="{00000000-0005-0000-0000-000092870000}"/>
    <cellStyle name="20% - Accent1 4 2 3 5 2 3 3 2" xfId="34891" xr:uid="{00000000-0005-0000-0000-000093870000}"/>
    <cellStyle name="20% - Accent1 4 2 3 5 2 3 4" xfId="34892" xr:uid="{00000000-0005-0000-0000-000094870000}"/>
    <cellStyle name="20% - Accent1 4 2 3 5 2 4" xfId="34893" xr:uid="{00000000-0005-0000-0000-000095870000}"/>
    <cellStyle name="20% - Accent1 4 2 3 5 2 4 2" xfId="34894" xr:uid="{00000000-0005-0000-0000-000096870000}"/>
    <cellStyle name="20% - Accent1 4 2 3 5 2 4 2 2" xfId="34895" xr:uid="{00000000-0005-0000-0000-000097870000}"/>
    <cellStyle name="20% - Accent1 4 2 3 5 2 4 2 2 2" xfId="34896" xr:uid="{00000000-0005-0000-0000-000098870000}"/>
    <cellStyle name="20% - Accent1 4 2 3 5 2 4 2 3" xfId="34897" xr:uid="{00000000-0005-0000-0000-000099870000}"/>
    <cellStyle name="20% - Accent1 4 2 3 5 2 4 3" xfId="34898" xr:uid="{00000000-0005-0000-0000-00009A870000}"/>
    <cellStyle name="20% - Accent1 4 2 3 5 2 4 3 2" xfId="34899" xr:uid="{00000000-0005-0000-0000-00009B870000}"/>
    <cellStyle name="20% - Accent1 4 2 3 5 2 4 4" xfId="34900" xr:uid="{00000000-0005-0000-0000-00009C870000}"/>
    <cellStyle name="20% - Accent1 4 2 3 5 2 5" xfId="34901" xr:uid="{00000000-0005-0000-0000-00009D870000}"/>
    <cellStyle name="20% - Accent1 4 2 3 5 2 5 2" xfId="34902" xr:uid="{00000000-0005-0000-0000-00009E870000}"/>
    <cellStyle name="20% - Accent1 4 2 3 5 2 5 2 2" xfId="34903" xr:uid="{00000000-0005-0000-0000-00009F870000}"/>
    <cellStyle name="20% - Accent1 4 2 3 5 2 5 3" xfId="34904" xr:uid="{00000000-0005-0000-0000-0000A0870000}"/>
    <cellStyle name="20% - Accent1 4 2 3 5 2 6" xfId="34905" xr:uid="{00000000-0005-0000-0000-0000A1870000}"/>
    <cellStyle name="20% - Accent1 4 2 3 5 2 6 2" xfId="34906" xr:uid="{00000000-0005-0000-0000-0000A2870000}"/>
    <cellStyle name="20% - Accent1 4 2 3 5 2 6 2 2" xfId="34907" xr:uid="{00000000-0005-0000-0000-0000A3870000}"/>
    <cellStyle name="20% - Accent1 4 2 3 5 2 6 3" xfId="34908" xr:uid="{00000000-0005-0000-0000-0000A4870000}"/>
    <cellStyle name="20% - Accent1 4 2 3 5 2 7" xfId="34909" xr:uid="{00000000-0005-0000-0000-0000A5870000}"/>
    <cellStyle name="20% - Accent1 4 2 3 5 2 7 2" xfId="34910" xr:uid="{00000000-0005-0000-0000-0000A6870000}"/>
    <cellStyle name="20% - Accent1 4 2 3 5 2 8" xfId="34911" xr:uid="{00000000-0005-0000-0000-0000A7870000}"/>
    <cellStyle name="20% - Accent1 4 2 3 5 2 8 2" xfId="34912" xr:uid="{00000000-0005-0000-0000-0000A8870000}"/>
    <cellStyle name="20% - Accent1 4 2 3 5 2 9" xfId="34913" xr:uid="{00000000-0005-0000-0000-0000A9870000}"/>
    <cellStyle name="20% - Accent1 4 2 3 5 3" xfId="34914" xr:uid="{00000000-0005-0000-0000-0000AA870000}"/>
    <cellStyle name="20% - Accent1 4 2 3 5 3 2" xfId="34915" xr:uid="{00000000-0005-0000-0000-0000AB870000}"/>
    <cellStyle name="20% - Accent1 4 2 3 5 3 2 2" xfId="34916" xr:uid="{00000000-0005-0000-0000-0000AC870000}"/>
    <cellStyle name="20% - Accent1 4 2 3 5 3 2 2 2" xfId="34917" xr:uid="{00000000-0005-0000-0000-0000AD870000}"/>
    <cellStyle name="20% - Accent1 4 2 3 5 3 2 2 2 2" xfId="34918" xr:uid="{00000000-0005-0000-0000-0000AE870000}"/>
    <cellStyle name="20% - Accent1 4 2 3 5 3 2 2 3" xfId="34919" xr:uid="{00000000-0005-0000-0000-0000AF870000}"/>
    <cellStyle name="20% - Accent1 4 2 3 5 3 2 3" xfId="34920" xr:uid="{00000000-0005-0000-0000-0000B0870000}"/>
    <cellStyle name="20% - Accent1 4 2 3 5 3 2 3 2" xfId="34921" xr:uid="{00000000-0005-0000-0000-0000B1870000}"/>
    <cellStyle name="20% - Accent1 4 2 3 5 3 2 4" xfId="34922" xr:uid="{00000000-0005-0000-0000-0000B2870000}"/>
    <cellStyle name="20% - Accent1 4 2 3 5 3 3" xfId="34923" xr:uid="{00000000-0005-0000-0000-0000B3870000}"/>
    <cellStyle name="20% - Accent1 4 2 3 5 3 3 2" xfId="34924" xr:uid="{00000000-0005-0000-0000-0000B4870000}"/>
    <cellStyle name="20% - Accent1 4 2 3 5 3 3 2 2" xfId="34925" xr:uid="{00000000-0005-0000-0000-0000B5870000}"/>
    <cellStyle name="20% - Accent1 4 2 3 5 3 3 2 2 2" xfId="34926" xr:uid="{00000000-0005-0000-0000-0000B6870000}"/>
    <cellStyle name="20% - Accent1 4 2 3 5 3 3 2 3" xfId="34927" xr:uid="{00000000-0005-0000-0000-0000B7870000}"/>
    <cellStyle name="20% - Accent1 4 2 3 5 3 3 3" xfId="34928" xr:uid="{00000000-0005-0000-0000-0000B8870000}"/>
    <cellStyle name="20% - Accent1 4 2 3 5 3 3 3 2" xfId="34929" xr:uid="{00000000-0005-0000-0000-0000B9870000}"/>
    <cellStyle name="20% - Accent1 4 2 3 5 3 3 4" xfId="34930" xr:uid="{00000000-0005-0000-0000-0000BA870000}"/>
    <cellStyle name="20% - Accent1 4 2 3 5 3 4" xfId="34931" xr:uid="{00000000-0005-0000-0000-0000BB870000}"/>
    <cellStyle name="20% - Accent1 4 2 3 5 3 4 2" xfId="34932" xr:uid="{00000000-0005-0000-0000-0000BC870000}"/>
    <cellStyle name="20% - Accent1 4 2 3 5 3 4 2 2" xfId="34933" xr:uid="{00000000-0005-0000-0000-0000BD870000}"/>
    <cellStyle name="20% - Accent1 4 2 3 5 3 4 2 2 2" xfId="34934" xr:uid="{00000000-0005-0000-0000-0000BE870000}"/>
    <cellStyle name="20% - Accent1 4 2 3 5 3 4 2 3" xfId="34935" xr:uid="{00000000-0005-0000-0000-0000BF870000}"/>
    <cellStyle name="20% - Accent1 4 2 3 5 3 4 3" xfId="34936" xr:uid="{00000000-0005-0000-0000-0000C0870000}"/>
    <cellStyle name="20% - Accent1 4 2 3 5 3 4 3 2" xfId="34937" xr:uid="{00000000-0005-0000-0000-0000C1870000}"/>
    <cellStyle name="20% - Accent1 4 2 3 5 3 4 4" xfId="34938" xr:uid="{00000000-0005-0000-0000-0000C2870000}"/>
    <cellStyle name="20% - Accent1 4 2 3 5 3 5" xfId="34939" xr:uid="{00000000-0005-0000-0000-0000C3870000}"/>
    <cellStyle name="20% - Accent1 4 2 3 5 3 5 2" xfId="34940" xr:uid="{00000000-0005-0000-0000-0000C4870000}"/>
    <cellStyle name="20% - Accent1 4 2 3 5 3 5 2 2" xfId="34941" xr:uid="{00000000-0005-0000-0000-0000C5870000}"/>
    <cellStyle name="20% - Accent1 4 2 3 5 3 5 3" xfId="34942" xr:uid="{00000000-0005-0000-0000-0000C6870000}"/>
    <cellStyle name="20% - Accent1 4 2 3 5 3 6" xfId="34943" xr:uid="{00000000-0005-0000-0000-0000C7870000}"/>
    <cellStyle name="20% - Accent1 4 2 3 5 3 6 2" xfId="34944" xr:uid="{00000000-0005-0000-0000-0000C8870000}"/>
    <cellStyle name="20% - Accent1 4 2 3 5 3 6 2 2" xfId="34945" xr:uid="{00000000-0005-0000-0000-0000C9870000}"/>
    <cellStyle name="20% - Accent1 4 2 3 5 3 6 3" xfId="34946" xr:uid="{00000000-0005-0000-0000-0000CA870000}"/>
    <cellStyle name="20% - Accent1 4 2 3 5 3 7" xfId="34947" xr:uid="{00000000-0005-0000-0000-0000CB870000}"/>
    <cellStyle name="20% - Accent1 4 2 3 5 3 7 2" xfId="34948" xr:uid="{00000000-0005-0000-0000-0000CC870000}"/>
    <cellStyle name="20% - Accent1 4 2 3 5 3 8" xfId="34949" xr:uid="{00000000-0005-0000-0000-0000CD870000}"/>
    <cellStyle name="20% - Accent1 4 2 3 5 3 8 2" xfId="34950" xr:uid="{00000000-0005-0000-0000-0000CE870000}"/>
    <cellStyle name="20% - Accent1 4 2 3 5 3 9" xfId="34951" xr:uid="{00000000-0005-0000-0000-0000CF870000}"/>
    <cellStyle name="20% - Accent1 4 2 3 5 4" xfId="34952" xr:uid="{00000000-0005-0000-0000-0000D0870000}"/>
    <cellStyle name="20% - Accent1 4 2 3 5 4 2" xfId="34953" xr:uid="{00000000-0005-0000-0000-0000D1870000}"/>
    <cellStyle name="20% - Accent1 4 2 3 5 4 2 2" xfId="34954" xr:uid="{00000000-0005-0000-0000-0000D2870000}"/>
    <cellStyle name="20% - Accent1 4 2 3 5 4 2 2 2" xfId="34955" xr:uid="{00000000-0005-0000-0000-0000D3870000}"/>
    <cellStyle name="20% - Accent1 4 2 3 5 4 2 3" xfId="34956" xr:uid="{00000000-0005-0000-0000-0000D4870000}"/>
    <cellStyle name="20% - Accent1 4 2 3 5 4 3" xfId="34957" xr:uid="{00000000-0005-0000-0000-0000D5870000}"/>
    <cellStyle name="20% - Accent1 4 2 3 5 4 3 2" xfId="34958" xr:uid="{00000000-0005-0000-0000-0000D6870000}"/>
    <cellStyle name="20% - Accent1 4 2 3 5 4 4" xfId="34959" xr:uid="{00000000-0005-0000-0000-0000D7870000}"/>
    <cellStyle name="20% - Accent1 4 2 3 5 5" xfId="34960" xr:uid="{00000000-0005-0000-0000-0000D8870000}"/>
    <cellStyle name="20% - Accent1 4 2 3 5 5 2" xfId="34961" xr:uid="{00000000-0005-0000-0000-0000D9870000}"/>
    <cellStyle name="20% - Accent1 4 2 3 5 5 2 2" xfId="34962" xr:uid="{00000000-0005-0000-0000-0000DA870000}"/>
    <cellStyle name="20% - Accent1 4 2 3 5 5 2 2 2" xfId="34963" xr:uid="{00000000-0005-0000-0000-0000DB870000}"/>
    <cellStyle name="20% - Accent1 4 2 3 5 5 2 3" xfId="34964" xr:uid="{00000000-0005-0000-0000-0000DC870000}"/>
    <cellStyle name="20% - Accent1 4 2 3 5 5 3" xfId="34965" xr:uid="{00000000-0005-0000-0000-0000DD870000}"/>
    <cellStyle name="20% - Accent1 4 2 3 5 5 3 2" xfId="34966" xr:uid="{00000000-0005-0000-0000-0000DE870000}"/>
    <cellStyle name="20% - Accent1 4 2 3 5 5 4" xfId="34967" xr:uid="{00000000-0005-0000-0000-0000DF870000}"/>
    <cellStyle name="20% - Accent1 4 2 3 5 6" xfId="34968" xr:uid="{00000000-0005-0000-0000-0000E0870000}"/>
    <cellStyle name="20% - Accent1 4 2 3 5 6 2" xfId="34969" xr:uid="{00000000-0005-0000-0000-0000E1870000}"/>
    <cellStyle name="20% - Accent1 4 2 3 5 6 2 2" xfId="34970" xr:uid="{00000000-0005-0000-0000-0000E2870000}"/>
    <cellStyle name="20% - Accent1 4 2 3 5 6 2 2 2" xfId="34971" xr:uid="{00000000-0005-0000-0000-0000E3870000}"/>
    <cellStyle name="20% - Accent1 4 2 3 5 6 2 3" xfId="34972" xr:uid="{00000000-0005-0000-0000-0000E4870000}"/>
    <cellStyle name="20% - Accent1 4 2 3 5 6 3" xfId="34973" xr:uid="{00000000-0005-0000-0000-0000E5870000}"/>
    <cellStyle name="20% - Accent1 4 2 3 5 6 3 2" xfId="34974" xr:uid="{00000000-0005-0000-0000-0000E6870000}"/>
    <cellStyle name="20% - Accent1 4 2 3 5 6 4" xfId="34975" xr:uid="{00000000-0005-0000-0000-0000E7870000}"/>
    <cellStyle name="20% - Accent1 4 2 3 5 7" xfId="34976" xr:uid="{00000000-0005-0000-0000-0000E8870000}"/>
    <cellStyle name="20% - Accent1 4 2 3 5 7 2" xfId="34977" xr:uid="{00000000-0005-0000-0000-0000E9870000}"/>
    <cellStyle name="20% - Accent1 4 2 3 5 7 2 2" xfId="34978" xr:uid="{00000000-0005-0000-0000-0000EA870000}"/>
    <cellStyle name="20% - Accent1 4 2 3 5 7 3" xfId="34979" xr:uid="{00000000-0005-0000-0000-0000EB870000}"/>
    <cellStyle name="20% - Accent1 4 2 3 5 8" xfId="34980" xr:uid="{00000000-0005-0000-0000-0000EC870000}"/>
    <cellStyle name="20% - Accent1 4 2 3 5 8 2" xfId="34981" xr:uid="{00000000-0005-0000-0000-0000ED870000}"/>
    <cellStyle name="20% - Accent1 4 2 3 5 8 2 2" xfId="34982" xr:uid="{00000000-0005-0000-0000-0000EE870000}"/>
    <cellStyle name="20% - Accent1 4 2 3 5 8 3" xfId="34983" xr:uid="{00000000-0005-0000-0000-0000EF870000}"/>
    <cellStyle name="20% - Accent1 4 2 3 5 9" xfId="34984" xr:uid="{00000000-0005-0000-0000-0000F0870000}"/>
    <cellStyle name="20% - Accent1 4 2 3 5 9 2" xfId="34985" xr:uid="{00000000-0005-0000-0000-0000F1870000}"/>
    <cellStyle name="20% - Accent1 4 2 3 6" xfId="34986" xr:uid="{00000000-0005-0000-0000-0000F2870000}"/>
    <cellStyle name="20% - Accent1 4 2 3 6 10" xfId="34987" xr:uid="{00000000-0005-0000-0000-0000F3870000}"/>
    <cellStyle name="20% - Accent1 4 2 3 6 10 2" xfId="34988" xr:uid="{00000000-0005-0000-0000-0000F4870000}"/>
    <cellStyle name="20% - Accent1 4 2 3 6 11" xfId="34989" xr:uid="{00000000-0005-0000-0000-0000F5870000}"/>
    <cellStyle name="20% - Accent1 4 2 3 6 2" xfId="34990" xr:uid="{00000000-0005-0000-0000-0000F6870000}"/>
    <cellStyle name="20% - Accent1 4 2 3 6 2 2" xfId="34991" xr:uid="{00000000-0005-0000-0000-0000F7870000}"/>
    <cellStyle name="20% - Accent1 4 2 3 6 2 2 2" xfId="34992" xr:uid="{00000000-0005-0000-0000-0000F8870000}"/>
    <cellStyle name="20% - Accent1 4 2 3 6 2 2 2 2" xfId="34993" xr:uid="{00000000-0005-0000-0000-0000F9870000}"/>
    <cellStyle name="20% - Accent1 4 2 3 6 2 2 2 2 2" xfId="34994" xr:uid="{00000000-0005-0000-0000-0000FA870000}"/>
    <cellStyle name="20% - Accent1 4 2 3 6 2 2 2 3" xfId="34995" xr:uid="{00000000-0005-0000-0000-0000FB870000}"/>
    <cellStyle name="20% - Accent1 4 2 3 6 2 2 3" xfId="34996" xr:uid="{00000000-0005-0000-0000-0000FC870000}"/>
    <cellStyle name="20% - Accent1 4 2 3 6 2 2 3 2" xfId="34997" xr:uid="{00000000-0005-0000-0000-0000FD870000}"/>
    <cellStyle name="20% - Accent1 4 2 3 6 2 2 4" xfId="34998" xr:uid="{00000000-0005-0000-0000-0000FE870000}"/>
    <cellStyle name="20% - Accent1 4 2 3 6 2 3" xfId="34999" xr:uid="{00000000-0005-0000-0000-0000FF870000}"/>
    <cellStyle name="20% - Accent1 4 2 3 6 2 3 2" xfId="35000" xr:uid="{00000000-0005-0000-0000-000000880000}"/>
    <cellStyle name="20% - Accent1 4 2 3 6 2 3 2 2" xfId="35001" xr:uid="{00000000-0005-0000-0000-000001880000}"/>
    <cellStyle name="20% - Accent1 4 2 3 6 2 3 2 2 2" xfId="35002" xr:uid="{00000000-0005-0000-0000-000002880000}"/>
    <cellStyle name="20% - Accent1 4 2 3 6 2 3 2 3" xfId="35003" xr:uid="{00000000-0005-0000-0000-000003880000}"/>
    <cellStyle name="20% - Accent1 4 2 3 6 2 3 3" xfId="35004" xr:uid="{00000000-0005-0000-0000-000004880000}"/>
    <cellStyle name="20% - Accent1 4 2 3 6 2 3 3 2" xfId="35005" xr:uid="{00000000-0005-0000-0000-000005880000}"/>
    <cellStyle name="20% - Accent1 4 2 3 6 2 3 4" xfId="35006" xr:uid="{00000000-0005-0000-0000-000006880000}"/>
    <cellStyle name="20% - Accent1 4 2 3 6 2 4" xfId="35007" xr:uid="{00000000-0005-0000-0000-000007880000}"/>
    <cellStyle name="20% - Accent1 4 2 3 6 2 4 2" xfId="35008" xr:uid="{00000000-0005-0000-0000-000008880000}"/>
    <cellStyle name="20% - Accent1 4 2 3 6 2 4 2 2" xfId="35009" xr:uid="{00000000-0005-0000-0000-000009880000}"/>
    <cellStyle name="20% - Accent1 4 2 3 6 2 4 2 2 2" xfId="35010" xr:uid="{00000000-0005-0000-0000-00000A880000}"/>
    <cellStyle name="20% - Accent1 4 2 3 6 2 4 2 3" xfId="35011" xr:uid="{00000000-0005-0000-0000-00000B880000}"/>
    <cellStyle name="20% - Accent1 4 2 3 6 2 4 3" xfId="35012" xr:uid="{00000000-0005-0000-0000-00000C880000}"/>
    <cellStyle name="20% - Accent1 4 2 3 6 2 4 3 2" xfId="35013" xr:uid="{00000000-0005-0000-0000-00000D880000}"/>
    <cellStyle name="20% - Accent1 4 2 3 6 2 4 4" xfId="35014" xr:uid="{00000000-0005-0000-0000-00000E880000}"/>
    <cellStyle name="20% - Accent1 4 2 3 6 2 5" xfId="35015" xr:uid="{00000000-0005-0000-0000-00000F880000}"/>
    <cellStyle name="20% - Accent1 4 2 3 6 2 5 2" xfId="35016" xr:uid="{00000000-0005-0000-0000-000010880000}"/>
    <cellStyle name="20% - Accent1 4 2 3 6 2 5 2 2" xfId="35017" xr:uid="{00000000-0005-0000-0000-000011880000}"/>
    <cellStyle name="20% - Accent1 4 2 3 6 2 5 3" xfId="35018" xr:uid="{00000000-0005-0000-0000-000012880000}"/>
    <cellStyle name="20% - Accent1 4 2 3 6 2 6" xfId="35019" xr:uid="{00000000-0005-0000-0000-000013880000}"/>
    <cellStyle name="20% - Accent1 4 2 3 6 2 6 2" xfId="35020" xr:uid="{00000000-0005-0000-0000-000014880000}"/>
    <cellStyle name="20% - Accent1 4 2 3 6 2 6 2 2" xfId="35021" xr:uid="{00000000-0005-0000-0000-000015880000}"/>
    <cellStyle name="20% - Accent1 4 2 3 6 2 6 3" xfId="35022" xr:uid="{00000000-0005-0000-0000-000016880000}"/>
    <cellStyle name="20% - Accent1 4 2 3 6 2 7" xfId="35023" xr:uid="{00000000-0005-0000-0000-000017880000}"/>
    <cellStyle name="20% - Accent1 4 2 3 6 2 7 2" xfId="35024" xr:uid="{00000000-0005-0000-0000-000018880000}"/>
    <cellStyle name="20% - Accent1 4 2 3 6 2 8" xfId="35025" xr:uid="{00000000-0005-0000-0000-000019880000}"/>
    <cellStyle name="20% - Accent1 4 2 3 6 2 8 2" xfId="35026" xr:uid="{00000000-0005-0000-0000-00001A880000}"/>
    <cellStyle name="20% - Accent1 4 2 3 6 2 9" xfId="35027" xr:uid="{00000000-0005-0000-0000-00001B880000}"/>
    <cellStyle name="20% - Accent1 4 2 3 6 3" xfId="35028" xr:uid="{00000000-0005-0000-0000-00001C880000}"/>
    <cellStyle name="20% - Accent1 4 2 3 6 3 2" xfId="35029" xr:uid="{00000000-0005-0000-0000-00001D880000}"/>
    <cellStyle name="20% - Accent1 4 2 3 6 3 2 2" xfId="35030" xr:uid="{00000000-0005-0000-0000-00001E880000}"/>
    <cellStyle name="20% - Accent1 4 2 3 6 3 2 2 2" xfId="35031" xr:uid="{00000000-0005-0000-0000-00001F880000}"/>
    <cellStyle name="20% - Accent1 4 2 3 6 3 2 2 2 2" xfId="35032" xr:uid="{00000000-0005-0000-0000-000020880000}"/>
    <cellStyle name="20% - Accent1 4 2 3 6 3 2 2 3" xfId="35033" xr:uid="{00000000-0005-0000-0000-000021880000}"/>
    <cellStyle name="20% - Accent1 4 2 3 6 3 2 3" xfId="35034" xr:uid="{00000000-0005-0000-0000-000022880000}"/>
    <cellStyle name="20% - Accent1 4 2 3 6 3 2 3 2" xfId="35035" xr:uid="{00000000-0005-0000-0000-000023880000}"/>
    <cellStyle name="20% - Accent1 4 2 3 6 3 2 4" xfId="35036" xr:uid="{00000000-0005-0000-0000-000024880000}"/>
    <cellStyle name="20% - Accent1 4 2 3 6 3 3" xfId="35037" xr:uid="{00000000-0005-0000-0000-000025880000}"/>
    <cellStyle name="20% - Accent1 4 2 3 6 3 3 2" xfId="35038" xr:uid="{00000000-0005-0000-0000-000026880000}"/>
    <cellStyle name="20% - Accent1 4 2 3 6 3 3 2 2" xfId="35039" xr:uid="{00000000-0005-0000-0000-000027880000}"/>
    <cellStyle name="20% - Accent1 4 2 3 6 3 3 2 2 2" xfId="35040" xr:uid="{00000000-0005-0000-0000-000028880000}"/>
    <cellStyle name="20% - Accent1 4 2 3 6 3 3 2 3" xfId="35041" xr:uid="{00000000-0005-0000-0000-000029880000}"/>
    <cellStyle name="20% - Accent1 4 2 3 6 3 3 3" xfId="35042" xr:uid="{00000000-0005-0000-0000-00002A880000}"/>
    <cellStyle name="20% - Accent1 4 2 3 6 3 3 3 2" xfId="35043" xr:uid="{00000000-0005-0000-0000-00002B880000}"/>
    <cellStyle name="20% - Accent1 4 2 3 6 3 3 4" xfId="35044" xr:uid="{00000000-0005-0000-0000-00002C880000}"/>
    <cellStyle name="20% - Accent1 4 2 3 6 3 4" xfId="35045" xr:uid="{00000000-0005-0000-0000-00002D880000}"/>
    <cellStyle name="20% - Accent1 4 2 3 6 3 4 2" xfId="35046" xr:uid="{00000000-0005-0000-0000-00002E880000}"/>
    <cellStyle name="20% - Accent1 4 2 3 6 3 4 2 2" xfId="35047" xr:uid="{00000000-0005-0000-0000-00002F880000}"/>
    <cellStyle name="20% - Accent1 4 2 3 6 3 4 2 2 2" xfId="35048" xr:uid="{00000000-0005-0000-0000-000030880000}"/>
    <cellStyle name="20% - Accent1 4 2 3 6 3 4 2 3" xfId="35049" xr:uid="{00000000-0005-0000-0000-000031880000}"/>
    <cellStyle name="20% - Accent1 4 2 3 6 3 4 3" xfId="35050" xr:uid="{00000000-0005-0000-0000-000032880000}"/>
    <cellStyle name="20% - Accent1 4 2 3 6 3 4 3 2" xfId="35051" xr:uid="{00000000-0005-0000-0000-000033880000}"/>
    <cellStyle name="20% - Accent1 4 2 3 6 3 4 4" xfId="35052" xr:uid="{00000000-0005-0000-0000-000034880000}"/>
    <cellStyle name="20% - Accent1 4 2 3 6 3 5" xfId="35053" xr:uid="{00000000-0005-0000-0000-000035880000}"/>
    <cellStyle name="20% - Accent1 4 2 3 6 3 5 2" xfId="35054" xr:uid="{00000000-0005-0000-0000-000036880000}"/>
    <cellStyle name="20% - Accent1 4 2 3 6 3 5 2 2" xfId="35055" xr:uid="{00000000-0005-0000-0000-000037880000}"/>
    <cellStyle name="20% - Accent1 4 2 3 6 3 5 3" xfId="35056" xr:uid="{00000000-0005-0000-0000-000038880000}"/>
    <cellStyle name="20% - Accent1 4 2 3 6 3 6" xfId="35057" xr:uid="{00000000-0005-0000-0000-000039880000}"/>
    <cellStyle name="20% - Accent1 4 2 3 6 3 6 2" xfId="35058" xr:uid="{00000000-0005-0000-0000-00003A880000}"/>
    <cellStyle name="20% - Accent1 4 2 3 6 3 6 2 2" xfId="35059" xr:uid="{00000000-0005-0000-0000-00003B880000}"/>
    <cellStyle name="20% - Accent1 4 2 3 6 3 6 3" xfId="35060" xr:uid="{00000000-0005-0000-0000-00003C880000}"/>
    <cellStyle name="20% - Accent1 4 2 3 6 3 7" xfId="35061" xr:uid="{00000000-0005-0000-0000-00003D880000}"/>
    <cellStyle name="20% - Accent1 4 2 3 6 3 7 2" xfId="35062" xr:uid="{00000000-0005-0000-0000-00003E880000}"/>
    <cellStyle name="20% - Accent1 4 2 3 6 3 8" xfId="35063" xr:uid="{00000000-0005-0000-0000-00003F880000}"/>
    <cellStyle name="20% - Accent1 4 2 3 6 3 8 2" xfId="35064" xr:uid="{00000000-0005-0000-0000-000040880000}"/>
    <cellStyle name="20% - Accent1 4 2 3 6 3 9" xfId="35065" xr:uid="{00000000-0005-0000-0000-000041880000}"/>
    <cellStyle name="20% - Accent1 4 2 3 6 4" xfId="35066" xr:uid="{00000000-0005-0000-0000-000042880000}"/>
    <cellStyle name="20% - Accent1 4 2 3 6 4 2" xfId="35067" xr:uid="{00000000-0005-0000-0000-000043880000}"/>
    <cellStyle name="20% - Accent1 4 2 3 6 4 2 2" xfId="35068" xr:uid="{00000000-0005-0000-0000-000044880000}"/>
    <cellStyle name="20% - Accent1 4 2 3 6 4 2 2 2" xfId="35069" xr:uid="{00000000-0005-0000-0000-000045880000}"/>
    <cellStyle name="20% - Accent1 4 2 3 6 4 2 3" xfId="35070" xr:uid="{00000000-0005-0000-0000-000046880000}"/>
    <cellStyle name="20% - Accent1 4 2 3 6 4 3" xfId="35071" xr:uid="{00000000-0005-0000-0000-000047880000}"/>
    <cellStyle name="20% - Accent1 4 2 3 6 4 3 2" xfId="35072" xr:uid="{00000000-0005-0000-0000-000048880000}"/>
    <cellStyle name="20% - Accent1 4 2 3 6 4 4" xfId="35073" xr:uid="{00000000-0005-0000-0000-000049880000}"/>
    <cellStyle name="20% - Accent1 4 2 3 6 5" xfId="35074" xr:uid="{00000000-0005-0000-0000-00004A880000}"/>
    <cellStyle name="20% - Accent1 4 2 3 6 5 2" xfId="35075" xr:uid="{00000000-0005-0000-0000-00004B880000}"/>
    <cellStyle name="20% - Accent1 4 2 3 6 5 2 2" xfId="35076" xr:uid="{00000000-0005-0000-0000-00004C880000}"/>
    <cellStyle name="20% - Accent1 4 2 3 6 5 2 2 2" xfId="35077" xr:uid="{00000000-0005-0000-0000-00004D880000}"/>
    <cellStyle name="20% - Accent1 4 2 3 6 5 2 3" xfId="35078" xr:uid="{00000000-0005-0000-0000-00004E880000}"/>
    <cellStyle name="20% - Accent1 4 2 3 6 5 3" xfId="35079" xr:uid="{00000000-0005-0000-0000-00004F880000}"/>
    <cellStyle name="20% - Accent1 4 2 3 6 5 3 2" xfId="35080" xr:uid="{00000000-0005-0000-0000-000050880000}"/>
    <cellStyle name="20% - Accent1 4 2 3 6 5 4" xfId="35081" xr:uid="{00000000-0005-0000-0000-000051880000}"/>
    <cellStyle name="20% - Accent1 4 2 3 6 6" xfId="35082" xr:uid="{00000000-0005-0000-0000-000052880000}"/>
    <cellStyle name="20% - Accent1 4 2 3 6 6 2" xfId="35083" xr:uid="{00000000-0005-0000-0000-000053880000}"/>
    <cellStyle name="20% - Accent1 4 2 3 6 6 2 2" xfId="35084" xr:uid="{00000000-0005-0000-0000-000054880000}"/>
    <cellStyle name="20% - Accent1 4 2 3 6 6 2 2 2" xfId="35085" xr:uid="{00000000-0005-0000-0000-000055880000}"/>
    <cellStyle name="20% - Accent1 4 2 3 6 6 2 3" xfId="35086" xr:uid="{00000000-0005-0000-0000-000056880000}"/>
    <cellStyle name="20% - Accent1 4 2 3 6 6 3" xfId="35087" xr:uid="{00000000-0005-0000-0000-000057880000}"/>
    <cellStyle name="20% - Accent1 4 2 3 6 6 3 2" xfId="35088" xr:uid="{00000000-0005-0000-0000-000058880000}"/>
    <cellStyle name="20% - Accent1 4 2 3 6 6 4" xfId="35089" xr:uid="{00000000-0005-0000-0000-000059880000}"/>
    <cellStyle name="20% - Accent1 4 2 3 6 7" xfId="35090" xr:uid="{00000000-0005-0000-0000-00005A880000}"/>
    <cellStyle name="20% - Accent1 4 2 3 6 7 2" xfId="35091" xr:uid="{00000000-0005-0000-0000-00005B880000}"/>
    <cellStyle name="20% - Accent1 4 2 3 6 7 2 2" xfId="35092" xr:uid="{00000000-0005-0000-0000-00005C880000}"/>
    <cellStyle name="20% - Accent1 4 2 3 6 7 3" xfId="35093" xr:uid="{00000000-0005-0000-0000-00005D880000}"/>
    <cellStyle name="20% - Accent1 4 2 3 6 8" xfId="35094" xr:uid="{00000000-0005-0000-0000-00005E880000}"/>
    <cellStyle name="20% - Accent1 4 2 3 6 8 2" xfId="35095" xr:uid="{00000000-0005-0000-0000-00005F880000}"/>
    <cellStyle name="20% - Accent1 4 2 3 6 8 2 2" xfId="35096" xr:uid="{00000000-0005-0000-0000-000060880000}"/>
    <cellStyle name="20% - Accent1 4 2 3 6 8 3" xfId="35097" xr:uid="{00000000-0005-0000-0000-000061880000}"/>
    <cellStyle name="20% - Accent1 4 2 3 6 9" xfId="35098" xr:uid="{00000000-0005-0000-0000-000062880000}"/>
    <cellStyle name="20% - Accent1 4 2 3 6 9 2" xfId="35099" xr:uid="{00000000-0005-0000-0000-000063880000}"/>
    <cellStyle name="20% - Accent1 4 2 3 7" xfId="35100" xr:uid="{00000000-0005-0000-0000-000064880000}"/>
    <cellStyle name="20% - Accent1 4 2 3 7 2" xfId="35101" xr:uid="{00000000-0005-0000-0000-000065880000}"/>
    <cellStyle name="20% - Accent1 4 2 3 7 2 2" xfId="35102" xr:uid="{00000000-0005-0000-0000-000066880000}"/>
    <cellStyle name="20% - Accent1 4 2 3 7 2 2 2" xfId="35103" xr:uid="{00000000-0005-0000-0000-000067880000}"/>
    <cellStyle name="20% - Accent1 4 2 3 7 2 2 2 2" xfId="35104" xr:uid="{00000000-0005-0000-0000-000068880000}"/>
    <cellStyle name="20% - Accent1 4 2 3 7 2 2 3" xfId="35105" xr:uid="{00000000-0005-0000-0000-000069880000}"/>
    <cellStyle name="20% - Accent1 4 2 3 7 2 3" xfId="35106" xr:uid="{00000000-0005-0000-0000-00006A880000}"/>
    <cellStyle name="20% - Accent1 4 2 3 7 2 3 2" xfId="35107" xr:uid="{00000000-0005-0000-0000-00006B880000}"/>
    <cellStyle name="20% - Accent1 4 2 3 7 2 4" xfId="35108" xr:uid="{00000000-0005-0000-0000-00006C880000}"/>
    <cellStyle name="20% - Accent1 4 2 3 7 3" xfId="35109" xr:uid="{00000000-0005-0000-0000-00006D880000}"/>
    <cellStyle name="20% - Accent1 4 2 3 7 3 2" xfId="35110" xr:uid="{00000000-0005-0000-0000-00006E880000}"/>
    <cellStyle name="20% - Accent1 4 2 3 7 3 2 2" xfId="35111" xr:uid="{00000000-0005-0000-0000-00006F880000}"/>
    <cellStyle name="20% - Accent1 4 2 3 7 3 2 2 2" xfId="35112" xr:uid="{00000000-0005-0000-0000-000070880000}"/>
    <cellStyle name="20% - Accent1 4 2 3 7 3 2 3" xfId="35113" xr:uid="{00000000-0005-0000-0000-000071880000}"/>
    <cellStyle name="20% - Accent1 4 2 3 7 3 3" xfId="35114" xr:uid="{00000000-0005-0000-0000-000072880000}"/>
    <cellStyle name="20% - Accent1 4 2 3 7 3 3 2" xfId="35115" xr:uid="{00000000-0005-0000-0000-000073880000}"/>
    <cellStyle name="20% - Accent1 4 2 3 7 3 4" xfId="35116" xr:uid="{00000000-0005-0000-0000-000074880000}"/>
    <cellStyle name="20% - Accent1 4 2 3 7 4" xfId="35117" xr:uid="{00000000-0005-0000-0000-000075880000}"/>
    <cellStyle name="20% - Accent1 4 2 3 7 4 2" xfId="35118" xr:uid="{00000000-0005-0000-0000-000076880000}"/>
    <cellStyle name="20% - Accent1 4 2 3 7 4 2 2" xfId="35119" xr:uid="{00000000-0005-0000-0000-000077880000}"/>
    <cellStyle name="20% - Accent1 4 2 3 7 4 2 2 2" xfId="35120" xr:uid="{00000000-0005-0000-0000-000078880000}"/>
    <cellStyle name="20% - Accent1 4 2 3 7 4 2 3" xfId="35121" xr:uid="{00000000-0005-0000-0000-000079880000}"/>
    <cellStyle name="20% - Accent1 4 2 3 7 4 3" xfId="35122" xr:uid="{00000000-0005-0000-0000-00007A880000}"/>
    <cellStyle name="20% - Accent1 4 2 3 7 4 3 2" xfId="35123" xr:uid="{00000000-0005-0000-0000-00007B880000}"/>
    <cellStyle name="20% - Accent1 4 2 3 7 4 4" xfId="35124" xr:uid="{00000000-0005-0000-0000-00007C880000}"/>
    <cellStyle name="20% - Accent1 4 2 3 7 5" xfId="35125" xr:uid="{00000000-0005-0000-0000-00007D880000}"/>
    <cellStyle name="20% - Accent1 4 2 3 7 5 2" xfId="35126" xr:uid="{00000000-0005-0000-0000-00007E880000}"/>
    <cellStyle name="20% - Accent1 4 2 3 7 5 2 2" xfId="35127" xr:uid="{00000000-0005-0000-0000-00007F880000}"/>
    <cellStyle name="20% - Accent1 4 2 3 7 5 3" xfId="35128" xr:uid="{00000000-0005-0000-0000-000080880000}"/>
    <cellStyle name="20% - Accent1 4 2 3 7 6" xfId="35129" xr:uid="{00000000-0005-0000-0000-000081880000}"/>
    <cellStyle name="20% - Accent1 4 2 3 7 6 2" xfId="35130" xr:uid="{00000000-0005-0000-0000-000082880000}"/>
    <cellStyle name="20% - Accent1 4 2 3 7 6 2 2" xfId="35131" xr:uid="{00000000-0005-0000-0000-000083880000}"/>
    <cellStyle name="20% - Accent1 4 2 3 7 6 3" xfId="35132" xr:uid="{00000000-0005-0000-0000-000084880000}"/>
    <cellStyle name="20% - Accent1 4 2 3 7 7" xfId="35133" xr:uid="{00000000-0005-0000-0000-000085880000}"/>
    <cellStyle name="20% - Accent1 4 2 3 7 7 2" xfId="35134" xr:uid="{00000000-0005-0000-0000-000086880000}"/>
    <cellStyle name="20% - Accent1 4 2 3 7 8" xfId="35135" xr:uid="{00000000-0005-0000-0000-000087880000}"/>
    <cellStyle name="20% - Accent1 4 2 3 7 8 2" xfId="35136" xr:uid="{00000000-0005-0000-0000-000088880000}"/>
    <cellStyle name="20% - Accent1 4 2 3 7 9" xfId="35137" xr:uid="{00000000-0005-0000-0000-000089880000}"/>
    <cellStyle name="20% - Accent1 4 2 3 8" xfId="35138" xr:uid="{00000000-0005-0000-0000-00008A880000}"/>
    <cellStyle name="20% - Accent1 4 2 3 8 2" xfId="35139" xr:uid="{00000000-0005-0000-0000-00008B880000}"/>
    <cellStyle name="20% - Accent1 4 2 3 8 2 2" xfId="35140" xr:uid="{00000000-0005-0000-0000-00008C880000}"/>
    <cellStyle name="20% - Accent1 4 2 3 8 2 2 2" xfId="35141" xr:uid="{00000000-0005-0000-0000-00008D880000}"/>
    <cellStyle name="20% - Accent1 4 2 3 8 2 2 2 2" xfId="35142" xr:uid="{00000000-0005-0000-0000-00008E880000}"/>
    <cellStyle name="20% - Accent1 4 2 3 8 2 2 3" xfId="35143" xr:uid="{00000000-0005-0000-0000-00008F880000}"/>
    <cellStyle name="20% - Accent1 4 2 3 8 2 3" xfId="35144" xr:uid="{00000000-0005-0000-0000-000090880000}"/>
    <cellStyle name="20% - Accent1 4 2 3 8 2 3 2" xfId="35145" xr:uid="{00000000-0005-0000-0000-000091880000}"/>
    <cellStyle name="20% - Accent1 4 2 3 8 2 4" xfId="35146" xr:uid="{00000000-0005-0000-0000-000092880000}"/>
    <cellStyle name="20% - Accent1 4 2 3 8 3" xfId="35147" xr:uid="{00000000-0005-0000-0000-000093880000}"/>
    <cellStyle name="20% - Accent1 4 2 3 8 3 2" xfId="35148" xr:uid="{00000000-0005-0000-0000-000094880000}"/>
    <cellStyle name="20% - Accent1 4 2 3 8 3 2 2" xfId="35149" xr:uid="{00000000-0005-0000-0000-000095880000}"/>
    <cellStyle name="20% - Accent1 4 2 3 8 3 2 2 2" xfId="35150" xr:uid="{00000000-0005-0000-0000-000096880000}"/>
    <cellStyle name="20% - Accent1 4 2 3 8 3 2 3" xfId="35151" xr:uid="{00000000-0005-0000-0000-000097880000}"/>
    <cellStyle name="20% - Accent1 4 2 3 8 3 3" xfId="35152" xr:uid="{00000000-0005-0000-0000-000098880000}"/>
    <cellStyle name="20% - Accent1 4 2 3 8 3 3 2" xfId="35153" xr:uid="{00000000-0005-0000-0000-000099880000}"/>
    <cellStyle name="20% - Accent1 4 2 3 8 3 4" xfId="35154" xr:uid="{00000000-0005-0000-0000-00009A880000}"/>
    <cellStyle name="20% - Accent1 4 2 3 8 4" xfId="35155" xr:uid="{00000000-0005-0000-0000-00009B880000}"/>
    <cellStyle name="20% - Accent1 4 2 3 8 4 2" xfId="35156" xr:uid="{00000000-0005-0000-0000-00009C880000}"/>
    <cellStyle name="20% - Accent1 4 2 3 8 4 2 2" xfId="35157" xr:uid="{00000000-0005-0000-0000-00009D880000}"/>
    <cellStyle name="20% - Accent1 4 2 3 8 4 2 2 2" xfId="35158" xr:uid="{00000000-0005-0000-0000-00009E880000}"/>
    <cellStyle name="20% - Accent1 4 2 3 8 4 2 3" xfId="35159" xr:uid="{00000000-0005-0000-0000-00009F880000}"/>
    <cellStyle name="20% - Accent1 4 2 3 8 4 3" xfId="35160" xr:uid="{00000000-0005-0000-0000-0000A0880000}"/>
    <cellStyle name="20% - Accent1 4 2 3 8 4 3 2" xfId="35161" xr:uid="{00000000-0005-0000-0000-0000A1880000}"/>
    <cellStyle name="20% - Accent1 4 2 3 8 4 4" xfId="35162" xr:uid="{00000000-0005-0000-0000-0000A2880000}"/>
    <cellStyle name="20% - Accent1 4 2 3 8 5" xfId="35163" xr:uid="{00000000-0005-0000-0000-0000A3880000}"/>
    <cellStyle name="20% - Accent1 4 2 3 8 5 2" xfId="35164" xr:uid="{00000000-0005-0000-0000-0000A4880000}"/>
    <cellStyle name="20% - Accent1 4 2 3 8 5 2 2" xfId="35165" xr:uid="{00000000-0005-0000-0000-0000A5880000}"/>
    <cellStyle name="20% - Accent1 4 2 3 8 5 3" xfId="35166" xr:uid="{00000000-0005-0000-0000-0000A6880000}"/>
    <cellStyle name="20% - Accent1 4 2 3 8 6" xfId="35167" xr:uid="{00000000-0005-0000-0000-0000A7880000}"/>
    <cellStyle name="20% - Accent1 4 2 3 8 6 2" xfId="35168" xr:uid="{00000000-0005-0000-0000-0000A8880000}"/>
    <cellStyle name="20% - Accent1 4 2 3 8 6 2 2" xfId="35169" xr:uid="{00000000-0005-0000-0000-0000A9880000}"/>
    <cellStyle name="20% - Accent1 4 2 3 8 6 3" xfId="35170" xr:uid="{00000000-0005-0000-0000-0000AA880000}"/>
    <cellStyle name="20% - Accent1 4 2 3 8 7" xfId="35171" xr:uid="{00000000-0005-0000-0000-0000AB880000}"/>
    <cellStyle name="20% - Accent1 4 2 3 8 7 2" xfId="35172" xr:uid="{00000000-0005-0000-0000-0000AC880000}"/>
    <cellStyle name="20% - Accent1 4 2 3 8 8" xfId="35173" xr:uid="{00000000-0005-0000-0000-0000AD880000}"/>
    <cellStyle name="20% - Accent1 4 2 3 8 8 2" xfId="35174" xr:uid="{00000000-0005-0000-0000-0000AE880000}"/>
    <cellStyle name="20% - Accent1 4 2 3 8 9" xfId="35175" xr:uid="{00000000-0005-0000-0000-0000AF880000}"/>
    <cellStyle name="20% - Accent1 4 2 3 9" xfId="35176" xr:uid="{00000000-0005-0000-0000-0000B0880000}"/>
    <cellStyle name="20% - Accent1 4 2 3 9 2" xfId="35177" xr:uid="{00000000-0005-0000-0000-0000B1880000}"/>
    <cellStyle name="20% - Accent1 4 2 3 9 2 2" xfId="35178" xr:uid="{00000000-0005-0000-0000-0000B2880000}"/>
    <cellStyle name="20% - Accent1 4 2 3 9 2 2 2" xfId="35179" xr:uid="{00000000-0005-0000-0000-0000B3880000}"/>
    <cellStyle name="20% - Accent1 4 2 3 9 2 3" xfId="35180" xr:uid="{00000000-0005-0000-0000-0000B4880000}"/>
    <cellStyle name="20% - Accent1 4 2 3 9 3" xfId="35181" xr:uid="{00000000-0005-0000-0000-0000B5880000}"/>
    <cellStyle name="20% - Accent1 4 2 3 9 3 2" xfId="35182" xr:uid="{00000000-0005-0000-0000-0000B6880000}"/>
    <cellStyle name="20% - Accent1 4 2 3 9 4" xfId="35183" xr:uid="{00000000-0005-0000-0000-0000B7880000}"/>
    <cellStyle name="20% - Accent1 4 2 4" xfId="35184" xr:uid="{00000000-0005-0000-0000-0000B8880000}"/>
    <cellStyle name="20% - Accent1 4 2 4 10" xfId="35185" xr:uid="{00000000-0005-0000-0000-0000B9880000}"/>
    <cellStyle name="20% - Accent1 4 2 4 10 2" xfId="35186" xr:uid="{00000000-0005-0000-0000-0000BA880000}"/>
    <cellStyle name="20% - Accent1 4 2 4 10 2 2" xfId="35187" xr:uid="{00000000-0005-0000-0000-0000BB880000}"/>
    <cellStyle name="20% - Accent1 4 2 4 10 2 2 2" xfId="35188" xr:uid="{00000000-0005-0000-0000-0000BC880000}"/>
    <cellStyle name="20% - Accent1 4 2 4 10 2 3" xfId="35189" xr:uid="{00000000-0005-0000-0000-0000BD880000}"/>
    <cellStyle name="20% - Accent1 4 2 4 10 3" xfId="35190" xr:uid="{00000000-0005-0000-0000-0000BE880000}"/>
    <cellStyle name="20% - Accent1 4 2 4 10 3 2" xfId="35191" xr:uid="{00000000-0005-0000-0000-0000BF880000}"/>
    <cellStyle name="20% - Accent1 4 2 4 10 4" xfId="35192" xr:uid="{00000000-0005-0000-0000-0000C0880000}"/>
    <cellStyle name="20% - Accent1 4 2 4 11" xfId="35193" xr:uid="{00000000-0005-0000-0000-0000C1880000}"/>
    <cellStyle name="20% - Accent1 4 2 4 11 2" xfId="35194" xr:uid="{00000000-0005-0000-0000-0000C2880000}"/>
    <cellStyle name="20% - Accent1 4 2 4 11 2 2" xfId="35195" xr:uid="{00000000-0005-0000-0000-0000C3880000}"/>
    <cellStyle name="20% - Accent1 4 2 4 11 2 2 2" xfId="35196" xr:uid="{00000000-0005-0000-0000-0000C4880000}"/>
    <cellStyle name="20% - Accent1 4 2 4 11 2 3" xfId="35197" xr:uid="{00000000-0005-0000-0000-0000C5880000}"/>
    <cellStyle name="20% - Accent1 4 2 4 11 3" xfId="35198" xr:uid="{00000000-0005-0000-0000-0000C6880000}"/>
    <cellStyle name="20% - Accent1 4 2 4 11 3 2" xfId="35199" xr:uid="{00000000-0005-0000-0000-0000C7880000}"/>
    <cellStyle name="20% - Accent1 4 2 4 11 4" xfId="35200" xr:uid="{00000000-0005-0000-0000-0000C8880000}"/>
    <cellStyle name="20% - Accent1 4 2 4 12" xfId="35201" xr:uid="{00000000-0005-0000-0000-0000C9880000}"/>
    <cellStyle name="20% - Accent1 4 2 4 12 2" xfId="35202" xr:uid="{00000000-0005-0000-0000-0000CA880000}"/>
    <cellStyle name="20% - Accent1 4 2 4 12 2 2" xfId="35203" xr:uid="{00000000-0005-0000-0000-0000CB880000}"/>
    <cellStyle name="20% - Accent1 4 2 4 12 3" xfId="35204" xr:uid="{00000000-0005-0000-0000-0000CC880000}"/>
    <cellStyle name="20% - Accent1 4 2 4 13" xfId="35205" xr:uid="{00000000-0005-0000-0000-0000CD880000}"/>
    <cellStyle name="20% - Accent1 4 2 4 13 2" xfId="35206" xr:uid="{00000000-0005-0000-0000-0000CE880000}"/>
    <cellStyle name="20% - Accent1 4 2 4 13 2 2" xfId="35207" xr:uid="{00000000-0005-0000-0000-0000CF880000}"/>
    <cellStyle name="20% - Accent1 4 2 4 13 3" xfId="35208" xr:uid="{00000000-0005-0000-0000-0000D0880000}"/>
    <cellStyle name="20% - Accent1 4 2 4 14" xfId="35209" xr:uid="{00000000-0005-0000-0000-0000D1880000}"/>
    <cellStyle name="20% - Accent1 4 2 4 14 2" xfId="35210" xr:uid="{00000000-0005-0000-0000-0000D2880000}"/>
    <cellStyle name="20% - Accent1 4 2 4 15" xfId="35211" xr:uid="{00000000-0005-0000-0000-0000D3880000}"/>
    <cellStyle name="20% - Accent1 4 2 4 15 2" xfId="35212" xr:uid="{00000000-0005-0000-0000-0000D4880000}"/>
    <cellStyle name="20% - Accent1 4 2 4 16" xfId="35213" xr:uid="{00000000-0005-0000-0000-0000D5880000}"/>
    <cellStyle name="20% - Accent1 4 2 4 2" xfId="35214" xr:uid="{00000000-0005-0000-0000-0000D6880000}"/>
    <cellStyle name="20% - Accent1 4 2 4 2 10" xfId="35215" xr:uid="{00000000-0005-0000-0000-0000D7880000}"/>
    <cellStyle name="20% - Accent1 4 2 4 2 10 2" xfId="35216" xr:uid="{00000000-0005-0000-0000-0000D8880000}"/>
    <cellStyle name="20% - Accent1 4 2 4 2 10 2 2" xfId="35217" xr:uid="{00000000-0005-0000-0000-0000D9880000}"/>
    <cellStyle name="20% - Accent1 4 2 4 2 10 2 2 2" xfId="35218" xr:uid="{00000000-0005-0000-0000-0000DA880000}"/>
    <cellStyle name="20% - Accent1 4 2 4 2 10 2 3" xfId="35219" xr:uid="{00000000-0005-0000-0000-0000DB880000}"/>
    <cellStyle name="20% - Accent1 4 2 4 2 10 3" xfId="35220" xr:uid="{00000000-0005-0000-0000-0000DC880000}"/>
    <cellStyle name="20% - Accent1 4 2 4 2 10 3 2" xfId="35221" xr:uid="{00000000-0005-0000-0000-0000DD880000}"/>
    <cellStyle name="20% - Accent1 4 2 4 2 10 4" xfId="35222" xr:uid="{00000000-0005-0000-0000-0000DE880000}"/>
    <cellStyle name="20% - Accent1 4 2 4 2 11" xfId="35223" xr:uid="{00000000-0005-0000-0000-0000DF880000}"/>
    <cellStyle name="20% - Accent1 4 2 4 2 11 2" xfId="35224" xr:uid="{00000000-0005-0000-0000-0000E0880000}"/>
    <cellStyle name="20% - Accent1 4 2 4 2 11 2 2" xfId="35225" xr:uid="{00000000-0005-0000-0000-0000E1880000}"/>
    <cellStyle name="20% - Accent1 4 2 4 2 11 3" xfId="35226" xr:uid="{00000000-0005-0000-0000-0000E2880000}"/>
    <cellStyle name="20% - Accent1 4 2 4 2 12" xfId="35227" xr:uid="{00000000-0005-0000-0000-0000E3880000}"/>
    <cellStyle name="20% - Accent1 4 2 4 2 12 2" xfId="35228" xr:uid="{00000000-0005-0000-0000-0000E4880000}"/>
    <cellStyle name="20% - Accent1 4 2 4 2 12 2 2" xfId="35229" xr:uid="{00000000-0005-0000-0000-0000E5880000}"/>
    <cellStyle name="20% - Accent1 4 2 4 2 12 3" xfId="35230" xr:uid="{00000000-0005-0000-0000-0000E6880000}"/>
    <cellStyle name="20% - Accent1 4 2 4 2 13" xfId="35231" xr:uid="{00000000-0005-0000-0000-0000E7880000}"/>
    <cellStyle name="20% - Accent1 4 2 4 2 13 2" xfId="35232" xr:uid="{00000000-0005-0000-0000-0000E8880000}"/>
    <cellStyle name="20% - Accent1 4 2 4 2 14" xfId="35233" xr:uid="{00000000-0005-0000-0000-0000E9880000}"/>
    <cellStyle name="20% - Accent1 4 2 4 2 14 2" xfId="35234" xr:uid="{00000000-0005-0000-0000-0000EA880000}"/>
    <cellStyle name="20% - Accent1 4 2 4 2 15" xfId="35235" xr:uid="{00000000-0005-0000-0000-0000EB880000}"/>
    <cellStyle name="20% - Accent1 4 2 4 2 2" xfId="35236" xr:uid="{00000000-0005-0000-0000-0000EC880000}"/>
    <cellStyle name="20% - Accent1 4 2 4 2 2 10" xfId="35237" xr:uid="{00000000-0005-0000-0000-0000ED880000}"/>
    <cellStyle name="20% - Accent1 4 2 4 2 2 10 2" xfId="35238" xr:uid="{00000000-0005-0000-0000-0000EE880000}"/>
    <cellStyle name="20% - Accent1 4 2 4 2 2 10 2 2" xfId="35239" xr:uid="{00000000-0005-0000-0000-0000EF880000}"/>
    <cellStyle name="20% - Accent1 4 2 4 2 2 10 3" xfId="35240" xr:uid="{00000000-0005-0000-0000-0000F0880000}"/>
    <cellStyle name="20% - Accent1 4 2 4 2 2 11" xfId="35241" xr:uid="{00000000-0005-0000-0000-0000F1880000}"/>
    <cellStyle name="20% - Accent1 4 2 4 2 2 11 2" xfId="35242" xr:uid="{00000000-0005-0000-0000-0000F2880000}"/>
    <cellStyle name="20% - Accent1 4 2 4 2 2 11 2 2" xfId="35243" xr:uid="{00000000-0005-0000-0000-0000F3880000}"/>
    <cellStyle name="20% - Accent1 4 2 4 2 2 11 3" xfId="35244" xr:uid="{00000000-0005-0000-0000-0000F4880000}"/>
    <cellStyle name="20% - Accent1 4 2 4 2 2 12" xfId="35245" xr:uid="{00000000-0005-0000-0000-0000F5880000}"/>
    <cellStyle name="20% - Accent1 4 2 4 2 2 12 2" xfId="35246" xr:uid="{00000000-0005-0000-0000-0000F6880000}"/>
    <cellStyle name="20% - Accent1 4 2 4 2 2 13" xfId="35247" xr:uid="{00000000-0005-0000-0000-0000F7880000}"/>
    <cellStyle name="20% - Accent1 4 2 4 2 2 13 2" xfId="35248" xr:uid="{00000000-0005-0000-0000-0000F8880000}"/>
    <cellStyle name="20% - Accent1 4 2 4 2 2 14" xfId="35249" xr:uid="{00000000-0005-0000-0000-0000F9880000}"/>
    <cellStyle name="20% - Accent1 4 2 4 2 2 2" xfId="35250" xr:uid="{00000000-0005-0000-0000-0000FA880000}"/>
    <cellStyle name="20% - Accent1 4 2 4 2 2 2 10" xfId="35251" xr:uid="{00000000-0005-0000-0000-0000FB880000}"/>
    <cellStyle name="20% - Accent1 4 2 4 2 2 2 10 2" xfId="35252" xr:uid="{00000000-0005-0000-0000-0000FC880000}"/>
    <cellStyle name="20% - Accent1 4 2 4 2 2 2 11" xfId="35253" xr:uid="{00000000-0005-0000-0000-0000FD880000}"/>
    <cellStyle name="20% - Accent1 4 2 4 2 2 2 2" xfId="35254" xr:uid="{00000000-0005-0000-0000-0000FE880000}"/>
    <cellStyle name="20% - Accent1 4 2 4 2 2 2 2 2" xfId="35255" xr:uid="{00000000-0005-0000-0000-0000FF880000}"/>
    <cellStyle name="20% - Accent1 4 2 4 2 2 2 2 2 2" xfId="35256" xr:uid="{00000000-0005-0000-0000-000000890000}"/>
    <cellStyle name="20% - Accent1 4 2 4 2 2 2 2 2 2 2" xfId="35257" xr:uid="{00000000-0005-0000-0000-000001890000}"/>
    <cellStyle name="20% - Accent1 4 2 4 2 2 2 2 2 2 2 2" xfId="35258" xr:uid="{00000000-0005-0000-0000-000002890000}"/>
    <cellStyle name="20% - Accent1 4 2 4 2 2 2 2 2 2 3" xfId="35259" xr:uid="{00000000-0005-0000-0000-000003890000}"/>
    <cellStyle name="20% - Accent1 4 2 4 2 2 2 2 2 3" xfId="35260" xr:uid="{00000000-0005-0000-0000-000004890000}"/>
    <cellStyle name="20% - Accent1 4 2 4 2 2 2 2 2 3 2" xfId="35261" xr:uid="{00000000-0005-0000-0000-000005890000}"/>
    <cellStyle name="20% - Accent1 4 2 4 2 2 2 2 2 4" xfId="35262" xr:uid="{00000000-0005-0000-0000-000006890000}"/>
    <cellStyle name="20% - Accent1 4 2 4 2 2 2 2 3" xfId="35263" xr:uid="{00000000-0005-0000-0000-000007890000}"/>
    <cellStyle name="20% - Accent1 4 2 4 2 2 2 2 3 2" xfId="35264" xr:uid="{00000000-0005-0000-0000-000008890000}"/>
    <cellStyle name="20% - Accent1 4 2 4 2 2 2 2 3 2 2" xfId="35265" xr:uid="{00000000-0005-0000-0000-000009890000}"/>
    <cellStyle name="20% - Accent1 4 2 4 2 2 2 2 3 2 2 2" xfId="35266" xr:uid="{00000000-0005-0000-0000-00000A890000}"/>
    <cellStyle name="20% - Accent1 4 2 4 2 2 2 2 3 2 3" xfId="35267" xr:uid="{00000000-0005-0000-0000-00000B890000}"/>
    <cellStyle name="20% - Accent1 4 2 4 2 2 2 2 3 3" xfId="35268" xr:uid="{00000000-0005-0000-0000-00000C890000}"/>
    <cellStyle name="20% - Accent1 4 2 4 2 2 2 2 3 3 2" xfId="35269" xr:uid="{00000000-0005-0000-0000-00000D890000}"/>
    <cellStyle name="20% - Accent1 4 2 4 2 2 2 2 3 4" xfId="35270" xr:uid="{00000000-0005-0000-0000-00000E890000}"/>
    <cellStyle name="20% - Accent1 4 2 4 2 2 2 2 4" xfId="35271" xr:uid="{00000000-0005-0000-0000-00000F890000}"/>
    <cellStyle name="20% - Accent1 4 2 4 2 2 2 2 4 2" xfId="35272" xr:uid="{00000000-0005-0000-0000-000010890000}"/>
    <cellStyle name="20% - Accent1 4 2 4 2 2 2 2 4 2 2" xfId="35273" xr:uid="{00000000-0005-0000-0000-000011890000}"/>
    <cellStyle name="20% - Accent1 4 2 4 2 2 2 2 4 2 2 2" xfId="35274" xr:uid="{00000000-0005-0000-0000-000012890000}"/>
    <cellStyle name="20% - Accent1 4 2 4 2 2 2 2 4 2 3" xfId="35275" xr:uid="{00000000-0005-0000-0000-000013890000}"/>
    <cellStyle name="20% - Accent1 4 2 4 2 2 2 2 4 3" xfId="35276" xr:uid="{00000000-0005-0000-0000-000014890000}"/>
    <cellStyle name="20% - Accent1 4 2 4 2 2 2 2 4 3 2" xfId="35277" xr:uid="{00000000-0005-0000-0000-000015890000}"/>
    <cellStyle name="20% - Accent1 4 2 4 2 2 2 2 4 4" xfId="35278" xr:uid="{00000000-0005-0000-0000-000016890000}"/>
    <cellStyle name="20% - Accent1 4 2 4 2 2 2 2 5" xfId="35279" xr:uid="{00000000-0005-0000-0000-000017890000}"/>
    <cellStyle name="20% - Accent1 4 2 4 2 2 2 2 5 2" xfId="35280" xr:uid="{00000000-0005-0000-0000-000018890000}"/>
    <cellStyle name="20% - Accent1 4 2 4 2 2 2 2 5 2 2" xfId="35281" xr:uid="{00000000-0005-0000-0000-000019890000}"/>
    <cellStyle name="20% - Accent1 4 2 4 2 2 2 2 5 3" xfId="35282" xr:uid="{00000000-0005-0000-0000-00001A890000}"/>
    <cellStyle name="20% - Accent1 4 2 4 2 2 2 2 6" xfId="35283" xr:uid="{00000000-0005-0000-0000-00001B890000}"/>
    <cellStyle name="20% - Accent1 4 2 4 2 2 2 2 6 2" xfId="35284" xr:uid="{00000000-0005-0000-0000-00001C890000}"/>
    <cellStyle name="20% - Accent1 4 2 4 2 2 2 2 6 2 2" xfId="35285" xr:uid="{00000000-0005-0000-0000-00001D890000}"/>
    <cellStyle name="20% - Accent1 4 2 4 2 2 2 2 6 3" xfId="35286" xr:uid="{00000000-0005-0000-0000-00001E890000}"/>
    <cellStyle name="20% - Accent1 4 2 4 2 2 2 2 7" xfId="35287" xr:uid="{00000000-0005-0000-0000-00001F890000}"/>
    <cellStyle name="20% - Accent1 4 2 4 2 2 2 2 7 2" xfId="35288" xr:uid="{00000000-0005-0000-0000-000020890000}"/>
    <cellStyle name="20% - Accent1 4 2 4 2 2 2 2 8" xfId="35289" xr:uid="{00000000-0005-0000-0000-000021890000}"/>
    <cellStyle name="20% - Accent1 4 2 4 2 2 2 2 8 2" xfId="35290" xr:uid="{00000000-0005-0000-0000-000022890000}"/>
    <cellStyle name="20% - Accent1 4 2 4 2 2 2 2 9" xfId="35291" xr:uid="{00000000-0005-0000-0000-000023890000}"/>
    <cellStyle name="20% - Accent1 4 2 4 2 2 2 3" xfId="35292" xr:uid="{00000000-0005-0000-0000-000024890000}"/>
    <cellStyle name="20% - Accent1 4 2 4 2 2 2 3 2" xfId="35293" xr:uid="{00000000-0005-0000-0000-000025890000}"/>
    <cellStyle name="20% - Accent1 4 2 4 2 2 2 3 2 2" xfId="35294" xr:uid="{00000000-0005-0000-0000-000026890000}"/>
    <cellStyle name="20% - Accent1 4 2 4 2 2 2 3 2 2 2" xfId="35295" xr:uid="{00000000-0005-0000-0000-000027890000}"/>
    <cellStyle name="20% - Accent1 4 2 4 2 2 2 3 2 2 2 2" xfId="35296" xr:uid="{00000000-0005-0000-0000-000028890000}"/>
    <cellStyle name="20% - Accent1 4 2 4 2 2 2 3 2 2 3" xfId="35297" xr:uid="{00000000-0005-0000-0000-000029890000}"/>
    <cellStyle name="20% - Accent1 4 2 4 2 2 2 3 2 3" xfId="35298" xr:uid="{00000000-0005-0000-0000-00002A890000}"/>
    <cellStyle name="20% - Accent1 4 2 4 2 2 2 3 2 3 2" xfId="35299" xr:uid="{00000000-0005-0000-0000-00002B890000}"/>
    <cellStyle name="20% - Accent1 4 2 4 2 2 2 3 2 4" xfId="35300" xr:uid="{00000000-0005-0000-0000-00002C890000}"/>
    <cellStyle name="20% - Accent1 4 2 4 2 2 2 3 3" xfId="35301" xr:uid="{00000000-0005-0000-0000-00002D890000}"/>
    <cellStyle name="20% - Accent1 4 2 4 2 2 2 3 3 2" xfId="35302" xr:uid="{00000000-0005-0000-0000-00002E890000}"/>
    <cellStyle name="20% - Accent1 4 2 4 2 2 2 3 3 2 2" xfId="35303" xr:uid="{00000000-0005-0000-0000-00002F890000}"/>
    <cellStyle name="20% - Accent1 4 2 4 2 2 2 3 3 2 2 2" xfId="35304" xr:uid="{00000000-0005-0000-0000-000030890000}"/>
    <cellStyle name="20% - Accent1 4 2 4 2 2 2 3 3 2 3" xfId="35305" xr:uid="{00000000-0005-0000-0000-000031890000}"/>
    <cellStyle name="20% - Accent1 4 2 4 2 2 2 3 3 3" xfId="35306" xr:uid="{00000000-0005-0000-0000-000032890000}"/>
    <cellStyle name="20% - Accent1 4 2 4 2 2 2 3 3 3 2" xfId="35307" xr:uid="{00000000-0005-0000-0000-000033890000}"/>
    <cellStyle name="20% - Accent1 4 2 4 2 2 2 3 3 4" xfId="35308" xr:uid="{00000000-0005-0000-0000-000034890000}"/>
    <cellStyle name="20% - Accent1 4 2 4 2 2 2 3 4" xfId="35309" xr:uid="{00000000-0005-0000-0000-000035890000}"/>
    <cellStyle name="20% - Accent1 4 2 4 2 2 2 3 4 2" xfId="35310" xr:uid="{00000000-0005-0000-0000-000036890000}"/>
    <cellStyle name="20% - Accent1 4 2 4 2 2 2 3 4 2 2" xfId="35311" xr:uid="{00000000-0005-0000-0000-000037890000}"/>
    <cellStyle name="20% - Accent1 4 2 4 2 2 2 3 4 2 2 2" xfId="35312" xr:uid="{00000000-0005-0000-0000-000038890000}"/>
    <cellStyle name="20% - Accent1 4 2 4 2 2 2 3 4 2 3" xfId="35313" xr:uid="{00000000-0005-0000-0000-000039890000}"/>
    <cellStyle name="20% - Accent1 4 2 4 2 2 2 3 4 3" xfId="35314" xr:uid="{00000000-0005-0000-0000-00003A890000}"/>
    <cellStyle name="20% - Accent1 4 2 4 2 2 2 3 4 3 2" xfId="35315" xr:uid="{00000000-0005-0000-0000-00003B890000}"/>
    <cellStyle name="20% - Accent1 4 2 4 2 2 2 3 4 4" xfId="35316" xr:uid="{00000000-0005-0000-0000-00003C890000}"/>
    <cellStyle name="20% - Accent1 4 2 4 2 2 2 3 5" xfId="35317" xr:uid="{00000000-0005-0000-0000-00003D890000}"/>
    <cellStyle name="20% - Accent1 4 2 4 2 2 2 3 5 2" xfId="35318" xr:uid="{00000000-0005-0000-0000-00003E890000}"/>
    <cellStyle name="20% - Accent1 4 2 4 2 2 2 3 5 2 2" xfId="35319" xr:uid="{00000000-0005-0000-0000-00003F890000}"/>
    <cellStyle name="20% - Accent1 4 2 4 2 2 2 3 5 3" xfId="35320" xr:uid="{00000000-0005-0000-0000-000040890000}"/>
    <cellStyle name="20% - Accent1 4 2 4 2 2 2 3 6" xfId="35321" xr:uid="{00000000-0005-0000-0000-000041890000}"/>
    <cellStyle name="20% - Accent1 4 2 4 2 2 2 3 6 2" xfId="35322" xr:uid="{00000000-0005-0000-0000-000042890000}"/>
    <cellStyle name="20% - Accent1 4 2 4 2 2 2 3 6 2 2" xfId="35323" xr:uid="{00000000-0005-0000-0000-000043890000}"/>
    <cellStyle name="20% - Accent1 4 2 4 2 2 2 3 6 3" xfId="35324" xr:uid="{00000000-0005-0000-0000-000044890000}"/>
    <cellStyle name="20% - Accent1 4 2 4 2 2 2 3 7" xfId="35325" xr:uid="{00000000-0005-0000-0000-000045890000}"/>
    <cellStyle name="20% - Accent1 4 2 4 2 2 2 3 7 2" xfId="35326" xr:uid="{00000000-0005-0000-0000-000046890000}"/>
    <cellStyle name="20% - Accent1 4 2 4 2 2 2 3 8" xfId="35327" xr:uid="{00000000-0005-0000-0000-000047890000}"/>
    <cellStyle name="20% - Accent1 4 2 4 2 2 2 3 8 2" xfId="35328" xr:uid="{00000000-0005-0000-0000-000048890000}"/>
    <cellStyle name="20% - Accent1 4 2 4 2 2 2 3 9" xfId="35329" xr:uid="{00000000-0005-0000-0000-000049890000}"/>
    <cellStyle name="20% - Accent1 4 2 4 2 2 2 4" xfId="35330" xr:uid="{00000000-0005-0000-0000-00004A890000}"/>
    <cellStyle name="20% - Accent1 4 2 4 2 2 2 4 2" xfId="35331" xr:uid="{00000000-0005-0000-0000-00004B890000}"/>
    <cellStyle name="20% - Accent1 4 2 4 2 2 2 4 2 2" xfId="35332" xr:uid="{00000000-0005-0000-0000-00004C890000}"/>
    <cellStyle name="20% - Accent1 4 2 4 2 2 2 4 2 2 2" xfId="35333" xr:uid="{00000000-0005-0000-0000-00004D890000}"/>
    <cellStyle name="20% - Accent1 4 2 4 2 2 2 4 2 3" xfId="35334" xr:uid="{00000000-0005-0000-0000-00004E890000}"/>
    <cellStyle name="20% - Accent1 4 2 4 2 2 2 4 3" xfId="35335" xr:uid="{00000000-0005-0000-0000-00004F890000}"/>
    <cellStyle name="20% - Accent1 4 2 4 2 2 2 4 3 2" xfId="35336" xr:uid="{00000000-0005-0000-0000-000050890000}"/>
    <cellStyle name="20% - Accent1 4 2 4 2 2 2 4 4" xfId="35337" xr:uid="{00000000-0005-0000-0000-000051890000}"/>
    <cellStyle name="20% - Accent1 4 2 4 2 2 2 5" xfId="35338" xr:uid="{00000000-0005-0000-0000-000052890000}"/>
    <cellStyle name="20% - Accent1 4 2 4 2 2 2 5 2" xfId="35339" xr:uid="{00000000-0005-0000-0000-000053890000}"/>
    <cellStyle name="20% - Accent1 4 2 4 2 2 2 5 2 2" xfId="35340" xr:uid="{00000000-0005-0000-0000-000054890000}"/>
    <cellStyle name="20% - Accent1 4 2 4 2 2 2 5 2 2 2" xfId="35341" xr:uid="{00000000-0005-0000-0000-000055890000}"/>
    <cellStyle name="20% - Accent1 4 2 4 2 2 2 5 2 3" xfId="35342" xr:uid="{00000000-0005-0000-0000-000056890000}"/>
    <cellStyle name="20% - Accent1 4 2 4 2 2 2 5 3" xfId="35343" xr:uid="{00000000-0005-0000-0000-000057890000}"/>
    <cellStyle name="20% - Accent1 4 2 4 2 2 2 5 3 2" xfId="35344" xr:uid="{00000000-0005-0000-0000-000058890000}"/>
    <cellStyle name="20% - Accent1 4 2 4 2 2 2 5 4" xfId="35345" xr:uid="{00000000-0005-0000-0000-000059890000}"/>
    <cellStyle name="20% - Accent1 4 2 4 2 2 2 6" xfId="35346" xr:uid="{00000000-0005-0000-0000-00005A890000}"/>
    <cellStyle name="20% - Accent1 4 2 4 2 2 2 6 2" xfId="35347" xr:uid="{00000000-0005-0000-0000-00005B890000}"/>
    <cellStyle name="20% - Accent1 4 2 4 2 2 2 6 2 2" xfId="35348" xr:uid="{00000000-0005-0000-0000-00005C890000}"/>
    <cellStyle name="20% - Accent1 4 2 4 2 2 2 6 2 2 2" xfId="35349" xr:uid="{00000000-0005-0000-0000-00005D890000}"/>
    <cellStyle name="20% - Accent1 4 2 4 2 2 2 6 2 3" xfId="35350" xr:uid="{00000000-0005-0000-0000-00005E890000}"/>
    <cellStyle name="20% - Accent1 4 2 4 2 2 2 6 3" xfId="35351" xr:uid="{00000000-0005-0000-0000-00005F890000}"/>
    <cellStyle name="20% - Accent1 4 2 4 2 2 2 6 3 2" xfId="35352" xr:uid="{00000000-0005-0000-0000-000060890000}"/>
    <cellStyle name="20% - Accent1 4 2 4 2 2 2 6 4" xfId="35353" xr:uid="{00000000-0005-0000-0000-000061890000}"/>
    <cellStyle name="20% - Accent1 4 2 4 2 2 2 7" xfId="35354" xr:uid="{00000000-0005-0000-0000-000062890000}"/>
    <cellStyle name="20% - Accent1 4 2 4 2 2 2 7 2" xfId="35355" xr:uid="{00000000-0005-0000-0000-000063890000}"/>
    <cellStyle name="20% - Accent1 4 2 4 2 2 2 7 2 2" xfId="35356" xr:uid="{00000000-0005-0000-0000-000064890000}"/>
    <cellStyle name="20% - Accent1 4 2 4 2 2 2 7 3" xfId="35357" xr:uid="{00000000-0005-0000-0000-000065890000}"/>
    <cellStyle name="20% - Accent1 4 2 4 2 2 2 8" xfId="35358" xr:uid="{00000000-0005-0000-0000-000066890000}"/>
    <cellStyle name="20% - Accent1 4 2 4 2 2 2 8 2" xfId="35359" xr:uid="{00000000-0005-0000-0000-000067890000}"/>
    <cellStyle name="20% - Accent1 4 2 4 2 2 2 8 2 2" xfId="35360" xr:uid="{00000000-0005-0000-0000-000068890000}"/>
    <cellStyle name="20% - Accent1 4 2 4 2 2 2 8 3" xfId="35361" xr:uid="{00000000-0005-0000-0000-000069890000}"/>
    <cellStyle name="20% - Accent1 4 2 4 2 2 2 9" xfId="35362" xr:uid="{00000000-0005-0000-0000-00006A890000}"/>
    <cellStyle name="20% - Accent1 4 2 4 2 2 2 9 2" xfId="35363" xr:uid="{00000000-0005-0000-0000-00006B890000}"/>
    <cellStyle name="20% - Accent1 4 2 4 2 2 3" xfId="35364" xr:uid="{00000000-0005-0000-0000-00006C890000}"/>
    <cellStyle name="20% - Accent1 4 2 4 2 2 3 10" xfId="35365" xr:uid="{00000000-0005-0000-0000-00006D890000}"/>
    <cellStyle name="20% - Accent1 4 2 4 2 2 3 10 2" xfId="35366" xr:uid="{00000000-0005-0000-0000-00006E890000}"/>
    <cellStyle name="20% - Accent1 4 2 4 2 2 3 11" xfId="35367" xr:uid="{00000000-0005-0000-0000-00006F890000}"/>
    <cellStyle name="20% - Accent1 4 2 4 2 2 3 2" xfId="35368" xr:uid="{00000000-0005-0000-0000-000070890000}"/>
    <cellStyle name="20% - Accent1 4 2 4 2 2 3 2 2" xfId="35369" xr:uid="{00000000-0005-0000-0000-000071890000}"/>
    <cellStyle name="20% - Accent1 4 2 4 2 2 3 2 2 2" xfId="35370" xr:uid="{00000000-0005-0000-0000-000072890000}"/>
    <cellStyle name="20% - Accent1 4 2 4 2 2 3 2 2 2 2" xfId="35371" xr:uid="{00000000-0005-0000-0000-000073890000}"/>
    <cellStyle name="20% - Accent1 4 2 4 2 2 3 2 2 2 2 2" xfId="35372" xr:uid="{00000000-0005-0000-0000-000074890000}"/>
    <cellStyle name="20% - Accent1 4 2 4 2 2 3 2 2 2 3" xfId="35373" xr:uid="{00000000-0005-0000-0000-000075890000}"/>
    <cellStyle name="20% - Accent1 4 2 4 2 2 3 2 2 3" xfId="35374" xr:uid="{00000000-0005-0000-0000-000076890000}"/>
    <cellStyle name="20% - Accent1 4 2 4 2 2 3 2 2 3 2" xfId="35375" xr:uid="{00000000-0005-0000-0000-000077890000}"/>
    <cellStyle name="20% - Accent1 4 2 4 2 2 3 2 2 4" xfId="35376" xr:uid="{00000000-0005-0000-0000-000078890000}"/>
    <cellStyle name="20% - Accent1 4 2 4 2 2 3 2 3" xfId="35377" xr:uid="{00000000-0005-0000-0000-000079890000}"/>
    <cellStyle name="20% - Accent1 4 2 4 2 2 3 2 3 2" xfId="35378" xr:uid="{00000000-0005-0000-0000-00007A890000}"/>
    <cellStyle name="20% - Accent1 4 2 4 2 2 3 2 3 2 2" xfId="35379" xr:uid="{00000000-0005-0000-0000-00007B890000}"/>
    <cellStyle name="20% - Accent1 4 2 4 2 2 3 2 3 2 2 2" xfId="35380" xr:uid="{00000000-0005-0000-0000-00007C890000}"/>
    <cellStyle name="20% - Accent1 4 2 4 2 2 3 2 3 2 3" xfId="35381" xr:uid="{00000000-0005-0000-0000-00007D890000}"/>
    <cellStyle name="20% - Accent1 4 2 4 2 2 3 2 3 3" xfId="35382" xr:uid="{00000000-0005-0000-0000-00007E890000}"/>
    <cellStyle name="20% - Accent1 4 2 4 2 2 3 2 3 3 2" xfId="35383" xr:uid="{00000000-0005-0000-0000-00007F890000}"/>
    <cellStyle name="20% - Accent1 4 2 4 2 2 3 2 3 4" xfId="35384" xr:uid="{00000000-0005-0000-0000-000080890000}"/>
    <cellStyle name="20% - Accent1 4 2 4 2 2 3 2 4" xfId="35385" xr:uid="{00000000-0005-0000-0000-000081890000}"/>
    <cellStyle name="20% - Accent1 4 2 4 2 2 3 2 4 2" xfId="35386" xr:uid="{00000000-0005-0000-0000-000082890000}"/>
    <cellStyle name="20% - Accent1 4 2 4 2 2 3 2 4 2 2" xfId="35387" xr:uid="{00000000-0005-0000-0000-000083890000}"/>
    <cellStyle name="20% - Accent1 4 2 4 2 2 3 2 4 2 2 2" xfId="35388" xr:uid="{00000000-0005-0000-0000-000084890000}"/>
    <cellStyle name="20% - Accent1 4 2 4 2 2 3 2 4 2 3" xfId="35389" xr:uid="{00000000-0005-0000-0000-000085890000}"/>
    <cellStyle name="20% - Accent1 4 2 4 2 2 3 2 4 3" xfId="35390" xr:uid="{00000000-0005-0000-0000-000086890000}"/>
    <cellStyle name="20% - Accent1 4 2 4 2 2 3 2 4 3 2" xfId="35391" xr:uid="{00000000-0005-0000-0000-000087890000}"/>
    <cellStyle name="20% - Accent1 4 2 4 2 2 3 2 4 4" xfId="35392" xr:uid="{00000000-0005-0000-0000-000088890000}"/>
    <cellStyle name="20% - Accent1 4 2 4 2 2 3 2 5" xfId="35393" xr:uid="{00000000-0005-0000-0000-000089890000}"/>
    <cellStyle name="20% - Accent1 4 2 4 2 2 3 2 5 2" xfId="35394" xr:uid="{00000000-0005-0000-0000-00008A890000}"/>
    <cellStyle name="20% - Accent1 4 2 4 2 2 3 2 5 2 2" xfId="35395" xr:uid="{00000000-0005-0000-0000-00008B890000}"/>
    <cellStyle name="20% - Accent1 4 2 4 2 2 3 2 5 3" xfId="35396" xr:uid="{00000000-0005-0000-0000-00008C890000}"/>
    <cellStyle name="20% - Accent1 4 2 4 2 2 3 2 6" xfId="35397" xr:uid="{00000000-0005-0000-0000-00008D890000}"/>
    <cellStyle name="20% - Accent1 4 2 4 2 2 3 2 6 2" xfId="35398" xr:uid="{00000000-0005-0000-0000-00008E890000}"/>
    <cellStyle name="20% - Accent1 4 2 4 2 2 3 2 6 2 2" xfId="35399" xr:uid="{00000000-0005-0000-0000-00008F890000}"/>
    <cellStyle name="20% - Accent1 4 2 4 2 2 3 2 6 3" xfId="35400" xr:uid="{00000000-0005-0000-0000-000090890000}"/>
    <cellStyle name="20% - Accent1 4 2 4 2 2 3 2 7" xfId="35401" xr:uid="{00000000-0005-0000-0000-000091890000}"/>
    <cellStyle name="20% - Accent1 4 2 4 2 2 3 2 7 2" xfId="35402" xr:uid="{00000000-0005-0000-0000-000092890000}"/>
    <cellStyle name="20% - Accent1 4 2 4 2 2 3 2 8" xfId="35403" xr:uid="{00000000-0005-0000-0000-000093890000}"/>
    <cellStyle name="20% - Accent1 4 2 4 2 2 3 2 8 2" xfId="35404" xr:uid="{00000000-0005-0000-0000-000094890000}"/>
    <cellStyle name="20% - Accent1 4 2 4 2 2 3 2 9" xfId="35405" xr:uid="{00000000-0005-0000-0000-000095890000}"/>
    <cellStyle name="20% - Accent1 4 2 4 2 2 3 3" xfId="35406" xr:uid="{00000000-0005-0000-0000-000096890000}"/>
    <cellStyle name="20% - Accent1 4 2 4 2 2 3 3 2" xfId="35407" xr:uid="{00000000-0005-0000-0000-000097890000}"/>
    <cellStyle name="20% - Accent1 4 2 4 2 2 3 3 2 2" xfId="35408" xr:uid="{00000000-0005-0000-0000-000098890000}"/>
    <cellStyle name="20% - Accent1 4 2 4 2 2 3 3 2 2 2" xfId="35409" xr:uid="{00000000-0005-0000-0000-000099890000}"/>
    <cellStyle name="20% - Accent1 4 2 4 2 2 3 3 2 2 2 2" xfId="35410" xr:uid="{00000000-0005-0000-0000-00009A890000}"/>
    <cellStyle name="20% - Accent1 4 2 4 2 2 3 3 2 2 3" xfId="35411" xr:uid="{00000000-0005-0000-0000-00009B890000}"/>
    <cellStyle name="20% - Accent1 4 2 4 2 2 3 3 2 3" xfId="35412" xr:uid="{00000000-0005-0000-0000-00009C890000}"/>
    <cellStyle name="20% - Accent1 4 2 4 2 2 3 3 2 3 2" xfId="35413" xr:uid="{00000000-0005-0000-0000-00009D890000}"/>
    <cellStyle name="20% - Accent1 4 2 4 2 2 3 3 2 4" xfId="35414" xr:uid="{00000000-0005-0000-0000-00009E890000}"/>
    <cellStyle name="20% - Accent1 4 2 4 2 2 3 3 3" xfId="35415" xr:uid="{00000000-0005-0000-0000-00009F890000}"/>
    <cellStyle name="20% - Accent1 4 2 4 2 2 3 3 3 2" xfId="35416" xr:uid="{00000000-0005-0000-0000-0000A0890000}"/>
    <cellStyle name="20% - Accent1 4 2 4 2 2 3 3 3 2 2" xfId="35417" xr:uid="{00000000-0005-0000-0000-0000A1890000}"/>
    <cellStyle name="20% - Accent1 4 2 4 2 2 3 3 3 2 2 2" xfId="35418" xr:uid="{00000000-0005-0000-0000-0000A2890000}"/>
    <cellStyle name="20% - Accent1 4 2 4 2 2 3 3 3 2 3" xfId="35419" xr:uid="{00000000-0005-0000-0000-0000A3890000}"/>
    <cellStyle name="20% - Accent1 4 2 4 2 2 3 3 3 3" xfId="35420" xr:uid="{00000000-0005-0000-0000-0000A4890000}"/>
    <cellStyle name="20% - Accent1 4 2 4 2 2 3 3 3 3 2" xfId="35421" xr:uid="{00000000-0005-0000-0000-0000A5890000}"/>
    <cellStyle name="20% - Accent1 4 2 4 2 2 3 3 3 4" xfId="35422" xr:uid="{00000000-0005-0000-0000-0000A6890000}"/>
    <cellStyle name="20% - Accent1 4 2 4 2 2 3 3 4" xfId="35423" xr:uid="{00000000-0005-0000-0000-0000A7890000}"/>
    <cellStyle name="20% - Accent1 4 2 4 2 2 3 3 4 2" xfId="35424" xr:uid="{00000000-0005-0000-0000-0000A8890000}"/>
    <cellStyle name="20% - Accent1 4 2 4 2 2 3 3 4 2 2" xfId="35425" xr:uid="{00000000-0005-0000-0000-0000A9890000}"/>
    <cellStyle name="20% - Accent1 4 2 4 2 2 3 3 4 2 2 2" xfId="35426" xr:uid="{00000000-0005-0000-0000-0000AA890000}"/>
    <cellStyle name="20% - Accent1 4 2 4 2 2 3 3 4 2 3" xfId="35427" xr:uid="{00000000-0005-0000-0000-0000AB890000}"/>
    <cellStyle name="20% - Accent1 4 2 4 2 2 3 3 4 3" xfId="35428" xr:uid="{00000000-0005-0000-0000-0000AC890000}"/>
    <cellStyle name="20% - Accent1 4 2 4 2 2 3 3 4 3 2" xfId="35429" xr:uid="{00000000-0005-0000-0000-0000AD890000}"/>
    <cellStyle name="20% - Accent1 4 2 4 2 2 3 3 4 4" xfId="35430" xr:uid="{00000000-0005-0000-0000-0000AE890000}"/>
    <cellStyle name="20% - Accent1 4 2 4 2 2 3 3 5" xfId="35431" xr:uid="{00000000-0005-0000-0000-0000AF890000}"/>
    <cellStyle name="20% - Accent1 4 2 4 2 2 3 3 5 2" xfId="35432" xr:uid="{00000000-0005-0000-0000-0000B0890000}"/>
    <cellStyle name="20% - Accent1 4 2 4 2 2 3 3 5 2 2" xfId="35433" xr:uid="{00000000-0005-0000-0000-0000B1890000}"/>
    <cellStyle name="20% - Accent1 4 2 4 2 2 3 3 5 3" xfId="35434" xr:uid="{00000000-0005-0000-0000-0000B2890000}"/>
    <cellStyle name="20% - Accent1 4 2 4 2 2 3 3 6" xfId="35435" xr:uid="{00000000-0005-0000-0000-0000B3890000}"/>
    <cellStyle name="20% - Accent1 4 2 4 2 2 3 3 6 2" xfId="35436" xr:uid="{00000000-0005-0000-0000-0000B4890000}"/>
    <cellStyle name="20% - Accent1 4 2 4 2 2 3 3 6 2 2" xfId="35437" xr:uid="{00000000-0005-0000-0000-0000B5890000}"/>
    <cellStyle name="20% - Accent1 4 2 4 2 2 3 3 6 3" xfId="35438" xr:uid="{00000000-0005-0000-0000-0000B6890000}"/>
    <cellStyle name="20% - Accent1 4 2 4 2 2 3 3 7" xfId="35439" xr:uid="{00000000-0005-0000-0000-0000B7890000}"/>
    <cellStyle name="20% - Accent1 4 2 4 2 2 3 3 7 2" xfId="35440" xr:uid="{00000000-0005-0000-0000-0000B8890000}"/>
    <cellStyle name="20% - Accent1 4 2 4 2 2 3 3 8" xfId="35441" xr:uid="{00000000-0005-0000-0000-0000B9890000}"/>
    <cellStyle name="20% - Accent1 4 2 4 2 2 3 3 8 2" xfId="35442" xr:uid="{00000000-0005-0000-0000-0000BA890000}"/>
    <cellStyle name="20% - Accent1 4 2 4 2 2 3 3 9" xfId="35443" xr:uid="{00000000-0005-0000-0000-0000BB890000}"/>
    <cellStyle name="20% - Accent1 4 2 4 2 2 3 4" xfId="35444" xr:uid="{00000000-0005-0000-0000-0000BC890000}"/>
    <cellStyle name="20% - Accent1 4 2 4 2 2 3 4 2" xfId="35445" xr:uid="{00000000-0005-0000-0000-0000BD890000}"/>
    <cellStyle name="20% - Accent1 4 2 4 2 2 3 4 2 2" xfId="35446" xr:uid="{00000000-0005-0000-0000-0000BE890000}"/>
    <cellStyle name="20% - Accent1 4 2 4 2 2 3 4 2 2 2" xfId="35447" xr:uid="{00000000-0005-0000-0000-0000BF890000}"/>
    <cellStyle name="20% - Accent1 4 2 4 2 2 3 4 2 3" xfId="35448" xr:uid="{00000000-0005-0000-0000-0000C0890000}"/>
    <cellStyle name="20% - Accent1 4 2 4 2 2 3 4 3" xfId="35449" xr:uid="{00000000-0005-0000-0000-0000C1890000}"/>
    <cellStyle name="20% - Accent1 4 2 4 2 2 3 4 3 2" xfId="35450" xr:uid="{00000000-0005-0000-0000-0000C2890000}"/>
    <cellStyle name="20% - Accent1 4 2 4 2 2 3 4 4" xfId="35451" xr:uid="{00000000-0005-0000-0000-0000C3890000}"/>
    <cellStyle name="20% - Accent1 4 2 4 2 2 3 5" xfId="35452" xr:uid="{00000000-0005-0000-0000-0000C4890000}"/>
    <cellStyle name="20% - Accent1 4 2 4 2 2 3 5 2" xfId="35453" xr:uid="{00000000-0005-0000-0000-0000C5890000}"/>
    <cellStyle name="20% - Accent1 4 2 4 2 2 3 5 2 2" xfId="35454" xr:uid="{00000000-0005-0000-0000-0000C6890000}"/>
    <cellStyle name="20% - Accent1 4 2 4 2 2 3 5 2 2 2" xfId="35455" xr:uid="{00000000-0005-0000-0000-0000C7890000}"/>
    <cellStyle name="20% - Accent1 4 2 4 2 2 3 5 2 3" xfId="35456" xr:uid="{00000000-0005-0000-0000-0000C8890000}"/>
    <cellStyle name="20% - Accent1 4 2 4 2 2 3 5 3" xfId="35457" xr:uid="{00000000-0005-0000-0000-0000C9890000}"/>
    <cellStyle name="20% - Accent1 4 2 4 2 2 3 5 3 2" xfId="35458" xr:uid="{00000000-0005-0000-0000-0000CA890000}"/>
    <cellStyle name="20% - Accent1 4 2 4 2 2 3 5 4" xfId="35459" xr:uid="{00000000-0005-0000-0000-0000CB890000}"/>
    <cellStyle name="20% - Accent1 4 2 4 2 2 3 6" xfId="35460" xr:uid="{00000000-0005-0000-0000-0000CC890000}"/>
    <cellStyle name="20% - Accent1 4 2 4 2 2 3 6 2" xfId="35461" xr:uid="{00000000-0005-0000-0000-0000CD890000}"/>
    <cellStyle name="20% - Accent1 4 2 4 2 2 3 6 2 2" xfId="35462" xr:uid="{00000000-0005-0000-0000-0000CE890000}"/>
    <cellStyle name="20% - Accent1 4 2 4 2 2 3 6 2 2 2" xfId="35463" xr:uid="{00000000-0005-0000-0000-0000CF890000}"/>
    <cellStyle name="20% - Accent1 4 2 4 2 2 3 6 2 3" xfId="35464" xr:uid="{00000000-0005-0000-0000-0000D0890000}"/>
    <cellStyle name="20% - Accent1 4 2 4 2 2 3 6 3" xfId="35465" xr:uid="{00000000-0005-0000-0000-0000D1890000}"/>
    <cellStyle name="20% - Accent1 4 2 4 2 2 3 6 3 2" xfId="35466" xr:uid="{00000000-0005-0000-0000-0000D2890000}"/>
    <cellStyle name="20% - Accent1 4 2 4 2 2 3 6 4" xfId="35467" xr:uid="{00000000-0005-0000-0000-0000D3890000}"/>
    <cellStyle name="20% - Accent1 4 2 4 2 2 3 7" xfId="35468" xr:uid="{00000000-0005-0000-0000-0000D4890000}"/>
    <cellStyle name="20% - Accent1 4 2 4 2 2 3 7 2" xfId="35469" xr:uid="{00000000-0005-0000-0000-0000D5890000}"/>
    <cellStyle name="20% - Accent1 4 2 4 2 2 3 7 2 2" xfId="35470" xr:uid="{00000000-0005-0000-0000-0000D6890000}"/>
    <cellStyle name="20% - Accent1 4 2 4 2 2 3 7 3" xfId="35471" xr:uid="{00000000-0005-0000-0000-0000D7890000}"/>
    <cellStyle name="20% - Accent1 4 2 4 2 2 3 8" xfId="35472" xr:uid="{00000000-0005-0000-0000-0000D8890000}"/>
    <cellStyle name="20% - Accent1 4 2 4 2 2 3 8 2" xfId="35473" xr:uid="{00000000-0005-0000-0000-0000D9890000}"/>
    <cellStyle name="20% - Accent1 4 2 4 2 2 3 8 2 2" xfId="35474" xr:uid="{00000000-0005-0000-0000-0000DA890000}"/>
    <cellStyle name="20% - Accent1 4 2 4 2 2 3 8 3" xfId="35475" xr:uid="{00000000-0005-0000-0000-0000DB890000}"/>
    <cellStyle name="20% - Accent1 4 2 4 2 2 3 9" xfId="35476" xr:uid="{00000000-0005-0000-0000-0000DC890000}"/>
    <cellStyle name="20% - Accent1 4 2 4 2 2 3 9 2" xfId="35477" xr:uid="{00000000-0005-0000-0000-0000DD890000}"/>
    <cellStyle name="20% - Accent1 4 2 4 2 2 4" xfId="35478" xr:uid="{00000000-0005-0000-0000-0000DE890000}"/>
    <cellStyle name="20% - Accent1 4 2 4 2 2 4 10" xfId="35479" xr:uid="{00000000-0005-0000-0000-0000DF890000}"/>
    <cellStyle name="20% - Accent1 4 2 4 2 2 4 10 2" xfId="35480" xr:uid="{00000000-0005-0000-0000-0000E0890000}"/>
    <cellStyle name="20% - Accent1 4 2 4 2 2 4 11" xfId="35481" xr:uid="{00000000-0005-0000-0000-0000E1890000}"/>
    <cellStyle name="20% - Accent1 4 2 4 2 2 4 2" xfId="35482" xr:uid="{00000000-0005-0000-0000-0000E2890000}"/>
    <cellStyle name="20% - Accent1 4 2 4 2 2 4 2 2" xfId="35483" xr:uid="{00000000-0005-0000-0000-0000E3890000}"/>
    <cellStyle name="20% - Accent1 4 2 4 2 2 4 2 2 2" xfId="35484" xr:uid="{00000000-0005-0000-0000-0000E4890000}"/>
    <cellStyle name="20% - Accent1 4 2 4 2 2 4 2 2 2 2" xfId="35485" xr:uid="{00000000-0005-0000-0000-0000E5890000}"/>
    <cellStyle name="20% - Accent1 4 2 4 2 2 4 2 2 2 2 2" xfId="35486" xr:uid="{00000000-0005-0000-0000-0000E6890000}"/>
    <cellStyle name="20% - Accent1 4 2 4 2 2 4 2 2 2 3" xfId="35487" xr:uid="{00000000-0005-0000-0000-0000E7890000}"/>
    <cellStyle name="20% - Accent1 4 2 4 2 2 4 2 2 3" xfId="35488" xr:uid="{00000000-0005-0000-0000-0000E8890000}"/>
    <cellStyle name="20% - Accent1 4 2 4 2 2 4 2 2 3 2" xfId="35489" xr:uid="{00000000-0005-0000-0000-0000E9890000}"/>
    <cellStyle name="20% - Accent1 4 2 4 2 2 4 2 2 4" xfId="35490" xr:uid="{00000000-0005-0000-0000-0000EA890000}"/>
    <cellStyle name="20% - Accent1 4 2 4 2 2 4 2 3" xfId="35491" xr:uid="{00000000-0005-0000-0000-0000EB890000}"/>
    <cellStyle name="20% - Accent1 4 2 4 2 2 4 2 3 2" xfId="35492" xr:uid="{00000000-0005-0000-0000-0000EC890000}"/>
    <cellStyle name="20% - Accent1 4 2 4 2 2 4 2 3 2 2" xfId="35493" xr:uid="{00000000-0005-0000-0000-0000ED890000}"/>
    <cellStyle name="20% - Accent1 4 2 4 2 2 4 2 3 2 2 2" xfId="35494" xr:uid="{00000000-0005-0000-0000-0000EE890000}"/>
    <cellStyle name="20% - Accent1 4 2 4 2 2 4 2 3 2 3" xfId="35495" xr:uid="{00000000-0005-0000-0000-0000EF890000}"/>
    <cellStyle name="20% - Accent1 4 2 4 2 2 4 2 3 3" xfId="35496" xr:uid="{00000000-0005-0000-0000-0000F0890000}"/>
    <cellStyle name="20% - Accent1 4 2 4 2 2 4 2 3 3 2" xfId="35497" xr:uid="{00000000-0005-0000-0000-0000F1890000}"/>
    <cellStyle name="20% - Accent1 4 2 4 2 2 4 2 3 4" xfId="35498" xr:uid="{00000000-0005-0000-0000-0000F2890000}"/>
    <cellStyle name="20% - Accent1 4 2 4 2 2 4 2 4" xfId="35499" xr:uid="{00000000-0005-0000-0000-0000F3890000}"/>
    <cellStyle name="20% - Accent1 4 2 4 2 2 4 2 4 2" xfId="35500" xr:uid="{00000000-0005-0000-0000-0000F4890000}"/>
    <cellStyle name="20% - Accent1 4 2 4 2 2 4 2 4 2 2" xfId="35501" xr:uid="{00000000-0005-0000-0000-0000F5890000}"/>
    <cellStyle name="20% - Accent1 4 2 4 2 2 4 2 4 2 2 2" xfId="35502" xr:uid="{00000000-0005-0000-0000-0000F6890000}"/>
    <cellStyle name="20% - Accent1 4 2 4 2 2 4 2 4 2 3" xfId="35503" xr:uid="{00000000-0005-0000-0000-0000F7890000}"/>
    <cellStyle name="20% - Accent1 4 2 4 2 2 4 2 4 3" xfId="35504" xr:uid="{00000000-0005-0000-0000-0000F8890000}"/>
    <cellStyle name="20% - Accent1 4 2 4 2 2 4 2 4 3 2" xfId="35505" xr:uid="{00000000-0005-0000-0000-0000F9890000}"/>
    <cellStyle name="20% - Accent1 4 2 4 2 2 4 2 4 4" xfId="35506" xr:uid="{00000000-0005-0000-0000-0000FA890000}"/>
    <cellStyle name="20% - Accent1 4 2 4 2 2 4 2 5" xfId="35507" xr:uid="{00000000-0005-0000-0000-0000FB890000}"/>
    <cellStyle name="20% - Accent1 4 2 4 2 2 4 2 5 2" xfId="35508" xr:uid="{00000000-0005-0000-0000-0000FC890000}"/>
    <cellStyle name="20% - Accent1 4 2 4 2 2 4 2 5 2 2" xfId="35509" xr:uid="{00000000-0005-0000-0000-0000FD890000}"/>
    <cellStyle name="20% - Accent1 4 2 4 2 2 4 2 5 3" xfId="35510" xr:uid="{00000000-0005-0000-0000-0000FE890000}"/>
    <cellStyle name="20% - Accent1 4 2 4 2 2 4 2 6" xfId="35511" xr:uid="{00000000-0005-0000-0000-0000FF890000}"/>
    <cellStyle name="20% - Accent1 4 2 4 2 2 4 2 6 2" xfId="35512" xr:uid="{00000000-0005-0000-0000-0000008A0000}"/>
    <cellStyle name="20% - Accent1 4 2 4 2 2 4 2 6 2 2" xfId="35513" xr:uid="{00000000-0005-0000-0000-0000018A0000}"/>
    <cellStyle name="20% - Accent1 4 2 4 2 2 4 2 6 3" xfId="35514" xr:uid="{00000000-0005-0000-0000-0000028A0000}"/>
    <cellStyle name="20% - Accent1 4 2 4 2 2 4 2 7" xfId="35515" xr:uid="{00000000-0005-0000-0000-0000038A0000}"/>
    <cellStyle name="20% - Accent1 4 2 4 2 2 4 2 7 2" xfId="35516" xr:uid="{00000000-0005-0000-0000-0000048A0000}"/>
    <cellStyle name="20% - Accent1 4 2 4 2 2 4 2 8" xfId="35517" xr:uid="{00000000-0005-0000-0000-0000058A0000}"/>
    <cellStyle name="20% - Accent1 4 2 4 2 2 4 2 8 2" xfId="35518" xr:uid="{00000000-0005-0000-0000-0000068A0000}"/>
    <cellStyle name="20% - Accent1 4 2 4 2 2 4 2 9" xfId="35519" xr:uid="{00000000-0005-0000-0000-0000078A0000}"/>
    <cellStyle name="20% - Accent1 4 2 4 2 2 4 3" xfId="35520" xr:uid="{00000000-0005-0000-0000-0000088A0000}"/>
    <cellStyle name="20% - Accent1 4 2 4 2 2 4 3 2" xfId="35521" xr:uid="{00000000-0005-0000-0000-0000098A0000}"/>
    <cellStyle name="20% - Accent1 4 2 4 2 2 4 3 2 2" xfId="35522" xr:uid="{00000000-0005-0000-0000-00000A8A0000}"/>
    <cellStyle name="20% - Accent1 4 2 4 2 2 4 3 2 2 2" xfId="35523" xr:uid="{00000000-0005-0000-0000-00000B8A0000}"/>
    <cellStyle name="20% - Accent1 4 2 4 2 2 4 3 2 2 2 2" xfId="35524" xr:uid="{00000000-0005-0000-0000-00000C8A0000}"/>
    <cellStyle name="20% - Accent1 4 2 4 2 2 4 3 2 2 3" xfId="35525" xr:uid="{00000000-0005-0000-0000-00000D8A0000}"/>
    <cellStyle name="20% - Accent1 4 2 4 2 2 4 3 2 3" xfId="35526" xr:uid="{00000000-0005-0000-0000-00000E8A0000}"/>
    <cellStyle name="20% - Accent1 4 2 4 2 2 4 3 2 3 2" xfId="35527" xr:uid="{00000000-0005-0000-0000-00000F8A0000}"/>
    <cellStyle name="20% - Accent1 4 2 4 2 2 4 3 2 4" xfId="35528" xr:uid="{00000000-0005-0000-0000-0000108A0000}"/>
    <cellStyle name="20% - Accent1 4 2 4 2 2 4 3 3" xfId="35529" xr:uid="{00000000-0005-0000-0000-0000118A0000}"/>
    <cellStyle name="20% - Accent1 4 2 4 2 2 4 3 3 2" xfId="35530" xr:uid="{00000000-0005-0000-0000-0000128A0000}"/>
    <cellStyle name="20% - Accent1 4 2 4 2 2 4 3 3 2 2" xfId="35531" xr:uid="{00000000-0005-0000-0000-0000138A0000}"/>
    <cellStyle name="20% - Accent1 4 2 4 2 2 4 3 3 2 2 2" xfId="35532" xr:uid="{00000000-0005-0000-0000-0000148A0000}"/>
    <cellStyle name="20% - Accent1 4 2 4 2 2 4 3 3 2 3" xfId="35533" xr:uid="{00000000-0005-0000-0000-0000158A0000}"/>
    <cellStyle name="20% - Accent1 4 2 4 2 2 4 3 3 3" xfId="35534" xr:uid="{00000000-0005-0000-0000-0000168A0000}"/>
    <cellStyle name="20% - Accent1 4 2 4 2 2 4 3 3 3 2" xfId="35535" xr:uid="{00000000-0005-0000-0000-0000178A0000}"/>
    <cellStyle name="20% - Accent1 4 2 4 2 2 4 3 3 4" xfId="35536" xr:uid="{00000000-0005-0000-0000-0000188A0000}"/>
    <cellStyle name="20% - Accent1 4 2 4 2 2 4 3 4" xfId="35537" xr:uid="{00000000-0005-0000-0000-0000198A0000}"/>
    <cellStyle name="20% - Accent1 4 2 4 2 2 4 3 4 2" xfId="35538" xr:uid="{00000000-0005-0000-0000-00001A8A0000}"/>
    <cellStyle name="20% - Accent1 4 2 4 2 2 4 3 4 2 2" xfId="35539" xr:uid="{00000000-0005-0000-0000-00001B8A0000}"/>
    <cellStyle name="20% - Accent1 4 2 4 2 2 4 3 4 2 2 2" xfId="35540" xr:uid="{00000000-0005-0000-0000-00001C8A0000}"/>
    <cellStyle name="20% - Accent1 4 2 4 2 2 4 3 4 2 3" xfId="35541" xr:uid="{00000000-0005-0000-0000-00001D8A0000}"/>
    <cellStyle name="20% - Accent1 4 2 4 2 2 4 3 4 3" xfId="35542" xr:uid="{00000000-0005-0000-0000-00001E8A0000}"/>
    <cellStyle name="20% - Accent1 4 2 4 2 2 4 3 4 3 2" xfId="35543" xr:uid="{00000000-0005-0000-0000-00001F8A0000}"/>
    <cellStyle name="20% - Accent1 4 2 4 2 2 4 3 4 4" xfId="35544" xr:uid="{00000000-0005-0000-0000-0000208A0000}"/>
    <cellStyle name="20% - Accent1 4 2 4 2 2 4 3 5" xfId="35545" xr:uid="{00000000-0005-0000-0000-0000218A0000}"/>
    <cellStyle name="20% - Accent1 4 2 4 2 2 4 3 5 2" xfId="35546" xr:uid="{00000000-0005-0000-0000-0000228A0000}"/>
    <cellStyle name="20% - Accent1 4 2 4 2 2 4 3 5 2 2" xfId="35547" xr:uid="{00000000-0005-0000-0000-0000238A0000}"/>
    <cellStyle name="20% - Accent1 4 2 4 2 2 4 3 5 3" xfId="35548" xr:uid="{00000000-0005-0000-0000-0000248A0000}"/>
    <cellStyle name="20% - Accent1 4 2 4 2 2 4 3 6" xfId="35549" xr:uid="{00000000-0005-0000-0000-0000258A0000}"/>
    <cellStyle name="20% - Accent1 4 2 4 2 2 4 3 6 2" xfId="35550" xr:uid="{00000000-0005-0000-0000-0000268A0000}"/>
    <cellStyle name="20% - Accent1 4 2 4 2 2 4 3 6 2 2" xfId="35551" xr:uid="{00000000-0005-0000-0000-0000278A0000}"/>
    <cellStyle name="20% - Accent1 4 2 4 2 2 4 3 6 3" xfId="35552" xr:uid="{00000000-0005-0000-0000-0000288A0000}"/>
    <cellStyle name="20% - Accent1 4 2 4 2 2 4 3 7" xfId="35553" xr:uid="{00000000-0005-0000-0000-0000298A0000}"/>
    <cellStyle name="20% - Accent1 4 2 4 2 2 4 3 7 2" xfId="35554" xr:uid="{00000000-0005-0000-0000-00002A8A0000}"/>
    <cellStyle name="20% - Accent1 4 2 4 2 2 4 3 8" xfId="35555" xr:uid="{00000000-0005-0000-0000-00002B8A0000}"/>
    <cellStyle name="20% - Accent1 4 2 4 2 2 4 3 8 2" xfId="35556" xr:uid="{00000000-0005-0000-0000-00002C8A0000}"/>
    <cellStyle name="20% - Accent1 4 2 4 2 2 4 3 9" xfId="35557" xr:uid="{00000000-0005-0000-0000-00002D8A0000}"/>
    <cellStyle name="20% - Accent1 4 2 4 2 2 4 4" xfId="35558" xr:uid="{00000000-0005-0000-0000-00002E8A0000}"/>
    <cellStyle name="20% - Accent1 4 2 4 2 2 4 4 2" xfId="35559" xr:uid="{00000000-0005-0000-0000-00002F8A0000}"/>
    <cellStyle name="20% - Accent1 4 2 4 2 2 4 4 2 2" xfId="35560" xr:uid="{00000000-0005-0000-0000-0000308A0000}"/>
    <cellStyle name="20% - Accent1 4 2 4 2 2 4 4 2 2 2" xfId="35561" xr:uid="{00000000-0005-0000-0000-0000318A0000}"/>
    <cellStyle name="20% - Accent1 4 2 4 2 2 4 4 2 3" xfId="35562" xr:uid="{00000000-0005-0000-0000-0000328A0000}"/>
    <cellStyle name="20% - Accent1 4 2 4 2 2 4 4 3" xfId="35563" xr:uid="{00000000-0005-0000-0000-0000338A0000}"/>
    <cellStyle name="20% - Accent1 4 2 4 2 2 4 4 3 2" xfId="35564" xr:uid="{00000000-0005-0000-0000-0000348A0000}"/>
    <cellStyle name="20% - Accent1 4 2 4 2 2 4 4 4" xfId="35565" xr:uid="{00000000-0005-0000-0000-0000358A0000}"/>
    <cellStyle name="20% - Accent1 4 2 4 2 2 4 5" xfId="35566" xr:uid="{00000000-0005-0000-0000-0000368A0000}"/>
    <cellStyle name="20% - Accent1 4 2 4 2 2 4 5 2" xfId="35567" xr:uid="{00000000-0005-0000-0000-0000378A0000}"/>
    <cellStyle name="20% - Accent1 4 2 4 2 2 4 5 2 2" xfId="35568" xr:uid="{00000000-0005-0000-0000-0000388A0000}"/>
    <cellStyle name="20% - Accent1 4 2 4 2 2 4 5 2 2 2" xfId="35569" xr:uid="{00000000-0005-0000-0000-0000398A0000}"/>
    <cellStyle name="20% - Accent1 4 2 4 2 2 4 5 2 3" xfId="35570" xr:uid="{00000000-0005-0000-0000-00003A8A0000}"/>
    <cellStyle name="20% - Accent1 4 2 4 2 2 4 5 3" xfId="35571" xr:uid="{00000000-0005-0000-0000-00003B8A0000}"/>
    <cellStyle name="20% - Accent1 4 2 4 2 2 4 5 3 2" xfId="35572" xr:uid="{00000000-0005-0000-0000-00003C8A0000}"/>
    <cellStyle name="20% - Accent1 4 2 4 2 2 4 5 4" xfId="35573" xr:uid="{00000000-0005-0000-0000-00003D8A0000}"/>
    <cellStyle name="20% - Accent1 4 2 4 2 2 4 6" xfId="35574" xr:uid="{00000000-0005-0000-0000-00003E8A0000}"/>
    <cellStyle name="20% - Accent1 4 2 4 2 2 4 6 2" xfId="35575" xr:uid="{00000000-0005-0000-0000-00003F8A0000}"/>
    <cellStyle name="20% - Accent1 4 2 4 2 2 4 6 2 2" xfId="35576" xr:uid="{00000000-0005-0000-0000-0000408A0000}"/>
    <cellStyle name="20% - Accent1 4 2 4 2 2 4 6 2 2 2" xfId="35577" xr:uid="{00000000-0005-0000-0000-0000418A0000}"/>
    <cellStyle name="20% - Accent1 4 2 4 2 2 4 6 2 3" xfId="35578" xr:uid="{00000000-0005-0000-0000-0000428A0000}"/>
    <cellStyle name="20% - Accent1 4 2 4 2 2 4 6 3" xfId="35579" xr:uid="{00000000-0005-0000-0000-0000438A0000}"/>
    <cellStyle name="20% - Accent1 4 2 4 2 2 4 6 3 2" xfId="35580" xr:uid="{00000000-0005-0000-0000-0000448A0000}"/>
    <cellStyle name="20% - Accent1 4 2 4 2 2 4 6 4" xfId="35581" xr:uid="{00000000-0005-0000-0000-0000458A0000}"/>
    <cellStyle name="20% - Accent1 4 2 4 2 2 4 7" xfId="35582" xr:uid="{00000000-0005-0000-0000-0000468A0000}"/>
    <cellStyle name="20% - Accent1 4 2 4 2 2 4 7 2" xfId="35583" xr:uid="{00000000-0005-0000-0000-0000478A0000}"/>
    <cellStyle name="20% - Accent1 4 2 4 2 2 4 7 2 2" xfId="35584" xr:uid="{00000000-0005-0000-0000-0000488A0000}"/>
    <cellStyle name="20% - Accent1 4 2 4 2 2 4 7 3" xfId="35585" xr:uid="{00000000-0005-0000-0000-0000498A0000}"/>
    <cellStyle name="20% - Accent1 4 2 4 2 2 4 8" xfId="35586" xr:uid="{00000000-0005-0000-0000-00004A8A0000}"/>
    <cellStyle name="20% - Accent1 4 2 4 2 2 4 8 2" xfId="35587" xr:uid="{00000000-0005-0000-0000-00004B8A0000}"/>
    <cellStyle name="20% - Accent1 4 2 4 2 2 4 8 2 2" xfId="35588" xr:uid="{00000000-0005-0000-0000-00004C8A0000}"/>
    <cellStyle name="20% - Accent1 4 2 4 2 2 4 8 3" xfId="35589" xr:uid="{00000000-0005-0000-0000-00004D8A0000}"/>
    <cellStyle name="20% - Accent1 4 2 4 2 2 4 9" xfId="35590" xr:uid="{00000000-0005-0000-0000-00004E8A0000}"/>
    <cellStyle name="20% - Accent1 4 2 4 2 2 4 9 2" xfId="35591" xr:uid="{00000000-0005-0000-0000-00004F8A0000}"/>
    <cellStyle name="20% - Accent1 4 2 4 2 2 5" xfId="35592" xr:uid="{00000000-0005-0000-0000-0000508A0000}"/>
    <cellStyle name="20% - Accent1 4 2 4 2 2 5 2" xfId="35593" xr:uid="{00000000-0005-0000-0000-0000518A0000}"/>
    <cellStyle name="20% - Accent1 4 2 4 2 2 5 2 2" xfId="35594" xr:uid="{00000000-0005-0000-0000-0000528A0000}"/>
    <cellStyle name="20% - Accent1 4 2 4 2 2 5 2 2 2" xfId="35595" xr:uid="{00000000-0005-0000-0000-0000538A0000}"/>
    <cellStyle name="20% - Accent1 4 2 4 2 2 5 2 2 2 2" xfId="35596" xr:uid="{00000000-0005-0000-0000-0000548A0000}"/>
    <cellStyle name="20% - Accent1 4 2 4 2 2 5 2 2 3" xfId="35597" xr:uid="{00000000-0005-0000-0000-0000558A0000}"/>
    <cellStyle name="20% - Accent1 4 2 4 2 2 5 2 3" xfId="35598" xr:uid="{00000000-0005-0000-0000-0000568A0000}"/>
    <cellStyle name="20% - Accent1 4 2 4 2 2 5 2 3 2" xfId="35599" xr:uid="{00000000-0005-0000-0000-0000578A0000}"/>
    <cellStyle name="20% - Accent1 4 2 4 2 2 5 2 4" xfId="35600" xr:uid="{00000000-0005-0000-0000-0000588A0000}"/>
    <cellStyle name="20% - Accent1 4 2 4 2 2 5 3" xfId="35601" xr:uid="{00000000-0005-0000-0000-0000598A0000}"/>
    <cellStyle name="20% - Accent1 4 2 4 2 2 5 3 2" xfId="35602" xr:uid="{00000000-0005-0000-0000-00005A8A0000}"/>
    <cellStyle name="20% - Accent1 4 2 4 2 2 5 3 2 2" xfId="35603" xr:uid="{00000000-0005-0000-0000-00005B8A0000}"/>
    <cellStyle name="20% - Accent1 4 2 4 2 2 5 3 2 2 2" xfId="35604" xr:uid="{00000000-0005-0000-0000-00005C8A0000}"/>
    <cellStyle name="20% - Accent1 4 2 4 2 2 5 3 2 3" xfId="35605" xr:uid="{00000000-0005-0000-0000-00005D8A0000}"/>
    <cellStyle name="20% - Accent1 4 2 4 2 2 5 3 3" xfId="35606" xr:uid="{00000000-0005-0000-0000-00005E8A0000}"/>
    <cellStyle name="20% - Accent1 4 2 4 2 2 5 3 3 2" xfId="35607" xr:uid="{00000000-0005-0000-0000-00005F8A0000}"/>
    <cellStyle name="20% - Accent1 4 2 4 2 2 5 3 4" xfId="35608" xr:uid="{00000000-0005-0000-0000-0000608A0000}"/>
    <cellStyle name="20% - Accent1 4 2 4 2 2 5 4" xfId="35609" xr:uid="{00000000-0005-0000-0000-0000618A0000}"/>
    <cellStyle name="20% - Accent1 4 2 4 2 2 5 4 2" xfId="35610" xr:uid="{00000000-0005-0000-0000-0000628A0000}"/>
    <cellStyle name="20% - Accent1 4 2 4 2 2 5 4 2 2" xfId="35611" xr:uid="{00000000-0005-0000-0000-0000638A0000}"/>
    <cellStyle name="20% - Accent1 4 2 4 2 2 5 4 2 2 2" xfId="35612" xr:uid="{00000000-0005-0000-0000-0000648A0000}"/>
    <cellStyle name="20% - Accent1 4 2 4 2 2 5 4 2 3" xfId="35613" xr:uid="{00000000-0005-0000-0000-0000658A0000}"/>
    <cellStyle name="20% - Accent1 4 2 4 2 2 5 4 3" xfId="35614" xr:uid="{00000000-0005-0000-0000-0000668A0000}"/>
    <cellStyle name="20% - Accent1 4 2 4 2 2 5 4 3 2" xfId="35615" xr:uid="{00000000-0005-0000-0000-0000678A0000}"/>
    <cellStyle name="20% - Accent1 4 2 4 2 2 5 4 4" xfId="35616" xr:uid="{00000000-0005-0000-0000-0000688A0000}"/>
    <cellStyle name="20% - Accent1 4 2 4 2 2 5 5" xfId="35617" xr:uid="{00000000-0005-0000-0000-0000698A0000}"/>
    <cellStyle name="20% - Accent1 4 2 4 2 2 5 5 2" xfId="35618" xr:uid="{00000000-0005-0000-0000-00006A8A0000}"/>
    <cellStyle name="20% - Accent1 4 2 4 2 2 5 5 2 2" xfId="35619" xr:uid="{00000000-0005-0000-0000-00006B8A0000}"/>
    <cellStyle name="20% - Accent1 4 2 4 2 2 5 5 3" xfId="35620" xr:uid="{00000000-0005-0000-0000-00006C8A0000}"/>
    <cellStyle name="20% - Accent1 4 2 4 2 2 5 6" xfId="35621" xr:uid="{00000000-0005-0000-0000-00006D8A0000}"/>
    <cellStyle name="20% - Accent1 4 2 4 2 2 5 6 2" xfId="35622" xr:uid="{00000000-0005-0000-0000-00006E8A0000}"/>
    <cellStyle name="20% - Accent1 4 2 4 2 2 5 6 2 2" xfId="35623" xr:uid="{00000000-0005-0000-0000-00006F8A0000}"/>
    <cellStyle name="20% - Accent1 4 2 4 2 2 5 6 3" xfId="35624" xr:uid="{00000000-0005-0000-0000-0000708A0000}"/>
    <cellStyle name="20% - Accent1 4 2 4 2 2 5 7" xfId="35625" xr:uid="{00000000-0005-0000-0000-0000718A0000}"/>
    <cellStyle name="20% - Accent1 4 2 4 2 2 5 7 2" xfId="35626" xr:uid="{00000000-0005-0000-0000-0000728A0000}"/>
    <cellStyle name="20% - Accent1 4 2 4 2 2 5 8" xfId="35627" xr:uid="{00000000-0005-0000-0000-0000738A0000}"/>
    <cellStyle name="20% - Accent1 4 2 4 2 2 5 8 2" xfId="35628" xr:uid="{00000000-0005-0000-0000-0000748A0000}"/>
    <cellStyle name="20% - Accent1 4 2 4 2 2 5 9" xfId="35629" xr:uid="{00000000-0005-0000-0000-0000758A0000}"/>
    <cellStyle name="20% - Accent1 4 2 4 2 2 6" xfId="35630" xr:uid="{00000000-0005-0000-0000-0000768A0000}"/>
    <cellStyle name="20% - Accent1 4 2 4 2 2 6 2" xfId="35631" xr:uid="{00000000-0005-0000-0000-0000778A0000}"/>
    <cellStyle name="20% - Accent1 4 2 4 2 2 6 2 2" xfId="35632" xr:uid="{00000000-0005-0000-0000-0000788A0000}"/>
    <cellStyle name="20% - Accent1 4 2 4 2 2 6 2 2 2" xfId="35633" xr:uid="{00000000-0005-0000-0000-0000798A0000}"/>
    <cellStyle name="20% - Accent1 4 2 4 2 2 6 2 2 2 2" xfId="35634" xr:uid="{00000000-0005-0000-0000-00007A8A0000}"/>
    <cellStyle name="20% - Accent1 4 2 4 2 2 6 2 2 3" xfId="35635" xr:uid="{00000000-0005-0000-0000-00007B8A0000}"/>
    <cellStyle name="20% - Accent1 4 2 4 2 2 6 2 3" xfId="35636" xr:uid="{00000000-0005-0000-0000-00007C8A0000}"/>
    <cellStyle name="20% - Accent1 4 2 4 2 2 6 2 3 2" xfId="35637" xr:uid="{00000000-0005-0000-0000-00007D8A0000}"/>
    <cellStyle name="20% - Accent1 4 2 4 2 2 6 2 4" xfId="35638" xr:uid="{00000000-0005-0000-0000-00007E8A0000}"/>
    <cellStyle name="20% - Accent1 4 2 4 2 2 6 3" xfId="35639" xr:uid="{00000000-0005-0000-0000-00007F8A0000}"/>
    <cellStyle name="20% - Accent1 4 2 4 2 2 6 3 2" xfId="35640" xr:uid="{00000000-0005-0000-0000-0000808A0000}"/>
    <cellStyle name="20% - Accent1 4 2 4 2 2 6 3 2 2" xfId="35641" xr:uid="{00000000-0005-0000-0000-0000818A0000}"/>
    <cellStyle name="20% - Accent1 4 2 4 2 2 6 3 2 2 2" xfId="35642" xr:uid="{00000000-0005-0000-0000-0000828A0000}"/>
    <cellStyle name="20% - Accent1 4 2 4 2 2 6 3 2 3" xfId="35643" xr:uid="{00000000-0005-0000-0000-0000838A0000}"/>
    <cellStyle name="20% - Accent1 4 2 4 2 2 6 3 3" xfId="35644" xr:uid="{00000000-0005-0000-0000-0000848A0000}"/>
    <cellStyle name="20% - Accent1 4 2 4 2 2 6 3 3 2" xfId="35645" xr:uid="{00000000-0005-0000-0000-0000858A0000}"/>
    <cellStyle name="20% - Accent1 4 2 4 2 2 6 3 4" xfId="35646" xr:uid="{00000000-0005-0000-0000-0000868A0000}"/>
    <cellStyle name="20% - Accent1 4 2 4 2 2 6 4" xfId="35647" xr:uid="{00000000-0005-0000-0000-0000878A0000}"/>
    <cellStyle name="20% - Accent1 4 2 4 2 2 6 4 2" xfId="35648" xr:uid="{00000000-0005-0000-0000-0000888A0000}"/>
    <cellStyle name="20% - Accent1 4 2 4 2 2 6 4 2 2" xfId="35649" xr:uid="{00000000-0005-0000-0000-0000898A0000}"/>
    <cellStyle name="20% - Accent1 4 2 4 2 2 6 4 2 2 2" xfId="35650" xr:uid="{00000000-0005-0000-0000-00008A8A0000}"/>
    <cellStyle name="20% - Accent1 4 2 4 2 2 6 4 2 3" xfId="35651" xr:uid="{00000000-0005-0000-0000-00008B8A0000}"/>
    <cellStyle name="20% - Accent1 4 2 4 2 2 6 4 3" xfId="35652" xr:uid="{00000000-0005-0000-0000-00008C8A0000}"/>
    <cellStyle name="20% - Accent1 4 2 4 2 2 6 4 3 2" xfId="35653" xr:uid="{00000000-0005-0000-0000-00008D8A0000}"/>
    <cellStyle name="20% - Accent1 4 2 4 2 2 6 4 4" xfId="35654" xr:uid="{00000000-0005-0000-0000-00008E8A0000}"/>
    <cellStyle name="20% - Accent1 4 2 4 2 2 6 5" xfId="35655" xr:uid="{00000000-0005-0000-0000-00008F8A0000}"/>
    <cellStyle name="20% - Accent1 4 2 4 2 2 6 5 2" xfId="35656" xr:uid="{00000000-0005-0000-0000-0000908A0000}"/>
    <cellStyle name="20% - Accent1 4 2 4 2 2 6 5 2 2" xfId="35657" xr:uid="{00000000-0005-0000-0000-0000918A0000}"/>
    <cellStyle name="20% - Accent1 4 2 4 2 2 6 5 3" xfId="35658" xr:uid="{00000000-0005-0000-0000-0000928A0000}"/>
    <cellStyle name="20% - Accent1 4 2 4 2 2 6 6" xfId="35659" xr:uid="{00000000-0005-0000-0000-0000938A0000}"/>
    <cellStyle name="20% - Accent1 4 2 4 2 2 6 6 2" xfId="35660" xr:uid="{00000000-0005-0000-0000-0000948A0000}"/>
    <cellStyle name="20% - Accent1 4 2 4 2 2 6 6 2 2" xfId="35661" xr:uid="{00000000-0005-0000-0000-0000958A0000}"/>
    <cellStyle name="20% - Accent1 4 2 4 2 2 6 6 3" xfId="35662" xr:uid="{00000000-0005-0000-0000-0000968A0000}"/>
    <cellStyle name="20% - Accent1 4 2 4 2 2 6 7" xfId="35663" xr:uid="{00000000-0005-0000-0000-0000978A0000}"/>
    <cellStyle name="20% - Accent1 4 2 4 2 2 6 7 2" xfId="35664" xr:uid="{00000000-0005-0000-0000-0000988A0000}"/>
    <cellStyle name="20% - Accent1 4 2 4 2 2 6 8" xfId="35665" xr:uid="{00000000-0005-0000-0000-0000998A0000}"/>
    <cellStyle name="20% - Accent1 4 2 4 2 2 6 8 2" xfId="35666" xr:uid="{00000000-0005-0000-0000-00009A8A0000}"/>
    <cellStyle name="20% - Accent1 4 2 4 2 2 6 9" xfId="35667" xr:uid="{00000000-0005-0000-0000-00009B8A0000}"/>
    <cellStyle name="20% - Accent1 4 2 4 2 2 7" xfId="35668" xr:uid="{00000000-0005-0000-0000-00009C8A0000}"/>
    <cellStyle name="20% - Accent1 4 2 4 2 2 7 2" xfId="35669" xr:uid="{00000000-0005-0000-0000-00009D8A0000}"/>
    <cellStyle name="20% - Accent1 4 2 4 2 2 7 2 2" xfId="35670" xr:uid="{00000000-0005-0000-0000-00009E8A0000}"/>
    <cellStyle name="20% - Accent1 4 2 4 2 2 7 2 2 2" xfId="35671" xr:uid="{00000000-0005-0000-0000-00009F8A0000}"/>
    <cellStyle name="20% - Accent1 4 2 4 2 2 7 2 3" xfId="35672" xr:uid="{00000000-0005-0000-0000-0000A08A0000}"/>
    <cellStyle name="20% - Accent1 4 2 4 2 2 7 3" xfId="35673" xr:uid="{00000000-0005-0000-0000-0000A18A0000}"/>
    <cellStyle name="20% - Accent1 4 2 4 2 2 7 3 2" xfId="35674" xr:uid="{00000000-0005-0000-0000-0000A28A0000}"/>
    <cellStyle name="20% - Accent1 4 2 4 2 2 7 4" xfId="35675" xr:uid="{00000000-0005-0000-0000-0000A38A0000}"/>
    <cellStyle name="20% - Accent1 4 2 4 2 2 8" xfId="35676" xr:uid="{00000000-0005-0000-0000-0000A48A0000}"/>
    <cellStyle name="20% - Accent1 4 2 4 2 2 8 2" xfId="35677" xr:uid="{00000000-0005-0000-0000-0000A58A0000}"/>
    <cellStyle name="20% - Accent1 4 2 4 2 2 8 2 2" xfId="35678" xr:uid="{00000000-0005-0000-0000-0000A68A0000}"/>
    <cellStyle name="20% - Accent1 4 2 4 2 2 8 2 2 2" xfId="35679" xr:uid="{00000000-0005-0000-0000-0000A78A0000}"/>
    <cellStyle name="20% - Accent1 4 2 4 2 2 8 2 3" xfId="35680" xr:uid="{00000000-0005-0000-0000-0000A88A0000}"/>
    <cellStyle name="20% - Accent1 4 2 4 2 2 8 3" xfId="35681" xr:uid="{00000000-0005-0000-0000-0000A98A0000}"/>
    <cellStyle name="20% - Accent1 4 2 4 2 2 8 3 2" xfId="35682" xr:uid="{00000000-0005-0000-0000-0000AA8A0000}"/>
    <cellStyle name="20% - Accent1 4 2 4 2 2 8 4" xfId="35683" xr:uid="{00000000-0005-0000-0000-0000AB8A0000}"/>
    <cellStyle name="20% - Accent1 4 2 4 2 2 9" xfId="35684" xr:uid="{00000000-0005-0000-0000-0000AC8A0000}"/>
    <cellStyle name="20% - Accent1 4 2 4 2 2 9 2" xfId="35685" xr:uid="{00000000-0005-0000-0000-0000AD8A0000}"/>
    <cellStyle name="20% - Accent1 4 2 4 2 2 9 2 2" xfId="35686" xr:uid="{00000000-0005-0000-0000-0000AE8A0000}"/>
    <cellStyle name="20% - Accent1 4 2 4 2 2 9 2 2 2" xfId="35687" xr:uid="{00000000-0005-0000-0000-0000AF8A0000}"/>
    <cellStyle name="20% - Accent1 4 2 4 2 2 9 2 3" xfId="35688" xr:uid="{00000000-0005-0000-0000-0000B08A0000}"/>
    <cellStyle name="20% - Accent1 4 2 4 2 2 9 3" xfId="35689" xr:uid="{00000000-0005-0000-0000-0000B18A0000}"/>
    <cellStyle name="20% - Accent1 4 2 4 2 2 9 3 2" xfId="35690" xr:uid="{00000000-0005-0000-0000-0000B28A0000}"/>
    <cellStyle name="20% - Accent1 4 2 4 2 2 9 4" xfId="35691" xr:uid="{00000000-0005-0000-0000-0000B38A0000}"/>
    <cellStyle name="20% - Accent1 4 2 4 2 3" xfId="35692" xr:uid="{00000000-0005-0000-0000-0000B48A0000}"/>
    <cellStyle name="20% - Accent1 4 2 4 2 3 10" xfId="35693" xr:uid="{00000000-0005-0000-0000-0000B58A0000}"/>
    <cellStyle name="20% - Accent1 4 2 4 2 3 10 2" xfId="35694" xr:uid="{00000000-0005-0000-0000-0000B68A0000}"/>
    <cellStyle name="20% - Accent1 4 2 4 2 3 11" xfId="35695" xr:uid="{00000000-0005-0000-0000-0000B78A0000}"/>
    <cellStyle name="20% - Accent1 4 2 4 2 3 2" xfId="35696" xr:uid="{00000000-0005-0000-0000-0000B88A0000}"/>
    <cellStyle name="20% - Accent1 4 2 4 2 3 2 2" xfId="35697" xr:uid="{00000000-0005-0000-0000-0000B98A0000}"/>
    <cellStyle name="20% - Accent1 4 2 4 2 3 2 2 2" xfId="35698" xr:uid="{00000000-0005-0000-0000-0000BA8A0000}"/>
    <cellStyle name="20% - Accent1 4 2 4 2 3 2 2 2 2" xfId="35699" xr:uid="{00000000-0005-0000-0000-0000BB8A0000}"/>
    <cellStyle name="20% - Accent1 4 2 4 2 3 2 2 2 2 2" xfId="35700" xr:uid="{00000000-0005-0000-0000-0000BC8A0000}"/>
    <cellStyle name="20% - Accent1 4 2 4 2 3 2 2 2 3" xfId="35701" xr:uid="{00000000-0005-0000-0000-0000BD8A0000}"/>
    <cellStyle name="20% - Accent1 4 2 4 2 3 2 2 3" xfId="35702" xr:uid="{00000000-0005-0000-0000-0000BE8A0000}"/>
    <cellStyle name="20% - Accent1 4 2 4 2 3 2 2 3 2" xfId="35703" xr:uid="{00000000-0005-0000-0000-0000BF8A0000}"/>
    <cellStyle name="20% - Accent1 4 2 4 2 3 2 2 4" xfId="35704" xr:uid="{00000000-0005-0000-0000-0000C08A0000}"/>
    <cellStyle name="20% - Accent1 4 2 4 2 3 2 3" xfId="35705" xr:uid="{00000000-0005-0000-0000-0000C18A0000}"/>
    <cellStyle name="20% - Accent1 4 2 4 2 3 2 3 2" xfId="35706" xr:uid="{00000000-0005-0000-0000-0000C28A0000}"/>
    <cellStyle name="20% - Accent1 4 2 4 2 3 2 3 2 2" xfId="35707" xr:uid="{00000000-0005-0000-0000-0000C38A0000}"/>
    <cellStyle name="20% - Accent1 4 2 4 2 3 2 3 2 2 2" xfId="35708" xr:uid="{00000000-0005-0000-0000-0000C48A0000}"/>
    <cellStyle name="20% - Accent1 4 2 4 2 3 2 3 2 3" xfId="35709" xr:uid="{00000000-0005-0000-0000-0000C58A0000}"/>
    <cellStyle name="20% - Accent1 4 2 4 2 3 2 3 3" xfId="35710" xr:uid="{00000000-0005-0000-0000-0000C68A0000}"/>
    <cellStyle name="20% - Accent1 4 2 4 2 3 2 3 3 2" xfId="35711" xr:uid="{00000000-0005-0000-0000-0000C78A0000}"/>
    <cellStyle name="20% - Accent1 4 2 4 2 3 2 3 4" xfId="35712" xr:uid="{00000000-0005-0000-0000-0000C88A0000}"/>
    <cellStyle name="20% - Accent1 4 2 4 2 3 2 4" xfId="35713" xr:uid="{00000000-0005-0000-0000-0000C98A0000}"/>
    <cellStyle name="20% - Accent1 4 2 4 2 3 2 4 2" xfId="35714" xr:uid="{00000000-0005-0000-0000-0000CA8A0000}"/>
    <cellStyle name="20% - Accent1 4 2 4 2 3 2 4 2 2" xfId="35715" xr:uid="{00000000-0005-0000-0000-0000CB8A0000}"/>
    <cellStyle name="20% - Accent1 4 2 4 2 3 2 4 2 2 2" xfId="35716" xr:uid="{00000000-0005-0000-0000-0000CC8A0000}"/>
    <cellStyle name="20% - Accent1 4 2 4 2 3 2 4 2 3" xfId="35717" xr:uid="{00000000-0005-0000-0000-0000CD8A0000}"/>
    <cellStyle name="20% - Accent1 4 2 4 2 3 2 4 3" xfId="35718" xr:uid="{00000000-0005-0000-0000-0000CE8A0000}"/>
    <cellStyle name="20% - Accent1 4 2 4 2 3 2 4 3 2" xfId="35719" xr:uid="{00000000-0005-0000-0000-0000CF8A0000}"/>
    <cellStyle name="20% - Accent1 4 2 4 2 3 2 4 4" xfId="35720" xr:uid="{00000000-0005-0000-0000-0000D08A0000}"/>
    <cellStyle name="20% - Accent1 4 2 4 2 3 2 5" xfId="35721" xr:uid="{00000000-0005-0000-0000-0000D18A0000}"/>
    <cellStyle name="20% - Accent1 4 2 4 2 3 2 5 2" xfId="35722" xr:uid="{00000000-0005-0000-0000-0000D28A0000}"/>
    <cellStyle name="20% - Accent1 4 2 4 2 3 2 5 2 2" xfId="35723" xr:uid="{00000000-0005-0000-0000-0000D38A0000}"/>
    <cellStyle name="20% - Accent1 4 2 4 2 3 2 5 3" xfId="35724" xr:uid="{00000000-0005-0000-0000-0000D48A0000}"/>
    <cellStyle name="20% - Accent1 4 2 4 2 3 2 6" xfId="35725" xr:uid="{00000000-0005-0000-0000-0000D58A0000}"/>
    <cellStyle name="20% - Accent1 4 2 4 2 3 2 6 2" xfId="35726" xr:uid="{00000000-0005-0000-0000-0000D68A0000}"/>
    <cellStyle name="20% - Accent1 4 2 4 2 3 2 6 2 2" xfId="35727" xr:uid="{00000000-0005-0000-0000-0000D78A0000}"/>
    <cellStyle name="20% - Accent1 4 2 4 2 3 2 6 3" xfId="35728" xr:uid="{00000000-0005-0000-0000-0000D88A0000}"/>
    <cellStyle name="20% - Accent1 4 2 4 2 3 2 7" xfId="35729" xr:uid="{00000000-0005-0000-0000-0000D98A0000}"/>
    <cellStyle name="20% - Accent1 4 2 4 2 3 2 7 2" xfId="35730" xr:uid="{00000000-0005-0000-0000-0000DA8A0000}"/>
    <cellStyle name="20% - Accent1 4 2 4 2 3 2 8" xfId="35731" xr:uid="{00000000-0005-0000-0000-0000DB8A0000}"/>
    <cellStyle name="20% - Accent1 4 2 4 2 3 2 8 2" xfId="35732" xr:uid="{00000000-0005-0000-0000-0000DC8A0000}"/>
    <cellStyle name="20% - Accent1 4 2 4 2 3 2 9" xfId="35733" xr:uid="{00000000-0005-0000-0000-0000DD8A0000}"/>
    <cellStyle name="20% - Accent1 4 2 4 2 3 3" xfId="35734" xr:uid="{00000000-0005-0000-0000-0000DE8A0000}"/>
    <cellStyle name="20% - Accent1 4 2 4 2 3 3 2" xfId="35735" xr:uid="{00000000-0005-0000-0000-0000DF8A0000}"/>
    <cellStyle name="20% - Accent1 4 2 4 2 3 3 2 2" xfId="35736" xr:uid="{00000000-0005-0000-0000-0000E08A0000}"/>
    <cellStyle name="20% - Accent1 4 2 4 2 3 3 2 2 2" xfId="35737" xr:uid="{00000000-0005-0000-0000-0000E18A0000}"/>
    <cellStyle name="20% - Accent1 4 2 4 2 3 3 2 2 2 2" xfId="35738" xr:uid="{00000000-0005-0000-0000-0000E28A0000}"/>
    <cellStyle name="20% - Accent1 4 2 4 2 3 3 2 2 3" xfId="35739" xr:uid="{00000000-0005-0000-0000-0000E38A0000}"/>
    <cellStyle name="20% - Accent1 4 2 4 2 3 3 2 3" xfId="35740" xr:uid="{00000000-0005-0000-0000-0000E48A0000}"/>
    <cellStyle name="20% - Accent1 4 2 4 2 3 3 2 3 2" xfId="35741" xr:uid="{00000000-0005-0000-0000-0000E58A0000}"/>
    <cellStyle name="20% - Accent1 4 2 4 2 3 3 2 4" xfId="35742" xr:uid="{00000000-0005-0000-0000-0000E68A0000}"/>
    <cellStyle name="20% - Accent1 4 2 4 2 3 3 3" xfId="35743" xr:uid="{00000000-0005-0000-0000-0000E78A0000}"/>
    <cellStyle name="20% - Accent1 4 2 4 2 3 3 3 2" xfId="35744" xr:uid="{00000000-0005-0000-0000-0000E88A0000}"/>
    <cellStyle name="20% - Accent1 4 2 4 2 3 3 3 2 2" xfId="35745" xr:uid="{00000000-0005-0000-0000-0000E98A0000}"/>
    <cellStyle name="20% - Accent1 4 2 4 2 3 3 3 2 2 2" xfId="35746" xr:uid="{00000000-0005-0000-0000-0000EA8A0000}"/>
    <cellStyle name="20% - Accent1 4 2 4 2 3 3 3 2 3" xfId="35747" xr:uid="{00000000-0005-0000-0000-0000EB8A0000}"/>
    <cellStyle name="20% - Accent1 4 2 4 2 3 3 3 3" xfId="35748" xr:uid="{00000000-0005-0000-0000-0000EC8A0000}"/>
    <cellStyle name="20% - Accent1 4 2 4 2 3 3 3 3 2" xfId="35749" xr:uid="{00000000-0005-0000-0000-0000ED8A0000}"/>
    <cellStyle name="20% - Accent1 4 2 4 2 3 3 3 4" xfId="35750" xr:uid="{00000000-0005-0000-0000-0000EE8A0000}"/>
    <cellStyle name="20% - Accent1 4 2 4 2 3 3 4" xfId="35751" xr:uid="{00000000-0005-0000-0000-0000EF8A0000}"/>
    <cellStyle name="20% - Accent1 4 2 4 2 3 3 4 2" xfId="35752" xr:uid="{00000000-0005-0000-0000-0000F08A0000}"/>
    <cellStyle name="20% - Accent1 4 2 4 2 3 3 4 2 2" xfId="35753" xr:uid="{00000000-0005-0000-0000-0000F18A0000}"/>
    <cellStyle name="20% - Accent1 4 2 4 2 3 3 4 2 2 2" xfId="35754" xr:uid="{00000000-0005-0000-0000-0000F28A0000}"/>
    <cellStyle name="20% - Accent1 4 2 4 2 3 3 4 2 3" xfId="35755" xr:uid="{00000000-0005-0000-0000-0000F38A0000}"/>
    <cellStyle name="20% - Accent1 4 2 4 2 3 3 4 3" xfId="35756" xr:uid="{00000000-0005-0000-0000-0000F48A0000}"/>
    <cellStyle name="20% - Accent1 4 2 4 2 3 3 4 3 2" xfId="35757" xr:uid="{00000000-0005-0000-0000-0000F58A0000}"/>
    <cellStyle name="20% - Accent1 4 2 4 2 3 3 4 4" xfId="35758" xr:uid="{00000000-0005-0000-0000-0000F68A0000}"/>
    <cellStyle name="20% - Accent1 4 2 4 2 3 3 5" xfId="35759" xr:uid="{00000000-0005-0000-0000-0000F78A0000}"/>
    <cellStyle name="20% - Accent1 4 2 4 2 3 3 5 2" xfId="35760" xr:uid="{00000000-0005-0000-0000-0000F88A0000}"/>
    <cellStyle name="20% - Accent1 4 2 4 2 3 3 5 2 2" xfId="35761" xr:uid="{00000000-0005-0000-0000-0000F98A0000}"/>
    <cellStyle name="20% - Accent1 4 2 4 2 3 3 5 3" xfId="35762" xr:uid="{00000000-0005-0000-0000-0000FA8A0000}"/>
    <cellStyle name="20% - Accent1 4 2 4 2 3 3 6" xfId="35763" xr:uid="{00000000-0005-0000-0000-0000FB8A0000}"/>
    <cellStyle name="20% - Accent1 4 2 4 2 3 3 6 2" xfId="35764" xr:uid="{00000000-0005-0000-0000-0000FC8A0000}"/>
    <cellStyle name="20% - Accent1 4 2 4 2 3 3 6 2 2" xfId="35765" xr:uid="{00000000-0005-0000-0000-0000FD8A0000}"/>
    <cellStyle name="20% - Accent1 4 2 4 2 3 3 6 3" xfId="35766" xr:uid="{00000000-0005-0000-0000-0000FE8A0000}"/>
    <cellStyle name="20% - Accent1 4 2 4 2 3 3 7" xfId="35767" xr:uid="{00000000-0005-0000-0000-0000FF8A0000}"/>
    <cellStyle name="20% - Accent1 4 2 4 2 3 3 7 2" xfId="35768" xr:uid="{00000000-0005-0000-0000-0000008B0000}"/>
    <cellStyle name="20% - Accent1 4 2 4 2 3 3 8" xfId="35769" xr:uid="{00000000-0005-0000-0000-0000018B0000}"/>
    <cellStyle name="20% - Accent1 4 2 4 2 3 3 8 2" xfId="35770" xr:uid="{00000000-0005-0000-0000-0000028B0000}"/>
    <cellStyle name="20% - Accent1 4 2 4 2 3 3 9" xfId="35771" xr:uid="{00000000-0005-0000-0000-0000038B0000}"/>
    <cellStyle name="20% - Accent1 4 2 4 2 3 4" xfId="35772" xr:uid="{00000000-0005-0000-0000-0000048B0000}"/>
    <cellStyle name="20% - Accent1 4 2 4 2 3 4 2" xfId="35773" xr:uid="{00000000-0005-0000-0000-0000058B0000}"/>
    <cellStyle name="20% - Accent1 4 2 4 2 3 4 2 2" xfId="35774" xr:uid="{00000000-0005-0000-0000-0000068B0000}"/>
    <cellStyle name="20% - Accent1 4 2 4 2 3 4 2 2 2" xfId="35775" xr:uid="{00000000-0005-0000-0000-0000078B0000}"/>
    <cellStyle name="20% - Accent1 4 2 4 2 3 4 2 3" xfId="35776" xr:uid="{00000000-0005-0000-0000-0000088B0000}"/>
    <cellStyle name="20% - Accent1 4 2 4 2 3 4 3" xfId="35777" xr:uid="{00000000-0005-0000-0000-0000098B0000}"/>
    <cellStyle name="20% - Accent1 4 2 4 2 3 4 3 2" xfId="35778" xr:uid="{00000000-0005-0000-0000-00000A8B0000}"/>
    <cellStyle name="20% - Accent1 4 2 4 2 3 4 4" xfId="35779" xr:uid="{00000000-0005-0000-0000-00000B8B0000}"/>
    <cellStyle name="20% - Accent1 4 2 4 2 3 5" xfId="35780" xr:uid="{00000000-0005-0000-0000-00000C8B0000}"/>
    <cellStyle name="20% - Accent1 4 2 4 2 3 5 2" xfId="35781" xr:uid="{00000000-0005-0000-0000-00000D8B0000}"/>
    <cellStyle name="20% - Accent1 4 2 4 2 3 5 2 2" xfId="35782" xr:uid="{00000000-0005-0000-0000-00000E8B0000}"/>
    <cellStyle name="20% - Accent1 4 2 4 2 3 5 2 2 2" xfId="35783" xr:uid="{00000000-0005-0000-0000-00000F8B0000}"/>
    <cellStyle name="20% - Accent1 4 2 4 2 3 5 2 3" xfId="35784" xr:uid="{00000000-0005-0000-0000-0000108B0000}"/>
    <cellStyle name="20% - Accent1 4 2 4 2 3 5 3" xfId="35785" xr:uid="{00000000-0005-0000-0000-0000118B0000}"/>
    <cellStyle name="20% - Accent1 4 2 4 2 3 5 3 2" xfId="35786" xr:uid="{00000000-0005-0000-0000-0000128B0000}"/>
    <cellStyle name="20% - Accent1 4 2 4 2 3 5 4" xfId="35787" xr:uid="{00000000-0005-0000-0000-0000138B0000}"/>
    <cellStyle name="20% - Accent1 4 2 4 2 3 6" xfId="35788" xr:uid="{00000000-0005-0000-0000-0000148B0000}"/>
    <cellStyle name="20% - Accent1 4 2 4 2 3 6 2" xfId="35789" xr:uid="{00000000-0005-0000-0000-0000158B0000}"/>
    <cellStyle name="20% - Accent1 4 2 4 2 3 6 2 2" xfId="35790" xr:uid="{00000000-0005-0000-0000-0000168B0000}"/>
    <cellStyle name="20% - Accent1 4 2 4 2 3 6 2 2 2" xfId="35791" xr:uid="{00000000-0005-0000-0000-0000178B0000}"/>
    <cellStyle name="20% - Accent1 4 2 4 2 3 6 2 3" xfId="35792" xr:uid="{00000000-0005-0000-0000-0000188B0000}"/>
    <cellStyle name="20% - Accent1 4 2 4 2 3 6 3" xfId="35793" xr:uid="{00000000-0005-0000-0000-0000198B0000}"/>
    <cellStyle name="20% - Accent1 4 2 4 2 3 6 3 2" xfId="35794" xr:uid="{00000000-0005-0000-0000-00001A8B0000}"/>
    <cellStyle name="20% - Accent1 4 2 4 2 3 6 4" xfId="35795" xr:uid="{00000000-0005-0000-0000-00001B8B0000}"/>
    <cellStyle name="20% - Accent1 4 2 4 2 3 7" xfId="35796" xr:uid="{00000000-0005-0000-0000-00001C8B0000}"/>
    <cellStyle name="20% - Accent1 4 2 4 2 3 7 2" xfId="35797" xr:uid="{00000000-0005-0000-0000-00001D8B0000}"/>
    <cellStyle name="20% - Accent1 4 2 4 2 3 7 2 2" xfId="35798" xr:uid="{00000000-0005-0000-0000-00001E8B0000}"/>
    <cellStyle name="20% - Accent1 4 2 4 2 3 7 3" xfId="35799" xr:uid="{00000000-0005-0000-0000-00001F8B0000}"/>
    <cellStyle name="20% - Accent1 4 2 4 2 3 8" xfId="35800" xr:uid="{00000000-0005-0000-0000-0000208B0000}"/>
    <cellStyle name="20% - Accent1 4 2 4 2 3 8 2" xfId="35801" xr:uid="{00000000-0005-0000-0000-0000218B0000}"/>
    <cellStyle name="20% - Accent1 4 2 4 2 3 8 2 2" xfId="35802" xr:uid="{00000000-0005-0000-0000-0000228B0000}"/>
    <cellStyle name="20% - Accent1 4 2 4 2 3 8 3" xfId="35803" xr:uid="{00000000-0005-0000-0000-0000238B0000}"/>
    <cellStyle name="20% - Accent1 4 2 4 2 3 9" xfId="35804" xr:uid="{00000000-0005-0000-0000-0000248B0000}"/>
    <cellStyle name="20% - Accent1 4 2 4 2 3 9 2" xfId="35805" xr:uid="{00000000-0005-0000-0000-0000258B0000}"/>
    <cellStyle name="20% - Accent1 4 2 4 2 4" xfId="35806" xr:uid="{00000000-0005-0000-0000-0000268B0000}"/>
    <cellStyle name="20% - Accent1 4 2 4 2 4 10" xfId="35807" xr:uid="{00000000-0005-0000-0000-0000278B0000}"/>
    <cellStyle name="20% - Accent1 4 2 4 2 4 10 2" xfId="35808" xr:uid="{00000000-0005-0000-0000-0000288B0000}"/>
    <cellStyle name="20% - Accent1 4 2 4 2 4 11" xfId="35809" xr:uid="{00000000-0005-0000-0000-0000298B0000}"/>
    <cellStyle name="20% - Accent1 4 2 4 2 4 2" xfId="35810" xr:uid="{00000000-0005-0000-0000-00002A8B0000}"/>
    <cellStyle name="20% - Accent1 4 2 4 2 4 2 2" xfId="35811" xr:uid="{00000000-0005-0000-0000-00002B8B0000}"/>
    <cellStyle name="20% - Accent1 4 2 4 2 4 2 2 2" xfId="35812" xr:uid="{00000000-0005-0000-0000-00002C8B0000}"/>
    <cellStyle name="20% - Accent1 4 2 4 2 4 2 2 2 2" xfId="35813" xr:uid="{00000000-0005-0000-0000-00002D8B0000}"/>
    <cellStyle name="20% - Accent1 4 2 4 2 4 2 2 2 2 2" xfId="35814" xr:uid="{00000000-0005-0000-0000-00002E8B0000}"/>
    <cellStyle name="20% - Accent1 4 2 4 2 4 2 2 2 3" xfId="35815" xr:uid="{00000000-0005-0000-0000-00002F8B0000}"/>
    <cellStyle name="20% - Accent1 4 2 4 2 4 2 2 3" xfId="35816" xr:uid="{00000000-0005-0000-0000-0000308B0000}"/>
    <cellStyle name="20% - Accent1 4 2 4 2 4 2 2 3 2" xfId="35817" xr:uid="{00000000-0005-0000-0000-0000318B0000}"/>
    <cellStyle name="20% - Accent1 4 2 4 2 4 2 2 4" xfId="35818" xr:uid="{00000000-0005-0000-0000-0000328B0000}"/>
    <cellStyle name="20% - Accent1 4 2 4 2 4 2 3" xfId="35819" xr:uid="{00000000-0005-0000-0000-0000338B0000}"/>
    <cellStyle name="20% - Accent1 4 2 4 2 4 2 3 2" xfId="35820" xr:uid="{00000000-0005-0000-0000-0000348B0000}"/>
    <cellStyle name="20% - Accent1 4 2 4 2 4 2 3 2 2" xfId="35821" xr:uid="{00000000-0005-0000-0000-0000358B0000}"/>
    <cellStyle name="20% - Accent1 4 2 4 2 4 2 3 2 2 2" xfId="35822" xr:uid="{00000000-0005-0000-0000-0000368B0000}"/>
    <cellStyle name="20% - Accent1 4 2 4 2 4 2 3 2 3" xfId="35823" xr:uid="{00000000-0005-0000-0000-0000378B0000}"/>
    <cellStyle name="20% - Accent1 4 2 4 2 4 2 3 3" xfId="35824" xr:uid="{00000000-0005-0000-0000-0000388B0000}"/>
    <cellStyle name="20% - Accent1 4 2 4 2 4 2 3 3 2" xfId="35825" xr:uid="{00000000-0005-0000-0000-0000398B0000}"/>
    <cellStyle name="20% - Accent1 4 2 4 2 4 2 3 4" xfId="35826" xr:uid="{00000000-0005-0000-0000-00003A8B0000}"/>
    <cellStyle name="20% - Accent1 4 2 4 2 4 2 4" xfId="35827" xr:uid="{00000000-0005-0000-0000-00003B8B0000}"/>
    <cellStyle name="20% - Accent1 4 2 4 2 4 2 4 2" xfId="35828" xr:uid="{00000000-0005-0000-0000-00003C8B0000}"/>
    <cellStyle name="20% - Accent1 4 2 4 2 4 2 4 2 2" xfId="35829" xr:uid="{00000000-0005-0000-0000-00003D8B0000}"/>
    <cellStyle name="20% - Accent1 4 2 4 2 4 2 4 2 2 2" xfId="35830" xr:uid="{00000000-0005-0000-0000-00003E8B0000}"/>
    <cellStyle name="20% - Accent1 4 2 4 2 4 2 4 2 3" xfId="35831" xr:uid="{00000000-0005-0000-0000-00003F8B0000}"/>
    <cellStyle name="20% - Accent1 4 2 4 2 4 2 4 3" xfId="35832" xr:uid="{00000000-0005-0000-0000-0000408B0000}"/>
    <cellStyle name="20% - Accent1 4 2 4 2 4 2 4 3 2" xfId="35833" xr:uid="{00000000-0005-0000-0000-0000418B0000}"/>
    <cellStyle name="20% - Accent1 4 2 4 2 4 2 4 4" xfId="35834" xr:uid="{00000000-0005-0000-0000-0000428B0000}"/>
    <cellStyle name="20% - Accent1 4 2 4 2 4 2 5" xfId="35835" xr:uid="{00000000-0005-0000-0000-0000438B0000}"/>
    <cellStyle name="20% - Accent1 4 2 4 2 4 2 5 2" xfId="35836" xr:uid="{00000000-0005-0000-0000-0000448B0000}"/>
    <cellStyle name="20% - Accent1 4 2 4 2 4 2 5 2 2" xfId="35837" xr:uid="{00000000-0005-0000-0000-0000458B0000}"/>
    <cellStyle name="20% - Accent1 4 2 4 2 4 2 5 3" xfId="35838" xr:uid="{00000000-0005-0000-0000-0000468B0000}"/>
    <cellStyle name="20% - Accent1 4 2 4 2 4 2 6" xfId="35839" xr:uid="{00000000-0005-0000-0000-0000478B0000}"/>
    <cellStyle name="20% - Accent1 4 2 4 2 4 2 6 2" xfId="35840" xr:uid="{00000000-0005-0000-0000-0000488B0000}"/>
    <cellStyle name="20% - Accent1 4 2 4 2 4 2 6 2 2" xfId="35841" xr:uid="{00000000-0005-0000-0000-0000498B0000}"/>
    <cellStyle name="20% - Accent1 4 2 4 2 4 2 6 3" xfId="35842" xr:uid="{00000000-0005-0000-0000-00004A8B0000}"/>
    <cellStyle name="20% - Accent1 4 2 4 2 4 2 7" xfId="35843" xr:uid="{00000000-0005-0000-0000-00004B8B0000}"/>
    <cellStyle name="20% - Accent1 4 2 4 2 4 2 7 2" xfId="35844" xr:uid="{00000000-0005-0000-0000-00004C8B0000}"/>
    <cellStyle name="20% - Accent1 4 2 4 2 4 2 8" xfId="35845" xr:uid="{00000000-0005-0000-0000-00004D8B0000}"/>
    <cellStyle name="20% - Accent1 4 2 4 2 4 2 8 2" xfId="35846" xr:uid="{00000000-0005-0000-0000-00004E8B0000}"/>
    <cellStyle name="20% - Accent1 4 2 4 2 4 2 9" xfId="35847" xr:uid="{00000000-0005-0000-0000-00004F8B0000}"/>
    <cellStyle name="20% - Accent1 4 2 4 2 4 3" xfId="35848" xr:uid="{00000000-0005-0000-0000-0000508B0000}"/>
    <cellStyle name="20% - Accent1 4 2 4 2 4 3 2" xfId="35849" xr:uid="{00000000-0005-0000-0000-0000518B0000}"/>
    <cellStyle name="20% - Accent1 4 2 4 2 4 3 2 2" xfId="35850" xr:uid="{00000000-0005-0000-0000-0000528B0000}"/>
    <cellStyle name="20% - Accent1 4 2 4 2 4 3 2 2 2" xfId="35851" xr:uid="{00000000-0005-0000-0000-0000538B0000}"/>
    <cellStyle name="20% - Accent1 4 2 4 2 4 3 2 2 2 2" xfId="35852" xr:uid="{00000000-0005-0000-0000-0000548B0000}"/>
    <cellStyle name="20% - Accent1 4 2 4 2 4 3 2 2 3" xfId="35853" xr:uid="{00000000-0005-0000-0000-0000558B0000}"/>
    <cellStyle name="20% - Accent1 4 2 4 2 4 3 2 3" xfId="35854" xr:uid="{00000000-0005-0000-0000-0000568B0000}"/>
    <cellStyle name="20% - Accent1 4 2 4 2 4 3 2 3 2" xfId="35855" xr:uid="{00000000-0005-0000-0000-0000578B0000}"/>
    <cellStyle name="20% - Accent1 4 2 4 2 4 3 2 4" xfId="35856" xr:uid="{00000000-0005-0000-0000-0000588B0000}"/>
    <cellStyle name="20% - Accent1 4 2 4 2 4 3 3" xfId="35857" xr:uid="{00000000-0005-0000-0000-0000598B0000}"/>
    <cellStyle name="20% - Accent1 4 2 4 2 4 3 3 2" xfId="35858" xr:uid="{00000000-0005-0000-0000-00005A8B0000}"/>
    <cellStyle name="20% - Accent1 4 2 4 2 4 3 3 2 2" xfId="35859" xr:uid="{00000000-0005-0000-0000-00005B8B0000}"/>
    <cellStyle name="20% - Accent1 4 2 4 2 4 3 3 2 2 2" xfId="35860" xr:uid="{00000000-0005-0000-0000-00005C8B0000}"/>
    <cellStyle name="20% - Accent1 4 2 4 2 4 3 3 2 3" xfId="35861" xr:uid="{00000000-0005-0000-0000-00005D8B0000}"/>
    <cellStyle name="20% - Accent1 4 2 4 2 4 3 3 3" xfId="35862" xr:uid="{00000000-0005-0000-0000-00005E8B0000}"/>
    <cellStyle name="20% - Accent1 4 2 4 2 4 3 3 3 2" xfId="35863" xr:uid="{00000000-0005-0000-0000-00005F8B0000}"/>
    <cellStyle name="20% - Accent1 4 2 4 2 4 3 3 4" xfId="35864" xr:uid="{00000000-0005-0000-0000-0000608B0000}"/>
    <cellStyle name="20% - Accent1 4 2 4 2 4 3 4" xfId="35865" xr:uid="{00000000-0005-0000-0000-0000618B0000}"/>
    <cellStyle name="20% - Accent1 4 2 4 2 4 3 4 2" xfId="35866" xr:uid="{00000000-0005-0000-0000-0000628B0000}"/>
    <cellStyle name="20% - Accent1 4 2 4 2 4 3 4 2 2" xfId="35867" xr:uid="{00000000-0005-0000-0000-0000638B0000}"/>
    <cellStyle name="20% - Accent1 4 2 4 2 4 3 4 2 2 2" xfId="35868" xr:uid="{00000000-0005-0000-0000-0000648B0000}"/>
    <cellStyle name="20% - Accent1 4 2 4 2 4 3 4 2 3" xfId="35869" xr:uid="{00000000-0005-0000-0000-0000658B0000}"/>
    <cellStyle name="20% - Accent1 4 2 4 2 4 3 4 3" xfId="35870" xr:uid="{00000000-0005-0000-0000-0000668B0000}"/>
    <cellStyle name="20% - Accent1 4 2 4 2 4 3 4 3 2" xfId="35871" xr:uid="{00000000-0005-0000-0000-0000678B0000}"/>
    <cellStyle name="20% - Accent1 4 2 4 2 4 3 4 4" xfId="35872" xr:uid="{00000000-0005-0000-0000-0000688B0000}"/>
    <cellStyle name="20% - Accent1 4 2 4 2 4 3 5" xfId="35873" xr:uid="{00000000-0005-0000-0000-0000698B0000}"/>
    <cellStyle name="20% - Accent1 4 2 4 2 4 3 5 2" xfId="35874" xr:uid="{00000000-0005-0000-0000-00006A8B0000}"/>
    <cellStyle name="20% - Accent1 4 2 4 2 4 3 5 2 2" xfId="35875" xr:uid="{00000000-0005-0000-0000-00006B8B0000}"/>
    <cellStyle name="20% - Accent1 4 2 4 2 4 3 5 3" xfId="35876" xr:uid="{00000000-0005-0000-0000-00006C8B0000}"/>
    <cellStyle name="20% - Accent1 4 2 4 2 4 3 6" xfId="35877" xr:uid="{00000000-0005-0000-0000-00006D8B0000}"/>
    <cellStyle name="20% - Accent1 4 2 4 2 4 3 6 2" xfId="35878" xr:uid="{00000000-0005-0000-0000-00006E8B0000}"/>
    <cellStyle name="20% - Accent1 4 2 4 2 4 3 6 2 2" xfId="35879" xr:uid="{00000000-0005-0000-0000-00006F8B0000}"/>
    <cellStyle name="20% - Accent1 4 2 4 2 4 3 6 3" xfId="35880" xr:uid="{00000000-0005-0000-0000-0000708B0000}"/>
    <cellStyle name="20% - Accent1 4 2 4 2 4 3 7" xfId="35881" xr:uid="{00000000-0005-0000-0000-0000718B0000}"/>
    <cellStyle name="20% - Accent1 4 2 4 2 4 3 7 2" xfId="35882" xr:uid="{00000000-0005-0000-0000-0000728B0000}"/>
    <cellStyle name="20% - Accent1 4 2 4 2 4 3 8" xfId="35883" xr:uid="{00000000-0005-0000-0000-0000738B0000}"/>
    <cellStyle name="20% - Accent1 4 2 4 2 4 3 8 2" xfId="35884" xr:uid="{00000000-0005-0000-0000-0000748B0000}"/>
    <cellStyle name="20% - Accent1 4 2 4 2 4 3 9" xfId="35885" xr:uid="{00000000-0005-0000-0000-0000758B0000}"/>
    <cellStyle name="20% - Accent1 4 2 4 2 4 4" xfId="35886" xr:uid="{00000000-0005-0000-0000-0000768B0000}"/>
    <cellStyle name="20% - Accent1 4 2 4 2 4 4 2" xfId="35887" xr:uid="{00000000-0005-0000-0000-0000778B0000}"/>
    <cellStyle name="20% - Accent1 4 2 4 2 4 4 2 2" xfId="35888" xr:uid="{00000000-0005-0000-0000-0000788B0000}"/>
    <cellStyle name="20% - Accent1 4 2 4 2 4 4 2 2 2" xfId="35889" xr:uid="{00000000-0005-0000-0000-0000798B0000}"/>
    <cellStyle name="20% - Accent1 4 2 4 2 4 4 2 3" xfId="35890" xr:uid="{00000000-0005-0000-0000-00007A8B0000}"/>
    <cellStyle name="20% - Accent1 4 2 4 2 4 4 3" xfId="35891" xr:uid="{00000000-0005-0000-0000-00007B8B0000}"/>
    <cellStyle name="20% - Accent1 4 2 4 2 4 4 3 2" xfId="35892" xr:uid="{00000000-0005-0000-0000-00007C8B0000}"/>
    <cellStyle name="20% - Accent1 4 2 4 2 4 4 4" xfId="35893" xr:uid="{00000000-0005-0000-0000-00007D8B0000}"/>
    <cellStyle name="20% - Accent1 4 2 4 2 4 5" xfId="35894" xr:uid="{00000000-0005-0000-0000-00007E8B0000}"/>
    <cellStyle name="20% - Accent1 4 2 4 2 4 5 2" xfId="35895" xr:uid="{00000000-0005-0000-0000-00007F8B0000}"/>
    <cellStyle name="20% - Accent1 4 2 4 2 4 5 2 2" xfId="35896" xr:uid="{00000000-0005-0000-0000-0000808B0000}"/>
    <cellStyle name="20% - Accent1 4 2 4 2 4 5 2 2 2" xfId="35897" xr:uid="{00000000-0005-0000-0000-0000818B0000}"/>
    <cellStyle name="20% - Accent1 4 2 4 2 4 5 2 3" xfId="35898" xr:uid="{00000000-0005-0000-0000-0000828B0000}"/>
    <cellStyle name="20% - Accent1 4 2 4 2 4 5 3" xfId="35899" xr:uid="{00000000-0005-0000-0000-0000838B0000}"/>
    <cellStyle name="20% - Accent1 4 2 4 2 4 5 3 2" xfId="35900" xr:uid="{00000000-0005-0000-0000-0000848B0000}"/>
    <cellStyle name="20% - Accent1 4 2 4 2 4 5 4" xfId="35901" xr:uid="{00000000-0005-0000-0000-0000858B0000}"/>
    <cellStyle name="20% - Accent1 4 2 4 2 4 6" xfId="35902" xr:uid="{00000000-0005-0000-0000-0000868B0000}"/>
    <cellStyle name="20% - Accent1 4 2 4 2 4 6 2" xfId="35903" xr:uid="{00000000-0005-0000-0000-0000878B0000}"/>
    <cellStyle name="20% - Accent1 4 2 4 2 4 6 2 2" xfId="35904" xr:uid="{00000000-0005-0000-0000-0000888B0000}"/>
    <cellStyle name="20% - Accent1 4 2 4 2 4 6 2 2 2" xfId="35905" xr:uid="{00000000-0005-0000-0000-0000898B0000}"/>
    <cellStyle name="20% - Accent1 4 2 4 2 4 6 2 3" xfId="35906" xr:uid="{00000000-0005-0000-0000-00008A8B0000}"/>
    <cellStyle name="20% - Accent1 4 2 4 2 4 6 3" xfId="35907" xr:uid="{00000000-0005-0000-0000-00008B8B0000}"/>
    <cellStyle name="20% - Accent1 4 2 4 2 4 6 3 2" xfId="35908" xr:uid="{00000000-0005-0000-0000-00008C8B0000}"/>
    <cellStyle name="20% - Accent1 4 2 4 2 4 6 4" xfId="35909" xr:uid="{00000000-0005-0000-0000-00008D8B0000}"/>
    <cellStyle name="20% - Accent1 4 2 4 2 4 7" xfId="35910" xr:uid="{00000000-0005-0000-0000-00008E8B0000}"/>
    <cellStyle name="20% - Accent1 4 2 4 2 4 7 2" xfId="35911" xr:uid="{00000000-0005-0000-0000-00008F8B0000}"/>
    <cellStyle name="20% - Accent1 4 2 4 2 4 7 2 2" xfId="35912" xr:uid="{00000000-0005-0000-0000-0000908B0000}"/>
    <cellStyle name="20% - Accent1 4 2 4 2 4 7 3" xfId="35913" xr:uid="{00000000-0005-0000-0000-0000918B0000}"/>
    <cellStyle name="20% - Accent1 4 2 4 2 4 8" xfId="35914" xr:uid="{00000000-0005-0000-0000-0000928B0000}"/>
    <cellStyle name="20% - Accent1 4 2 4 2 4 8 2" xfId="35915" xr:uid="{00000000-0005-0000-0000-0000938B0000}"/>
    <cellStyle name="20% - Accent1 4 2 4 2 4 8 2 2" xfId="35916" xr:uid="{00000000-0005-0000-0000-0000948B0000}"/>
    <cellStyle name="20% - Accent1 4 2 4 2 4 8 3" xfId="35917" xr:uid="{00000000-0005-0000-0000-0000958B0000}"/>
    <cellStyle name="20% - Accent1 4 2 4 2 4 9" xfId="35918" xr:uid="{00000000-0005-0000-0000-0000968B0000}"/>
    <cellStyle name="20% - Accent1 4 2 4 2 4 9 2" xfId="35919" xr:uid="{00000000-0005-0000-0000-0000978B0000}"/>
    <cellStyle name="20% - Accent1 4 2 4 2 5" xfId="35920" xr:uid="{00000000-0005-0000-0000-0000988B0000}"/>
    <cellStyle name="20% - Accent1 4 2 4 2 5 10" xfId="35921" xr:uid="{00000000-0005-0000-0000-0000998B0000}"/>
    <cellStyle name="20% - Accent1 4 2 4 2 5 10 2" xfId="35922" xr:uid="{00000000-0005-0000-0000-00009A8B0000}"/>
    <cellStyle name="20% - Accent1 4 2 4 2 5 11" xfId="35923" xr:uid="{00000000-0005-0000-0000-00009B8B0000}"/>
    <cellStyle name="20% - Accent1 4 2 4 2 5 2" xfId="35924" xr:uid="{00000000-0005-0000-0000-00009C8B0000}"/>
    <cellStyle name="20% - Accent1 4 2 4 2 5 2 2" xfId="35925" xr:uid="{00000000-0005-0000-0000-00009D8B0000}"/>
    <cellStyle name="20% - Accent1 4 2 4 2 5 2 2 2" xfId="35926" xr:uid="{00000000-0005-0000-0000-00009E8B0000}"/>
    <cellStyle name="20% - Accent1 4 2 4 2 5 2 2 2 2" xfId="35927" xr:uid="{00000000-0005-0000-0000-00009F8B0000}"/>
    <cellStyle name="20% - Accent1 4 2 4 2 5 2 2 2 2 2" xfId="35928" xr:uid="{00000000-0005-0000-0000-0000A08B0000}"/>
    <cellStyle name="20% - Accent1 4 2 4 2 5 2 2 2 3" xfId="35929" xr:uid="{00000000-0005-0000-0000-0000A18B0000}"/>
    <cellStyle name="20% - Accent1 4 2 4 2 5 2 2 3" xfId="35930" xr:uid="{00000000-0005-0000-0000-0000A28B0000}"/>
    <cellStyle name="20% - Accent1 4 2 4 2 5 2 2 3 2" xfId="35931" xr:uid="{00000000-0005-0000-0000-0000A38B0000}"/>
    <cellStyle name="20% - Accent1 4 2 4 2 5 2 2 4" xfId="35932" xr:uid="{00000000-0005-0000-0000-0000A48B0000}"/>
    <cellStyle name="20% - Accent1 4 2 4 2 5 2 3" xfId="35933" xr:uid="{00000000-0005-0000-0000-0000A58B0000}"/>
    <cellStyle name="20% - Accent1 4 2 4 2 5 2 3 2" xfId="35934" xr:uid="{00000000-0005-0000-0000-0000A68B0000}"/>
    <cellStyle name="20% - Accent1 4 2 4 2 5 2 3 2 2" xfId="35935" xr:uid="{00000000-0005-0000-0000-0000A78B0000}"/>
    <cellStyle name="20% - Accent1 4 2 4 2 5 2 3 2 2 2" xfId="35936" xr:uid="{00000000-0005-0000-0000-0000A88B0000}"/>
    <cellStyle name="20% - Accent1 4 2 4 2 5 2 3 2 3" xfId="35937" xr:uid="{00000000-0005-0000-0000-0000A98B0000}"/>
    <cellStyle name="20% - Accent1 4 2 4 2 5 2 3 3" xfId="35938" xr:uid="{00000000-0005-0000-0000-0000AA8B0000}"/>
    <cellStyle name="20% - Accent1 4 2 4 2 5 2 3 3 2" xfId="35939" xr:uid="{00000000-0005-0000-0000-0000AB8B0000}"/>
    <cellStyle name="20% - Accent1 4 2 4 2 5 2 3 4" xfId="35940" xr:uid="{00000000-0005-0000-0000-0000AC8B0000}"/>
    <cellStyle name="20% - Accent1 4 2 4 2 5 2 4" xfId="35941" xr:uid="{00000000-0005-0000-0000-0000AD8B0000}"/>
    <cellStyle name="20% - Accent1 4 2 4 2 5 2 4 2" xfId="35942" xr:uid="{00000000-0005-0000-0000-0000AE8B0000}"/>
    <cellStyle name="20% - Accent1 4 2 4 2 5 2 4 2 2" xfId="35943" xr:uid="{00000000-0005-0000-0000-0000AF8B0000}"/>
    <cellStyle name="20% - Accent1 4 2 4 2 5 2 4 2 2 2" xfId="35944" xr:uid="{00000000-0005-0000-0000-0000B08B0000}"/>
    <cellStyle name="20% - Accent1 4 2 4 2 5 2 4 2 3" xfId="35945" xr:uid="{00000000-0005-0000-0000-0000B18B0000}"/>
    <cellStyle name="20% - Accent1 4 2 4 2 5 2 4 3" xfId="35946" xr:uid="{00000000-0005-0000-0000-0000B28B0000}"/>
    <cellStyle name="20% - Accent1 4 2 4 2 5 2 4 3 2" xfId="35947" xr:uid="{00000000-0005-0000-0000-0000B38B0000}"/>
    <cellStyle name="20% - Accent1 4 2 4 2 5 2 4 4" xfId="35948" xr:uid="{00000000-0005-0000-0000-0000B48B0000}"/>
    <cellStyle name="20% - Accent1 4 2 4 2 5 2 5" xfId="35949" xr:uid="{00000000-0005-0000-0000-0000B58B0000}"/>
    <cellStyle name="20% - Accent1 4 2 4 2 5 2 5 2" xfId="35950" xr:uid="{00000000-0005-0000-0000-0000B68B0000}"/>
    <cellStyle name="20% - Accent1 4 2 4 2 5 2 5 2 2" xfId="35951" xr:uid="{00000000-0005-0000-0000-0000B78B0000}"/>
    <cellStyle name="20% - Accent1 4 2 4 2 5 2 5 3" xfId="35952" xr:uid="{00000000-0005-0000-0000-0000B88B0000}"/>
    <cellStyle name="20% - Accent1 4 2 4 2 5 2 6" xfId="35953" xr:uid="{00000000-0005-0000-0000-0000B98B0000}"/>
    <cellStyle name="20% - Accent1 4 2 4 2 5 2 6 2" xfId="35954" xr:uid="{00000000-0005-0000-0000-0000BA8B0000}"/>
    <cellStyle name="20% - Accent1 4 2 4 2 5 2 6 2 2" xfId="35955" xr:uid="{00000000-0005-0000-0000-0000BB8B0000}"/>
    <cellStyle name="20% - Accent1 4 2 4 2 5 2 6 3" xfId="35956" xr:uid="{00000000-0005-0000-0000-0000BC8B0000}"/>
    <cellStyle name="20% - Accent1 4 2 4 2 5 2 7" xfId="35957" xr:uid="{00000000-0005-0000-0000-0000BD8B0000}"/>
    <cellStyle name="20% - Accent1 4 2 4 2 5 2 7 2" xfId="35958" xr:uid="{00000000-0005-0000-0000-0000BE8B0000}"/>
    <cellStyle name="20% - Accent1 4 2 4 2 5 2 8" xfId="35959" xr:uid="{00000000-0005-0000-0000-0000BF8B0000}"/>
    <cellStyle name="20% - Accent1 4 2 4 2 5 2 8 2" xfId="35960" xr:uid="{00000000-0005-0000-0000-0000C08B0000}"/>
    <cellStyle name="20% - Accent1 4 2 4 2 5 2 9" xfId="35961" xr:uid="{00000000-0005-0000-0000-0000C18B0000}"/>
    <cellStyle name="20% - Accent1 4 2 4 2 5 3" xfId="35962" xr:uid="{00000000-0005-0000-0000-0000C28B0000}"/>
    <cellStyle name="20% - Accent1 4 2 4 2 5 3 2" xfId="35963" xr:uid="{00000000-0005-0000-0000-0000C38B0000}"/>
    <cellStyle name="20% - Accent1 4 2 4 2 5 3 2 2" xfId="35964" xr:uid="{00000000-0005-0000-0000-0000C48B0000}"/>
    <cellStyle name="20% - Accent1 4 2 4 2 5 3 2 2 2" xfId="35965" xr:uid="{00000000-0005-0000-0000-0000C58B0000}"/>
    <cellStyle name="20% - Accent1 4 2 4 2 5 3 2 2 2 2" xfId="35966" xr:uid="{00000000-0005-0000-0000-0000C68B0000}"/>
    <cellStyle name="20% - Accent1 4 2 4 2 5 3 2 2 3" xfId="35967" xr:uid="{00000000-0005-0000-0000-0000C78B0000}"/>
    <cellStyle name="20% - Accent1 4 2 4 2 5 3 2 3" xfId="35968" xr:uid="{00000000-0005-0000-0000-0000C88B0000}"/>
    <cellStyle name="20% - Accent1 4 2 4 2 5 3 2 3 2" xfId="35969" xr:uid="{00000000-0005-0000-0000-0000C98B0000}"/>
    <cellStyle name="20% - Accent1 4 2 4 2 5 3 2 4" xfId="35970" xr:uid="{00000000-0005-0000-0000-0000CA8B0000}"/>
    <cellStyle name="20% - Accent1 4 2 4 2 5 3 3" xfId="35971" xr:uid="{00000000-0005-0000-0000-0000CB8B0000}"/>
    <cellStyle name="20% - Accent1 4 2 4 2 5 3 3 2" xfId="35972" xr:uid="{00000000-0005-0000-0000-0000CC8B0000}"/>
    <cellStyle name="20% - Accent1 4 2 4 2 5 3 3 2 2" xfId="35973" xr:uid="{00000000-0005-0000-0000-0000CD8B0000}"/>
    <cellStyle name="20% - Accent1 4 2 4 2 5 3 3 2 2 2" xfId="35974" xr:uid="{00000000-0005-0000-0000-0000CE8B0000}"/>
    <cellStyle name="20% - Accent1 4 2 4 2 5 3 3 2 3" xfId="35975" xr:uid="{00000000-0005-0000-0000-0000CF8B0000}"/>
    <cellStyle name="20% - Accent1 4 2 4 2 5 3 3 3" xfId="35976" xr:uid="{00000000-0005-0000-0000-0000D08B0000}"/>
    <cellStyle name="20% - Accent1 4 2 4 2 5 3 3 3 2" xfId="35977" xr:uid="{00000000-0005-0000-0000-0000D18B0000}"/>
    <cellStyle name="20% - Accent1 4 2 4 2 5 3 3 4" xfId="35978" xr:uid="{00000000-0005-0000-0000-0000D28B0000}"/>
    <cellStyle name="20% - Accent1 4 2 4 2 5 3 4" xfId="35979" xr:uid="{00000000-0005-0000-0000-0000D38B0000}"/>
    <cellStyle name="20% - Accent1 4 2 4 2 5 3 4 2" xfId="35980" xr:uid="{00000000-0005-0000-0000-0000D48B0000}"/>
    <cellStyle name="20% - Accent1 4 2 4 2 5 3 4 2 2" xfId="35981" xr:uid="{00000000-0005-0000-0000-0000D58B0000}"/>
    <cellStyle name="20% - Accent1 4 2 4 2 5 3 4 2 2 2" xfId="35982" xr:uid="{00000000-0005-0000-0000-0000D68B0000}"/>
    <cellStyle name="20% - Accent1 4 2 4 2 5 3 4 2 3" xfId="35983" xr:uid="{00000000-0005-0000-0000-0000D78B0000}"/>
    <cellStyle name="20% - Accent1 4 2 4 2 5 3 4 3" xfId="35984" xr:uid="{00000000-0005-0000-0000-0000D88B0000}"/>
    <cellStyle name="20% - Accent1 4 2 4 2 5 3 4 3 2" xfId="35985" xr:uid="{00000000-0005-0000-0000-0000D98B0000}"/>
    <cellStyle name="20% - Accent1 4 2 4 2 5 3 4 4" xfId="35986" xr:uid="{00000000-0005-0000-0000-0000DA8B0000}"/>
    <cellStyle name="20% - Accent1 4 2 4 2 5 3 5" xfId="35987" xr:uid="{00000000-0005-0000-0000-0000DB8B0000}"/>
    <cellStyle name="20% - Accent1 4 2 4 2 5 3 5 2" xfId="35988" xr:uid="{00000000-0005-0000-0000-0000DC8B0000}"/>
    <cellStyle name="20% - Accent1 4 2 4 2 5 3 5 2 2" xfId="35989" xr:uid="{00000000-0005-0000-0000-0000DD8B0000}"/>
    <cellStyle name="20% - Accent1 4 2 4 2 5 3 5 3" xfId="35990" xr:uid="{00000000-0005-0000-0000-0000DE8B0000}"/>
    <cellStyle name="20% - Accent1 4 2 4 2 5 3 6" xfId="35991" xr:uid="{00000000-0005-0000-0000-0000DF8B0000}"/>
    <cellStyle name="20% - Accent1 4 2 4 2 5 3 6 2" xfId="35992" xr:uid="{00000000-0005-0000-0000-0000E08B0000}"/>
    <cellStyle name="20% - Accent1 4 2 4 2 5 3 6 2 2" xfId="35993" xr:uid="{00000000-0005-0000-0000-0000E18B0000}"/>
    <cellStyle name="20% - Accent1 4 2 4 2 5 3 6 3" xfId="35994" xr:uid="{00000000-0005-0000-0000-0000E28B0000}"/>
    <cellStyle name="20% - Accent1 4 2 4 2 5 3 7" xfId="35995" xr:uid="{00000000-0005-0000-0000-0000E38B0000}"/>
    <cellStyle name="20% - Accent1 4 2 4 2 5 3 7 2" xfId="35996" xr:uid="{00000000-0005-0000-0000-0000E48B0000}"/>
    <cellStyle name="20% - Accent1 4 2 4 2 5 3 8" xfId="35997" xr:uid="{00000000-0005-0000-0000-0000E58B0000}"/>
    <cellStyle name="20% - Accent1 4 2 4 2 5 3 8 2" xfId="35998" xr:uid="{00000000-0005-0000-0000-0000E68B0000}"/>
    <cellStyle name="20% - Accent1 4 2 4 2 5 3 9" xfId="35999" xr:uid="{00000000-0005-0000-0000-0000E78B0000}"/>
    <cellStyle name="20% - Accent1 4 2 4 2 5 4" xfId="36000" xr:uid="{00000000-0005-0000-0000-0000E88B0000}"/>
    <cellStyle name="20% - Accent1 4 2 4 2 5 4 2" xfId="36001" xr:uid="{00000000-0005-0000-0000-0000E98B0000}"/>
    <cellStyle name="20% - Accent1 4 2 4 2 5 4 2 2" xfId="36002" xr:uid="{00000000-0005-0000-0000-0000EA8B0000}"/>
    <cellStyle name="20% - Accent1 4 2 4 2 5 4 2 2 2" xfId="36003" xr:uid="{00000000-0005-0000-0000-0000EB8B0000}"/>
    <cellStyle name="20% - Accent1 4 2 4 2 5 4 2 3" xfId="36004" xr:uid="{00000000-0005-0000-0000-0000EC8B0000}"/>
    <cellStyle name="20% - Accent1 4 2 4 2 5 4 3" xfId="36005" xr:uid="{00000000-0005-0000-0000-0000ED8B0000}"/>
    <cellStyle name="20% - Accent1 4 2 4 2 5 4 3 2" xfId="36006" xr:uid="{00000000-0005-0000-0000-0000EE8B0000}"/>
    <cellStyle name="20% - Accent1 4 2 4 2 5 4 4" xfId="36007" xr:uid="{00000000-0005-0000-0000-0000EF8B0000}"/>
    <cellStyle name="20% - Accent1 4 2 4 2 5 5" xfId="36008" xr:uid="{00000000-0005-0000-0000-0000F08B0000}"/>
    <cellStyle name="20% - Accent1 4 2 4 2 5 5 2" xfId="36009" xr:uid="{00000000-0005-0000-0000-0000F18B0000}"/>
    <cellStyle name="20% - Accent1 4 2 4 2 5 5 2 2" xfId="36010" xr:uid="{00000000-0005-0000-0000-0000F28B0000}"/>
    <cellStyle name="20% - Accent1 4 2 4 2 5 5 2 2 2" xfId="36011" xr:uid="{00000000-0005-0000-0000-0000F38B0000}"/>
    <cellStyle name="20% - Accent1 4 2 4 2 5 5 2 3" xfId="36012" xr:uid="{00000000-0005-0000-0000-0000F48B0000}"/>
    <cellStyle name="20% - Accent1 4 2 4 2 5 5 3" xfId="36013" xr:uid="{00000000-0005-0000-0000-0000F58B0000}"/>
    <cellStyle name="20% - Accent1 4 2 4 2 5 5 3 2" xfId="36014" xr:uid="{00000000-0005-0000-0000-0000F68B0000}"/>
    <cellStyle name="20% - Accent1 4 2 4 2 5 5 4" xfId="36015" xr:uid="{00000000-0005-0000-0000-0000F78B0000}"/>
    <cellStyle name="20% - Accent1 4 2 4 2 5 6" xfId="36016" xr:uid="{00000000-0005-0000-0000-0000F88B0000}"/>
    <cellStyle name="20% - Accent1 4 2 4 2 5 6 2" xfId="36017" xr:uid="{00000000-0005-0000-0000-0000F98B0000}"/>
    <cellStyle name="20% - Accent1 4 2 4 2 5 6 2 2" xfId="36018" xr:uid="{00000000-0005-0000-0000-0000FA8B0000}"/>
    <cellStyle name="20% - Accent1 4 2 4 2 5 6 2 2 2" xfId="36019" xr:uid="{00000000-0005-0000-0000-0000FB8B0000}"/>
    <cellStyle name="20% - Accent1 4 2 4 2 5 6 2 3" xfId="36020" xr:uid="{00000000-0005-0000-0000-0000FC8B0000}"/>
    <cellStyle name="20% - Accent1 4 2 4 2 5 6 3" xfId="36021" xr:uid="{00000000-0005-0000-0000-0000FD8B0000}"/>
    <cellStyle name="20% - Accent1 4 2 4 2 5 6 3 2" xfId="36022" xr:uid="{00000000-0005-0000-0000-0000FE8B0000}"/>
    <cellStyle name="20% - Accent1 4 2 4 2 5 6 4" xfId="36023" xr:uid="{00000000-0005-0000-0000-0000FF8B0000}"/>
    <cellStyle name="20% - Accent1 4 2 4 2 5 7" xfId="36024" xr:uid="{00000000-0005-0000-0000-0000008C0000}"/>
    <cellStyle name="20% - Accent1 4 2 4 2 5 7 2" xfId="36025" xr:uid="{00000000-0005-0000-0000-0000018C0000}"/>
    <cellStyle name="20% - Accent1 4 2 4 2 5 7 2 2" xfId="36026" xr:uid="{00000000-0005-0000-0000-0000028C0000}"/>
    <cellStyle name="20% - Accent1 4 2 4 2 5 7 3" xfId="36027" xr:uid="{00000000-0005-0000-0000-0000038C0000}"/>
    <cellStyle name="20% - Accent1 4 2 4 2 5 8" xfId="36028" xr:uid="{00000000-0005-0000-0000-0000048C0000}"/>
    <cellStyle name="20% - Accent1 4 2 4 2 5 8 2" xfId="36029" xr:uid="{00000000-0005-0000-0000-0000058C0000}"/>
    <cellStyle name="20% - Accent1 4 2 4 2 5 8 2 2" xfId="36030" xr:uid="{00000000-0005-0000-0000-0000068C0000}"/>
    <cellStyle name="20% - Accent1 4 2 4 2 5 8 3" xfId="36031" xr:uid="{00000000-0005-0000-0000-0000078C0000}"/>
    <cellStyle name="20% - Accent1 4 2 4 2 5 9" xfId="36032" xr:uid="{00000000-0005-0000-0000-0000088C0000}"/>
    <cellStyle name="20% - Accent1 4 2 4 2 5 9 2" xfId="36033" xr:uid="{00000000-0005-0000-0000-0000098C0000}"/>
    <cellStyle name="20% - Accent1 4 2 4 2 6" xfId="36034" xr:uid="{00000000-0005-0000-0000-00000A8C0000}"/>
    <cellStyle name="20% - Accent1 4 2 4 2 6 2" xfId="36035" xr:uid="{00000000-0005-0000-0000-00000B8C0000}"/>
    <cellStyle name="20% - Accent1 4 2 4 2 6 2 2" xfId="36036" xr:uid="{00000000-0005-0000-0000-00000C8C0000}"/>
    <cellStyle name="20% - Accent1 4 2 4 2 6 2 2 2" xfId="36037" xr:uid="{00000000-0005-0000-0000-00000D8C0000}"/>
    <cellStyle name="20% - Accent1 4 2 4 2 6 2 2 2 2" xfId="36038" xr:uid="{00000000-0005-0000-0000-00000E8C0000}"/>
    <cellStyle name="20% - Accent1 4 2 4 2 6 2 2 3" xfId="36039" xr:uid="{00000000-0005-0000-0000-00000F8C0000}"/>
    <cellStyle name="20% - Accent1 4 2 4 2 6 2 3" xfId="36040" xr:uid="{00000000-0005-0000-0000-0000108C0000}"/>
    <cellStyle name="20% - Accent1 4 2 4 2 6 2 3 2" xfId="36041" xr:uid="{00000000-0005-0000-0000-0000118C0000}"/>
    <cellStyle name="20% - Accent1 4 2 4 2 6 2 4" xfId="36042" xr:uid="{00000000-0005-0000-0000-0000128C0000}"/>
    <cellStyle name="20% - Accent1 4 2 4 2 6 3" xfId="36043" xr:uid="{00000000-0005-0000-0000-0000138C0000}"/>
    <cellStyle name="20% - Accent1 4 2 4 2 6 3 2" xfId="36044" xr:uid="{00000000-0005-0000-0000-0000148C0000}"/>
    <cellStyle name="20% - Accent1 4 2 4 2 6 3 2 2" xfId="36045" xr:uid="{00000000-0005-0000-0000-0000158C0000}"/>
    <cellStyle name="20% - Accent1 4 2 4 2 6 3 2 2 2" xfId="36046" xr:uid="{00000000-0005-0000-0000-0000168C0000}"/>
    <cellStyle name="20% - Accent1 4 2 4 2 6 3 2 3" xfId="36047" xr:uid="{00000000-0005-0000-0000-0000178C0000}"/>
    <cellStyle name="20% - Accent1 4 2 4 2 6 3 3" xfId="36048" xr:uid="{00000000-0005-0000-0000-0000188C0000}"/>
    <cellStyle name="20% - Accent1 4 2 4 2 6 3 3 2" xfId="36049" xr:uid="{00000000-0005-0000-0000-0000198C0000}"/>
    <cellStyle name="20% - Accent1 4 2 4 2 6 3 4" xfId="36050" xr:uid="{00000000-0005-0000-0000-00001A8C0000}"/>
    <cellStyle name="20% - Accent1 4 2 4 2 6 4" xfId="36051" xr:uid="{00000000-0005-0000-0000-00001B8C0000}"/>
    <cellStyle name="20% - Accent1 4 2 4 2 6 4 2" xfId="36052" xr:uid="{00000000-0005-0000-0000-00001C8C0000}"/>
    <cellStyle name="20% - Accent1 4 2 4 2 6 4 2 2" xfId="36053" xr:uid="{00000000-0005-0000-0000-00001D8C0000}"/>
    <cellStyle name="20% - Accent1 4 2 4 2 6 4 2 2 2" xfId="36054" xr:uid="{00000000-0005-0000-0000-00001E8C0000}"/>
    <cellStyle name="20% - Accent1 4 2 4 2 6 4 2 3" xfId="36055" xr:uid="{00000000-0005-0000-0000-00001F8C0000}"/>
    <cellStyle name="20% - Accent1 4 2 4 2 6 4 3" xfId="36056" xr:uid="{00000000-0005-0000-0000-0000208C0000}"/>
    <cellStyle name="20% - Accent1 4 2 4 2 6 4 3 2" xfId="36057" xr:uid="{00000000-0005-0000-0000-0000218C0000}"/>
    <cellStyle name="20% - Accent1 4 2 4 2 6 4 4" xfId="36058" xr:uid="{00000000-0005-0000-0000-0000228C0000}"/>
    <cellStyle name="20% - Accent1 4 2 4 2 6 5" xfId="36059" xr:uid="{00000000-0005-0000-0000-0000238C0000}"/>
    <cellStyle name="20% - Accent1 4 2 4 2 6 5 2" xfId="36060" xr:uid="{00000000-0005-0000-0000-0000248C0000}"/>
    <cellStyle name="20% - Accent1 4 2 4 2 6 5 2 2" xfId="36061" xr:uid="{00000000-0005-0000-0000-0000258C0000}"/>
    <cellStyle name="20% - Accent1 4 2 4 2 6 5 3" xfId="36062" xr:uid="{00000000-0005-0000-0000-0000268C0000}"/>
    <cellStyle name="20% - Accent1 4 2 4 2 6 6" xfId="36063" xr:uid="{00000000-0005-0000-0000-0000278C0000}"/>
    <cellStyle name="20% - Accent1 4 2 4 2 6 6 2" xfId="36064" xr:uid="{00000000-0005-0000-0000-0000288C0000}"/>
    <cellStyle name="20% - Accent1 4 2 4 2 6 6 2 2" xfId="36065" xr:uid="{00000000-0005-0000-0000-0000298C0000}"/>
    <cellStyle name="20% - Accent1 4 2 4 2 6 6 3" xfId="36066" xr:uid="{00000000-0005-0000-0000-00002A8C0000}"/>
    <cellStyle name="20% - Accent1 4 2 4 2 6 7" xfId="36067" xr:uid="{00000000-0005-0000-0000-00002B8C0000}"/>
    <cellStyle name="20% - Accent1 4 2 4 2 6 7 2" xfId="36068" xr:uid="{00000000-0005-0000-0000-00002C8C0000}"/>
    <cellStyle name="20% - Accent1 4 2 4 2 6 8" xfId="36069" xr:uid="{00000000-0005-0000-0000-00002D8C0000}"/>
    <cellStyle name="20% - Accent1 4 2 4 2 6 8 2" xfId="36070" xr:uid="{00000000-0005-0000-0000-00002E8C0000}"/>
    <cellStyle name="20% - Accent1 4 2 4 2 6 9" xfId="36071" xr:uid="{00000000-0005-0000-0000-00002F8C0000}"/>
    <cellStyle name="20% - Accent1 4 2 4 2 7" xfId="36072" xr:uid="{00000000-0005-0000-0000-0000308C0000}"/>
    <cellStyle name="20% - Accent1 4 2 4 2 7 2" xfId="36073" xr:uid="{00000000-0005-0000-0000-0000318C0000}"/>
    <cellStyle name="20% - Accent1 4 2 4 2 7 2 2" xfId="36074" xr:uid="{00000000-0005-0000-0000-0000328C0000}"/>
    <cellStyle name="20% - Accent1 4 2 4 2 7 2 2 2" xfId="36075" xr:uid="{00000000-0005-0000-0000-0000338C0000}"/>
    <cellStyle name="20% - Accent1 4 2 4 2 7 2 2 2 2" xfId="36076" xr:uid="{00000000-0005-0000-0000-0000348C0000}"/>
    <cellStyle name="20% - Accent1 4 2 4 2 7 2 2 3" xfId="36077" xr:uid="{00000000-0005-0000-0000-0000358C0000}"/>
    <cellStyle name="20% - Accent1 4 2 4 2 7 2 3" xfId="36078" xr:uid="{00000000-0005-0000-0000-0000368C0000}"/>
    <cellStyle name="20% - Accent1 4 2 4 2 7 2 3 2" xfId="36079" xr:uid="{00000000-0005-0000-0000-0000378C0000}"/>
    <cellStyle name="20% - Accent1 4 2 4 2 7 2 4" xfId="36080" xr:uid="{00000000-0005-0000-0000-0000388C0000}"/>
    <cellStyle name="20% - Accent1 4 2 4 2 7 3" xfId="36081" xr:uid="{00000000-0005-0000-0000-0000398C0000}"/>
    <cellStyle name="20% - Accent1 4 2 4 2 7 3 2" xfId="36082" xr:uid="{00000000-0005-0000-0000-00003A8C0000}"/>
    <cellStyle name="20% - Accent1 4 2 4 2 7 3 2 2" xfId="36083" xr:uid="{00000000-0005-0000-0000-00003B8C0000}"/>
    <cellStyle name="20% - Accent1 4 2 4 2 7 3 2 2 2" xfId="36084" xr:uid="{00000000-0005-0000-0000-00003C8C0000}"/>
    <cellStyle name="20% - Accent1 4 2 4 2 7 3 2 3" xfId="36085" xr:uid="{00000000-0005-0000-0000-00003D8C0000}"/>
    <cellStyle name="20% - Accent1 4 2 4 2 7 3 3" xfId="36086" xr:uid="{00000000-0005-0000-0000-00003E8C0000}"/>
    <cellStyle name="20% - Accent1 4 2 4 2 7 3 3 2" xfId="36087" xr:uid="{00000000-0005-0000-0000-00003F8C0000}"/>
    <cellStyle name="20% - Accent1 4 2 4 2 7 3 4" xfId="36088" xr:uid="{00000000-0005-0000-0000-0000408C0000}"/>
    <cellStyle name="20% - Accent1 4 2 4 2 7 4" xfId="36089" xr:uid="{00000000-0005-0000-0000-0000418C0000}"/>
    <cellStyle name="20% - Accent1 4 2 4 2 7 4 2" xfId="36090" xr:uid="{00000000-0005-0000-0000-0000428C0000}"/>
    <cellStyle name="20% - Accent1 4 2 4 2 7 4 2 2" xfId="36091" xr:uid="{00000000-0005-0000-0000-0000438C0000}"/>
    <cellStyle name="20% - Accent1 4 2 4 2 7 4 2 2 2" xfId="36092" xr:uid="{00000000-0005-0000-0000-0000448C0000}"/>
    <cellStyle name="20% - Accent1 4 2 4 2 7 4 2 3" xfId="36093" xr:uid="{00000000-0005-0000-0000-0000458C0000}"/>
    <cellStyle name="20% - Accent1 4 2 4 2 7 4 3" xfId="36094" xr:uid="{00000000-0005-0000-0000-0000468C0000}"/>
    <cellStyle name="20% - Accent1 4 2 4 2 7 4 3 2" xfId="36095" xr:uid="{00000000-0005-0000-0000-0000478C0000}"/>
    <cellStyle name="20% - Accent1 4 2 4 2 7 4 4" xfId="36096" xr:uid="{00000000-0005-0000-0000-0000488C0000}"/>
    <cellStyle name="20% - Accent1 4 2 4 2 7 5" xfId="36097" xr:uid="{00000000-0005-0000-0000-0000498C0000}"/>
    <cellStyle name="20% - Accent1 4 2 4 2 7 5 2" xfId="36098" xr:uid="{00000000-0005-0000-0000-00004A8C0000}"/>
    <cellStyle name="20% - Accent1 4 2 4 2 7 5 2 2" xfId="36099" xr:uid="{00000000-0005-0000-0000-00004B8C0000}"/>
    <cellStyle name="20% - Accent1 4 2 4 2 7 5 3" xfId="36100" xr:uid="{00000000-0005-0000-0000-00004C8C0000}"/>
    <cellStyle name="20% - Accent1 4 2 4 2 7 6" xfId="36101" xr:uid="{00000000-0005-0000-0000-00004D8C0000}"/>
    <cellStyle name="20% - Accent1 4 2 4 2 7 6 2" xfId="36102" xr:uid="{00000000-0005-0000-0000-00004E8C0000}"/>
    <cellStyle name="20% - Accent1 4 2 4 2 7 6 2 2" xfId="36103" xr:uid="{00000000-0005-0000-0000-00004F8C0000}"/>
    <cellStyle name="20% - Accent1 4 2 4 2 7 6 3" xfId="36104" xr:uid="{00000000-0005-0000-0000-0000508C0000}"/>
    <cellStyle name="20% - Accent1 4 2 4 2 7 7" xfId="36105" xr:uid="{00000000-0005-0000-0000-0000518C0000}"/>
    <cellStyle name="20% - Accent1 4 2 4 2 7 7 2" xfId="36106" xr:uid="{00000000-0005-0000-0000-0000528C0000}"/>
    <cellStyle name="20% - Accent1 4 2 4 2 7 8" xfId="36107" xr:uid="{00000000-0005-0000-0000-0000538C0000}"/>
    <cellStyle name="20% - Accent1 4 2 4 2 7 8 2" xfId="36108" xr:uid="{00000000-0005-0000-0000-0000548C0000}"/>
    <cellStyle name="20% - Accent1 4 2 4 2 7 9" xfId="36109" xr:uid="{00000000-0005-0000-0000-0000558C0000}"/>
    <cellStyle name="20% - Accent1 4 2 4 2 8" xfId="36110" xr:uid="{00000000-0005-0000-0000-0000568C0000}"/>
    <cellStyle name="20% - Accent1 4 2 4 2 8 2" xfId="36111" xr:uid="{00000000-0005-0000-0000-0000578C0000}"/>
    <cellStyle name="20% - Accent1 4 2 4 2 8 2 2" xfId="36112" xr:uid="{00000000-0005-0000-0000-0000588C0000}"/>
    <cellStyle name="20% - Accent1 4 2 4 2 8 2 2 2" xfId="36113" xr:uid="{00000000-0005-0000-0000-0000598C0000}"/>
    <cellStyle name="20% - Accent1 4 2 4 2 8 2 3" xfId="36114" xr:uid="{00000000-0005-0000-0000-00005A8C0000}"/>
    <cellStyle name="20% - Accent1 4 2 4 2 8 3" xfId="36115" xr:uid="{00000000-0005-0000-0000-00005B8C0000}"/>
    <cellStyle name="20% - Accent1 4 2 4 2 8 3 2" xfId="36116" xr:uid="{00000000-0005-0000-0000-00005C8C0000}"/>
    <cellStyle name="20% - Accent1 4 2 4 2 8 4" xfId="36117" xr:uid="{00000000-0005-0000-0000-00005D8C0000}"/>
    <cellStyle name="20% - Accent1 4 2 4 2 9" xfId="36118" xr:uid="{00000000-0005-0000-0000-00005E8C0000}"/>
    <cellStyle name="20% - Accent1 4 2 4 2 9 2" xfId="36119" xr:uid="{00000000-0005-0000-0000-00005F8C0000}"/>
    <cellStyle name="20% - Accent1 4 2 4 2 9 2 2" xfId="36120" xr:uid="{00000000-0005-0000-0000-0000608C0000}"/>
    <cellStyle name="20% - Accent1 4 2 4 2 9 2 2 2" xfId="36121" xr:uid="{00000000-0005-0000-0000-0000618C0000}"/>
    <cellStyle name="20% - Accent1 4 2 4 2 9 2 3" xfId="36122" xr:uid="{00000000-0005-0000-0000-0000628C0000}"/>
    <cellStyle name="20% - Accent1 4 2 4 2 9 3" xfId="36123" xr:uid="{00000000-0005-0000-0000-0000638C0000}"/>
    <cellStyle name="20% - Accent1 4 2 4 2 9 3 2" xfId="36124" xr:uid="{00000000-0005-0000-0000-0000648C0000}"/>
    <cellStyle name="20% - Accent1 4 2 4 2 9 4" xfId="36125" xr:uid="{00000000-0005-0000-0000-0000658C0000}"/>
    <cellStyle name="20% - Accent1 4 2 4 3" xfId="36126" xr:uid="{00000000-0005-0000-0000-0000668C0000}"/>
    <cellStyle name="20% - Accent1 4 2 4 3 10" xfId="36127" xr:uid="{00000000-0005-0000-0000-0000678C0000}"/>
    <cellStyle name="20% - Accent1 4 2 4 3 10 2" xfId="36128" xr:uid="{00000000-0005-0000-0000-0000688C0000}"/>
    <cellStyle name="20% - Accent1 4 2 4 3 10 2 2" xfId="36129" xr:uid="{00000000-0005-0000-0000-0000698C0000}"/>
    <cellStyle name="20% - Accent1 4 2 4 3 10 3" xfId="36130" xr:uid="{00000000-0005-0000-0000-00006A8C0000}"/>
    <cellStyle name="20% - Accent1 4 2 4 3 11" xfId="36131" xr:uid="{00000000-0005-0000-0000-00006B8C0000}"/>
    <cellStyle name="20% - Accent1 4 2 4 3 11 2" xfId="36132" xr:uid="{00000000-0005-0000-0000-00006C8C0000}"/>
    <cellStyle name="20% - Accent1 4 2 4 3 11 2 2" xfId="36133" xr:uid="{00000000-0005-0000-0000-00006D8C0000}"/>
    <cellStyle name="20% - Accent1 4 2 4 3 11 3" xfId="36134" xr:uid="{00000000-0005-0000-0000-00006E8C0000}"/>
    <cellStyle name="20% - Accent1 4 2 4 3 12" xfId="36135" xr:uid="{00000000-0005-0000-0000-00006F8C0000}"/>
    <cellStyle name="20% - Accent1 4 2 4 3 12 2" xfId="36136" xr:uid="{00000000-0005-0000-0000-0000708C0000}"/>
    <cellStyle name="20% - Accent1 4 2 4 3 13" xfId="36137" xr:uid="{00000000-0005-0000-0000-0000718C0000}"/>
    <cellStyle name="20% - Accent1 4 2 4 3 13 2" xfId="36138" xr:uid="{00000000-0005-0000-0000-0000728C0000}"/>
    <cellStyle name="20% - Accent1 4 2 4 3 14" xfId="36139" xr:uid="{00000000-0005-0000-0000-0000738C0000}"/>
    <cellStyle name="20% - Accent1 4 2 4 3 2" xfId="36140" xr:uid="{00000000-0005-0000-0000-0000748C0000}"/>
    <cellStyle name="20% - Accent1 4 2 4 3 2 10" xfId="36141" xr:uid="{00000000-0005-0000-0000-0000758C0000}"/>
    <cellStyle name="20% - Accent1 4 2 4 3 2 10 2" xfId="36142" xr:uid="{00000000-0005-0000-0000-0000768C0000}"/>
    <cellStyle name="20% - Accent1 4 2 4 3 2 11" xfId="36143" xr:uid="{00000000-0005-0000-0000-0000778C0000}"/>
    <cellStyle name="20% - Accent1 4 2 4 3 2 2" xfId="36144" xr:uid="{00000000-0005-0000-0000-0000788C0000}"/>
    <cellStyle name="20% - Accent1 4 2 4 3 2 2 2" xfId="36145" xr:uid="{00000000-0005-0000-0000-0000798C0000}"/>
    <cellStyle name="20% - Accent1 4 2 4 3 2 2 2 2" xfId="36146" xr:uid="{00000000-0005-0000-0000-00007A8C0000}"/>
    <cellStyle name="20% - Accent1 4 2 4 3 2 2 2 2 2" xfId="36147" xr:uid="{00000000-0005-0000-0000-00007B8C0000}"/>
    <cellStyle name="20% - Accent1 4 2 4 3 2 2 2 2 2 2" xfId="36148" xr:uid="{00000000-0005-0000-0000-00007C8C0000}"/>
    <cellStyle name="20% - Accent1 4 2 4 3 2 2 2 2 3" xfId="36149" xr:uid="{00000000-0005-0000-0000-00007D8C0000}"/>
    <cellStyle name="20% - Accent1 4 2 4 3 2 2 2 3" xfId="36150" xr:uid="{00000000-0005-0000-0000-00007E8C0000}"/>
    <cellStyle name="20% - Accent1 4 2 4 3 2 2 2 3 2" xfId="36151" xr:uid="{00000000-0005-0000-0000-00007F8C0000}"/>
    <cellStyle name="20% - Accent1 4 2 4 3 2 2 2 4" xfId="36152" xr:uid="{00000000-0005-0000-0000-0000808C0000}"/>
    <cellStyle name="20% - Accent1 4 2 4 3 2 2 3" xfId="36153" xr:uid="{00000000-0005-0000-0000-0000818C0000}"/>
    <cellStyle name="20% - Accent1 4 2 4 3 2 2 3 2" xfId="36154" xr:uid="{00000000-0005-0000-0000-0000828C0000}"/>
    <cellStyle name="20% - Accent1 4 2 4 3 2 2 3 2 2" xfId="36155" xr:uid="{00000000-0005-0000-0000-0000838C0000}"/>
    <cellStyle name="20% - Accent1 4 2 4 3 2 2 3 2 2 2" xfId="36156" xr:uid="{00000000-0005-0000-0000-0000848C0000}"/>
    <cellStyle name="20% - Accent1 4 2 4 3 2 2 3 2 3" xfId="36157" xr:uid="{00000000-0005-0000-0000-0000858C0000}"/>
    <cellStyle name="20% - Accent1 4 2 4 3 2 2 3 3" xfId="36158" xr:uid="{00000000-0005-0000-0000-0000868C0000}"/>
    <cellStyle name="20% - Accent1 4 2 4 3 2 2 3 3 2" xfId="36159" xr:uid="{00000000-0005-0000-0000-0000878C0000}"/>
    <cellStyle name="20% - Accent1 4 2 4 3 2 2 3 4" xfId="36160" xr:uid="{00000000-0005-0000-0000-0000888C0000}"/>
    <cellStyle name="20% - Accent1 4 2 4 3 2 2 4" xfId="36161" xr:uid="{00000000-0005-0000-0000-0000898C0000}"/>
    <cellStyle name="20% - Accent1 4 2 4 3 2 2 4 2" xfId="36162" xr:uid="{00000000-0005-0000-0000-00008A8C0000}"/>
    <cellStyle name="20% - Accent1 4 2 4 3 2 2 4 2 2" xfId="36163" xr:uid="{00000000-0005-0000-0000-00008B8C0000}"/>
    <cellStyle name="20% - Accent1 4 2 4 3 2 2 4 2 2 2" xfId="36164" xr:uid="{00000000-0005-0000-0000-00008C8C0000}"/>
    <cellStyle name="20% - Accent1 4 2 4 3 2 2 4 2 3" xfId="36165" xr:uid="{00000000-0005-0000-0000-00008D8C0000}"/>
    <cellStyle name="20% - Accent1 4 2 4 3 2 2 4 3" xfId="36166" xr:uid="{00000000-0005-0000-0000-00008E8C0000}"/>
    <cellStyle name="20% - Accent1 4 2 4 3 2 2 4 3 2" xfId="36167" xr:uid="{00000000-0005-0000-0000-00008F8C0000}"/>
    <cellStyle name="20% - Accent1 4 2 4 3 2 2 4 4" xfId="36168" xr:uid="{00000000-0005-0000-0000-0000908C0000}"/>
    <cellStyle name="20% - Accent1 4 2 4 3 2 2 5" xfId="36169" xr:uid="{00000000-0005-0000-0000-0000918C0000}"/>
    <cellStyle name="20% - Accent1 4 2 4 3 2 2 5 2" xfId="36170" xr:uid="{00000000-0005-0000-0000-0000928C0000}"/>
    <cellStyle name="20% - Accent1 4 2 4 3 2 2 5 2 2" xfId="36171" xr:uid="{00000000-0005-0000-0000-0000938C0000}"/>
    <cellStyle name="20% - Accent1 4 2 4 3 2 2 5 3" xfId="36172" xr:uid="{00000000-0005-0000-0000-0000948C0000}"/>
    <cellStyle name="20% - Accent1 4 2 4 3 2 2 6" xfId="36173" xr:uid="{00000000-0005-0000-0000-0000958C0000}"/>
    <cellStyle name="20% - Accent1 4 2 4 3 2 2 6 2" xfId="36174" xr:uid="{00000000-0005-0000-0000-0000968C0000}"/>
    <cellStyle name="20% - Accent1 4 2 4 3 2 2 6 2 2" xfId="36175" xr:uid="{00000000-0005-0000-0000-0000978C0000}"/>
    <cellStyle name="20% - Accent1 4 2 4 3 2 2 6 3" xfId="36176" xr:uid="{00000000-0005-0000-0000-0000988C0000}"/>
    <cellStyle name="20% - Accent1 4 2 4 3 2 2 7" xfId="36177" xr:uid="{00000000-0005-0000-0000-0000998C0000}"/>
    <cellStyle name="20% - Accent1 4 2 4 3 2 2 7 2" xfId="36178" xr:uid="{00000000-0005-0000-0000-00009A8C0000}"/>
    <cellStyle name="20% - Accent1 4 2 4 3 2 2 8" xfId="36179" xr:uid="{00000000-0005-0000-0000-00009B8C0000}"/>
    <cellStyle name="20% - Accent1 4 2 4 3 2 2 8 2" xfId="36180" xr:uid="{00000000-0005-0000-0000-00009C8C0000}"/>
    <cellStyle name="20% - Accent1 4 2 4 3 2 2 9" xfId="36181" xr:uid="{00000000-0005-0000-0000-00009D8C0000}"/>
    <cellStyle name="20% - Accent1 4 2 4 3 2 3" xfId="36182" xr:uid="{00000000-0005-0000-0000-00009E8C0000}"/>
    <cellStyle name="20% - Accent1 4 2 4 3 2 3 2" xfId="36183" xr:uid="{00000000-0005-0000-0000-00009F8C0000}"/>
    <cellStyle name="20% - Accent1 4 2 4 3 2 3 2 2" xfId="36184" xr:uid="{00000000-0005-0000-0000-0000A08C0000}"/>
    <cellStyle name="20% - Accent1 4 2 4 3 2 3 2 2 2" xfId="36185" xr:uid="{00000000-0005-0000-0000-0000A18C0000}"/>
    <cellStyle name="20% - Accent1 4 2 4 3 2 3 2 2 2 2" xfId="36186" xr:uid="{00000000-0005-0000-0000-0000A28C0000}"/>
    <cellStyle name="20% - Accent1 4 2 4 3 2 3 2 2 3" xfId="36187" xr:uid="{00000000-0005-0000-0000-0000A38C0000}"/>
    <cellStyle name="20% - Accent1 4 2 4 3 2 3 2 3" xfId="36188" xr:uid="{00000000-0005-0000-0000-0000A48C0000}"/>
    <cellStyle name="20% - Accent1 4 2 4 3 2 3 2 3 2" xfId="36189" xr:uid="{00000000-0005-0000-0000-0000A58C0000}"/>
    <cellStyle name="20% - Accent1 4 2 4 3 2 3 2 4" xfId="36190" xr:uid="{00000000-0005-0000-0000-0000A68C0000}"/>
    <cellStyle name="20% - Accent1 4 2 4 3 2 3 3" xfId="36191" xr:uid="{00000000-0005-0000-0000-0000A78C0000}"/>
    <cellStyle name="20% - Accent1 4 2 4 3 2 3 3 2" xfId="36192" xr:uid="{00000000-0005-0000-0000-0000A88C0000}"/>
    <cellStyle name="20% - Accent1 4 2 4 3 2 3 3 2 2" xfId="36193" xr:uid="{00000000-0005-0000-0000-0000A98C0000}"/>
    <cellStyle name="20% - Accent1 4 2 4 3 2 3 3 2 2 2" xfId="36194" xr:uid="{00000000-0005-0000-0000-0000AA8C0000}"/>
    <cellStyle name="20% - Accent1 4 2 4 3 2 3 3 2 3" xfId="36195" xr:uid="{00000000-0005-0000-0000-0000AB8C0000}"/>
    <cellStyle name="20% - Accent1 4 2 4 3 2 3 3 3" xfId="36196" xr:uid="{00000000-0005-0000-0000-0000AC8C0000}"/>
    <cellStyle name="20% - Accent1 4 2 4 3 2 3 3 3 2" xfId="36197" xr:uid="{00000000-0005-0000-0000-0000AD8C0000}"/>
    <cellStyle name="20% - Accent1 4 2 4 3 2 3 3 4" xfId="36198" xr:uid="{00000000-0005-0000-0000-0000AE8C0000}"/>
    <cellStyle name="20% - Accent1 4 2 4 3 2 3 4" xfId="36199" xr:uid="{00000000-0005-0000-0000-0000AF8C0000}"/>
    <cellStyle name="20% - Accent1 4 2 4 3 2 3 4 2" xfId="36200" xr:uid="{00000000-0005-0000-0000-0000B08C0000}"/>
    <cellStyle name="20% - Accent1 4 2 4 3 2 3 4 2 2" xfId="36201" xr:uid="{00000000-0005-0000-0000-0000B18C0000}"/>
    <cellStyle name="20% - Accent1 4 2 4 3 2 3 4 2 2 2" xfId="36202" xr:uid="{00000000-0005-0000-0000-0000B28C0000}"/>
    <cellStyle name="20% - Accent1 4 2 4 3 2 3 4 2 3" xfId="36203" xr:uid="{00000000-0005-0000-0000-0000B38C0000}"/>
    <cellStyle name="20% - Accent1 4 2 4 3 2 3 4 3" xfId="36204" xr:uid="{00000000-0005-0000-0000-0000B48C0000}"/>
    <cellStyle name="20% - Accent1 4 2 4 3 2 3 4 3 2" xfId="36205" xr:uid="{00000000-0005-0000-0000-0000B58C0000}"/>
    <cellStyle name="20% - Accent1 4 2 4 3 2 3 4 4" xfId="36206" xr:uid="{00000000-0005-0000-0000-0000B68C0000}"/>
    <cellStyle name="20% - Accent1 4 2 4 3 2 3 5" xfId="36207" xr:uid="{00000000-0005-0000-0000-0000B78C0000}"/>
    <cellStyle name="20% - Accent1 4 2 4 3 2 3 5 2" xfId="36208" xr:uid="{00000000-0005-0000-0000-0000B88C0000}"/>
    <cellStyle name="20% - Accent1 4 2 4 3 2 3 5 2 2" xfId="36209" xr:uid="{00000000-0005-0000-0000-0000B98C0000}"/>
    <cellStyle name="20% - Accent1 4 2 4 3 2 3 5 3" xfId="36210" xr:uid="{00000000-0005-0000-0000-0000BA8C0000}"/>
    <cellStyle name="20% - Accent1 4 2 4 3 2 3 6" xfId="36211" xr:uid="{00000000-0005-0000-0000-0000BB8C0000}"/>
    <cellStyle name="20% - Accent1 4 2 4 3 2 3 6 2" xfId="36212" xr:uid="{00000000-0005-0000-0000-0000BC8C0000}"/>
    <cellStyle name="20% - Accent1 4 2 4 3 2 3 6 2 2" xfId="36213" xr:uid="{00000000-0005-0000-0000-0000BD8C0000}"/>
    <cellStyle name="20% - Accent1 4 2 4 3 2 3 6 3" xfId="36214" xr:uid="{00000000-0005-0000-0000-0000BE8C0000}"/>
    <cellStyle name="20% - Accent1 4 2 4 3 2 3 7" xfId="36215" xr:uid="{00000000-0005-0000-0000-0000BF8C0000}"/>
    <cellStyle name="20% - Accent1 4 2 4 3 2 3 7 2" xfId="36216" xr:uid="{00000000-0005-0000-0000-0000C08C0000}"/>
    <cellStyle name="20% - Accent1 4 2 4 3 2 3 8" xfId="36217" xr:uid="{00000000-0005-0000-0000-0000C18C0000}"/>
    <cellStyle name="20% - Accent1 4 2 4 3 2 3 8 2" xfId="36218" xr:uid="{00000000-0005-0000-0000-0000C28C0000}"/>
    <cellStyle name="20% - Accent1 4 2 4 3 2 3 9" xfId="36219" xr:uid="{00000000-0005-0000-0000-0000C38C0000}"/>
    <cellStyle name="20% - Accent1 4 2 4 3 2 4" xfId="36220" xr:uid="{00000000-0005-0000-0000-0000C48C0000}"/>
    <cellStyle name="20% - Accent1 4 2 4 3 2 4 2" xfId="36221" xr:uid="{00000000-0005-0000-0000-0000C58C0000}"/>
    <cellStyle name="20% - Accent1 4 2 4 3 2 4 2 2" xfId="36222" xr:uid="{00000000-0005-0000-0000-0000C68C0000}"/>
    <cellStyle name="20% - Accent1 4 2 4 3 2 4 2 2 2" xfId="36223" xr:uid="{00000000-0005-0000-0000-0000C78C0000}"/>
    <cellStyle name="20% - Accent1 4 2 4 3 2 4 2 3" xfId="36224" xr:uid="{00000000-0005-0000-0000-0000C88C0000}"/>
    <cellStyle name="20% - Accent1 4 2 4 3 2 4 3" xfId="36225" xr:uid="{00000000-0005-0000-0000-0000C98C0000}"/>
    <cellStyle name="20% - Accent1 4 2 4 3 2 4 3 2" xfId="36226" xr:uid="{00000000-0005-0000-0000-0000CA8C0000}"/>
    <cellStyle name="20% - Accent1 4 2 4 3 2 4 4" xfId="36227" xr:uid="{00000000-0005-0000-0000-0000CB8C0000}"/>
    <cellStyle name="20% - Accent1 4 2 4 3 2 5" xfId="36228" xr:uid="{00000000-0005-0000-0000-0000CC8C0000}"/>
    <cellStyle name="20% - Accent1 4 2 4 3 2 5 2" xfId="36229" xr:uid="{00000000-0005-0000-0000-0000CD8C0000}"/>
    <cellStyle name="20% - Accent1 4 2 4 3 2 5 2 2" xfId="36230" xr:uid="{00000000-0005-0000-0000-0000CE8C0000}"/>
    <cellStyle name="20% - Accent1 4 2 4 3 2 5 2 2 2" xfId="36231" xr:uid="{00000000-0005-0000-0000-0000CF8C0000}"/>
    <cellStyle name="20% - Accent1 4 2 4 3 2 5 2 3" xfId="36232" xr:uid="{00000000-0005-0000-0000-0000D08C0000}"/>
    <cellStyle name="20% - Accent1 4 2 4 3 2 5 3" xfId="36233" xr:uid="{00000000-0005-0000-0000-0000D18C0000}"/>
    <cellStyle name="20% - Accent1 4 2 4 3 2 5 3 2" xfId="36234" xr:uid="{00000000-0005-0000-0000-0000D28C0000}"/>
    <cellStyle name="20% - Accent1 4 2 4 3 2 5 4" xfId="36235" xr:uid="{00000000-0005-0000-0000-0000D38C0000}"/>
    <cellStyle name="20% - Accent1 4 2 4 3 2 6" xfId="36236" xr:uid="{00000000-0005-0000-0000-0000D48C0000}"/>
    <cellStyle name="20% - Accent1 4 2 4 3 2 6 2" xfId="36237" xr:uid="{00000000-0005-0000-0000-0000D58C0000}"/>
    <cellStyle name="20% - Accent1 4 2 4 3 2 6 2 2" xfId="36238" xr:uid="{00000000-0005-0000-0000-0000D68C0000}"/>
    <cellStyle name="20% - Accent1 4 2 4 3 2 6 2 2 2" xfId="36239" xr:uid="{00000000-0005-0000-0000-0000D78C0000}"/>
    <cellStyle name="20% - Accent1 4 2 4 3 2 6 2 3" xfId="36240" xr:uid="{00000000-0005-0000-0000-0000D88C0000}"/>
    <cellStyle name="20% - Accent1 4 2 4 3 2 6 3" xfId="36241" xr:uid="{00000000-0005-0000-0000-0000D98C0000}"/>
    <cellStyle name="20% - Accent1 4 2 4 3 2 6 3 2" xfId="36242" xr:uid="{00000000-0005-0000-0000-0000DA8C0000}"/>
    <cellStyle name="20% - Accent1 4 2 4 3 2 6 4" xfId="36243" xr:uid="{00000000-0005-0000-0000-0000DB8C0000}"/>
    <cellStyle name="20% - Accent1 4 2 4 3 2 7" xfId="36244" xr:uid="{00000000-0005-0000-0000-0000DC8C0000}"/>
    <cellStyle name="20% - Accent1 4 2 4 3 2 7 2" xfId="36245" xr:uid="{00000000-0005-0000-0000-0000DD8C0000}"/>
    <cellStyle name="20% - Accent1 4 2 4 3 2 7 2 2" xfId="36246" xr:uid="{00000000-0005-0000-0000-0000DE8C0000}"/>
    <cellStyle name="20% - Accent1 4 2 4 3 2 7 3" xfId="36247" xr:uid="{00000000-0005-0000-0000-0000DF8C0000}"/>
    <cellStyle name="20% - Accent1 4 2 4 3 2 8" xfId="36248" xr:uid="{00000000-0005-0000-0000-0000E08C0000}"/>
    <cellStyle name="20% - Accent1 4 2 4 3 2 8 2" xfId="36249" xr:uid="{00000000-0005-0000-0000-0000E18C0000}"/>
    <cellStyle name="20% - Accent1 4 2 4 3 2 8 2 2" xfId="36250" xr:uid="{00000000-0005-0000-0000-0000E28C0000}"/>
    <cellStyle name="20% - Accent1 4 2 4 3 2 8 3" xfId="36251" xr:uid="{00000000-0005-0000-0000-0000E38C0000}"/>
    <cellStyle name="20% - Accent1 4 2 4 3 2 9" xfId="36252" xr:uid="{00000000-0005-0000-0000-0000E48C0000}"/>
    <cellStyle name="20% - Accent1 4 2 4 3 2 9 2" xfId="36253" xr:uid="{00000000-0005-0000-0000-0000E58C0000}"/>
    <cellStyle name="20% - Accent1 4 2 4 3 3" xfId="36254" xr:uid="{00000000-0005-0000-0000-0000E68C0000}"/>
    <cellStyle name="20% - Accent1 4 2 4 3 3 10" xfId="36255" xr:uid="{00000000-0005-0000-0000-0000E78C0000}"/>
    <cellStyle name="20% - Accent1 4 2 4 3 3 10 2" xfId="36256" xr:uid="{00000000-0005-0000-0000-0000E88C0000}"/>
    <cellStyle name="20% - Accent1 4 2 4 3 3 11" xfId="36257" xr:uid="{00000000-0005-0000-0000-0000E98C0000}"/>
    <cellStyle name="20% - Accent1 4 2 4 3 3 2" xfId="36258" xr:uid="{00000000-0005-0000-0000-0000EA8C0000}"/>
    <cellStyle name="20% - Accent1 4 2 4 3 3 2 2" xfId="36259" xr:uid="{00000000-0005-0000-0000-0000EB8C0000}"/>
    <cellStyle name="20% - Accent1 4 2 4 3 3 2 2 2" xfId="36260" xr:uid="{00000000-0005-0000-0000-0000EC8C0000}"/>
    <cellStyle name="20% - Accent1 4 2 4 3 3 2 2 2 2" xfId="36261" xr:uid="{00000000-0005-0000-0000-0000ED8C0000}"/>
    <cellStyle name="20% - Accent1 4 2 4 3 3 2 2 2 2 2" xfId="36262" xr:uid="{00000000-0005-0000-0000-0000EE8C0000}"/>
    <cellStyle name="20% - Accent1 4 2 4 3 3 2 2 2 3" xfId="36263" xr:uid="{00000000-0005-0000-0000-0000EF8C0000}"/>
    <cellStyle name="20% - Accent1 4 2 4 3 3 2 2 3" xfId="36264" xr:uid="{00000000-0005-0000-0000-0000F08C0000}"/>
    <cellStyle name="20% - Accent1 4 2 4 3 3 2 2 3 2" xfId="36265" xr:uid="{00000000-0005-0000-0000-0000F18C0000}"/>
    <cellStyle name="20% - Accent1 4 2 4 3 3 2 2 4" xfId="36266" xr:uid="{00000000-0005-0000-0000-0000F28C0000}"/>
    <cellStyle name="20% - Accent1 4 2 4 3 3 2 3" xfId="36267" xr:uid="{00000000-0005-0000-0000-0000F38C0000}"/>
    <cellStyle name="20% - Accent1 4 2 4 3 3 2 3 2" xfId="36268" xr:uid="{00000000-0005-0000-0000-0000F48C0000}"/>
    <cellStyle name="20% - Accent1 4 2 4 3 3 2 3 2 2" xfId="36269" xr:uid="{00000000-0005-0000-0000-0000F58C0000}"/>
    <cellStyle name="20% - Accent1 4 2 4 3 3 2 3 2 2 2" xfId="36270" xr:uid="{00000000-0005-0000-0000-0000F68C0000}"/>
    <cellStyle name="20% - Accent1 4 2 4 3 3 2 3 2 3" xfId="36271" xr:uid="{00000000-0005-0000-0000-0000F78C0000}"/>
    <cellStyle name="20% - Accent1 4 2 4 3 3 2 3 3" xfId="36272" xr:uid="{00000000-0005-0000-0000-0000F88C0000}"/>
    <cellStyle name="20% - Accent1 4 2 4 3 3 2 3 3 2" xfId="36273" xr:uid="{00000000-0005-0000-0000-0000F98C0000}"/>
    <cellStyle name="20% - Accent1 4 2 4 3 3 2 3 4" xfId="36274" xr:uid="{00000000-0005-0000-0000-0000FA8C0000}"/>
    <cellStyle name="20% - Accent1 4 2 4 3 3 2 4" xfId="36275" xr:uid="{00000000-0005-0000-0000-0000FB8C0000}"/>
    <cellStyle name="20% - Accent1 4 2 4 3 3 2 4 2" xfId="36276" xr:uid="{00000000-0005-0000-0000-0000FC8C0000}"/>
    <cellStyle name="20% - Accent1 4 2 4 3 3 2 4 2 2" xfId="36277" xr:uid="{00000000-0005-0000-0000-0000FD8C0000}"/>
    <cellStyle name="20% - Accent1 4 2 4 3 3 2 4 2 2 2" xfId="36278" xr:uid="{00000000-0005-0000-0000-0000FE8C0000}"/>
    <cellStyle name="20% - Accent1 4 2 4 3 3 2 4 2 3" xfId="36279" xr:uid="{00000000-0005-0000-0000-0000FF8C0000}"/>
    <cellStyle name="20% - Accent1 4 2 4 3 3 2 4 3" xfId="36280" xr:uid="{00000000-0005-0000-0000-0000008D0000}"/>
    <cellStyle name="20% - Accent1 4 2 4 3 3 2 4 3 2" xfId="36281" xr:uid="{00000000-0005-0000-0000-0000018D0000}"/>
    <cellStyle name="20% - Accent1 4 2 4 3 3 2 4 4" xfId="36282" xr:uid="{00000000-0005-0000-0000-0000028D0000}"/>
    <cellStyle name="20% - Accent1 4 2 4 3 3 2 5" xfId="36283" xr:uid="{00000000-0005-0000-0000-0000038D0000}"/>
    <cellStyle name="20% - Accent1 4 2 4 3 3 2 5 2" xfId="36284" xr:uid="{00000000-0005-0000-0000-0000048D0000}"/>
    <cellStyle name="20% - Accent1 4 2 4 3 3 2 5 2 2" xfId="36285" xr:uid="{00000000-0005-0000-0000-0000058D0000}"/>
    <cellStyle name="20% - Accent1 4 2 4 3 3 2 5 3" xfId="36286" xr:uid="{00000000-0005-0000-0000-0000068D0000}"/>
    <cellStyle name="20% - Accent1 4 2 4 3 3 2 6" xfId="36287" xr:uid="{00000000-0005-0000-0000-0000078D0000}"/>
    <cellStyle name="20% - Accent1 4 2 4 3 3 2 6 2" xfId="36288" xr:uid="{00000000-0005-0000-0000-0000088D0000}"/>
    <cellStyle name="20% - Accent1 4 2 4 3 3 2 6 2 2" xfId="36289" xr:uid="{00000000-0005-0000-0000-0000098D0000}"/>
    <cellStyle name="20% - Accent1 4 2 4 3 3 2 6 3" xfId="36290" xr:uid="{00000000-0005-0000-0000-00000A8D0000}"/>
    <cellStyle name="20% - Accent1 4 2 4 3 3 2 7" xfId="36291" xr:uid="{00000000-0005-0000-0000-00000B8D0000}"/>
    <cellStyle name="20% - Accent1 4 2 4 3 3 2 7 2" xfId="36292" xr:uid="{00000000-0005-0000-0000-00000C8D0000}"/>
    <cellStyle name="20% - Accent1 4 2 4 3 3 2 8" xfId="36293" xr:uid="{00000000-0005-0000-0000-00000D8D0000}"/>
    <cellStyle name="20% - Accent1 4 2 4 3 3 2 8 2" xfId="36294" xr:uid="{00000000-0005-0000-0000-00000E8D0000}"/>
    <cellStyle name="20% - Accent1 4 2 4 3 3 2 9" xfId="36295" xr:uid="{00000000-0005-0000-0000-00000F8D0000}"/>
    <cellStyle name="20% - Accent1 4 2 4 3 3 3" xfId="36296" xr:uid="{00000000-0005-0000-0000-0000108D0000}"/>
    <cellStyle name="20% - Accent1 4 2 4 3 3 3 2" xfId="36297" xr:uid="{00000000-0005-0000-0000-0000118D0000}"/>
    <cellStyle name="20% - Accent1 4 2 4 3 3 3 2 2" xfId="36298" xr:uid="{00000000-0005-0000-0000-0000128D0000}"/>
    <cellStyle name="20% - Accent1 4 2 4 3 3 3 2 2 2" xfId="36299" xr:uid="{00000000-0005-0000-0000-0000138D0000}"/>
    <cellStyle name="20% - Accent1 4 2 4 3 3 3 2 2 2 2" xfId="36300" xr:uid="{00000000-0005-0000-0000-0000148D0000}"/>
    <cellStyle name="20% - Accent1 4 2 4 3 3 3 2 2 3" xfId="36301" xr:uid="{00000000-0005-0000-0000-0000158D0000}"/>
    <cellStyle name="20% - Accent1 4 2 4 3 3 3 2 3" xfId="36302" xr:uid="{00000000-0005-0000-0000-0000168D0000}"/>
    <cellStyle name="20% - Accent1 4 2 4 3 3 3 2 3 2" xfId="36303" xr:uid="{00000000-0005-0000-0000-0000178D0000}"/>
    <cellStyle name="20% - Accent1 4 2 4 3 3 3 2 4" xfId="36304" xr:uid="{00000000-0005-0000-0000-0000188D0000}"/>
    <cellStyle name="20% - Accent1 4 2 4 3 3 3 3" xfId="36305" xr:uid="{00000000-0005-0000-0000-0000198D0000}"/>
    <cellStyle name="20% - Accent1 4 2 4 3 3 3 3 2" xfId="36306" xr:uid="{00000000-0005-0000-0000-00001A8D0000}"/>
    <cellStyle name="20% - Accent1 4 2 4 3 3 3 3 2 2" xfId="36307" xr:uid="{00000000-0005-0000-0000-00001B8D0000}"/>
    <cellStyle name="20% - Accent1 4 2 4 3 3 3 3 2 2 2" xfId="36308" xr:uid="{00000000-0005-0000-0000-00001C8D0000}"/>
    <cellStyle name="20% - Accent1 4 2 4 3 3 3 3 2 3" xfId="36309" xr:uid="{00000000-0005-0000-0000-00001D8D0000}"/>
    <cellStyle name="20% - Accent1 4 2 4 3 3 3 3 3" xfId="36310" xr:uid="{00000000-0005-0000-0000-00001E8D0000}"/>
    <cellStyle name="20% - Accent1 4 2 4 3 3 3 3 3 2" xfId="36311" xr:uid="{00000000-0005-0000-0000-00001F8D0000}"/>
    <cellStyle name="20% - Accent1 4 2 4 3 3 3 3 4" xfId="36312" xr:uid="{00000000-0005-0000-0000-0000208D0000}"/>
    <cellStyle name="20% - Accent1 4 2 4 3 3 3 4" xfId="36313" xr:uid="{00000000-0005-0000-0000-0000218D0000}"/>
    <cellStyle name="20% - Accent1 4 2 4 3 3 3 4 2" xfId="36314" xr:uid="{00000000-0005-0000-0000-0000228D0000}"/>
    <cellStyle name="20% - Accent1 4 2 4 3 3 3 4 2 2" xfId="36315" xr:uid="{00000000-0005-0000-0000-0000238D0000}"/>
    <cellStyle name="20% - Accent1 4 2 4 3 3 3 4 2 2 2" xfId="36316" xr:uid="{00000000-0005-0000-0000-0000248D0000}"/>
    <cellStyle name="20% - Accent1 4 2 4 3 3 3 4 2 3" xfId="36317" xr:uid="{00000000-0005-0000-0000-0000258D0000}"/>
    <cellStyle name="20% - Accent1 4 2 4 3 3 3 4 3" xfId="36318" xr:uid="{00000000-0005-0000-0000-0000268D0000}"/>
    <cellStyle name="20% - Accent1 4 2 4 3 3 3 4 3 2" xfId="36319" xr:uid="{00000000-0005-0000-0000-0000278D0000}"/>
    <cellStyle name="20% - Accent1 4 2 4 3 3 3 4 4" xfId="36320" xr:uid="{00000000-0005-0000-0000-0000288D0000}"/>
    <cellStyle name="20% - Accent1 4 2 4 3 3 3 5" xfId="36321" xr:uid="{00000000-0005-0000-0000-0000298D0000}"/>
    <cellStyle name="20% - Accent1 4 2 4 3 3 3 5 2" xfId="36322" xr:uid="{00000000-0005-0000-0000-00002A8D0000}"/>
    <cellStyle name="20% - Accent1 4 2 4 3 3 3 5 2 2" xfId="36323" xr:uid="{00000000-0005-0000-0000-00002B8D0000}"/>
    <cellStyle name="20% - Accent1 4 2 4 3 3 3 5 3" xfId="36324" xr:uid="{00000000-0005-0000-0000-00002C8D0000}"/>
    <cellStyle name="20% - Accent1 4 2 4 3 3 3 6" xfId="36325" xr:uid="{00000000-0005-0000-0000-00002D8D0000}"/>
    <cellStyle name="20% - Accent1 4 2 4 3 3 3 6 2" xfId="36326" xr:uid="{00000000-0005-0000-0000-00002E8D0000}"/>
    <cellStyle name="20% - Accent1 4 2 4 3 3 3 6 2 2" xfId="36327" xr:uid="{00000000-0005-0000-0000-00002F8D0000}"/>
    <cellStyle name="20% - Accent1 4 2 4 3 3 3 6 3" xfId="36328" xr:uid="{00000000-0005-0000-0000-0000308D0000}"/>
    <cellStyle name="20% - Accent1 4 2 4 3 3 3 7" xfId="36329" xr:uid="{00000000-0005-0000-0000-0000318D0000}"/>
    <cellStyle name="20% - Accent1 4 2 4 3 3 3 7 2" xfId="36330" xr:uid="{00000000-0005-0000-0000-0000328D0000}"/>
    <cellStyle name="20% - Accent1 4 2 4 3 3 3 8" xfId="36331" xr:uid="{00000000-0005-0000-0000-0000338D0000}"/>
    <cellStyle name="20% - Accent1 4 2 4 3 3 3 8 2" xfId="36332" xr:uid="{00000000-0005-0000-0000-0000348D0000}"/>
    <cellStyle name="20% - Accent1 4 2 4 3 3 3 9" xfId="36333" xr:uid="{00000000-0005-0000-0000-0000358D0000}"/>
    <cellStyle name="20% - Accent1 4 2 4 3 3 4" xfId="36334" xr:uid="{00000000-0005-0000-0000-0000368D0000}"/>
    <cellStyle name="20% - Accent1 4 2 4 3 3 4 2" xfId="36335" xr:uid="{00000000-0005-0000-0000-0000378D0000}"/>
    <cellStyle name="20% - Accent1 4 2 4 3 3 4 2 2" xfId="36336" xr:uid="{00000000-0005-0000-0000-0000388D0000}"/>
    <cellStyle name="20% - Accent1 4 2 4 3 3 4 2 2 2" xfId="36337" xr:uid="{00000000-0005-0000-0000-0000398D0000}"/>
    <cellStyle name="20% - Accent1 4 2 4 3 3 4 2 3" xfId="36338" xr:uid="{00000000-0005-0000-0000-00003A8D0000}"/>
    <cellStyle name="20% - Accent1 4 2 4 3 3 4 3" xfId="36339" xr:uid="{00000000-0005-0000-0000-00003B8D0000}"/>
    <cellStyle name="20% - Accent1 4 2 4 3 3 4 3 2" xfId="36340" xr:uid="{00000000-0005-0000-0000-00003C8D0000}"/>
    <cellStyle name="20% - Accent1 4 2 4 3 3 4 4" xfId="36341" xr:uid="{00000000-0005-0000-0000-00003D8D0000}"/>
    <cellStyle name="20% - Accent1 4 2 4 3 3 5" xfId="36342" xr:uid="{00000000-0005-0000-0000-00003E8D0000}"/>
    <cellStyle name="20% - Accent1 4 2 4 3 3 5 2" xfId="36343" xr:uid="{00000000-0005-0000-0000-00003F8D0000}"/>
    <cellStyle name="20% - Accent1 4 2 4 3 3 5 2 2" xfId="36344" xr:uid="{00000000-0005-0000-0000-0000408D0000}"/>
    <cellStyle name="20% - Accent1 4 2 4 3 3 5 2 2 2" xfId="36345" xr:uid="{00000000-0005-0000-0000-0000418D0000}"/>
    <cellStyle name="20% - Accent1 4 2 4 3 3 5 2 3" xfId="36346" xr:uid="{00000000-0005-0000-0000-0000428D0000}"/>
    <cellStyle name="20% - Accent1 4 2 4 3 3 5 3" xfId="36347" xr:uid="{00000000-0005-0000-0000-0000438D0000}"/>
    <cellStyle name="20% - Accent1 4 2 4 3 3 5 3 2" xfId="36348" xr:uid="{00000000-0005-0000-0000-0000448D0000}"/>
    <cellStyle name="20% - Accent1 4 2 4 3 3 5 4" xfId="36349" xr:uid="{00000000-0005-0000-0000-0000458D0000}"/>
    <cellStyle name="20% - Accent1 4 2 4 3 3 6" xfId="36350" xr:uid="{00000000-0005-0000-0000-0000468D0000}"/>
    <cellStyle name="20% - Accent1 4 2 4 3 3 6 2" xfId="36351" xr:uid="{00000000-0005-0000-0000-0000478D0000}"/>
    <cellStyle name="20% - Accent1 4 2 4 3 3 6 2 2" xfId="36352" xr:uid="{00000000-0005-0000-0000-0000488D0000}"/>
    <cellStyle name="20% - Accent1 4 2 4 3 3 6 2 2 2" xfId="36353" xr:uid="{00000000-0005-0000-0000-0000498D0000}"/>
    <cellStyle name="20% - Accent1 4 2 4 3 3 6 2 3" xfId="36354" xr:uid="{00000000-0005-0000-0000-00004A8D0000}"/>
    <cellStyle name="20% - Accent1 4 2 4 3 3 6 3" xfId="36355" xr:uid="{00000000-0005-0000-0000-00004B8D0000}"/>
    <cellStyle name="20% - Accent1 4 2 4 3 3 6 3 2" xfId="36356" xr:uid="{00000000-0005-0000-0000-00004C8D0000}"/>
    <cellStyle name="20% - Accent1 4 2 4 3 3 6 4" xfId="36357" xr:uid="{00000000-0005-0000-0000-00004D8D0000}"/>
    <cellStyle name="20% - Accent1 4 2 4 3 3 7" xfId="36358" xr:uid="{00000000-0005-0000-0000-00004E8D0000}"/>
    <cellStyle name="20% - Accent1 4 2 4 3 3 7 2" xfId="36359" xr:uid="{00000000-0005-0000-0000-00004F8D0000}"/>
    <cellStyle name="20% - Accent1 4 2 4 3 3 7 2 2" xfId="36360" xr:uid="{00000000-0005-0000-0000-0000508D0000}"/>
    <cellStyle name="20% - Accent1 4 2 4 3 3 7 3" xfId="36361" xr:uid="{00000000-0005-0000-0000-0000518D0000}"/>
    <cellStyle name="20% - Accent1 4 2 4 3 3 8" xfId="36362" xr:uid="{00000000-0005-0000-0000-0000528D0000}"/>
    <cellStyle name="20% - Accent1 4 2 4 3 3 8 2" xfId="36363" xr:uid="{00000000-0005-0000-0000-0000538D0000}"/>
    <cellStyle name="20% - Accent1 4 2 4 3 3 8 2 2" xfId="36364" xr:uid="{00000000-0005-0000-0000-0000548D0000}"/>
    <cellStyle name="20% - Accent1 4 2 4 3 3 8 3" xfId="36365" xr:uid="{00000000-0005-0000-0000-0000558D0000}"/>
    <cellStyle name="20% - Accent1 4 2 4 3 3 9" xfId="36366" xr:uid="{00000000-0005-0000-0000-0000568D0000}"/>
    <cellStyle name="20% - Accent1 4 2 4 3 3 9 2" xfId="36367" xr:uid="{00000000-0005-0000-0000-0000578D0000}"/>
    <cellStyle name="20% - Accent1 4 2 4 3 4" xfId="36368" xr:uid="{00000000-0005-0000-0000-0000588D0000}"/>
    <cellStyle name="20% - Accent1 4 2 4 3 4 10" xfId="36369" xr:uid="{00000000-0005-0000-0000-0000598D0000}"/>
    <cellStyle name="20% - Accent1 4 2 4 3 4 10 2" xfId="36370" xr:uid="{00000000-0005-0000-0000-00005A8D0000}"/>
    <cellStyle name="20% - Accent1 4 2 4 3 4 11" xfId="36371" xr:uid="{00000000-0005-0000-0000-00005B8D0000}"/>
    <cellStyle name="20% - Accent1 4 2 4 3 4 2" xfId="36372" xr:uid="{00000000-0005-0000-0000-00005C8D0000}"/>
    <cellStyle name="20% - Accent1 4 2 4 3 4 2 2" xfId="36373" xr:uid="{00000000-0005-0000-0000-00005D8D0000}"/>
    <cellStyle name="20% - Accent1 4 2 4 3 4 2 2 2" xfId="36374" xr:uid="{00000000-0005-0000-0000-00005E8D0000}"/>
    <cellStyle name="20% - Accent1 4 2 4 3 4 2 2 2 2" xfId="36375" xr:uid="{00000000-0005-0000-0000-00005F8D0000}"/>
    <cellStyle name="20% - Accent1 4 2 4 3 4 2 2 2 2 2" xfId="36376" xr:uid="{00000000-0005-0000-0000-0000608D0000}"/>
    <cellStyle name="20% - Accent1 4 2 4 3 4 2 2 2 3" xfId="36377" xr:uid="{00000000-0005-0000-0000-0000618D0000}"/>
    <cellStyle name="20% - Accent1 4 2 4 3 4 2 2 3" xfId="36378" xr:uid="{00000000-0005-0000-0000-0000628D0000}"/>
    <cellStyle name="20% - Accent1 4 2 4 3 4 2 2 3 2" xfId="36379" xr:uid="{00000000-0005-0000-0000-0000638D0000}"/>
    <cellStyle name="20% - Accent1 4 2 4 3 4 2 2 4" xfId="36380" xr:uid="{00000000-0005-0000-0000-0000648D0000}"/>
    <cellStyle name="20% - Accent1 4 2 4 3 4 2 3" xfId="36381" xr:uid="{00000000-0005-0000-0000-0000658D0000}"/>
    <cellStyle name="20% - Accent1 4 2 4 3 4 2 3 2" xfId="36382" xr:uid="{00000000-0005-0000-0000-0000668D0000}"/>
    <cellStyle name="20% - Accent1 4 2 4 3 4 2 3 2 2" xfId="36383" xr:uid="{00000000-0005-0000-0000-0000678D0000}"/>
    <cellStyle name="20% - Accent1 4 2 4 3 4 2 3 2 2 2" xfId="36384" xr:uid="{00000000-0005-0000-0000-0000688D0000}"/>
    <cellStyle name="20% - Accent1 4 2 4 3 4 2 3 2 3" xfId="36385" xr:uid="{00000000-0005-0000-0000-0000698D0000}"/>
    <cellStyle name="20% - Accent1 4 2 4 3 4 2 3 3" xfId="36386" xr:uid="{00000000-0005-0000-0000-00006A8D0000}"/>
    <cellStyle name="20% - Accent1 4 2 4 3 4 2 3 3 2" xfId="36387" xr:uid="{00000000-0005-0000-0000-00006B8D0000}"/>
    <cellStyle name="20% - Accent1 4 2 4 3 4 2 3 4" xfId="36388" xr:uid="{00000000-0005-0000-0000-00006C8D0000}"/>
    <cellStyle name="20% - Accent1 4 2 4 3 4 2 4" xfId="36389" xr:uid="{00000000-0005-0000-0000-00006D8D0000}"/>
    <cellStyle name="20% - Accent1 4 2 4 3 4 2 4 2" xfId="36390" xr:uid="{00000000-0005-0000-0000-00006E8D0000}"/>
    <cellStyle name="20% - Accent1 4 2 4 3 4 2 4 2 2" xfId="36391" xr:uid="{00000000-0005-0000-0000-00006F8D0000}"/>
    <cellStyle name="20% - Accent1 4 2 4 3 4 2 4 2 2 2" xfId="36392" xr:uid="{00000000-0005-0000-0000-0000708D0000}"/>
    <cellStyle name="20% - Accent1 4 2 4 3 4 2 4 2 3" xfId="36393" xr:uid="{00000000-0005-0000-0000-0000718D0000}"/>
    <cellStyle name="20% - Accent1 4 2 4 3 4 2 4 3" xfId="36394" xr:uid="{00000000-0005-0000-0000-0000728D0000}"/>
    <cellStyle name="20% - Accent1 4 2 4 3 4 2 4 3 2" xfId="36395" xr:uid="{00000000-0005-0000-0000-0000738D0000}"/>
    <cellStyle name="20% - Accent1 4 2 4 3 4 2 4 4" xfId="36396" xr:uid="{00000000-0005-0000-0000-0000748D0000}"/>
    <cellStyle name="20% - Accent1 4 2 4 3 4 2 5" xfId="36397" xr:uid="{00000000-0005-0000-0000-0000758D0000}"/>
    <cellStyle name="20% - Accent1 4 2 4 3 4 2 5 2" xfId="36398" xr:uid="{00000000-0005-0000-0000-0000768D0000}"/>
    <cellStyle name="20% - Accent1 4 2 4 3 4 2 5 2 2" xfId="36399" xr:uid="{00000000-0005-0000-0000-0000778D0000}"/>
    <cellStyle name="20% - Accent1 4 2 4 3 4 2 5 3" xfId="36400" xr:uid="{00000000-0005-0000-0000-0000788D0000}"/>
    <cellStyle name="20% - Accent1 4 2 4 3 4 2 6" xfId="36401" xr:uid="{00000000-0005-0000-0000-0000798D0000}"/>
    <cellStyle name="20% - Accent1 4 2 4 3 4 2 6 2" xfId="36402" xr:uid="{00000000-0005-0000-0000-00007A8D0000}"/>
    <cellStyle name="20% - Accent1 4 2 4 3 4 2 6 2 2" xfId="36403" xr:uid="{00000000-0005-0000-0000-00007B8D0000}"/>
    <cellStyle name="20% - Accent1 4 2 4 3 4 2 6 3" xfId="36404" xr:uid="{00000000-0005-0000-0000-00007C8D0000}"/>
    <cellStyle name="20% - Accent1 4 2 4 3 4 2 7" xfId="36405" xr:uid="{00000000-0005-0000-0000-00007D8D0000}"/>
    <cellStyle name="20% - Accent1 4 2 4 3 4 2 7 2" xfId="36406" xr:uid="{00000000-0005-0000-0000-00007E8D0000}"/>
    <cellStyle name="20% - Accent1 4 2 4 3 4 2 8" xfId="36407" xr:uid="{00000000-0005-0000-0000-00007F8D0000}"/>
    <cellStyle name="20% - Accent1 4 2 4 3 4 2 8 2" xfId="36408" xr:uid="{00000000-0005-0000-0000-0000808D0000}"/>
    <cellStyle name="20% - Accent1 4 2 4 3 4 2 9" xfId="36409" xr:uid="{00000000-0005-0000-0000-0000818D0000}"/>
    <cellStyle name="20% - Accent1 4 2 4 3 4 3" xfId="36410" xr:uid="{00000000-0005-0000-0000-0000828D0000}"/>
    <cellStyle name="20% - Accent1 4 2 4 3 4 3 2" xfId="36411" xr:uid="{00000000-0005-0000-0000-0000838D0000}"/>
    <cellStyle name="20% - Accent1 4 2 4 3 4 3 2 2" xfId="36412" xr:uid="{00000000-0005-0000-0000-0000848D0000}"/>
    <cellStyle name="20% - Accent1 4 2 4 3 4 3 2 2 2" xfId="36413" xr:uid="{00000000-0005-0000-0000-0000858D0000}"/>
    <cellStyle name="20% - Accent1 4 2 4 3 4 3 2 2 2 2" xfId="36414" xr:uid="{00000000-0005-0000-0000-0000868D0000}"/>
    <cellStyle name="20% - Accent1 4 2 4 3 4 3 2 2 3" xfId="36415" xr:uid="{00000000-0005-0000-0000-0000878D0000}"/>
    <cellStyle name="20% - Accent1 4 2 4 3 4 3 2 3" xfId="36416" xr:uid="{00000000-0005-0000-0000-0000888D0000}"/>
    <cellStyle name="20% - Accent1 4 2 4 3 4 3 2 3 2" xfId="36417" xr:uid="{00000000-0005-0000-0000-0000898D0000}"/>
    <cellStyle name="20% - Accent1 4 2 4 3 4 3 2 4" xfId="36418" xr:uid="{00000000-0005-0000-0000-00008A8D0000}"/>
    <cellStyle name="20% - Accent1 4 2 4 3 4 3 3" xfId="36419" xr:uid="{00000000-0005-0000-0000-00008B8D0000}"/>
    <cellStyle name="20% - Accent1 4 2 4 3 4 3 3 2" xfId="36420" xr:uid="{00000000-0005-0000-0000-00008C8D0000}"/>
    <cellStyle name="20% - Accent1 4 2 4 3 4 3 3 2 2" xfId="36421" xr:uid="{00000000-0005-0000-0000-00008D8D0000}"/>
    <cellStyle name="20% - Accent1 4 2 4 3 4 3 3 2 2 2" xfId="36422" xr:uid="{00000000-0005-0000-0000-00008E8D0000}"/>
    <cellStyle name="20% - Accent1 4 2 4 3 4 3 3 2 3" xfId="36423" xr:uid="{00000000-0005-0000-0000-00008F8D0000}"/>
    <cellStyle name="20% - Accent1 4 2 4 3 4 3 3 3" xfId="36424" xr:uid="{00000000-0005-0000-0000-0000908D0000}"/>
    <cellStyle name="20% - Accent1 4 2 4 3 4 3 3 3 2" xfId="36425" xr:uid="{00000000-0005-0000-0000-0000918D0000}"/>
    <cellStyle name="20% - Accent1 4 2 4 3 4 3 3 4" xfId="36426" xr:uid="{00000000-0005-0000-0000-0000928D0000}"/>
    <cellStyle name="20% - Accent1 4 2 4 3 4 3 4" xfId="36427" xr:uid="{00000000-0005-0000-0000-0000938D0000}"/>
    <cellStyle name="20% - Accent1 4 2 4 3 4 3 4 2" xfId="36428" xr:uid="{00000000-0005-0000-0000-0000948D0000}"/>
    <cellStyle name="20% - Accent1 4 2 4 3 4 3 4 2 2" xfId="36429" xr:uid="{00000000-0005-0000-0000-0000958D0000}"/>
    <cellStyle name="20% - Accent1 4 2 4 3 4 3 4 2 2 2" xfId="36430" xr:uid="{00000000-0005-0000-0000-0000968D0000}"/>
    <cellStyle name="20% - Accent1 4 2 4 3 4 3 4 2 3" xfId="36431" xr:uid="{00000000-0005-0000-0000-0000978D0000}"/>
    <cellStyle name="20% - Accent1 4 2 4 3 4 3 4 3" xfId="36432" xr:uid="{00000000-0005-0000-0000-0000988D0000}"/>
    <cellStyle name="20% - Accent1 4 2 4 3 4 3 4 3 2" xfId="36433" xr:uid="{00000000-0005-0000-0000-0000998D0000}"/>
    <cellStyle name="20% - Accent1 4 2 4 3 4 3 4 4" xfId="36434" xr:uid="{00000000-0005-0000-0000-00009A8D0000}"/>
    <cellStyle name="20% - Accent1 4 2 4 3 4 3 5" xfId="36435" xr:uid="{00000000-0005-0000-0000-00009B8D0000}"/>
    <cellStyle name="20% - Accent1 4 2 4 3 4 3 5 2" xfId="36436" xr:uid="{00000000-0005-0000-0000-00009C8D0000}"/>
    <cellStyle name="20% - Accent1 4 2 4 3 4 3 5 2 2" xfId="36437" xr:uid="{00000000-0005-0000-0000-00009D8D0000}"/>
    <cellStyle name="20% - Accent1 4 2 4 3 4 3 5 3" xfId="36438" xr:uid="{00000000-0005-0000-0000-00009E8D0000}"/>
    <cellStyle name="20% - Accent1 4 2 4 3 4 3 6" xfId="36439" xr:uid="{00000000-0005-0000-0000-00009F8D0000}"/>
    <cellStyle name="20% - Accent1 4 2 4 3 4 3 6 2" xfId="36440" xr:uid="{00000000-0005-0000-0000-0000A08D0000}"/>
    <cellStyle name="20% - Accent1 4 2 4 3 4 3 6 2 2" xfId="36441" xr:uid="{00000000-0005-0000-0000-0000A18D0000}"/>
    <cellStyle name="20% - Accent1 4 2 4 3 4 3 6 3" xfId="36442" xr:uid="{00000000-0005-0000-0000-0000A28D0000}"/>
    <cellStyle name="20% - Accent1 4 2 4 3 4 3 7" xfId="36443" xr:uid="{00000000-0005-0000-0000-0000A38D0000}"/>
    <cellStyle name="20% - Accent1 4 2 4 3 4 3 7 2" xfId="36444" xr:uid="{00000000-0005-0000-0000-0000A48D0000}"/>
    <cellStyle name="20% - Accent1 4 2 4 3 4 3 8" xfId="36445" xr:uid="{00000000-0005-0000-0000-0000A58D0000}"/>
    <cellStyle name="20% - Accent1 4 2 4 3 4 3 8 2" xfId="36446" xr:uid="{00000000-0005-0000-0000-0000A68D0000}"/>
    <cellStyle name="20% - Accent1 4 2 4 3 4 3 9" xfId="36447" xr:uid="{00000000-0005-0000-0000-0000A78D0000}"/>
    <cellStyle name="20% - Accent1 4 2 4 3 4 4" xfId="36448" xr:uid="{00000000-0005-0000-0000-0000A88D0000}"/>
    <cellStyle name="20% - Accent1 4 2 4 3 4 4 2" xfId="36449" xr:uid="{00000000-0005-0000-0000-0000A98D0000}"/>
    <cellStyle name="20% - Accent1 4 2 4 3 4 4 2 2" xfId="36450" xr:uid="{00000000-0005-0000-0000-0000AA8D0000}"/>
    <cellStyle name="20% - Accent1 4 2 4 3 4 4 2 2 2" xfId="36451" xr:uid="{00000000-0005-0000-0000-0000AB8D0000}"/>
    <cellStyle name="20% - Accent1 4 2 4 3 4 4 2 3" xfId="36452" xr:uid="{00000000-0005-0000-0000-0000AC8D0000}"/>
    <cellStyle name="20% - Accent1 4 2 4 3 4 4 3" xfId="36453" xr:uid="{00000000-0005-0000-0000-0000AD8D0000}"/>
    <cellStyle name="20% - Accent1 4 2 4 3 4 4 3 2" xfId="36454" xr:uid="{00000000-0005-0000-0000-0000AE8D0000}"/>
    <cellStyle name="20% - Accent1 4 2 4 3 4 4 4" xfId="36455" xr:uid="{00000000-0005-0000-0000-0000AF8D0000}"/>
    <cellStyle name="20% - Accent1 4 2 4 3 4 5" xfId="36456" xr:uid="{00000000-0005-0000-0000-0000B08D0000}"/>
    <cellStyle name="20% - Accent1 4 2 4 3 4 5 2" xfId="36457" xr:uid="{00000000-0005-0000-0000-0000B18D0000}"/>
    <cellStyle name="20% - Accent1 4 2 4 3 4 5 2 2" xfId="36458" xr:uid="{00000000-0005-0000-0000-0000B28D0000}"/>
    <cellStyle name="20% - Accent1 4 2 4 3 4 5 2 2 2" xfId="36459" xr:uid="{00000000-0005-0000-0000-0000B38D0000}"/>
    <cellStyle name="20% - Accent1 4 2 4 3 4 5 2 3" xfId="36460" xr:uid="{00000000-0005-0000-0000-0000B48D0000}"/>
    <cellStyle name="20% - Accent1 4 2 4 3 4 5 3" xfId="36461" xr:uid="{00000000-0005-0000-0000-0000B58D0000}"/>
    <cellStyle name="20% - Accent1 4 2 4 3 4 5 3 2" xfId="36462" xr:uid="{00000000-0005-0000-0000-0000B68D0000}"/>
    <cellStyle name="20% - Accent1 4 2 4 3 4 5 4" xfId="36463" xr:uid="{00000000-0005-0000-0000-0000B78D0000}"/>
    <cellStyle name="20% - Accent1 4 2 4 3 4 6" xfId="36464" xr:uid="{00000000-0005-0000-0000-0000B88D0000}"/>
    <cellStyle name="20% - Accent1 4 2 4 3 4 6 2" xfId="36465" xr:uid="{00000000-0005-0000-0000-0000B98D0000}"/>
    <cellStyle name="20% - Accent1 4 2 4 3 4 6 2 2" xfId="36466" xr:uid="{00000000-0005-0000-0000-0000BA8D0000}"/>
    <cellStyle name="20% - Accent1 4 2 4 3 4 6 2 2 2" xfId="36467" xr:uid="{00000000-0005-0000-0000-0000BB8D0000}"/>
    <cellStyle name="20% - Accent1 4 2 4 3 4 6 2 3" xfId="36468" xr:uid="{00000000-0005-0000-0000-0000BC8D0000}"/>
    <cellStyle name="20% - Accent1 4 2 4 3 4 6 3" xfId="36469" xr:uid="{00000000-0005-0000-0000-0000BD8D0000}"/>
    <cellStyle name="20% - Accent1 4 2 4 3 4 6 3 2" xfId="36470" xr:uid="{00000000-0005-0000-0000-0000BE8D0000}"/>
    <cellStyle name="20% - Accent1 4 2 4 3 4 6 4" xfId="36471" xr:uid="{00000000-0005-0000-0000-0000BF8D0000}"/>
    <cellStyle name="20% - Accent1 4 2 4 3 4 7" xfId="36472" xr:uid="{00000000-0005-0000-0000-0000C08D0000}"/>
    <cellStyle name="20% - Accent1 4 2 4 3 4 7 2" xfId="36473" xr:uid="{00000000-0005-0000-0000-0000C18D0000}"/>
    <cellStyle name="20% - Accent1 4 2 4 3 4 7 2 2" xfId="36474" xr:uid="{00000000-0005-0000-0000-0000C28D0000}"/>
    <cellStyle name="20% - Accent1 4 2 4 3 4 7 3" xfId="36475" xr:uid="{00000000-0005-0000-0000-0000C38D0000}"/>
    <cellStyle name="20% - Accent1 4 2 4 3 4 8" xfId="36476" xr:uid="{00000000-0005-0000-0000-0000C48D0000}"/>
    <cellStyle name="20% - Accent1 4 2 4 3 4 8 2" xfId="36477" xr:uid="{00000000-0005-0000-0000-0000C58D0000}"/>
    <cellStyle name="20% - Accent1 4 2 4 3 4 8 2 2" xfId="36478" xr:uid="{00000000-0005-0000-0000-0000C68D0000}"/>
    <cellStyle name="20% - Accent1 4 2 4 3 4 8 3" xfId="36479" xr:uid="{00000000-0005-0000-0000-0000C78D0000}"/>
    <cellStyle name="20% - Accent1 4 2 4 3 4 9" xfId="36480" xr:uid="{00000000-0005-0000-0000-0000C88D0000}"/>
    <cellStyle name="20% - Accent1 4 2 4 3 4 9 2" xfId="36481" xr:uid="{00000000-0005-0000-0000-0000C98D0000}"/>
    <cellStyle name="20% - Accent1 4 2 4 3 5" xfId="36482" xr:uid="{00000000-0005-0000-0000-0000CA8D0000}"/>
    <cellStyle name="20% - Accent1 4 2 4 3 5 2" xfId="36483" xr:uid="{00000000-0005-0000-0000-0000CB8D0000}"/>
    <cellStyle name="20% - Accent1 4 2 4 3 5 2 2" xfId="36484" xr:uid="{00000000-0005-0000-0000-0000CC8D0000}"/>
    <cellStyle name="20% - Accent1 4 2 4 3 5 2 2 2" xfId="36485" xr:uid="{00000000-0005-0000-0000-0000CD8D0000}"/>
    <cellStyle name="20% - Accent1 4 2 4 3 5 2 2 2 2" xfId="36486" xr:uid="{00000000-0005-0000-0000-0000CE8D0000}"/>
    <cellStyle name="20% - Accent1 4 2 4 3 5 2 2 3" xfId="36487" xr:uid="{00000000-0005-0000-0000-0000CF8D0000}"/>
    <cellStyle name="20% - Accent1 4 2 4 3 5 2 3" xfId="36488" xr:uid="{00000000-0005-0000-0000-0000D08D0000}"/>
    <cellStyle name="20% - Accent1 4 2 4 3 5 2 3 2" xfId="36489" xr:uid="{00000000-0005-0000-0000-0000D18D0000}"/>
    <cellStyle name="20% - Accent1 4 2 4 3 5 2 4" xfId="36490" xr:uid="{00000000-0005-0000-0000-0000D28D0000}"/>
    <cellStyle name="20% - Accent1 4 2 4 3 5 3" xfId="36491" xr:uid="{00000000-0005-0000-0000-0000D38D0000}"/>
    <cellStyle name="20% - Accent1 4 2 4 3 5 3 2" xfId="36492" xr:uid="{00000000-0005-0000-0000-0000D48D0000}"/>
    <cellStyle name="20% - Accent1 4 2 4 3 5 3 2 2" xfId="36493" xr:uid="{00000000-0005-0000-0000-0000D58D0000}"/>
    <cellStyle name="20% - Accent1 4 2 4 3 5 3 2 2 2" xfId="36494" xr:uid="{00000000-0005-0000-0000-0000D68D0000}"/>
    <cellStyle name="20% - Accent1 4 2 4 3 5 3 2 3" xfId="36495" xr:uid="{00000000-0005-0000-0000-0000D78D0000}"/>
    <cellStyle name="20% - Accent1 4 2 4 3 5 3 3" xfId="36496" xr:uid="{00000000-0005-0000-0000-0000D88D0000}"/>
    <cellStyle name="20% - Accent1 4 2 4 3 5 3 3 2" xfId="36497" xr:uid="{00000000-0005-0000-0000-0000D98D0000}"/>
    <cellStyle name="20% - Accent1 4 2 4 3 5 3 4" xfId="36498" xr:uid="{00000000-0005-0000-0000-0000DA8D0000}"/>
    <cellStyle name="20% - Accent1 4 2 4 3 5 4" xfId="36499" xr:uid="{00000000-0005-0000-0000-0000DB8D0000}"/>
    <cellStyle name="20% - Accent1 4 2 4 3 5 4 2" xfId="36500" xr:uid="{00000000-0005-0000-0000-0000DC8D0000}"/>
    <cellStyle name="20% - Accent1 4 2 4 3 5 4 2 2" xfId="36501" xr:uid="{00000000-0005-0000-0000-0000DD8D0000}"/>
    <cellStyle name="20% - Accent1 4 2 4 3 5 4 2 2 2" xfId="36502" xr:uid="{00000000-0005-0000-0000-0000DE8D0000}"/>
    <cellStyle name="20% - Accent1 4 2 4 3 5 4 2 3" xfId="36503" xr:uid="{00000000-0005-0000-0000-0000DF8D0000}"/>
    <cellStyle name="20% - Accent1 4 2 4 3 5 4 3" xfId="36504" xr:uid="{00000000-0005-0000-0000-0000E08D0000}"/>
    <cellStyle name="20% - Accent1 4 2 4 3 5 4 3 2" xfId="36505" xr:uid="{00000000-0005-0000-0000-0000E18D0000}"/>
    <cellStyle name="20% - Accent1 4 2 4 3 5 4 4" xfId="36506" xr:uid="{00000000-0005-0000-0000-0000E28D0000}"/>
    <cellStyle name="20% - Accent1 4 2 4 3 5 5" xfId="36507" xr:uid="{00000000-0005-0000-0000-0000E38D0000}"/>
    <cellStyle name="20% - Accent1 4 2 4 3 5 5 2" xfId="36508" xr:uid="{00000000-0005-0000-0000-0000E48D0000}"/>
    <cellStyle name="20% - Accent1 4 2 4 3 5 5 2 2" xfId="36509" xr:uid="{00000000-0005-0000-0000-0000E58D0000}"/>
    <cellStyle name="20% - Accent1 4 2 4 3 5 5 3" xfId="36510" xr:uid="{00000000-0005-0000-0000-0000E68D0000}"/>
    <cellStyle name="20% - Accent1 4 2 4 3 5 6" xfId="36511" xr:uid="{00000000-0005-0000-0000-0000E78D0000}"/>
    <cellStyle name="20% - Accent1 4 2 4 3 5 6 2" xfId="36512" xr:uid="{00000000-0005-0000-0000-0000E88D0000}"/>
    <cellStyle name="20% - Accent1 4 2 4 3 5 6 2 2" xfId="36513" xr:uid="{00000000-0005-0000-0000-0000E98D0000}"/>
    <cellStyle name="20% - Accent1 4 2 4 3 5 6 3" xfId="36514" xr:uid="{00000000-0005-0000-0000-0000EA8D0000}"/>
    <cellStyle name="20% - Accent1 4 2 4 3 5 7" xfId="36515" xr:uid="{00000000-0005-0000-0000-0000EB8D0000}"/>
    <cellStyle name="20% - Accent1 4 2 4 3 5 7 2" xfId="36516" xr:uid="{00000000-0005-0000-0000-0000EC8D0000}"/>
    <cellStyle name="20% - Accent1 4 2 4 3 5 8" xfId="36517" xr:uid="{00000000-0005-0000-0000-0000ED8D0000}"/>
    <cellStyle name="20% - Accent1 4 2 4 3 5 8 2" xfId="36518" xr:uid="{00000000-0005-0000-0000-0000EE8D0000}"/>
    <cellStyle name="20% - Accent1 4 2 4 3 5 9" xfId="36519" xr:uid="{00000000-0005-0000-0000-0000EF8D0000}"/>
    <cellStyle name="20% - Accent1 4 2 4 3 6" xfId="36520" xr:uid="{00000000-0005-0000-0000-0000F08D0000}"/>
    <cellStyle name="20% - Accent1 4 2 4 3 6 2" xfId="36521" xr:uid="{00000000-0005-0000-0000-0000F18D0000}"/>
    <cellStyle name="20% - Accent1 4 2 4 3 6 2 2" xfId="36522" xr:uid="{00000000-0005-0000-0000-0000F28D0000}"/>
    <cellStyle name="20% - Accent1 4 2 4 3 6 2 2 2" xfId="36523" xr:uid="{00000000-0005-0000-0000-0000F38D0000}"/>
    <cellStyle name="20% - Accent1 4 2 4 3 6 2 2 2 2" xfId="36524" xr:uid="{00000000-0005-0000-0000-0000F48D0000}"/>
    <cellStyle name="20% - Accent1 4 2 4 3 6 2 2 3" xfId="36525" xr:uid="{00000000-0005-0000-0000-0000F58D0000}"/>
    <cellStyle name="20% - Accent1 4 2 4 3 6 2 3" xfId="36526" xr:uid="{00000000-0005-0000-0000-0000F68D0000}"/>
    <cellStyle name="20% - Accent1 4 2 4 3 6 2 3 2" xfId="36527" xr:uid="{00000000-0005-0000-0000-0000F78D0000}"/>
    <cellStyle name="20% - Accent1 4 2 4 3 6 2 4" xfId="36528" xr:uid="{00000000-0005-0000-0000-0000F88D0000}"/>
    <cellStyle name="20% - Accent1 4 2 4 3 6 3" xfId="36529" xr:uid="{00000000-0005-0000-0000-0000F98D0000}"/>
    <cellStyle name="20% - Accent1 4 2 4 3 6 3 2" xfId="36530" xr:uid="{00000000-0005-0000-0000-0000FA8D0000}"/>
    <cellStyle name="20% - Accent1 4 2 4 3 6 3 2 2" xfId="36531" xr:uid="{00000000-0005-0000-0000-0000FB8D0000}"/>
    <cellStyle name="20% - Accent1 4 2 4 3 6 3 2 2 2" xfId="36532" xr:uid="{00000000-0005-0000-0000-0000FC8D0000}"/>
    <cellStyle name="20% - Accent1 4 2 4 3 6 3 2 3" xfId="36533" xr:uid="{00000000-0005-0000-0000-0000FD8D0000}"/>
    <cellStyle name="20% - Accent1 4 2 4 3 6 3 3" xfId="36534" xr:uid="{00000000-0005-0000-0000-0000FE8D0000}"/>
    <cellStyle name="20% - Accent1 4 2 4 3 6 3 3 2" xfId="36535" xr:uid="{00000000-0005-0000-0000-0000FF8D0000}"/>
    <cellStyle name="20% - Accent1 4 2 4 3 6 3 4" xfId="36536" xr:uid="{00000000-0005-0000-0000-0000008E0000}"/>
    <cellStyle name="20% - Accent1 4 2 4 3 6 4" xfId="36537" xr:uid="{00000000-0005-0000-0000-0000018E0000}"/>
    <cellStyle name="20% - Accent1 4 2 4 3 6 4 2" xfId="36538" xr:uid="{00000000-0005-0000-0000-0000028E0000}"/>
    <cellStyle name="20% - Accent1 4 2 4 3 6 4 2 2" xfId="36539" xr:uid="{00000000-0005-0000-0000-0000038E0000}"/>
    <cellStyle name="20% - Accent1 4 2 4 3 6 4 2 2 2" xfId="36540" xr:uid="{00000000-0005-0000-0000-0000048E0000}"/>
    <cellStyle name="20% - Accent1 4 2 4 3 6 4 2 3" xfId="36541" xr:uid="{00000000-0005-0000-0000-0000058E0000}"/>
    <cellStyle name="20% - Accent1 4 2 4 3 6 4 3" xfId="36542" xr:uid="{00000000-0005-0000-0000-0000068E0000}"/>
    <cellStyle name="20% - Accent1 4 2 4 3 6 4 3 2" xfId="36543" xr:uid="{00000000-0005-0000-0000-0000078E0000}"/>
    <cellStyle name="20% - Accent1 4 2 4 3 6 4 4" xfId="36544" xr:uid="{00000000-0005-0000-0000-0000088E0000}"/>
    <cellStyle name="20% - Accent1 4 2 4 3 6 5" xfId="36545" xr:uid="{00000000-0005-0000-0000-0000098E0000}"/>
    <cellStyle name="20% - Accent1 4 2 4 3 6 5 2" xfId="36546" xr:uid="{00000000-0005-0000-0000-00000A8E0000}"/>
    <cellStyle name="20% - Accent1 4 2 4 3 6 5 2 2" xfId="36547" xr:uid="{00000000-0005-0000-0000-00000B8E0000}"/>
    <cellStyle name="20% - Accent1 4 2 4 3 6 5 3" xfId="36548" xr:uid="{00000000-0005-0000-0000-00000C8E0000}"/>
    <cellStyle name="20% - Accent1 4 2 4 3 6 6" xfId="36549" xr:uid="{00000000-0005-0000-0000-00000D8E0000}"/>
    <cellStyle name="20% - Accent1 4 2 4 3 6 6 2" xfId="36550" xr:uid="{00000000-0005-0000-0000-00000E8E0000}"/>
    <cellStyle name="20% - Accent1 4 2 4 3 6 6 2 2" xfId="36551" xr:uid="{00000000-0005-0000-0000-00000F8E0000}"/>
    <cellStyle name="20% - Accent1 4 2 4 3 6 6 3" xfId="36552" xr:uid="{00000000-0005-0000-0000-0000108E0000}"/>
    <cellStyle name="20% - Accent1 4 2 4 3 6 7" xfId="36553" xr:uid="{00000000-0005-0000-0000-0000118E0000}"/>
    <cellStyle name="20% - Accent1 4 2 4 3 6 7 2" xfId="36554" xr:uid="{00000000-0005-0000-0000-0000128E0000}"/>
    <cellStyle name="20% - Accent1 4 2 4 3 6 8" xfId="36555" xr:uid="{00000000-0005-0000-0000-0000138E0000}"/>
    <cellStyle name="20% - Accent1 4 2 4 3 6 8 2" xfId="36556" xr:uid="{00000000-0005-0000-0000-0000148E0000}"/>
    <cellStyle name="20% - Accent1 4 2 4 3 6 9" xfId="36557" xr:uid="{00000000-0005-0000-0000-0000158E0000}"/>
    <cellStyle name="20% - Accent1 4 2 4 3 7" xfId="36558" xr:uid="{00000000-0005-0000-0000-0000168E0000}"/>
    <cellStyle name="20% - Accent1 4 2 4 3 7 2" xfId="36559" xr:uid="{00000000-0005-0000-0000-0000178E0000}"/>
    <cellStyle name="20% - Accent1 4 2 4 3 7 2 2" xfId="36560" xr:uid="{00000000-0005-0000-0000-0000188E0000}"/>
    <cellStyle name="20% - Accent1 4 2 4 3 7 2 2 2" xfId="36561" xr:uid="{00000000-0005-0000-0000-0000198E0000}"/>
    <cellStyle name="20% - Accent1 4 2 4 3 7 2 3" xfId="36562" xr:uid="{00000000-0005-0000-0000-00001A8E0000}"/>
    <cellStyle name="20% - Accent1 4 2 4 3 7 3" xfId="36563" xr:uid="{00000000-0005-0000-0000-00001B8E0000}"/>
    <cellStyle name="20% - Accent1 4 2 4 3 7 3 2" xfId="36564" xr:uid="{00000000-0005-0000-0000-00001C8E0000}"/>
    <cellStyle name="20% - Accent1 4 2 4 3 7 4" xfId="36565" xr:uid="{00000000-0005-0000-0000-00001D8E0000}"/>
    <cellStyle name="20% - Accent1 4 2 4 3 8" xfId="36566" xr:uid="{00000000-0005-0000-0000-00001E8E0000}"/>
    <cellStyle name="20% - Accent1 4 2 4 3 8 2" xfId="36567" xr:uid="{00000000-0005-0000-0000-00001F8E0000}"/>
    <cellStyle name="20% - Accent1 4 2 4 3 8 2 2" xfId="36568" xr:uid="{00000000-0005-0000-0000-0000208E0000}"/>
    <cellStyle name="20% - Accent1 4 2 4 3 8 2 2 2" xfId="36569" xr:uid="{00000000-0005-0000-0000-0000218E0000}"/>
    <cellStyle name="20% - Accent1 4 2 4 3 8 2 3" xfId="36570" xr:uid="{00000000-0005-0000-0000-0000228E0000}"/>
    <cellStyle name="20% - Accent1 4 2 4 3 8 3" xfId="36571" xr:uid="{00000000-0005-0000-0000-0000238E0000}"/>
    <cellStyle name="20% - Accent1 4 2 4 3 8 3 2" xfId="36572" xr:uid="{00000000-0005-0000-0000-0000248E0000}"/>
    <cellStyle name="20% - Accent1 4 2 4 3 8 4" xfId="36573" xr:uid="{00000000-0005-0000-0000-0000258E0000}"/>
    <cellStyle name="20% - Accent1 4 2 4 3 9" xfId="36574" xr:uid="{00000000-0005-0000-0000-0000268E0000}"/>
    <cellStyle name="20% - Accent1 4 2 4 3 9 2" xfId="36575" xr:uid="{00000000-0005-0000-0000-0000278E0000}"/>
    <cellStyle name="20% - Accent1 4 2 4 3 9 2 2" xfId="36576" xr:uid="{00000000-0005-0000-0000-0000288E0000}"/>
    <cellStyle name="20% - Accent1 4 2 4 3 9 2 2 2" xfId="36577" xr:uid="{00000000-0005-0000-0000-0000298E0000}"/>
    <cellStyle name="20% - Accent1 4 2 4 3 9 2 3" xfId="36578" xr:uid="{00000000-0005-0000-0000-00002A8E0000}"/>
    <cellStyle name="20% - Accent1 4 2 4 3 9 3" xfId="36579" xr:uid="{00000000-0005-0000-0000-00002B8E0000}"/>
    <cellStyle name="20% - Accent1 4 2 4 3 9 3 2" xfId="36580" xr:uid="{00000000-0005-0000-0000-00002C8E0000}"/>
    <cellStyle name="20% - Accent1 4 2 4 3 9 4" xfId="36581" xr:uid="{00000000-0005-0000-0000-00002D8E0000}"/>
    <cellStyle name="20% - Accent1 4 2 4 4" xfId="36582" xr:uid="{00000000-0005-0000-0000-00002E8E0000}"/>
    <cellStyle name="20% - Accent1 4 2 4 4 10" xfId="36583" xr:uid="{00000000-0005-0000-0000-00002F8E0000}"/>
    <cellStyle name="20% - Accent1 4 2 4 4 10 2" xfId="36584" xr:uid="{00000000-0005-0000-0000-0000308E0000}"/>
    <cellStyle name="20% - Accent1 4 2 4 4 11" xfId="36585" xr:uid="{00000000-0005-0000-0000-0000318E0000}"/>
    <cellStyle name="20% - Accent1 4 2 4 4 2" xfId="36586" xr:uid="{00000000-0005-0000-0000-0000328E0000}"/>
    <cellStyle name="20% - Accent1 4 2 4 4 2 2" xfId="36587" xr:uid="{00000000-0005-0000-0000-0000338E0000}"/>
    <cellStyle name="20% - Accent1 4 2 4 4 2 2 2" xfId="36588" xr:uid="{00000000-0005-0000-0000-0000348E0000}"/>
    <cellStyle name="20% - Accent1 4 2 4 4 2 2 2 2" xfId="36589" xr:uid="{00000000-0005-0000-0000-0000358E0000}"/>
    <cellStyle name="20% - Accent1 4 2 4 4 2 2 2 2 2" xfId="36590" xr:uid="{00000000-0005-0000-0000-0000368E0000}"/>
    <cellStyle name="20% - Accent1 4 2 4 4 2 2 2 3" xfId="36591" xr:uid="{00000000-0005-0000-0000-0000378E0000}"/>
    <cellStyle name="20% - Accent1 4 2 4 4 2 2 3" xfId="36592" xr:uid="{00000000-0005-0000-0000-0000388E0000}"/>
    <cellStyle name="20% - Accent1 4 2 4 4 2 2 3 2" xfId="36593" xr:uid="{00000000-0005-0000-0000-0000398E0000}"/>
    <cellStyle name="20% - Accent1 4 2 4 4 2 2 4" xfId="36594" xr:uid="{00000000-0005-0000-0000-00003A8E0000}"/>
    <cellStyle name="20% - Accent1 4 2 4 4 2 3" xfId="36595" xr:uid="{00000000-0005-0000-0000-00003B8E0000}"/>
    <cellStyle name="20% - Accent1 4 2 4 4 2 3 2" xfId="36596" xr:uid="{00000000-0005-0000-0000-00003C8E0000}"/>
    <cellStyle name="20% - Accent1 4 2 4 4 2 3 2 2" xfId="36597" xr:uid="{00000000-0005-0000-0000-00003D8E0000}"/>
    <cellStyle name="20% - Accent1 4 2 4 4 2 3 2 2 2" xfId="36598" xr:uid="{00000000-0005-0000-0000-00003E8E0000}"/>
    <cellStyle name="20% - Accent1 4 2 4 4 2 3 2 3" xfId="36599" xr:uid="{00000000-0005-0000-0000-00003F8E0000}"/>
    <cellStyle name="20% - Accent1 4 2 4 4 2 3 3" xfId="36600" xr:uid="{00000000-0005-0000-0000-0000408E0000}"/>
    <cellStyle name="20% - Accent1 4 2 4 4 2 3 3 2" xfId="36601" xr:uid="{00000000-0005-0000-0000-0000418E0000}"/>
    <cellStyle name="20% - Accent1 4 2 4 4 2 3 4" xfId="36602" xr:uid="{00000000-0005-0000-0000-0000428E0000}"/>
    <cellStyle name="20% - Accent1 4 2 4 4 2 4" xfId="36603" xr:uid="{00000000-0005-0000-0000-0000438E0000}"/>
    <cellStyle name="20% - Accent1 4 2 4 4 2 4 2" xfId="36604" xr:uid="{00000000-0005-0000-0000-0000448E0000}"/>
    <cellStyle name="20% - Accent1 4 2 4 4 2 4 2 2" xfId="36605" xr:uid="{00000000-0005-0000-0000-0000458E0000}"/>
    <cellStyle name="20% - Accent1 4 2 4 4 2 4 2 2 2" xfId="36606" xr:uid="{00000000-0005-0000-0000-0000468E0000}"/>
    <cellStyle name="20% - Accent1 4 2 4 4 2 4 2 3" xfId="36607" xr:uid="{00000000-0005-0000-0000-0000478E0000}"/>
    <cellStyle name="20% - Accent1 4 2 4 4 2 4 3" xfId="36608" xr:uid="{00000000-0005-0000-0000-0000488E0000}"/>
    <cellStyle name="20% - Accent1 4 2 4 4 2 4 3 2" xfId="36609" xr:uid="{00000000-0005-0000-0000-0000498E0000}"/>
    <cellStyle name="20% - Accent1 4 2 4 4 2 4 4" xfId="36610" xr:uid="{00000000-0005-0000-0000-00004A8E0000}"/>
    <cellStyle name="20% - Accent1 4 2 4 4 2 5" xfId="36611" xr:uid="{00000000-0005-0000-0000-00004B8E0000}"/>
    <cellStyle name="20% - Accent1 4 2 4 4 2 5 2" xfId="36612" xr:uid="{00000000-0005-0000-0000-00004C8E0000}"/>
    <cellStyle name="20% - Accent1 4 2 4 4 2 5 2 2" xfId="36613" xr:uid="{00000000-0005-0000-0000-00004D8E0000}"/>
    <cellStyle name="20% - Accent1 4 2 4 4 2 5 3" xfId="36614" xr:uid="{00000000-0005-0000-0000-00004E8E0000}"/>
    <cellStyle name="20% - Accent1 4 2 4 4 2 6" xfId="36615" xr:uid="{00000000-0005-0000-0000-00004F8E0000}"/>
    <cellStyle name="20% - Accent1 4 2 4 4 2 6 2" xfId="36616" xr:uid="{00000000-0005-0000-0000-0000508E0000}"/>
    <cellStyle name="20% - Accent1 4 2 4 4 2 6 2 2" xfId="36617" xr:uid="{00000000-0005-0000-0000-0000518E0000}"/>
    <cellStyle name="20% - Accent1 4 2 4 4 2 6 3" xfId="36618" xr:uid="{00000000-0005-0000-0000-0000528E0000}"/>
    <cellStyle name="20% - Accent1 4 2 4 4 2 7" xfId="36619" xr:uid="{00000000-0005-0000-0000-0000538E0000}"/>
    <cellStyle name="20% - Accent1 4 2 4 4 2 7 2" xfId="36620" xr:uid="{00000000-0005-0000-0000-0000548E0000}"/>
    <cellStyle name="20% - Accent1 4 2 4 4 2 8" xfId="36621" xr:uid="{00000000-0005-0000-0000-0000558E0000}"/>
    <cellStyle name="20% - Accent1 4 2 4 4 2 8 2" xfId="36622" xr:uid="{00000000-0005-0000-0000-0000568E0000}"/>
    <cellStyle name="20% - Accent1 4 2 4 4 2 9" xfId="36623" xr:uid="{00000000-0005-0000-0000-0000578E0000}"/>
    <cellStyle name="20% - Accent1 4 2 4 4 3" xfId="36624" xr:uid="{00000000-0005-0000-0000-0000588E0000}"/>
    <cellStyle name="20% - Accent1 4 2 4 4 3 2" xfId="36625" xr:uid="{00000000-0005-0000-0000-0000598E0000}"/>
    <cellStyle name="20% - Accent1 4 2 4 4 3 2 2" xfId="36626" xr:uid="{00000000-0005-0000-0000-00005A8E0000}"/>
    <cellStyle name="20% - Accent1 4 2 4 4 3 2 2 2" xfId="36627" xr:uid="{00000000-0005-0000-0000-00005B8E0000}"/>
    <cellStyle name="20% - Accent1 4 2 4 4 3 2 2 2 2" xfId="36628" xr:uid="{00000000-0005-0000-0000-00005C8E0000}"/>
    <cellStyle name="20% - Accent1 4 2 4 4 3 2 2 3" xfId="36629" xr:uid="{00000000-0005-0000-0000-00005D8E0000}"/>
    <cellStyle name="20% - Accent1 4 2 4 4 3 2 3" xfId="36630" xr:uid="{00000000-0005-0000-0000-00005E8E0000}"/>
    <cellStyle name="20% - Accent1 4 2 4 4 3 2 3 2" xfId="36631" xr:uid="{00000000-0005-0000-0000-00005F8E0000}"/>
    <cellStyle name="20% - Accent1 4 2 4 4 3 2 4" xfId="36632" xr:uid="{00000000-0005-0000-0000-0000608E0000}"/>
    <cellStyle name="20% - Accent1 4 2 4 4 3 3" xfId="36633" xr:uid="{00000000-0005-0000-0000-0000618E0000}"/>
    <cellStyle name="20% - Accent1 4 2 4 4 3 3 2" xfId="36634" xr:uid="{00000000-0005-0000-0000-0000628E0000}"/>
    <cellStyle name="20% - Accent1 4 2 4 4 3 3 2 2" xfId="36635" xr:uid="{00000000-0005-0000-0000-0000638E0000}"/>
    <cellStyle name="20% - Accent1 4 2 4 4 3 3 2 2 2" xfId="36636" xr:uid="{00000000-0005-0000-0000-0000648E0000}"/>
    <cellStyle name="20% - Accent1 4 2 4 4 3 3 2 3" xfId="36637" xr:uid="{00000000-0005-0000-0000-0000658E0000}"/>
    <cellStyle name="20% - Accent1 4 2 4 4 3 3 3" xfId="36638" xr:uid="{00000000-0005-0000-0000-0000668E0000}"/>
    <cellStyle name="20% - Accent1 4 2 4 4 3 3 3 2" xfId="36639" xr:uid="{00000000-0005-0000-0000-0000678E0000}"/>
    <cellStyle name="20% - Accent1 4 2 4 4 3 3 4" xfId="36640" xr:uid="{00000000-0005-0000-0000-0000688E0000}"/>
    <cellStyle name="20% - Accent1 4 2 4 4 3 4" xfId="36641" xr:uid="{00000000-0005-0000-0000-0000698E0000}"/>
    <cellStyle name="20% - Accent1 4 2 4 4 3 4 2" xfId="36642" xr:uid="{00000000-0005-0000-0000-00006A8E0000}"/>
    <cellStyle name="20% - Accent1 4 2 4 4 3 4 2 2" xfId="36643" xr:uid="{00000000-0005-0000-0000-00006B8E0000}"/>
    <cellStyle name="20% - Accent1 4 2 4 4 3 4 2 2 2" xfId="36644" xr:uid="{00000000-0005-0000-0000-00006C8E0000}"/>
    <cellStyle name="20% - Accent1 4 2 4 4 3 4 2 3" xfId="36645" xr:uid="{00000000-0005-0000-0000-00006D8E0000}"/>
    <cellStyle name="20% - Accent1 4 2 4 4 3 4 3" xfId="36646" xr:uid="{00000000-0005-0000-0000-00006E8E0000}"/>
    <cellStyle name="20% - Accent1 4 2 4 4 3 4 3 2" xfId="36647" xr:uid="{00000000-0005-0000-0000-00006F8E0000}"/>
    <cellStyle name="20% - Accent1 4 2 4 4 3 4 4" xfId="36648" xr:uid="{00000000-0005-0000-0000-0000708E0000}"/>
    <cellStyle name="20% - Accent1 4 2 4 4 3 5" xfId="36649" xr:uid="{00000000-0005-0000-0000-0000718E0000}"/>
    <cellStyle name="20% - Accent1 4 2 4 4 3 5 2" xfId="36650" xr:uid="{00000000-0005-0000-0000-0000728E0000}"/>
    <cellStyle name="20% - Accent1 4 2 4 4 3 5 2 2" xfId="36651" xr:uid="{00000000-0005-0000-0000-0000738E0000}"/>
    <cellStyle name="20% - Accent1 4 2 4 4 3 5 3" xfId="36652" xr:uid="{00000000-0005-0000-0000-0000748E0000}"/>
    <cellStyle name="20% - Accent1 4 2 4 4 3 6" xfId="36653" xr:uid="{00000000-0005-0000-0000-0000758E0000}"/>
    <cellStyle name="20% - Accent1 4 2 4 4 3 6 2" xfId="36654" xr:uid="{00000000-0005-0000-0000-0000768E0000}"/>
    <cellStyle name="20% - Accent1 4 2 4 4 3 6 2 2" xfId="36655" xr:uid="{00000000-0005-0000-0000-0000778E0000}"/>
    <cellStyle name="20% - Accent1 4 2 4 4 3 6 3" xfId="36656" xr:uid="{00000000-0005-0000-0000-0000788E0000}"/>
    <cellStyle name="20% - Accent1 4 2 4 4 3 7" xfId="36657" xr:uid="{00000000-0005-0000-0000-0000798E0000}"/>
    <cellStyle name="20% - Accent1 4 2 4 4 3 7 2" xfId="36658" xr:uid="{00000000-0005-0000-0000-00007A8E0000}"/>
    <cellStyle name="20% - Accent1 4 2 4 4 3 8" xfId="36659" xr:uid="{00000000-0005-0000-0000-00007B8E0000}"/>
    <cellStyle name="20% - Accent1 4 2 4 4 3 8 2" xfId="36660" xr:uid="{00000000-0005-0000-0000-00007C8E0000}"/>
    <cellStyle name="20% - Accent1 4 2 4 4 3 9" xfId="36661" xr:uid="{00000000-0005-0000-0000-00007D8E0000}"/>
    <cellStyle name="20% - Accent1 4 2 4 4 4" xfId="36662" xr:uid="{00000000-0005-0000-0000-00007E8E0000}"/>
    <cellStyle name="20% - Accent1 4 2 4 4 4 2" xfId="36663" xr:uid="{00000000-0005-0000-0000-00007F8E0000}"/>
    <cellStyle name="20% - Accent1 4 2 4 4 4 2 2" xfId="36664" xr:uid="{00000000-0005-0000-0000-0000808E0000}"/>
    <cellStyle name="20% - Accent1 4 2 4 4 4 2 2 2" xfId="36665" xr:uid="{00000000-0005-0000-0000-0000818E0000}"/>
    <cellStyle name="20% - Accent1 4 2 4 4 4 2 3" xfId="36666" xr:uid="{00000000-0005-0000-0000-0000828E0000}"/>
    <cellStyle name="20% - Accent1 4 2 4 4 4 3" xfId="36667" xr:uid="{00000000-0005-0000-0000-0000838E0000}"/>
    <cellStyle name="20% - Accent1 4 2 4 4 4 3 2" xfId="36668" xr:uid="{00000000-0005-0000-0000-0000848E0000}"/>
    <cellStyle name="20% - Accent1 4 2 4 4 4 4" xfId="36669" xr:uid="{00000000-0005-0000-0000-0000858E0000}"/>
    <cellStyle name="20% - Accent1 4 2 4 4 5" xfId="36670" xr:uid="{00000000-0005-0000-0000-0000868E0000}"/>
    <cellStyle name="20% - Accent1 4 2 4 4 5 2" xfId="36671" xr:uid="{00000000-0005-0000-0000-0000878E0000}"/>
    <cellStyle name="20% - Accent1 4 2 4 4 5 2 2" xfId="36672" xr:uid="{00000000-0005-0000-0000-0000888E0000}"/>
    <cellStyle name="20% - Accent1 4 2 4 4 5 2 2 2" xfId="36673" xr:uid="{00000000-0005-0000-0000-0000898E0000}"/>
    <cellStyle name="20% - Accent1 4 2 4 4 5 2 3" xfId="36674" xr:uid="{00000000-0005-0000-0000-00008A8E0000}"/>
    <cellStyle name="20% - Accent1 4 2 4 4 5 3" xfId="36675" xr:uid="{00000000-0005-0000-0000-00008B8E0000}"/>
    <cellStyle name="20% - Accent1 4 2 4 4 5 3 2" xfId="36676" xr:uid="{00000000-0005-0000-0000-00008C8E0000}"/>
    <cellStyle name="20% - Accent1 4 2 4 4 5 4" xfId="36677" xr:uid="{00000000-0005-0000-0000-00008D8E0000}"/>
    <cellStyle name="20% - Accent1 4 2 4 4 6" xfId="36678" xr:uid="{00000000-0005-0000-0000-00008E8E0000}"/>
    <cellStyle name="20% - Accent1 4 2 4 4 6 2" xfId="36679" xr:uid="{00000000-0005-0000-0000-00008F8E0000}"/>
    <cellStyle name="20% - Accent1 4 2 4 4 6 2 2" xfId="36680" xr:uid="{00000000-0005-0000-0000-0000908E0000}"/>
    <cellStyle name="20% - Accent1 4 2 4 4 6 2 2 2" xfId="36681" xr:uid="{00000000-0005-0000-0000-0000918E0000}"/>
    <cellStyle name="20% - Accent1 4 2 4 4 6 2 3" xfId="36682" xr:uid="{00000000-0005-0000-0000-0000928E0000}"/>
    <cellStyle name="20% - Accent1 4 2 4 4 6 3" xfId="36683" xr:uid="{00000000-0005-0000-0000-0000938E0000}"/>
    <cellStyle name="20% - Accent1 4 2 4 4 6 3 2" xfId="36684" xr:uid="{00000000-0005-0000-0000-0000948E0000}"/>
    <cellStyle name="20% - Accent1 4 2 4 4 6 4" xfId="36685" xr:uid="{00000000-0005-0000-0000-0000958E0000}"/>
    <cellStyle name="20% - Accent1 4 2 4 4 7" xfId="36686" xr:uid="{00000000-0005-0000-0000-0000968E0000}"/>
    <cellStyle name="20% - Accent1 4 2 4 4 7 2" xfId="36687" xr:uid="{00000000-0005-0000-0000-0000978E0000}"/>
    <cellStyle name="20% - Accent1 4 2 4 4 7 2 2" xfId="36688" xr:uid="{00000000-0005-0000-0000-0000988E0000}"/>
    <cellStyle name="20% - Accent1 4 2 4 4 7 3" xfId="36689" xr:uid="{00000000-0005-0000-0000-0000998E0000}"/>
    <cellStyle name="20% - Accent1 4 2 4 4 8" xfId="36690" xr:uid="{00000000-0005-0000-0000-00009A8E0000}"/>
    <cellStyle name="20% - Accent1 4 2 4 4 8 2" xfId="36691" xr:uid="{00000000-0005-0000-0000-00009B8E0000}"/>
    <cellStyle name="20% - Accent1 4 2 4 4 8 2 2" xfId="36692" xr:uid="{00000000-0005-0000-0000-00009C8E0000}"/>
    <cellStyle name="20% - Accent1 4 2 4 4 8 3" xfId="36693" xr:uid="{00000000-0005-0000-0000-00009D8E0000}"/>
    <cellStyle name="20% - Accent1 4 2 4 4 9" xfId="36694" xr:uid="{00000000-0005-0000-0000-00009E8E0000}"/>
    <cellStyle name="20% - Accent1 4 2 4 4 9 2" xfId="36695" xr:uid="{00000000-0005-0000-0000-00009F8E0000}"/>
    <cellStyle name="20% - Accent1 4 2 4 5" xfId="36696" xr:uid="{00000000-0005-0000-0000-0000A08E0000}"/>
    <cellStyle name="20% - Accent1 4 2 4 5 10" xfId="36697" xr:uid="{00000000-0005-0000-0000-0000A18E0000}"/>
    <cellStyle name="20% - Accent1 4 2 4 5 10 2" xfId="36698" xr:uid="{00000000-0005-0000-0000-0000A28E0000}"/>
    <cellStyle name="20% - Accent1 4 2 4 5 11" xfId="36699" xr:uid="{00000000-0005-0000-0000-0000A38E0000}"/>
    <cellStyle name="20% - Accent1 4 2 4 5 2" xfId="36700" xr:uid="{00000000-0005-0000-0000-0000A48E0000}"/>
    <cellStyle name="20% - Accent1 4 2 4 5 2 2" xfId="36701" xr:uid="{00000000-0005-0000-0000-0000A58E0000}"/>
    <cellStyle name="20% - Accent1 4 2 4 5 2 2 2" xfId="36702" xr:uid="{00000000-0005-0000-0000-0000A68E0000}"/>
    <cellStyle name="20% - Accent1 4 2 4 5 2 2 2 2" xfId="36703" xr:uid="{00000000-0005-0000-0000-0000A78E0000}"/>
    <cellStyle name="20% - Accent1 4 2 4 5 2 2 2 2 2" xfId="36704" xr:uid="{00000000-0005-0000-0000-0000A88E0000}"/>
    <cellStyle name="20% - Accent1 4 2 4 5 2 2 2 3" xfId="36705" xr:uid="{00000000-0005-0000-0000-0000A98E0000}"/>
    <cellStyle name="20% - Accent1 4 2 4 5 2 2 3" xfId="36706" xr:uid="{00000000-0005-0000-0000-0000AA8E0000}"/>
    <cellStyle name="20% - Accent1 4 2 4 5 2 2 3 2" xfId="36707" xr:uid="{00000000-0005-0000-0000-0000AB8E0000}"/>
    <cellStyle name="20% - Accent1 4 2 4 5 2 2 4" xfId="36708" xr:uid="{00000000-0005-0000-0000-0000AC8E0000}"/>
    <cellStyle name="20% - Accent1 4 2 4 5 2 3" xfId="36709" xr:uid="{00000000-0005-0000-0000-0000AD8E0000}"/>
    <cellStyle name="20% - Accent1 4 2 4 5 2 3 2" xfId="36710" xr:uid="{00000000-0005-0000-0000-0000AE8E0000}"/>
    <cellStyle name="20% - Accent1 4 2 4 5 2 3 2 2" xfId="36711" xr:uid="{00000000-0005-0000-0000-0000AF8E0000}"/>
    <cellStyle name="20% - Accent1 4 2 4 5 2 3 2 2 2" xfId="36712" xr:uid="{00000000-0005-0000-0000-0000B08E0000}"/>
    <cellStyle name="20% - Accent1 4 2 4 5 2 3 2 3" xfId="36713" xr:uid="{00000000-0005-0000-0000-0000B18E0000}"/>
    <cellStyle name="20% - Accent1 4 2 4 5 2 3 3" xfId="36714" xr:uid="{00000000-0005-0000-0000-0000B28E0000}"/>
    <cellStyle name="20% - Accent1 4 2 4 5 2 3 3 2" xfId="36715" xr:uid="{00000000-0005-0000-0000-0000B38E0000}"/>
    <cellStyle name="20% - Accent1 4 2 4 5 2 3 4" xfId="36716" xr:uid="{00000000-0005-0000-0000-0000B48E0000}"/>
    <cellStyle name="20% - Accent1 4 2 4 5 2 4" xfId="36717" xr:uid="{00000000-0005-0000-0000-0000B58E0000}"/>
    <cellStyle name="20% - Accent1 4 2 4 5 2 4 2" xfId="36718" xr:uid="{00000000-0005-0000-0000-0000B68E0000}"/>
    <cellStyle name="20% - Accent1 4 2 4 5 2 4 2 2" xfId="36719" xr:uid="{00000000-0005-0000-0000-0000B78E0000}"/>
    <cellStyle name="20% - Accent1 4 2 4 5 2 4 2 2 2" xfId="36720" xr:uid="{00000000-0005-0000-0000-0000B88E0000}"/>
    <cellStyle name="20% - Accent1 4 2 4 5 2 4 2 3" xfId="36721" xr:uid="{00000000-0005-0000-0000-0000B98E0000}"/>
    <cellStyle name="20% - Accent1 4 2 4 5 2 4 3" xfId="36722" xr:uid="{00000000-0005-0000-0000-0000BA8E0000}"/>
    <cellStyle name="20% - Accent1 4 2 4 5 2 4 3 2" xfId="36723" xr:uid="{00000000-0005-0000-0000-0000BB8E0000}"/>
    <cellStyle name="20% - Accent1 4 2 4 5 2 4 4" xfId="36724" xr:uid="{00000000-0005-0000-0000-0000BC8E0000}"/>
    <cellStyle name="20% - Accent1 4 2 4 5 2 5" xfId="36725" xr:uid="{00000000-0005-0000-0000-0000BD8E0000}"/>
    <cellStyle name="20% - Accent1 4 2 4 5 2 5 2" xfId="36726" xr:uid="{00000000-0005-0000-0000-0000BE8E0000}"/>
    <cellStyle name="20% - Accent1 4 2 4 5 2 5 2 2" xfId="36727" xr:uid="{00000000-0005-0000-0000-0000BF8E0000}"/>
    <cellStyle name="20% - Accent1 4 2 4 5 2 5 3" xfId="36728" xr:uid="{00000000-0005-0000-0000-0000C08E0000}"/>
    <cellStyle name="20% - Accent1 4 2 4 5 2 6" xfId="36729" xr:uid="{00000000-0005-0000-0000-0000C18E0000}"/>
    <cellStyle name="20% - Accent1 4 2 4 5 2 6 2" xfId="36730" xr:uid="{00000000-0005-0000-0000-0000C28E0000}"/>
    <cellStyle name="20% - Accent1 4 2 4 5 2 6 2 2" xfId="36731" xr:uid="{00000000-0005-0000-0000-0000C38E0000}"/>
    <cellStyle name="20% - Accent1 4 2 4 5 2 6 3" xfId="36732" xr:uid="{00000000-0005-0000-0000-0000C48E0000}"/>
    <cellStyle name="20% - Accent1 4 2 4 5 2 7" xfId="36733" xr:uid="{00000000-0005-0000-0000-0000C58E0000}"/>
    <cellStyle name="20% - Accent1 4 2 4 5 2 7 2" xfId="36734" xr:uid="{00000000-0005-0000-0000-0000C68E0000}"/>
    <cellStyle name="20% - Accent1 4 2 4 5 2 8" xfId="36735" xr:uid="{00000000-0005-0000-0000-0000C78E0000}"/>
    <cellStyle name="20% - Accent1 4 2 4 5 2 8 2" xfId="36736" xr:uid="{00000000-0005-0000-0000-0000C88E0000}"/>
    <cellStyle name="20% - Accent1 4 2 4 5 2 9" xfId="36737" xr:uid="{00000000-0005-0000-0000-0000C98E0000}"/>
    <cellStyle name="20% - Accent1 4 2 4 5 3" xfId="36738" xr:uid="{00000000-0005-0000-0000-0000CA8E0000}"/>
    <cellStyle name="20% - Accent1 4 2 4 5 3 2" xfId="36739" xr:uid="{00000000-0005-0000-0000-0000CB8E0000}"/>
    <cellStyle name="20% - Accent1 4 2 4 5 3 2 2" xfId="36740" xr:uid="{00000000-0005-0000-0000-0000CC8E0000}"/>
    <cellStyle name="20% - Accent1 4 2 4 5 3 2 2 2" xfId="36741" xr:uid="{00000000-0005-0000-0000-0000CD8E0000}"/>
    <cellStyle name="20% - Accent1 4 2 4 5 3 2 2 2 2" xfId="36742" xr:uid="{00000000-0005-0000-0000-0000CE8E0000}"/>
    <cellStyle name="20% - Accent1 4 2 4 5 3 2 2 3" xfId="36743" xr:uid="{00000000-0005-0000-0000-0000CF8E0000}"/>
    <cellStyle name="20% - Accent1 4 2 4 5 3 2 3" xfId="36744" xr:uid="{00000000-0005-0000-0000-0000D08E0000}"/>
    <cellStyle name="20% - Accent1 4 2 4 5 3 2 3 2" xfId="36745" xr:uid="{00000000-0005-0000-0000-0000D18E0000}"/>
    <cellStyle name="20% - Accent1 4 2 4 5 3 2 4" xfId="36746" xr:uid="{00000000-0005-0000-0000-0000D28E0000}"/>
    <cellStyle name="20% - Accent1 4 2 4 5 3 3" xfId="36747" xr:uid="{00000000-0005-0000-0000-0000D38E0000}"/>
    <cellStyle name="20% - Accent1 4 2 4 5 3 3 2" xfId="36748" xr:uid="{00000000-0005-0000-0000-0000D48E0000}"/>
    <cellStyle name="20% - Accent1 4 2 4 5 3 3 2 2" xfId="36749" xr:uid="{00000000-0005-0000-0000-0000D58E0000}"/>
    <cellStyle name="20% - Accent1 4 2 4 5 3 3 2 2 2" xfId="36750" xr:uid="{00000000-0005-0000-0000-0000D68E0000}"/>
    <cellStyle name="20% - Accent1 4 2 4 5 3 3 2 3" xfId="36751" xr:uid="{00000000-0005-0000-0000-0000D78E0000}"/>
    <cellStyle name="20% - Accent1 4 2 4 5 3 3 3" xfId="36752" xr:uid="{00000000-0005-0000-0000-0000D88E0000}"/>
    <cellStyle name="20% - Accent1 4 2 4 5 3 3 3 2" xfId="36753" xr:uid="{00000000-0005-0000-0000-0000D98E0000}"/>
    <cellStyle name="20% - Accent1 4 2 4 5 3 3 4" xfId="36754" xr:uid="{00000000-0005-0000-0000-0000DA8E0000}"/>
    <cellStyle name="20% - Accent1 4 2 4 5 3 4" xfId="36755" xr:uid="{00000000-0005-0000-0000-0000DB8E0000}"/>
    <cellStyle name="20% - Accent1 4 2 4 5 3 4 2" xfId="36756" xr:uid="{00000000-0005-0000-0000-0000DC8E0000}"/>
    <cellStyle name="20% - Accent1 4 2 4 5 3 4 2 2" xfId="36757" xr:uid="{00000000-0005-0000-0000-0000DD8E0000}"/>
    <cellStyle name="20% - Accent1 4 2 4 5 3 4 2 2 2" xfId="36758" xr:uid="{00000000-0005-0000-0000-0000DE8E0000}"/>
    <cellStyle name="20% - Accent1 4 2 4 5 3 4 2 3" xfId="36759" xr:uid="{00000000-0005-0000-0000-0000DF8E0000}"/>
    <cellStyle name="20% - Accent1 4 2 4 5 3 4 3" xfId="36760" xr:uid="{00000000-0005-0000-0000-0000E08E0000}"/>
    <cellStyle name="20% - Accent1 4 2 4 5 3 4 3 2" xfId="36761" xr:uid="{00000000-0005-0000-0000-0000E18E0000}"/>
    <cellStyle name="20% - Accent1 4 2 4 5 3 4 4" xfId="36762" xr:uid="{00000000-0005-0000-0000-0000E28E0000}"/>
    <cellStyle name="20% - Accent1 4 2 4 5 3 5" xfId="36763" xr:uid="{00000000-0005-0000-0000-0000E38E0000}"/>
    <cellStyle name="20% - Accent1 4 2 4 5 3 5 2" xfId="36764" xr:uid="{00000000-0005-0000-0000-0000E48E0000}"/>
    <cellStyle name="20% - Accent1 4 2 4 5 3 5 2 2" xfId="36765" xr:uid="{00000000-0005-0000-0000-0000E58E0000}"/>
    <cellStyle name="20% - Accent1 4 2 4 5 3 5 3" xfId="36766" xr:uid="{00000000-0005-0000-0000-0000E68E0000}"/>
    <cellStyle name="20% - Accent1 4 2 4 5 3 6" xfId="36767" xr:uid="{00000000-0005-0000-0000-0000E78E0000}"/>
    <cellStyle name="20% - Accent1 4 2 4 5 3 6 2" xfId="36768" xr:uid="{00000000-0005-0000-0000-0000E88E0000}"/>
    <cellStyle name="20% - Accent1 4 2 4 5 3 6 2 2" xfId="36769" xr:uid="{00000000-0005-0000-0000-0000E98E0000}"/>
    <cellStyle name="20% - Accent1 4 2 4 5 3 6 3" xfId="36770" xr:uid="{00000000-0005-0000-0000-0000EA8E0000}"/>
    <cellStyle name="20% - Accent1 4 2 4 5 3 7" xfId="36771" xr:uid="{00000000-0005-0000-0000-0000EB8E0000}"/>
    <cellStyle name="20% - Accent1 4 2 4 5 3 7 2" xfId="36772" xr:uid="{00000000-0005-0000-0000-0000EC8E0000}"/>
    <cellStyle name="20% - Accent1 4 2 4 5 3 8" xfId="36773" xr:uid="{00000000-0005-0000-0000-0000ED8E0000}"/>
    <cellStyle name="20% - Accent1 4 2 4 5 3 8 2" xfId="36774" xr:uid="{00000000-0005-0000-0000-0000EE8E0000}"/>
    <cellStyle name="20% - Accent1 4 2 4 5 3 9" xfId="36775" xr:uid="{00000000-0005-0000-0000-0000EF8E0000}"/>
    <cellStyle name="20% - Accent1 4 2 4 5 4" xfId="36776" xr:uid="{00000000-0005-0000-0000-0000F08E0000}"/>
    <cellStyle name="20% - Accent1 4 2 4 5 4 2" xfId="36777" xr:uid="{00000000-0005-0000-0000-0000F18E0000}"/>
    <cellStyle name="20% - Accent1 4 2 4 5 4 2 2" xfId="36778" xr:uid="{00000000-0005-0000-0000-0000F28E0000}"/>
    <cellStyle name="20% - Accent1 4 2 4 5 4 2 2 2" xfId="36779" xr:uid="{00000000-0005-0000-0000-0000F38E0000}"/>
    <cellStyle name="20% - Accent1 4 2 4 5 4 2 3" xfId="36780" xr:uid="{00000000-0005-0000-0000-0000F48E0000}"/>
    <cellStyle name="20% - Accent1 4 2 4 5 4 3" xfId="36781" xr:uid="{00000000-0005-0000-0000-0000F58E0000}"/>
    <cellStyle name="20% - Accent1 4 2 4 5 4 3 2" xfId="36782" xr:uid="{00000000-0005-0000-0000-0000F68E0000}"/>
    <cellStyle name="20% - Accent1 4 2 4 5 4 4" xfId="36783" xr:uid="{00000000-0005-0000-0000-0000F78E0000}"/>
    <cellStyle name="20% - Accent1 4 2 4 5 5" xfId="36784" xr:uid="{00000000-0005-0000-0000-0000F88E0000}"/>
    <cellStyle name="20% - Accent1 4 2 4 5 5 2" xfId="36785" xr:uid="{00000000-0005-0000-0000-0000F98E0000}"/>
    <cellStyle name="20% - Accent1 4 2 4 5 5 2 2" xfId="36786" xr:uid="{00000000-0005-0000-0000-0000FA8E0000}"/>
    <cellStyle name="20% - Accent1 4 2 4 5 5 2 2 2" xfId="36787" xr:uid="{00000000-0005-0000-0000-0000FB8E0000}"/>
    <cellStyle name="20% - Accent1 4 2 4 5 5 2 3" xfId="36788" xr:uid="{00000000-0005-0000-0000-0000FC8E0000}"/>
    <cellStyle name="20% - Accent1 4 2 4 5 5 3" xfId="36789" xr:uid="{00000000-0005-0000-0000-0000FD8E0000}"/>
    <cellStyle name="20% - Accent1 4 2 4 5 5 3 2" xfId="36790" xr:uid="{00000000-0005-0000-0000-0000FE8E0000}"/>
    <cellStyle name="20% - Accent1 4 2 4 5 5 4" xfId="36791" xr:uid="{00000000-0005-0000-0000-0000FF8E0000}"/>
    <cellStyle name="20% - Accent1 4 2 4 5 6" xfId="36792" xr:uid="{00000000-0005-0000-0000-0000008F0000}"/>
    <cellStyle name="20% - Accent1 4 2 4 5 6 2" xfId="36793" xr:uid="{00000000-0005-0000-0000-0000018F0000}"/>
    <cellStyle name="20% - Accent1 4 2 4 5 6 2 2" xfId="36794" xr:uid="{00000000-0005-0000-0000-0000028F0000}"/>
    <cellStyle name="20% - Accent1 4 2 4 5 6 2 2 2" xfId="36795" xr:uid="{00000000-0005-0000-0000-0000038F0000}"/>
    <cellStyle name="20% - Accent1 4 2 4 5 6 2 3" xfId="36796" xr:uid="{00000000-0005-0000-0000-0000048F0000}"/>
    <cellStyle name="20% - Accent1 4 2 4 5 6 3" xfId="36797" xr:uid="{00000000-0005-0000-0000-0000058F0000}"/>
    <cellStyle name="20% - Accent1 4 2 4 5 6 3 2" xfId="36798" xr:uid="{00000000-0005-0000-0000-0000068F0000}"/>
    <cellStyle name="20% - Accent1 4 2 4 5 6 4" xfId="36799" xr:uid="{00000000-0005-0000-0000-0000078F0000}"/>
    <cellStyle name="20% - Accent1 4 2 4 5 7" xfId="36800" xr:uid="{00000000-0005-0000-0000-0000088F0000}"/>
    <cellStyle name="20% - Accent1 4 2 4 5 7 2" xfId="36801" xr:uid="{00000000-0005-0000-0000-0000098F0000}"/>
    <cellStyle name="20% - Accent1 4 2 4 5 7 2 2" xfId="36802" xr:uid="{00000000-0005-0000-0000-00000A8F0000}"/>
    <cellStyle name="20% - Accent1 4 2 4 5 7 3" xfId="36803" xr:uid="{00000000-0005-0000-0000-00000B8F0000}"/>
    <cellStyle name="20% - Accent1 4 2 4 5 8" xfId="36804" xr:uid="{00000000-0005-0000-0000-00000C8F0000}"/>
    <cellStyle name="20% - Accent1 4 2 4 5 8 2" xfId="36805" xr:uid="{00000000-0005-0000-0000-00000D8F0000}"/>
    <cellStyle name="20% - Accent1 4 2 4 5 8 2 2" xfId="36806" xr:uid="{00000000-0005-0000-0000-00000E8F0000}"/>
    <cellStyle name="20% - Accent1 4 2 4 5 8 3" xfId="36807" xr:uid="{00000000-0005-0000-0000-00000F8F0000}"/>
    <cellStyle name="20% - Accent1 4 2 4 5 9" xfId="36808" xr:uid="{00000000-0005-0000-0000-0000108F0000}"/>
    <cellStyle name="20% - Accent1 4 2 4 5 9 2" xfId="36809" xr:uid="{00000000-0005-0000-0000-0000118F0000}"/>
    <cellStyle name="20% - Accent1 4 2 4 6" xfId="36810" xr:uid="{00000000-0005-0000-0000-0000128F0000}"/>
    <cellStyle name="20% - Accent1 4 2 4 6 10" xfId="36811" xr:uid="{00000000-0005-0000-0000-0000138F0000}"/>
    <cellStyle name="20% - Accent1 4 2 4 6 10 2" xfId="36812" xr:uid="{00000000-0005-0000-0000-0000148F0000}"/>
    <cellStyle name="20% - Accent1 4 2 4 6 11" xfId="36813" xr:uid="{00000000-0005-0000-0000-0000158F0000}"/>
    <cellStyle name="20% - Accent1 4 2 4 6 2" xfId="36814" xr:uid="{00000000-0005-0000-0000-0000168F0000}"/>
    <cellStyle name="20% - Accent1 4 2 4 6 2 2" xfId="36815" xr:uid="{00000000-0005-0000-0000-0000178F0000}"/>
    <cellStyle name="20% - Accent1 4 2 4 6 2 2 2" xfId="36816" xr:uid="{00000000-0005-0000-0000-0000188F0000}"/>
    <cellStyle name="20% - Accent1 4 2 4 6 2 2 2 2" xfId="36817" xr:uid="{00000000-0005-0000-0000-0000198F0000}"/>
    <cellStyle name="20% - Accent1 4 2 4 6 2 2 2 2 2" xfId="36818" xr:uid="{00000000-0005-0000-0000-00001A8F0000}"/>
    <cellStyle name="20% - Accent1 4 2 4 6 2 2 2 3" xfId="36819" xr:uid="{00000000-0005-0000-0000-00001B8F0000}"/>
    <cellStyle name="20% - Accent1 4 2 4 6 2 2 3" xfId="36820" xr:uid="{00000000-0005-0000-0000-00001C8F0000}"/>
    <cellStyle name="20% - Accent1 4 2 4 6 2 2 3 2" xfId="36821" xr:uid="{00000000-0005-0000-0000-00001D8F0000}"/>
    <cellStyle name="20% - Accent1 4 2 4 6 2 2 4" xfId="36822" xr:uid="{00000000-0005-0000-0000-00001E8F0000}"/>
    <cellStyle name="20% - Accent1 4 2 4 6 2 3" xfId="36823" xr:uid="{00000000-0005-0000-0000-00001F8F0000}"/>
    <cellStyle name="20% - Accent1 4 2 4 6 2 3 2" xfId="36824" xr:uid="{00000000-0005-0000-0000-0000208F0000}"/>
    <cellStyle name="20% - Accent1 4 2 4 6 2 3 2 2" xfId="36825" xr:uid="{00000000-0005-0000-0000-0000218F0000}"/>
    <cellStyle name="20% - Accent1 4 2 4 6 2 3 2 2 2" xfId="36826" xr:uid="{00000000-0005-0000-0000-0000228F0000}"/>
    <cellStyle name="20% - Accent1 4 2 4 6 2 3 2 3" xfId="36827" xr:uid="{00000000-0005-0000-0000-0000238F0000}"/>
    <cellStyle name="20% - Accent1 4 2 4 6 2 3 3" xfId="36828" xr:uid="{00000000-0005-0000-0000-0000248F0000}"/>
    <cellStyle name="20% - Accent1 4 2 4 6 2 3 3 2" xfId="36829" xr:uid="{00000000-0005-0000-0000-0000258F0000}"/>
    <cellStyle name="20% - Accent1 4 2 4 6 2 3 4" xfId="36830" xr:uid="{00000000-0005-0000-0000-0000268F0000}"/>
    <cellStyle name="20% - Accent1 4 2 4 6 2 4" xfId="36831" xr:uid="{00000000-0005-0000-0000-0000278F0000}"/>
    <cellStyle name="20% - Accent1 4 2 4 6 2 4 2" xfId="36832" xr:uid="{00000000-0005-0000-0000-0000288F0000}"/>
    <cellStyle name="20% - Accent1 4 2 4 6 2 4 2 2" xfId="36833" xr:uid="{00000000-0005-0000-0000-0000298F0000}"/>
    <cellStyle name="20% - Accent1 4 2 4 6 2 4 2 2 2" xfId="36834" xr:uid="{00000000-0005-0000-0000-00002A8F0000}"/>
    <cellStyle name="20% - Accent1 4 2 4 6 2 4 2 3" xfId="36835" xr:uid="{00000000-0005-0000-0000-00002B8F0000}"/>
    <cellStyle name="20% - Accent1 4 2 4 6 2 4 3" xfId="36836" xr:uid="{00000000-0005-0000-0000-00002C8F0000}"/>
    <cellStyle name="20% - Accent1 4 2 4 6 2 4 3 2" xfId="36837" xr:uid="{00000000-0005-0000-0000-00002D8F0000}"/>
    <cellStyle name="20% - Accent1 4 2 4 6 2 4 4" xfId="36838" xr:uid="{00000000-0005-0000-0000-00002E8F0000}"/>
    <cellStyle name="20% - Accent1 4 2 4 6 2 5" xfId="36839" xr:uid="{00000000-0005-0000-0000-00002F8F0000}"/>
    <cellStyle name="20% - Accent1 4 2 4 6 2 5 2" xfId="36840" xr:uid="{00000000-0005-0000-0000-0000308F0000}"/>
    <cellStyle name="20% - Accent1 4 2 4 6 2 5 2 2" xfId="36841" xr:uid="{00000000-0005-0000-0000-0000318F0000}"/>
    <cellStyle name="20% - Accent1 4 2 4 6 2 5 3" xfId="36842" xr:uid="{00000000-0005-0000-0000-0000328F0000}"/>
    <cellStyle name="20% - Accent1 4 2 4 6 2 6" xfId="36843" xr:uid="{00000000-0005-0000-0000-0000338F0000}"/>
    <cellStyle name="20% - Accent1 4 2 4 6 2 6 2" xfId="36844" xr:uid="{00000000-0005-0000-0000-0000348F0000}"/>
    <cellStyle name="20% - Accent1 4 2 4 6 2 6 2 2" xfId="36845" xr:uid="{00000000-0005-0000-0000-0000358F0000}"/>
    <cellStyle name="20% - Accent1 4 2 4 6 2 6 3" xfId="36846" xr:uid="{00000000-0005-0000-0000-0000368F0000}"/>
    <cellStyle name="20% - Accent1 4 2 4 6 2 7" xfId="36847" xr:uid="{00000000-0005-0000-0000-0000378F0000}"/>
    <cellStyle name="20% - Accent1 4 2 4 6 2 7 2" xfId="36848" xr:uid="{00000000-0005-0000-0000-0000388F0000}"/>
    <cellStyle name="20% - Accent1 4 2 4 6 2 8" xfId="36849" xr:uid="{00000000-0005-0000-0000-0000398F0000}"/>
    <cellStyle name="20% - Accent1 4 2 4 6 2 8 2" xfId="36850" xr:uid="{00000000-0005-0000-0000-00003A8F0000}"/>
    <cellStyle name="20% - Accent1 4 2 4 6 2 9" xfId="36851" xr:uid="{00000000-0005-0000-0000-00003B8F0000}"/>
    <cellStyle name="20% - Accent1 4 2 4 6 3" xfId="36852" xr:uid="{00000000-0005-0000-0000-00003C8F0000}"/>
    <cellStyle name="20% - Accent1 4 2 4 6 3 2" xfId="36853" xr:uid="{00000000-0005-0000-0000-00003D8F0000}"/>
    <cellStyle name="20% - Accent1 4 2 4 6 3 2 2" xfId="36854" xr:uid="{00000000-0005-0000-0000-00003E8F0000}"/>
    <cellStyle name="20% - Accent1 4 2 4 6 3 2 2 2" xfId="36855" xr:uid="{00000000-0005-0000-0000-00003F8F0000}"/>
    <cellStyle name="20% - Accent1 4 2 4 6 3 2 2 2 2" xfId="36856" xr:uid="{00000000-0005-0000-0000-0000408F0000}"/>
    <cellStyle name="20% - Accent1 4 2 4 6 3 2 2 3" xfId="36857" xr:uid="{00000000-0005-0000-0000-0000418F0000}"/>
    <cellStyle name="20% - Accent1 4 2 4 6 3 2 3" xfId="36858" xr:uid="{00000000-0005-0000-0000-0000428F0000}"/>
    <cellStyle name="20% - Accent1 4 2 4 6 3 2 3 2" xfId="36859" xr:uid="{00000000-0005-0000-0000-0000438F0000}"/>
    <cellStyle name="20% - Accent1 4 2 4 6 3 2 4" xfId="36860" xr:uid="{00000000-0005-0000-0000-0000448F0000}"/>
    <cellStyle name="20% - Accent1 4 2 4 6 3 3" xfId="36861" xr:uid="{00000000-0005-0000-0000-0000458F0000}"/>
    <cellStyle name="20% - Accent1 4 2 4 6 3 3 2" xfId="36862" xr:uid="{00000000-0005-0000-0000-0000468F0000}"/>
    <cellStyle name="20% - Accent1 4 2 4 6 3 3 2 2" xfId="36863" xr:uid="{00000000-0005-0000-0000-0000478F0000}"/>
    <cellStyle name="20% - Accent1 4 2 4 6 3 3 2 2 2" xfId="36864" xr:uid="{00000000-0005-0000-0000-0000488F0000}"/>
    <cellStyle name="20% - Accent1 4 2 4 6 3 3 2 3" xfId="36865" xr:uid="{00000000-0005-0000-0000-0000498F0000}"/>
    <cellStyle name="20% - Accent1 4 2 4 6 3 3 3" xfId="36866" xr:uid="{00000000-0005-0000-0000-00004A8F0000}"/>
    <cellStyle name="20% - Accent1 4 2 4 6 3 3 3 2" xfId="36867" xr:uid="{00000000-0005-0000-0000-00004B8F0000}"/>
    <cellStyle name="20% - Accent1 4 2 4 6 3 3 4" xfId="36868" xr:uid="{00000000-0005-0000-0000-00004C8F0000}"/>
    <cellStyle name="20% - Accent1 4 2 4 6 3 4" xfId="36869" xr:uid="{00000000-0005-0000-0000-00004D8F0000}"/>
    <cellStyle name="20% - Accent1 4 2 4 6 3 4 2" xfId="36870" xr:uid="{00000000-0005-0000-0000-00004E8F0000}"/>
    <cellStyle name="20% - Accent1 4 2 4 6 3 4 2 2" xfId="36871" xr:uid="{00000000-0005-0000-0000-00004F8F0000}"/>
    <cellStyle name="20% - Accent1 4 2 4 6 3 4 2 2 2" xfId="36872" xr:uid="{00000000-0005-0000-0000-0000508F0000}"/>
    <cellStyle name="20% - Accent1 4 2 4 6 3 4 2 3" xfId="36873" xr:uid="{00000000-0005-0000-0000-0000518F0000}"/>
    <cellStyle name="20% - Accent1 4 2 4 6 3 4 3" xfId="36874" xr:uid="{00000000-0005-0000-0000-0000528F0000}"/>
    <cellStyle name="20% - Accent1 4 2 4 6 3 4 3 2" xfId="36875" xr:uid="{00000000-0005-0000-0000-0000538F0000}"/>
    <cellStyle name="20% - Accent1 4 2 4 6 3 4 4" xfId="36876" xr:uid="{00000000-0005-0000-0000-0000548F0000}"/>
    <cellStyle name="20% - Accent1 4 2 4 6 3 5" xfId="36877" xr:uid="{00000000-0005-0000-0000-0000558F0000}"/>
    <cellStyle name="20% - Accent1 4 2 4 6 3 5 2" xfId="36878" xr:uid="{00000000-0005-0000-0000-0000568F0000}"/>
    <cellStyle name="20% - Accent1 4 2 4 6 3 5 2 2" xfId="36879" xr:uid="{00000000-0005-0000-0000-0000578F0000}"/>
    <cellStyle name="20% - Accent1 4 2 4 6 3 5 3" xfId="36880" xr:uid="{00000000-0005-0000-0000-0000588F0000}"/>
    <cellStyle name="20% - Accent1 4 2 4 6 3 6" xfId="36881" xr:uid="{00000000-0005-0000-0000-0000598F0000}"/>
    <cellStyle name="20% - Accent1 4 2 4 6 3 6 2" xfId="36882" xr:uid="{00000000-0005-0000-0000-00005A8F0000}"/>
    <cellStyle name="20% - Accent1 4 2 4 6 3 6 2 2" xfId="36883" xr:uid="{00000000-0005-0000-0000-00005B8F0000}"/>
    <cellStyle name="20% - Accent1 4 2 4 6 3 6 3" xfId="36884" xr:uid="{00000000-0005-0000-0000-00005C8F0000}"/>
    <cellStyle name="20% - Accent1 4 2 4 6 3 7" xfId="36885" xr:uid="{00000000-0005-0000-0000-00005D8F0000}"/>
    <cellStyle name="20% - Accent1 4 2 4 6 3 7 2" xfId="36886" xr:uid="{00000000-0005-0000-0000-00005E8F0000}"/>
    <cellStyle name="20% - Accent1 4 2 4 6 3 8" xfId="36887" xr:uid="{00000000-0005-0000-0000-00005F8F0000}"/>
    <cellStyle name="20% - Accent1 4 2 4 6 3 8 2" xfId="36888" xr:uid="{00000000-0005-0000-0000-0000608F0000}"/>
    <cellStyle name="20% - Accent1 4 2 4 6 3 9" xfId="36889" xr:uid="{00000000-0005-0000-0000-0000618F0000}"/>
    <cellStyle name="20% - Accent1 4 2 4 6 4" xfId="36890" xr:uid="{00000000-0005-0000-0000-0000628F0000}"/>
    <cellStyle name="20% - Accent1 4 2 4 6 4 2" xfId="36891" xr:uid="{00000000-0005-0000-0000-0000638F0000}"/>
    <cellStyle name="20% - Accent1 4 2 4 6 4 2 2" xfId="36892" xr:uid="{00000000-0005-0000-0000-0000648F0000}"/>
    <cellStyle name="20% - Accent1 4 2 4 6 4 2 2 2" xfId="36893" xr:uid="{00000000-0005-0000-0000-0000658F0000}"/>
    <cellStyle name="20% - Accent1 4 2 4 6 4 2 3" xfId="36894" xr:uid="{00000000-0005-0000-0000-0000668F0000}"/>
    <cellStyle name="20% - Accent1 4 2 4 6 4 3" xfId="36895" xr:uid="{00000000-0005-0000-0000-0000678F0000}"/>
    <cellStyle name="20% - Accent1 4 2 4 6 4 3 2" xfId="36896" xr:uid="{00000000-0005-0000-0000-0000688F0000}"/>
    <cellStyle name="20% - Accent1 4 2 4 6 4 4" xfId="36897" xr:uid="{00000000-0005-0000-0000-0000698F0000}"/>
    <cellStyle name="20% - Accent1 4 2 4 6 5" xfId="36898" xr:uid="{00000000-0005-0000-0000-00006A8F0000}"/>
    <cellStyle name="20% - Accent1 4 2 4 6 5 2" xfId="36899" xr:uid="{00000000-0005-0000-0000-00006B8F0000}"/>
    <cellStyle name="20% - Accent1 4 2 4 6 5 2 2" xfId="36900" xr:uid="{00000000-0005-0000-0000-00006C8F0000}"/>
    <cellStyle name="20% - Accent1 4 2 4 6 5 2 2 2" xfId="36901" xr:uid="{00000000-0005-0000-0000-00006D8F0000}"/>
    <cellStyle name="20% - Accent1 4 2 4 6 5 2 3" xfId="36902" xr:uid="{00000000-0005-0000-0000-00006E8F0000}"/>
    <cellStyle name="20% - Accent1 4 2 4 6 5 3" xfId="36903" xr:uid="{00000000-0005-0000-0000-00006F8F0000}"/>
    <cellStyle name="20% - Accent1 4 2 4 6 5 3 2" xfId="36904" xr:uid="{00000000-0005-0000-0000-0000708F0000}"/>
    <cellStyle name="20% - Accent1 4 2 4 6 5 4" xfId="36905" xr:uid="{00000000-0005-0000-0000-0000718F0000}"/>
    <cellStyle name="20% - Accent1 4 2 4 6 6" xfId="36906" xr:uid="{00000000-0005-0000-0000-0000728F0000}"/>
    <cellStyle name="20% - Accent1 4 2 4 6 6 2" xfId="36907" xr:uid="{00000000-0005-0000-0000-0000738F0000}"/>
    <cellStyle name="20% - Accent1 4 2 4 6 6 2 2" xfId="36908" xr:uid="{00000000-0005-0000-0000-0000748F0000}"/>
    <cellStyle name="20% - Accent1 4 2 4 6 6 2 2 2" xfId="36909" xr:uid="{00000000-0005-0000-0000-0000758F0000}"/>
    <cellStyle name="20% - Accent1 4 2 4 6 6 2 3" xfId="36910" xr:uid="{00000000-0005-0000-0000-0000768F0000}"/>
    <cellStyle name="20% - Accent1 4 2 4 6 6 3" xfId="36911" xr:uid="{00000000-0005-0000-0000-0000778F0000}"/>
    <cellStyle name="20% - Accent1 4 2 4 6 6 3 2" xfId="36912" xr:uid="{00000000-0005-0000-0000-0000788F0000}"/>
    <cellStyle name="20% - Accent1 4 2 4 6 6 4" xfId="36913" xr:uid="{00000000-0005-0000-0000-0000798F0000}"/>
    <cellStyle name="20% - Accent1 4 2 4 6 7" xfId="36914" xr:uid="{00000000-0005-0000-0000-00007A8F0000}"/>
    <cellStyle name="20% - Accent1 4 2 4 6 7 2" xfId="36915" xr:uid="{00000000-0005-0000-0000-00007B8F0000}"/>
    <cellStyle name="20% - Accent1 4 2 4 6 7 2 2" xfId="36916" xr:uid="{00000000-0005-0000-0000-00007C8F0000}"/>
    <cellStyle name="20% - Accent1 4 2 4 6 7 3" xfId="36917" xr:uid="{00000000-0005-0000-0000-00007D8F0000}"/>
    <cellStyle name="20% - Accent1 4 2 4 6 8" xfId="36918" xr:uid="{00000000-0005-0000-0000-00007E8F0000}"/>
    <cellStyle name="20% - Accent1 4 2 4 6 8 2" xfId="36919" xr:uid="{00000000-0005-0000-0000-00007F8F0000}"/>
    <cellStyle name="20% - Accent1 4 2 4 6 8 2 2" xfId="36920" xr:uid="{00000000-0005-0000-0000-0000808F0000}"/>
    <cellStyle name="20% - Accent1 4 2 4 6 8 3" xfId="36921" xr:uid="{00000000-0005-0000-0000-0000818F0000}"/>
    <cellStyle name="20% - Accent1 4 2 4 6 9" xfId="36922" xr:uid="{00000000-0005-0000-0000-0000828F0000}"/>
    <cellStyle name="20% - Accent1 4 2 4 6 9 2" xfId="36923" xr:uid="{00000000-0005-0000-0000-0000838F0000}"/>
    <cellStyle name="20% - Accent1 4 2 4 7" xfId="36924" xr:uid="{00000000-0005-0000-0000-0000848F0000}"/>
    <cellStyle name="20% - Accent1 4 2 4 7 2" xfId="36925" xr:uid="{00000000-0005-0000-0000-0000858F0000}"/>
    <cellStyle name="20% - Accent1 4 2 4 7 2 2" xfId="36926" xr:uid="{00000000-0005-0000-0000-0000868F0000}"/>
    <cellStyle name="20% - Accent1 4 2 4 7 2 2 2" xfId="36927" xr:uid="{00000000-0005-0000-0000-0000878F0000}"/>
    <cellStyle name="20% - Accent1 4 2 4 7 2 2 2 2" xfId="36928" xr:uid="{00000000-0005-0000-0000-0000888F0000}"/>
    <cellStyle name="20% - Accent1 4 2 4 7 2 2 3" xfId="36929" xr:uid="{00000000-0005-0000-0000-0000898F0000}"/>
    <cellStyle name="20% - Accent1 4 2 4 7 2 3" xfId="36930" xr:uid="{00000000-0005-0000-0000-00008A8F0000}"/>
    <cellStyle name="20% - Accent1 4 2 4 7 2 3 2" xfId="36931" xr:uid="{00000000-0005-0000-0000-00008B8F0000}"/>
    <cellStyle name="20% - Accent1 4 2 4 7 2 4" xfId="36932" xr:uid="{00000000-0005-0000-0000-00008C8F0000}"/>
    <cellStyle name="20% - Accent1 4 2 4 7 3" xfId="36933" xr:uid="{00000000-0005-0000-0000-00008D8F0000}"/>
    <cellStyle name="20% - Accent1 4 2 4 7 3 2" xfId="36934" xr:uid="{00000000-0005-0000-0000-00008E8F0000}"/>
    <cellStyle name="20% - Accent1 4 2 4 7 3 2 2" xfId="36935" xr:uid="{00000000-0005-0000-0000-00008F8F0000}"/>
    <cellStyle name="20% - Accent1 4 2 4 7 3 2 2 2" xfId="36936" xr:uid="{00000000-0005-0000-0000-0000908F0000}"/>
    <cellStyle name="20% - Accent1 4 2 4 7 3 2 3" xfId="36937" xr:uid="{00000000-0005-0000-0000-0000918F0000}"/>
    <cellStyle name="20% - Accent1 4 2 4 7 3 3" xfId="36938" xr:uid="{00000000-0005-0000-0000-0000928F0000}"/>
    <cellStyle name="20% - Accent1 4 2 4 7 3 3 2" xfId="36939" xr:uid="{00000000-0005-0000-0000-0000938F0000}"/>
    <cellStyle name="20% - Accent1 4 2 4 7 3 4" xfId="36940" xr:uid="{00000000-0005-0000-0000-0000948F0000}"/>
    <cellStyle name="20% - Accent1 4 2 4 7 4" xfId="36941" xr:uid="{00000000-0005-0000-0000-0000958F0000}"/>
    <cellStyle name="20% - Accent1 4 2 4 7 4 2" xfId="36942" xr:uid="{00000000-0005-0000-0000-0000968F0000}"/>
    <cellStyle name="20% - Accent1 4 2 4 7 4 2 2" xfId="36943" xr:uid="{00000000-0005-0000-0000-0000978F0000}"/>
    <cellStyle name="20% - Accent1 4 2 4 7 4 2 2 2" xfId="36944" xr:uid="{00000000-0005-0000-0000-0000988F0000}"/>
    <cellStyle name="20% - Accent1 4 2 4 7 4 2 3" xfId="36945" xr:uid="{00000000-0005-0000-0000-0000998F0000}"/>
    <cellStyle name="20% - Accent1 4 2 4 7 4 3" xfId="36946" xr:uid="{00000000-0005-0000-0000-00009A8F0000}"/>
    <cellStyle name="20% - Accent1 4 2 4 7 4 3 2" xfId="36947" xr:uid="{00000000-0005-0000-0000-00009B8F0000}"/>
    <cellStyle name="20% - Accent1 4 2 4 7 4 4" xfId="36948" xr:uid="{00000000-0005-0000-0000-00009C8F0000}"/>
    <cellStyle name="20% - Accent1 4 2 4 7 5" xfId="36949" xr:uid="{00000000-0005-0000-0000-00009D8F0000}"/>
    <cellStyle name="20% - Accent1 4 2 4 7 5 2" xfId="36950" xr:uid="{00000000-0005-0000-0000-00009E8F0000}"/>
    <cellStyle name="20% - Accent1 4 2 4 7 5 2 2" xfId="36951" xr:uid="{00000000-0005-0000-0000-00009F8F0000}"/>
    <cellStyle name="20% - Accent1 4 2 4 7 5 3" xfId="36952" xr:uid="{00000000-0005-0000-0000-0000A08F0000}"/>
    <cellStyle name="20% - Accent1 4 2 4 7 6" xfId="36953" xr:uid="{00000000-0005-0000-0000-0000A18F0000}"/>
    <cellStyle name="20% - Accent1 4 2 4 7 6 2" xfId="36954" xr:uid="{00000000-0005-0000-0000-0000A28F0000}"/>
    <cellStyle name="20% - Accent1 4 2 4 7 6 2 2" xfId="36955" xr:uid="{00000000-0005-0000-0000-0000A38F0000}"/>
    <cellStyle name="20% - Accent1 4 2 4 7 6 3" xfId="36956" xr:uid="{00000000-0005-0000-0000-0000A48F0000}"/>
    <cellStyle name="20% - Accent1 4 2 4 7 7" xfId="36957" xr:uid="{00000000-0005-0000-0000-0000A58F0000}"/>
    <cellStyle name="20% - Accent1 4 2 4 7 7 2" xfId="36958" xr:uid="{00000000-0005-0000-0000-0000A68F0000}"/>
    <cellStyle name="20% - Accent1 4 2 4 7 8" xfId="36959" xr:uid="{00000000-0005-0000-0000-0000A78F0000}"/>
    <cellStyle name="20% - Accent1 4 2 4 7 8 2" xfId="36960" xr:uid="{00000000-0005-0000-0000-0000A88F0000}"/>
    <cellStyle name="20% - Accent1 4 2 4 7 9" xfId="36961" xr:uid="{00000000-0005-0000-0000-0000A98F0000}"/>
    <cellStyle name="20% - Accent1 4 2 4 8" xfId="36962" xr:uid="{00000000-0005-0000-0000-0000AA8F0000}"/>
    <cellStyle name="20% - Accent1 4 2 4 8 2" xfId="36963" xr:uid="{00000000-0005-0000-0000-0000AB8F0000}"/>
    <cellStyle name="20% - Accent1 4 2 4 8 2 2" xfId="36964" xr:uid="{00000000-0005-0000-0000-0000AC8F0000}"/>
    <cellStyle name="20% - Accent1 4 2 4 8 2 2 2" xfId="36965" xr:uid="{00000000-0005-0000-0000-0000AD8F0000}"/>
    <cellStyle name="20% - Accent1 4 2 4 8 2 2 2 2" xfId="36966" xr:uid="{00000000-0005-0000-0000-0000AE8F0000}"/>
    <cellStyle name="20% - Accent1 4 2 4 8 2 2 3" xfId="36967" xr:uid="{00000000-0005-0000-0000-0000AF8F0000}"/>
    <cellStyle name="20% - Accent1 4 2 4 8 2 3" xfId="36968" xr:uid="{00000000-0005-0000-0000-0000B08F0000}"/>
    <cellStyle name="20% - Accent1 4 2 4 8 2 3 2" xfId="36969" xr:uid="{00000000-0005-0000-0000-0000B18F0000}"/>
    <cellStyle name="20% - Accent1 4 2 4 8 2 4" xfId="36970" xr:uid="{00000000-0005-0000-0000-0000B28F0000}"/>
    <cellStyle name="20% - Accent1 4 2 4 8 3" xfId="36971" xr:uid="{00000000-0005-0000-0000-0000B38F0000}"/>
    <cellStyle name="20% - Accent1 4 2 4 8 3 2" xfId="36972" xr:uid="{00000000-0005-0000-0000-0000B48F0000}"/>
    <cellStyle name="20% - Accent1 4 2 4 8 3 2 2" xfId="36973" xr:uid="{00000000-0005-0000-0000-0000B58F0000}"/>
    <cellStyle name="20% - Accent1 4 2 4 8 3 2 2 2" xfId="36974" xr:uid="{00000000-0005-0000-0000-0000B68F0000}"/>
    <cellStyle name="20% - Accent1 4 2 4 8 3 2 3" xfId="36975" xr:uid="{00000000-0005-0000-0000-0000B78F0000}"/>
    <cellStyle name="20% - Accent1 4 2 4 8 3 3" xfId="36976" xr:uid="{00000000-0005-0000-0000-0000B88F0000}"/>
    <cellStyle name="20% - Accent1 4 2 4 8 3 3 2" xfId="36977" xr:uid="{00000000-0005-0000-0000-0000B98F0000}"/>
    <cellStyle name="20% - Accent1 4 2 4 8 3 4" xfId="36978" xr:uid="{00000000-0005-0000-0000-0000BA8F0000}"/>
    <cellStyle name="20% - Accent1 4 2 4 8 4" xfId="36979" xr:uid="{00000000-0005-0000-0000-0000BB8F0000}"/>
    <cellStyle name="20% - Accent1 4 2 4 8 4 2" xfId="36980" xr:uid="{00000000-0005-0000-0000-0000BC8F0000}"/>
    <cellStyle name="20% - Accent1 4 2 4 8 4 2 2" xfId="36981" xr:uid="{00000000-0005-0000-0000-0000BD8F0000}"/>
    <cellStyle name="20% - Accent1 4 2 4 8 4 2 2 2" xfId="36982" xr:uid="{00000000-0005-0000-0000-0000BE8F0000}"/>
    <cellStyle name="20% - Accent1 4 2 4 8 4 2 3" xfId="36983" xr:uid="{00000000-0005-0000-0000-0000BF8F0000}"/>
    <cellStyle name="20% - Accent1 4 2 4 8 4 3" xfId="36984" xr:uid="{00000000-0005-0000-0000-0000C08F0000}"/>
    <cellStyle name="20% - Accent1 4 2 4 8 4 3 2" xfId="36985" xr:uid="{00000000-0005-0000-0000-0000C18F0000}"/>
    <cellStyle name="20% - Accent1 4 2 4 8 4 4" xfId="36986" xr:uid="{00000000-0005-0000-0000-0000C28F0000}"/>
    <cellStyle name="20% - Accent1 4 2 4 8 5" xfId="36987" xr:uid="{00000000-0005-0000-0000-0000C38F0000}"/>
    <cellStyle name="20% - Accent1 4 2 4 8 5 2" xfId="36988" xr:uid="{00000000-0005-0000-0000-0000C48F0000}"/>
    <cellStyle name="20% - Accent1 4 2 4 8 5 2 2" xfId="36989" xr:uid="{00000000-0005-0000-0000-0000C58F0000}"/>
    <cellStyle name="20% - Accent1 4 2 4 8 5 3" xfId="36990" xr:uid="{00000000-0005-0000-0000-0000C68F0000}"/>
    <cellStyle name="20% - Accent1 4 2 4 8 6" xfId="36991" xr:uid="{00000000-0005-0000-0000-0000C78F0000}"/>
    <cellStyle name="20% - Accent1 4 2 4 8 6 2" xfId="36992" xr:uid="{00000000-0005-0000-0000-0000C88F0000}"/>
    <cellStyle name="20% - Accent1 4 2 4 8 6 2 2" xfId="36993" xr:uid="{00000000-0005-0000-0000-0000C98F0000}"/>
    <cellStyle name="20% - Accent1 4 2 4 8 6 3" xfId="36994" xr:uid="{00000000-0005-0000-0000-0000CA8F0000}"/>
    <cellStyle name="20% - Accent1 4 2 4 8 7" xfId="36995" xr:uid="{00000000-0005-0000-0000-0000CB8F0000}"/>
    <cellStyle name="20% - Accent1 4 2 4 8 7 2" xfId="36996" xr:uid="{00000000-0005-0000-0000-0000CC8F0000}"/>
    <cellStyle name="20% - Accent1 4 2 4 8 8" xfId="36997" xr:uid="{00000000-0005-0000-0000-0000CD8F0000}"/>
    <cellStyle name="20% - Accent1 4 2 4 8 8 2" xfId="36998" xr:uid="{00000000-0005-0000-0000-0000CE8F0000}"/>
    <cellStyle name="20% - Accent1 4 2 4 8 9" xfId="36999" xr:uid="{00000000-0005-0000-0000-0000CF8F0000}"/>
    <cellStyle name="20% - Accent1 4 2 4 9" xfId="37000" xr:uid="{00000000-0005-0000-0000-0000D08F0000}"/>
    <cellStyle name="20% - Accent1 4 2 4 9 2" xfId="37001" xr:uid="{00000000-0005-0000-0000-0000D18F0000}"/>
    <cellStyle name="20% - Accent1 4 2 4 9 2 2" xfId="37002" xr:uid="{00000000-0005-0000-0000-0000D28F0000}"/>
    <cellStyle name="20% - Accent1 4 2 4 9 2 2 2" xfId="37003" xr:uid="{00000000-0005-0000-0000-0000D38F0000}"/>
    <cellStyle name="20% - Accent1 4 2 4 9 2 3" xfId="37004" xr:uid="{00000000-0005-0000-0000-0000D48F0000}"/>
    <cellStyle name="20% - Accent1 4 2 4 9 3" xfId="37005" xr:uid="{00000000-0005-0000-0000-0000D58F0000}"/>
    <cellStyle name="20% - Accent1 4 2 4 9 3 2" xfId="37006" xr:uid="{00000000-0005-0000-0000-0000D68F0000}"/>
    <cellStyle name="20% - Accent1 4 2 4 9 4" xfId="37007" xr:uid="{00000000-0005-0000-0000-0000D78F0000}"/>
    <cellStyle name="20% - Accent1 4 2 5" xfId="37008" xr:uid="{00000000-0005-0000-0000-0000D88F0000}"/>
    <cellStyle name="20% - Accent1 4 2 5 10" xfId="37009" xr:uid="{00000000-0005-0000-0000-0000D98F0000}"/>
    <cellStyle name="20% - Accent1 4 2 5 10 2" xfId="37010" xr:uid="{00000000-0005-0000-0000-0000DA8F0000}"/>
    <cellStyle name="20% - Accent1 4 2 5 10 2 2" xfId="37011" xr:uid="{00000000-0005-0000-0000-0000DB8F0000}"/>
    <cellStyle name="20% - Accent1 4 2 5 10 2 2 2" xfId="37012" xr:uid="{00000000-0005-0000-0000-0000DC8F0000}"/>
    <cellStyle name="20% - Accent1 4 2 5 10 2 3" xfId="37013" xr:uid="{00000000-0005-0000-0000-0000DD8F0000}"/>
    <cellStyle name="20% - Accent1 4 2 5 10 3" xfId="37014" xr:uid="{00000000-0005-0000-0000-0000DE8F0000}"/>
    <cellStyle name="20% - Accent1 4 2 5 10 3 2" xfId="37015" xr:uid="{00000000-0005-0000-0000-0000DF8F0000}"/>
    <cellStyle name="20% - Accent1 4 2 5 10 4" xfId="37016" xr:uid="{00000000-0005-0000-0000-0000E08F0000}"/>
    <cellStyle name="20% - Accent1 4 2 5 11" xfId="37017" xr:uid="{00000000-0005-0000-0000-0000E18F0000}"/>
    <cellStyle name="20% - Accent1 4 2 5 11 2" xfId="37018" xr:uid="{00000000-0005-0000-0000-0000E28F0000}"/>
    <cellStyle name="20% - Accent1 4 2 5 11 2 2" xfId="37019" xr:uid="{00000000-0005-0000-0000-0000E38F0000}"/>
    <cellStyle name="20% - Accent1 4 2 5 11 3" xfId="37020" xr:uid="{00000000-0005-0000-0000-0000E48F0000}"/>
    <cellStyle name="20% - Accent1 4 2 5 12" xfId="37021" xr:uid="{00000000-0005-0000-0000-0000E58F0000}"/>
    <cellStyle name="20% - Accent1 4 2 5 12 2" xfId="37022" xr:uid="{00000000-0005-0000-0000-0000E68F0000}"/>
    <cellStyle name="20% - Accent1 4 2 5 12 2 2" xfId="37023" xr:uid="{00000000-0005-0000-0000-0000E78F0000}"/>
    <cellStyle name="20% - Accent1 4 2 5 12 3" xfId="37024" xr:uid="{00000000-0005-0000-0000-0000E88F0000}"/>
    <cellStyle name="20% - Accent1 4 2 5 13" xfId="37025" xr:uid="{00000000-0005-0000-0000-0000E98F0000}"/>
    <cellStyle name="20% - Accent1 4 2 5 13 2" xfId="37026" xr:uid="{00000000-0005-0000-0000-0000EA8F0000}"/>
    <cellStyle name="20% - Accent1 4 2 5 14" xfId="37027" xr:uid="{00000000-0005-0000-0000-0000EB8F0000}"/>
    <cellStyle name="20% - Accent1 4 2 5 14 2" xfId="37028" xr:uid="{00000000-0005-0000-0000-0000EC8F0000}"/>
    <cellStyle name="20% - Accent1 4 2 5 15" xfId="37029" xr:uid="{00000000-0005-0000-0000-0000ED8F0000}"/>
    <cellStyle name="20% - Accent1 4 2 5 2" xfId="37030" xr:uid="{00000000-0005-0000-0000-0000EE8F0000}"/>
    <cellStyle name="20% - Accent1 4 2 5 2 10" xfId="37031" xr:uid="{00000000-0005-0000-0000-0000EF8F0000}"/>
    <cellStyle name="20% - Accent1 4 2 5 2 10 2" xfId="37032" xr:uid="{00000000-0005-0000-0000-0000F08F0000}"/>
    <cellStyle name="20% - Accent1 4 2 5 2 10 2 2" xfId="37033" xr:uid="{00000000-0005-0000-0000-0000F18F0000}"/>
    <cellStyle name="20% - Accent1 4 2 5 2 10 3" xfId="37034" xr:uid="{00000000-0005-0000-0000-0000F28F0000}"/>
    <cellStyle name="20% - Accent1 4 2 5 2 11" xfId="37035" xr:uid="{00000000-0005-0000-0000-0000F38F0000}"/>
    <cellStyle name="20% - Accent1 4 2 5 2 11 2" xfId="37036" xr:uid="{00000000-0005-0000-0000-0000F48F0000}"/>
    <cellStyle name="20% - Accent1 4 2 5 2 11 2 2" xfId="37037" xr:uid="{00000000-0005-0000-0000-0000F58F0000}"/>
    <cellStyle name="20% - Accent1 4 2 5 2 11 3" xfId="37038" xr:uid="{00000000-0005-0000-0000-0000F68F0000}"/>
    <cellStyle name="20% - Accent1 4 2 5 2 12" xfId="37039" xr:uid="{00000000-0005-0000-0000-0000F78F0000}"/>
    <cellStyle name="20% - Accent1 4 2 5 2 12 2" xfId="37040" xr:uid="{00000000-0005-0000-0000-0000F88F0000}"/>
    <cellStyle name="20% - Accent1 4 2 5 2 13" xfId="37041" xr:uid="{00000000-0005-0000-0000-0000F98F0000}"/>
    <cellStyle name="20% - Accent1 4 2 5 2 13 2" xfId="37042" xr:uid="{00000000-0005-0000-0000-0000FA8F0000}"/>
    <cellStyle name="20% - Accent1 4 2 5 2 14" xfId="37043" xr:uid="{00000000-0005-0000-0000-0000FB8F0000}"/>
    <cellStyle name="20% - Accent1 4 2 5 2 2" xfId="37044" xr:uid="{00000000-0005-0000-0000-0000FC8F0000}"/>
    <cellStyle name="20% - Accent1 4 2 5 2 2 10" xfId="37045" xr:uid="{00000000-0005-0000-0000-0000FD8F0000}"/>
    <cellStyle name="20% - Accent1 4 2 5 2 2 10 2" xfId="37046" xr:uid="{00000000-0005-0000-0000-0000FE8F0000}"/>
    <cellStyle name="20% - Accent1 4 2 5 2 2 11" xfId="37047" xr:uid="{00000000-0005-0000-0000-0000FF8F0000}"/>
    <cellStyle name="20% - Accent1 4 2 5 2 2 2" xfId="37048" xr:uid="{00000000-0005-0000-0000-000000900000}"/>
    <cellStyle name="20% - Accent1 4 2 5 2 2 2 2" xfId="37049" xr:uid="{00000000-0005-0000-0000-000001900000}"/>
    <cellStyle name="20% - Accent1 4 2 5 2 2 2 2 2" xfId="37050" xr:uid="{00000000-0005-0000-0000-000002900000}"/>
    <cellStyle name="20% - Accent1 4 2 5 2 2 2 2 2 2" xfId="37051" xr:uid="{00000000-0005-0000-0000-000003900000}"/>
    <cellStyle name="20% - Accent1 4 2 5 2 2 2 2 2 2 2" xfId="37052" xr:uid="{00000000-0005-0000-0000-000004900000}"/>
    <cellStyle name="20% - Accent1 4 2 5 2 2 2 2 2 3" xfId="37053" xr:uid="{00000000-0005-0000-0000-000005900000}"/>
    <cellStyle name="20% - Accent1 4 2 5 2 2 2 2 3" xfId="37054" xr:uid="{00000000-0005-0000-0000-000006900000}"/>
    <cellStyle name="20% - Accent1 4 2 5 2 2 2 2 3 2" xfId="37055" xr:uid="{00000000-0005-0000-0000-000007900000}"/>
    <cellStyle name="20% - Accent1 4 2 5 2 2 2 2 4" xfId="37056" xr:uid="{00000000-0005-0000-0000-000008900000}"/>
    <cellStyle name="20% - Accent1 4 2 5 2 2 2 3" xfId="37057" xr:uid="{00000000-0005-0000-0000-000009900000}"/>
    <cellStyle name="20% - Accent1 4 2 5 2 2 2 3 2" xfId="37058" xr:uid="{00000000-0005-0000-0000-00000A900000}"/>
    <cellStyle name="20% - Accent1 4 2 5 2 2 2 3 2 2" xfId="37059" xr:uid="{00000000-0005-0000-0000-00000B900000}"/>
    <cellStyle name="20% - Accent1 4 2 5 2 2 2 3 2 2 2" xfId="37060" xr:uid="{00000000-0005-0000-0000-00000C900000}"/>
    <cellStyle name="20% - Accent1 4 2 5 2 2 2 3 2 3" xfId="37061" xr:uid="{00000000-0005-0000-0000-00000D900000}"/>
    <cellStyle name="20% - Accent1 4 2 5 2 2 2 3 3" xfId="37062" xr:uid="{00000000-0005-0000-0000-00000E900000}"/>
    <cellStyle name="20% - Accent1 4 2 5 2 2 2 3 3 2" xfId="37063" xr:uid="{00000000-0005-0000-0000-00000F900000}"/>
    <cellStyle name="20% - Accent1 4 2 5 2 2 2 3 4" xfId="37064" xr:uid="{00000000-0005-0000-0000-000010900000}"/>
    <cellStyle name="20% - Accent1 4 2 5 2 2 2 4" xfId="37065" xr:uid="{00000000-0005-0000-0000-000011900000}"/>
    <cellStyle name="20% - Accent1 4 2 5 2 2 2 4 2" xfId="37066" xr:uid="{00000000-0005-0000-0000-000012900000}"/>
    <cellStyle name="20% - Accent1 4 2 5 2 2 2 4 2 2" xfId="37067" xr:uid="{00000000-0005-0000-0000-000013900000}"/>
    <cellStyle name="20% - Accent1 4 2 5 2 2 2 4 2 2 2" xfId="37068" xr:uid="{00000000-0005-0000-0000-000014900000}"/>
    <cellStyle name="20% - Accent1 4 2 5 2 2 2 4 2 3" xfId="37069" xr:uid="{00000000-0005-0000-0000-000015900000}"/>
    <cellStyle name="20% - Accent1 4 2 5 2 2 2 4 3" xfId="37070" xr:uid="{00000000-0005-0000-0000-000016900000}"/>
    <cellStyle name="20% - Accent1 4 2 5 2 2 2 4 3 2" xfId="37071" xr:uid="{00000000-0005-0000-0000-000017900000}"/>
    <cellStyle name="20% - Accent1 4 2 5 2 2 2 4 4" xfId="37072" xr:uid="{00000000-0005-0000-0000-000018900000}"/>
    <cellStyle name="20% - Accent1 4 2 5 2 2 2 5" xfId="37073" xr:uid="{00000000-0005-0000-0000-000019900000}"/>
    <cellStyle name="20% - Accent1 4 2 5 2 2 2 5 2" xfId="37074" xr:uid="{00000000-0005-0000-0000-00001A900000}"/>
    <cellStyle name="20% - Accent1 4 2 5 2 2 2 5 2 2" xfId="37075" xr:uid="{00000000-0005-0000-0000-00001B900000}"/>
    <cellStyle name="20% - Accent1 4 2 5 2 2 2 5 3" xfId="37076" xr:uid="{00000000-0005-0000-0000-00001C900000}"/>
    <cellStyle name="20% - Accent1 4 2 5 2 2 2 6" xfId="37077" xr:uid="{00000000-0005-0000-0000-00001D900000}"/>
    <cellStyle name="20% - Accent1 4 2 5 2 2 2 6 2" xfId="37078" xr:uid="{00000000-0005-0000-0000-00001E900000}"/>
    <cellStyle name="20% - Accent1 4 2 5 2 2 2 6 2 2" xfId="37079" xr:uid="{00000000-0005-0000-0000-00001F900000}"/>
    <cellStyle name="20% - Accent1 4 2 5 2 2 2 6 3" xfId="37080" xr:uid="{00000000-0005-0000-0000-000020900000}"/>
    <cellStyle name="20% - Accent1 4 2 5 2 2 2 7" xfId="37081" xr:uid="{00000000-0005-0000-0000-000021900000}"/>
    <cellStyle name="20% - Accent1 4 2 5 2 2 2 7 2" xfId="37082" xr:uid="{00000000-0005-0000-0000-000022900000}"/>
    <cellStyle name="20% - Accent1 4 2 5 2 2 2 8" xfId="37083" xr:uid="{00000000-0005-0000-0000-000023900000}"/>
    <cellStyle name="20% - Accent1 4 2 5 2 2 2 8 2" xfId="37084" xr:uid="{00000000-0005-0000-0000-000024900000}"/>
    <cellStyle name="20% - Accent1 4 2 5 2 2 2 9" xfId="37085" xr:uid="{00000000-0005-0000-0000-000025900000}"/>
    <cellStyle name="20% - Accent1 4 2 5 2 2 3" xfId="37086" xr:uid="{00000000-0005-0000-0000-000026900000}"/>
    <cellStyle name="20% - Accent1 4 2 5 2 2 3 2" xfId="37087" xr:uid="{00000000-0005-0000-0000-000027900000}"/>
    <cellStyle name="20% - Accent1 4 2 5 2 2 3 2 2" xfId="37088" xr:uid="{00000000-0005-0000-0000-000028900000}"/>
    <cellStyle name="20% - Accent1 4 2 5 2 2 3 2 2 2" xfId="37089" xr:uid="{00000000-0005-0000-0000-000029900000}"/>
    <cellStyle name="20% - Accent1 4 2 5 2 2 3 2 2 2 2" xfId="37090" xr:uid="{00000000-0005-0000-0000-00002A900000}"/>
    <cellStyle name="20% - Accent1 4 2 5 2 2 3 2 2 3" xfId="37091" xr:uid="{00000000-0005-0000-0000-00002B900000}"/>
    <cellStyle name="20% - Accent1 4 2 5 2 2 3 2 3" xfId="37092" xr:uid="{00000000-0005-0000-0000-00002C900000}"/>
    <cellStyle name="20% - Accent1 4 2 5 2 2 3 2 3 2" xfId="37093" xr:uid="{00000000-0005-0000-0000-00002D900000}"/>
    <cellStyle name="20% - Accent1 4 2 5 2 2 3 2 4" xfId="37094" xr:uid="{00000000-0005-0000-0000-00002E900000}"/>
    <cellStyle name="20% - Accent1 4 2 5 2 2 3 3" xfId="37095" xr:uid="{00000000-0005-0000-0000-00002F900000}"/>
    <cellStyle name="20% - Accent1 4 2 5 2 2 3 3 2" xfId="37096" xr:uid="{00000000-0005-0000-0000-000030900000}"/>
    <cellStyle name="20% - Accent1 4 2 5 2 2 3 3 2 2" xfId="37097" xr:uid="{00000000-0005-0000-0000-000031900000}"/>
    <cellStyle name="20% - Accent1 4 2 5 2 2 3 3 2 2 2" xfId="37098" xr:uid="{00000000-0005-0000-0000-000032900000}"/>
    <cellStyle name="20% - Accent1 4 2 5 2 2 3 3 2 3" xfId="37099" xr:uid="{00000000-0005-0000-0000-000033900000}"/>
    <cellStyle name="20% - Accent1 4 2 5 2 2 3 3 3" xfId="37100" xr:uid="{00000000-0005-0000-0000-000034900000}"/>
    <cellStyle name="20% - Accent1 4 2 5 2 2 3 3 3 2" xfId="37101" xr:uid="{00000000-0005-0000-0000-000035900000}"/>
    <cellStyle name="20% - Accent1 4 2 5 2 2 3 3 4" xfId="37102" xr:uid="{00000000-0005-0000-0000-000036900000}"/>
    <cellStyle name="20% - Accent1 4 2 5 2 2 3 4" xfId="37103" xr:uid="{00000000-0005-0000-0000-000037900000}"/>
    <cellStyle name="20% - Accent1 4 2 5 2 2 3 4 2" xfId="37104" xr:uid="{00000000-0005-0000-0000-000038900000}"/>
    <cellStyle name="20% - Accent1 4 2 5 2 2 3 4 2 2" xfId="37105" xr:uid="{00000000-0005-0000-0000-000039900000}"/>
    <cellStyle name="20% - Accent1 4 2 5 2 2 3 4 2 2 2" xfId="37106" xr:uid="{00000000-0005-0000-0000-00003A900000}"/>
    <cellStyle name="20% - Accent1 4 2 5 2 2 3 4 2 3" xfId="37107" xr:uid="{00000000-0005-0000-0000-00003B900000}"/>
    <cellStyle name="20% - Accent1 4 2 5 2 2 3 4 3" xfId="37108" xr:uid="{00000000-0005-0000-0000-00003C900000}"/>
    <cellStyle name="20% - Accent1 4 2 5 2 2 3 4 3 2" xfId="37109" xr:uid="{00000000-0005-0000-0000-00003D900000}"/>
    <cellStyle name="20% - Accent1 4 2 5 2 2 3 4 4" xfId="37110" xr:uid="{00000000-0005-0000-0000-00003E900000}"/>
    <cellStyle name="20% - Accent1 4 2 5 2 2 3 5" xfId="37111" xr:uid="{00000000-0005-0000-0000-00003F900000}"/>
    <cellStyle name="20% - Accent1 4 2 5 2 2 3 5 2" xfId="37112" xr:uid="{00000000-0005-0000-0000-000040900000}"/>
    <cellStyle name="20% - Accent1 4 2 5 2 2 3 5 2 2" xfId="37113" xr:uid="{00000000-0005-0000-0000-000041900000}"/>
    <cellStyle name="20% - Accent1 4 2 5 2 2 3 5 3" xfId="37114" xr:uid="{00000000-0005-0000-0000-000042900000}"/>
    <cellStyle name="20% - Accent1 4 2 5 2 2 3 6" xfId="37115" xr:uid="{00000000-0005-0000-0000-000043900000}"/>
    <cellStyle name="20% - Accent1 4 2 5 2 2 3 6 2" xfId="37116" xr:uid="{00000000-0005-0000-0000-000044900000}"/>
    <cellStyle name="20% - Accent1 4 2 5 2 2 3 6 2 2" xfId="37117" xr:uid="{00000000-0005-0000-0000-000045900000}"/>
    <cellStyle name="20% - Accent1 4 2 5 2 2 3 6 3" xfId="37118" xr:uid="{00000000-0005-0000-0000-000046900000}"/>
    <cellStyle name="20% - Accent1 4 2 5 2 2 3 7" xfId="37119" xr:uid="{00000000-0005-0000-0000-000047900000}"/>
    <cellStyle name="20% - Accent1 4 2 5 2 2 3 7 2" xfId="37120" xr:uid="{00000000-0005-0000-0000-000048900000}"/>
    <cellStyle name="20% - Accent1 4 2 5 2 2 3 8" xfId="37121" xr:uid="{00000000-0005-0000-0000-000049900000}"/>
    <cellStyle name="20% - Accent1 4 2 5 2 2 3 8 2" xfId="37122" xr:uid="{00000000-0005-0000-0000-00004A900000}"/>
    <cellStyle name="20% - Accent1 4 2 5 2 2 3 9" xfId="37123" xr:uid="{00000000-0005-0000-0000-00004B900000}"/>
    <cellStyle name="20% - Accent1 4 2 5 2 2 4" xfId="37124" xr:uid="{00000000-0005-0000-0000-00004C900000}"/>
    <cellStyle name="20% - Accent1 4 2 5 2 2 4 2" xfId="37125" xr:uid="{00000000-0005-0000-0000-00004D900000}"/>
    <cellStyle name="20% - Accent1 4 2 5 2 2 4 2 2" xfId="37126" xr:uid="{00000000-0005-0000-0000-00004E900000}"/>
    <cellStyle name="20% - Accent1 4 2 5 2 2 4 2 2 2" xfId="37127" xr:uid="{00000000-0005-0000-0000-00004F900000}"/>
    <cellStyle name="20% - Accent1 4 2 5 2 2 4 2 3" xfId="37128" xr:uid="{00000000-0005-0000-0000-000050900000}"/>
    <cellStyle name="20% - Accent1 4 2 5 2 2 4 3" xfId="37129" xr:uid="{00000000-0005-0000-0000-000051900000}"/>
    <cellStyle name="20% - Accent1 4 2 5 2 2 4 3 2" xfId="37130" xr:uid="{00000000-0005-0000-0000-000052900000}"/>
    <cellStyle name="20% - Accent1 4 2 5 2 2 4 4" xfId="37131" xr:uid="{00000000-0005-0000-0000-000053900000}"/>
    <cellStyle name="20% - Accent1 4 2 5 2 2 5" xfId="37132" xr:uid="{00000000-0005-0000-0000-000054900000}"/>
    <cellStyle name="20% - Accent1 4 2 5 2 2 5 2" xfId="37133" xr:uid="{00000000-0005-0000-0000-000055900000}"/>
    <cellStyle name="20% - Accent1 4 2 5 2 2 5 2 2" xfId="37134" xr:uid="{00000000-0005-0000-0000-000056900000}"/>
    <cellStyle name="20% - Accent1 4 2 5 2 2 5 2 2 2" xfId="37135" xr:uid="{00000000-0005-0000-0000-000057900000}"/>
    <cellStyle name="20% - Accent1 4 2 5 2 2 5 2 3" xfId="37136" xr:uid="{00000000-0005-0000-0000-000058900000}"/>
    <cellStyle name="20% - Accent1 4 2 5 2 2 5 3" xfId="37137" xr:uid="{00000000-0005-0000-0000-000059900000}"/>
    <cellStyle name="20% - Accent1 4 2 5 2 2 5 3 2" xfId="37138" xr:uid="{00000000-0005-0000-0000-00005A900000}"/>
    <cellStyle name="20% - Accent1 4 2 5 2 2 5 4" xfId="37139" xr:uid="{00000000-0005-0000-0000-00005B900000}"/>
    <cellStyle name="20% - Accent1 4 2 5 2 2 6" xfId="37140" xr:uid="{00000000-0005-0000-0000-00005C900000}"/>
    <cellStyle name="20% - Accent1 4 2 5 2 2 6 2" xfId="37141" xr:uid="{00000000-0005-0000-0000-00005D900000}"/>
    <cellStyle name="20% - Accent1 4 2 5 2 2 6 2 2" xfId="37142" xr:uid="{00000000-0005-0000-0000-00005E900000}"/>
    <cellStyle name="20% - Accent1 4 2 5 2 2 6 2 2 2" xfId="37143" xr:uid="{00000000-0005-0000-0000-00005F900000}"/>
    <cellStyle name="20% - Accent1 4 2 5 2 2 6 2 3" xfId="37144" xr:uid="{00000000-0005-0000-0000-000060900000}"/>
    <cellStyle name="20% - Accent1 4 2 5 2 2 6 3" xfId="37145" xr:uid="{00000000-0005-0000-0000-000061900000}"/>
    <cellStyle name="20% - Accent1 4 2 5 2 2 6 3 2" xfId="37146" xr:uid="{00000000-0005-0000-0000-000062900000}"/>
    <cellStyle name="20% - Accent1 4 2 5 2 2 6 4" xfId="37147" xr:uid="{00000000-0005-0000-0000-000063900000}"/>
    <cellStyle name="20% - Accent1 4 2 5 2 2 7" xfId="37148" xr:uid="{00000000-0005-0000-0000-000064900000}"/>
    <cellStyle name="20% - Accent1 4 2 5 2 2 7 2" xfId="37149" xr:uid="{00000000-0005-0000-0000-000065900000}"/>
    <cellStyle name="20% - Accent1 4 2 5 2 2 7 2 2" xfId="37150" xr:uid="{00000000-0005-0000-0000-000066900000}"/>
    <cellStyle name="20% - Accent1 4 2 5 2 2 7 3" xfId="37151" xr:uid="{00000000-0005-0000-0000-000067900000}"/>
    <cellStyle name="20% - Accent1 4 2 5 2 2 8" xfId="37152" xr:uid="{00000000-0005-0000-0000-000068900000}"/>
    <cellStyle name="20% - Accent1 4 2 5 2 2 8 2" xfId="37153" xr:uid="{00000000-0005-0000-0000-000069900000}"/>
    <cellStyle name="20% - Accent1 4 2 5 2 2 8 2 2" xfId="37154" xr:uid="{00000000-0005-0000-0000-00006A900000}"/>
    <cellStyle name="20% - Accent1 4 2 5 2 2 8 3" xfId="37155" xr:uid="{00000000-0005-0000-0000-00006B900000}"/>
    <cellStyle name="20% - Accent1 4 2 5 2 2 9" xfId="37156" xr:uid="{00000000-0005-0000-0000-00006C900000}"/>
    <cellStyle name="20% - Accent1 4 2 5 2 2 9 2" xfId="37157" xr:uid="{00000000-0005-0000-0000-00006D900000}"/>
    <cellStyle name="20% - Accent1 4 2 5 2 3" xfId="37158" xr:uid="{00000000-0005-0000-0000-00006E900000}"/>
    <cellStyle name="20% - Accent1 4 2 5 2 3 10" xfId="37159" xr:uid="{00000000-0005-0000-0000-00006F900000}"/>
    <cellStyle name="20% - Accent1 4 2 5 2 3 10 2" xfId="37160" xr:uid="{00000000-0005-0000-0000-000070900000}"/>
    <cellStyle name="20% - Accent1 4 2 5 2 3 11" xfId="37161" xr:uid="{00000000-0005-0000-0000-000071900000}"/>
    <cellStyle name="20% - Accent1 4 2 5 2 3 2" xfId="37162" xr:uid="{00000000-0005-0000-0000-000072900000}"/>
    <cellStyle name="20% - Accent1 4 2 5 2 3 2 2" xfId="37163" xr:uid="{00000000-0005-0000-0000-000073900000}"/>
    <cellStyle name="20% - Accent1 4 2 5 2 3 2 2 2" xfId="37164" xr:uid="{00000000-0005-0000-0000-000074900000}"/>
    <cellStyle name="20% - Accent1 4 2 5 2 3 2 2 2 2" xfId="37165" xr:uid="{00000000-0005-0000-0000-000075900000}"/>
    <cellStyle name="20% - Accent1 4 2 5 2 3 2 2 2 2 2" xfId="37166" xr:uid="{00000000-0005-0000-0000-000076900000}"/>
    <cellStyle name="20% - Accent1 4 2 5 2 3 2 2 2 3" xfId="37167" xr:uid="{00000000-0005-0000-0000-000077900000}"/>
    <cellStyle name="20% - Accent1 4 2 5 2 3 2 2 3" xfId="37168" xr:uid="{00000000-0005-0000-0000-000078900000}"/>
    <cellStyle name="20% - Accent1 4 2 5 2 3 2 2 3 2" xfId="37169" xr:uid="{00000000-0005-0000-0000-000079900000}"/>
    <cellStyle name="20% - Accent1 4 2 5 2 3 2 2 4" xfId="37170" xr:uid="{00000000-0005-0000-0000-00007A900000}"/>
    <cellStyle name="20% - Accent1 4 2 5 2 3 2 3" xfId="37171" xr:uid="{00000000-0005-0000-0000-00007B900000}"/>
    <cellStyle name="20% - Accent1 4 2 5 2 3 2 3 2" xfId="37172" xr:uid="{00000000-0005-0000-0000-00007C900000}"/>
    <cellStyle name="20% - Accent1 4 2 5 2 3 2 3 2 2" xfId="37173" xr:uid="{00000000-0005-0000-0000-00007D900000}"/>
    <cellStyle name="20% - Accent1 4 2 5 2 3 2 3 2 2 2" xfId="37174" xr:uid="{00000000-0005-0000-0000-00007E900000}"/>
    <cellStyle name="20% - Accent1 4 2 5 2 3 2 3 2 3" xfId="37175" xr:uid="{00000000-0005-0000-0000-00007F900000}"/>
    <cellStyle name="20% - Accent1 4 2 5 2 3 2 3 3" xfId="37176" xr:uid="{00000000-0005-0000-0000-000080900000}"/>
    <cellStyle name="20% - Accent1 4 2 5 2 3 2 3 3 2" xfId="37177" xr:uid="{00000000-0005-0000-0000-000081900000}"/>
    <cellStyle name="20% - Accent1 4 2 5 2 3 2 3 4" xfId="37178" xr:uid="{00000000-0005-0000-0000-000082900000}"/>
    <cellStyle name="20% - Accent1 4 2 5 2 3 2 4" xfId="37179" xr:uid="{00000000-0005-0000-0000-000083900000}"/>
    <cellStyle name="20% - Accent1 4 2 5 2 3 2 4 2" xfId="37180" xr:uid="{00000000-0005-0000-0000-000084900000}"/>
    <cellStyle name="20% - Accent1 4 2 5 2 3 2 4 2 2" xfId="37181" xr:uid="{00000000-0005-0000-0000-000085900000}"/>
    <cellStyle name="20% - Accent1 4 2 5 2 3 2 4 2 2 2" xfId="37182" xr:uid="{00000000-0005-0000-0000-000086900000}"/>
    <cellStyle name="20% - Accent1 4 2 5 2 3 2 4 2 3" xfId="37183" xr:uid="{00000000-0005-0000-0000-000087900000}"/>
    <cellStyle name="20% - Accent1 4 2 5 2 3 2 4 3" xfId="37184" xr:uid="{00000000-0005-0000-0000-000088900000}"/>
    <cellStyle name="20% - Accent1 4 2 5 2 3 2 4 3 2" xfId="37185" xr:uid="{00000000-0005-0000-0000-000089900000}"/>
    <cellStyle name="20% - Accent1 4 2 5 2 3 2 4 4" xfId="37186" xr:uid="{00000000-0005-0000-0000-00008A900000}"/>
    <cellStyle name="20% - Accent1 4 2 5 2 3 2 5" xfId="37187" xr:uid="{00000000-0005-0000-0000-00008B900000}"/>
    <cellStyle name="20% - Accent1 4 2 5 2 3 2 5 2" xfId="37188" xr:uid="{00000000-0005-0000-0000-00008C900000}"/>
    <cellStyle name="20% - Accent1 4 2 5 2 3 2 5 2 2" xfId="37189" xr:uid="{00000000-0005-0000-0000-00008D900000}"/>
    <cellStyle name="20% - Accent1 4 2 5 2 3 2 5 3" xfId="37190" xr:uid="{00000000-0005-0000-0000-00008E900000}"/>
    <cellStyle name="20% - Accent1 4 2 5 2 3 2 6" xfId="37191" xr:uid="{00000000-0005-0000-0000-00008F900000}"/>
    <cellStyle name="20% - Accent1 4 2 5 2 3 2 6 2" xfId="37192" xr:uid="{00000000-0005-0000-0000-000090900000}"/>
    <cellStyle name="20% - Accent1 4 2 5 2 3 2 6 2 2" xfId="37193" xr:uid="{00000000-0005-0000-0000-000091900000}"/>
    <cellStyle name="20% - Accent1 4 2 5 2 3 2 6 3" xfId="37194" xr:uid="{00000000-0005-0000-0000-000092900000}"/>
    <cellStyle name="20% - Accent1 4 2 5 2 3 2 7" xfId="37195" xr:uid="{00000000-0005-0000-0000-000093900000}"/>
    <cellStyle name="20% - Accent1 4 2 5 2 3 2 7 2" xfId="37196" xr:uid="{00000000-0005-0000-0000-000094900000}"/>
    <cellStyle name="20% - Accent1 4 2 5 2 3 2 8" xfId="37197" xr:uid="{00000000-0005-0000-0000-000095900000}"/>
    <cellStyle name="20% - Accent1 4 2 5 2 3 2 8 2" xfId="37198" xr:uid="{00000000-0005-0000-0000-000096900000}"/>
    <cellStyle name="20% - Accent1 4 2 5 2 3 2 9" xfId="37199" xr:uid="{00000000-0005-0000-0000-000097900000}"/>
    <cellStyle name="20% - Accent1 4 2 5 2 3 3" xfId="37200" xr:uid="{00000000-0005-0000-0000-000098900000}"/>
    <cellStyle name="20% - Accent1 4 2 5 2 3 3 2" xfId="37201" xr:uid="{00000000-0005-0000-0000-000099900000}"/>
    <cellStyle name="20% - Accent1 4 2 5 2 3 3 2 2" xfId="37202" xr:uid="{00000000-0005-0000-0000-00009A900000}"/>
    <cellStyle name="20% - Accent1 4 2 5 2 3 3 2 2 2" xfId="37203" xr:uid="{00000000-0005-0000-0000-00009B900000}"/>
    <cellStyle name="20% - Accent1 4 2 5 2 3 3 2 2 2 2" xfId="37204" xr:uid="{00000000-0005-0000-0000-00009C900000}"/>
    <cellStyle name="20% - Accent1 4 2 5 2 3 3 2 2 3" xfId="37205" xr:uid="{00000000-0005-0000-0000-00009D900000}"/>
    <cellStyle name="20% - Accent1 4 2 5 2 3 3 2 3" xfId="37206" xr:uid="{00000000-0005-0000-0000-00009E900000}"/>
    <cellStyle name="20% - Accent1 4 2 5 2 3 3 2 3 2" xfId="37207" xr:uid="{00000000-0005-0000-0000-00009F900000}"/>
    <cellStyle name="20% - Accent1 4 2 5 2 3 3 2 4" xfId="37208" xr:uid="{00000000-0005-0000-0000-0000A0900000}"/>
    <cellStyle name="20% - Accent1 4 2 5 2 3 3 3" xfId="37209" xr:uid="{00000000-0005-0000-0000-0000A1900000}"/>
    <cellStyle name="20% - Accent1 4 2 5 2 3 3 3 2" xfId="37210" xr:uid="{00000000-0005-0000-0000-0000A2900000}"/>
    <cellStyle name="20% - Accent1 4 2 5 2 3 3 3 2 2" xfId="37211" xr:uid="{00000000-0005-0000-0000-0000A3900000}"/>
    <cellStyle name="20% - Accent1 4 2 5 2 3 3 3 2 2 2" xfId="37212" xr:uid="{00000000-0005-0000-0000-0000A4900000}"/>
    <cellStyle name="20% - Accent1 4 2 5 2 3 3 3 2 3" xfId="37213" xr:uid="{00000000-0005-0000-0000-0000A5900000}"/>
    <cellStyle name="20% - Accent1 4 2 5 2 3 3 3 3" xfId="37214" xr:uid="{00000000-0005-0000-0000-0000A6900000}"/>
    <cellStyle name="20% - Accent1 4 2 5 2 3 3 3 3 2" xfId="37215" xr:uid="{00000000-0005-0000-0000-0000A7900000}"/>
    <cellStyle name="20% - Accent1 4 2 5 2 3 3 3 4" xfId="37216" xr:uid="{00000000-0005-0000-0000-0000A8900000}"/>
    <cellStyle name="20% - Accent1 4 2 5 2 3 3 4" xfId="37217" xr:uid="{00000000-0005-0000-0000-0000A9900000}"/>
    <cellStyle name="20% - Accent1 4 2 5 2 3 3 4 2" xfId="37218" xr:uid="{00000000-0005-0000-0000-0000AA900000}"/>
    <cellStyle name="20% - Accent1 4 2 5 2 3 3 4 2 2" xfId="37219" xr:uid="{00000000-0005-0000-0000-0000AB900000}"/>
    <cellStyle name="20% - Accent1 4 2 5 2 3 3 4 2 2 2" xfId="37220" xr:uid="{00000000-0005-0000-0000-0000AC900000}"/>
    <cellStyle name="20% - Accent1 4 2 5 2 3 3 4 2 3" xfId="37221" xr:uid="{00000000-0005-0000-0000-0000AD900000}"/>
    <cellStyle name="20% - Accent1 4 2 5 2 3 3 4 3" xfId="37222" xr:uid="{00000000-0005-0000-0000-0000AE900000}"/>
    <cellStyle name="20% - Accent1 4 2 5 2 3 3 4 3 2" xfId="37223" xr:uid="{00000000-0005-0000-0000-0000AF900000}"/>
    <cellStyle name="20% - Accent1 4 2 5 2 3 3 4 4" xfId="37224" xr:uid="{00000000-0005-0000-0000-0000B0900000}"/>
    <cellStyle name="20% - Accent1 4 2 5 2 3 3 5" xfId="37225" xr:uid="{00000000-0005-0000-0000-0000B1900000}"/>
    <cellStyle name="20% - Accent1 4 2 5 2 3 3 5 2" xfId="37226" xr:uid="{00000000-0005-0000-0000-0000B2900000}"/>
    <cellStyle name="20% - Accent1 4 2 5 2 3 3 5 2 2" xfId="37227" xr:uid="{00000000-0005-0000-0000-0000B3900000}"/>
    <cellStyle name="20% - Accent1 4 2 5 2 3 3 5 3" xfId="37228" xr:uid="{00000000-0005-0000-0000-0000B4900000}"/>
    <cellStyle name="20% - Accent1 4 2 5 2 3 3 6" xfId="37229" xr:uid="{00000000-0005-0000-0000-0000B5900000}"/>
    <cellStyle name="20% - Accent1 4 2 5 2 3 3 6 2" xfId="37230" xr:uid="{00000000-0005-0000-0000-0000B6900000}"/>
    <cellStyle name="20% - Accent1 4 2 5 2 3 3 6 2 2" xfId="37231" xr:uid="{00000000-0005-0000-0000-0000B7900000}"/>
    <cellStyle name="20% - Accent1 4 2 5 2 3 3 6 3" xfId="37232" xr:uid="{00000000-0005-0000-0000-0000B8900000}"/>
    <cellStyle name="20% - Accent1 4 2 5 2 3 3 7" xfId="37233" xr:uid="{00000000-0005-0000-0000-0000B9900000}"/>
    <cellStyle name="20% - Accent1 4 2 5 2 3 3 7 2" xfId="37234" xr:uid="{00000000-0005-0000-0000-0000BA900000}"/>
    <cellStyle name="20% - Accent1 4 2 5 2 3 3 8" xfId="37235" xr:uid="{00000000-0005-0000-0000-0000BB900000}"/>
    <cellStyle name="20% - Accent1 4 2 5 2 3 3 8 2" xfId="37236" xr:uid="{00000000-0005-0000-0000-0000BC900000}"/>
    <cellStyle name="20% - Accent1 4 2 5 2 3 3 9" xfId="37237" xr:uid="{00000000-0005-0000-0000-0000BD900000}"/>
    <cellStyle name="20% - Accent1 4 2 5 2 3 4" xfId="37238" xr:uid="{00000000-0005-0000-0000-0000BE900000}"/>
    <cellStyle name="20% - Accent1 4 2 5 2 3 4 2" xfId="37239" xr:uid="{00000000-0005-0000-0000-0000BF900000}"/>
    <cellStyle name="20% - Accent1 4 2 5 2 3 4 2 2" xfId="37240" xr:uid="{00000000-0005-0000-0000-0000C0900000}"/>
    <cellStyle name="20% - Accent1 4 2 5 2 3 4 2 2 2" xfId="37241" xr:uid="{00000000-0005-0000-0000-0000C1900000}"/>
    <cellStyle name="20% - Accent1 4 2 5 2 3 4 2 3" xfId="37242" xr:uid="{00000000-0005-0000-0000-0000C2900000}"/>
    <cellStyle name="20% - Accent1 4 2 5 2 3 4 3" xfId="37243" xr:uid="{00000000-0005-0000-0000-0000C3900000}"/>
    <cellStyle name="20% - Accent1 4 2 5 2 3 4 3 2" xfId="37244" xr:uid="{00000000-0005-0000-0000-0000C4900000}"/>
    <cellStyle name="20% - Accent1 4 2 5 2 3 4 4" xfId="37245" xr:uid="{00000000-0005-0000-0000-0000C5900000}"/>
    <cellStyle name="20% - Accent1 4 2 5 2 3 5" xfId="37246" xr:uid="{00000000-0005-0000-0000-0000C6900000}"/>
    <cellStyle name="20% - Accent1 4 2 5 2 3 5 2" xfId="37247" xr:uid="{00000000-0005-0000-0000-0000C7900000}"/>
    <cellStyle name="20% - Accent1 4 2 5 2 3 5 2 2" xfId="37248" xr:uid="{00000000-0005-0000-0000-0000C8900000}"/>
    <cellStyle name="20% - Accent1 4 2 5 2 3 5 2 2 2" xfId="37249" xr:uid="{00000000-0005-0000-0000-0000C9900000}"/>
    <cellStyle name="20% - Accent1 4 2 5 2 3 5 2 3" xfId="37250" xr:uid="{00000000-0005-0000-0000-0000CA900000}"/>
    <cellStyle name="20% - Accent1 4 2 5 2 3 5 3" xfId="37251" xr:uid="{00000000-0005-0000-0000-0000CB900000}"/>
    <cellStyle name="20% - Accent1 4 2 5 2 3 5 3 2" xfId="37252" xr:uid="{00000000-0005-0000-0000-0000CC900000}"/>
    <cellStyle name="20% - Accent1 4 2 5 2 3 5 4" xfId="37253" xr:uid="{00000000-0005-0000-0000-0000CD900000}"/>
    <cellStyle name="20% - Accent1 4 2 5 2 3 6" xfId="37254" xr:uid="{00000000-0005-0000-0000-0000CE900000}"/>
    <cellStyle name="20% - Accent1 4 2 5 2 3 6 2" xfId="37255" xr:uid="{00000000-0005-0000-0000-0000CF900000}"/>
    <cellStyle name="20% - Accent1 4 2 5 2 3 6 2 2" xfId="37256" xr:uid="{00000000-0005-0000-0000-0000D0900000}"/>
    <cellStyle name="20% - Accent1 4 2 5 2 3 6 2 2 2" xfId="37257" xr:uid="{00000000-0005-0000-0000-0000D1900000}"/>
    <cellStyle name="20% - Accent1 4 2 5 2 3 6 2 3" xfId="37258" xr:uid="{00000000-0005-0000-0000-0000D2900000}"/>
    <cellStyle name="20% - Accent1 4 2 5 2 3 6 3" xfId="37259" xr:uid="{00000000-0005-0000-0000-0000D3900000}"/>
    <cellStyle name="20% - Accent1 4 2 5 2 3 6 3 2" xfId="37260" xr:uid="{00000000-0005-0000-0000-0000D4900000}"/>
    <cellStyle name="20% - Accent1 4 2 5 2 3 6 4" xfId="37261" xr:uid="{00000000-0005-0000-0000-0000D5900000}"/>
    <cellStyle name="20% - Accent1 4 2 5 2 3 7" xfId="37262" xr:uid="{00000000-0005-0000-0000-0000D6900000}"/>
    <cellStyle name="20% - Accent1 4 2 5 2 3 7 2" xfId="37263" xr:uid="{00000000-0005-0000-0000-0000D7900000}"/>
    <cellStyle name="20% - Accent1 4 2 5 2 3 7 2 2" xfId="37264" xr:uid="{00000000-0005-0000-0000-0000D8900000}"/>
    <cellStyle name="20% - Accent1 4 2 5 2 3 7 3" xfId="37265" xr:uid="{00000000-0005-0000-0000-0000D9900000}"/>
    <cellStyle name="20% - Accent1 4 2 5 2 3 8" xfId="37266" xr:uid="{00000000-0005-0000-0000-0000DA900000}"/>
    <cellStyle name="20% - Accent1 4 2 5 2 3 8 2" xfId="37267" xr:uid="{00000000-0005-0000-0000-0000DB900000}"/>
    <cellStyle name="20% - Accent1 4 2 5 2 3 8 2 2" xfId="37268" xr:uid="{00000000-0005-0000-0000-0000DC900000}"/>
    <cellStyle name="20% - Accent1 4 2 5 2 3 8 3" xfId="37269" xr:uid="{00000000-0005-0000-0000-0000DD900000}"/>
    <cellStyle name="20% - Accent1 4 2 5 2 3 9" xfId="37270" xr:uid="{00000000-0005-0000-0000-0000DE900000}"/>
    <cellStyle name="20% - Accent1 4 2 5 2 3 9 2" xfId="37271" xr:uid="{00000000-0005-0000-0000-0000DF900000}"/>
    <cellStyle name="20% - Accent1 4 2 5 2 4" xfId="37272" xr:uid="{00000000-0005-0000-0000-0000E0900000}"/>
    <cellStyle name="20% - Accent1 4 2 5 2 4 10" xfId="37273" xr:uid="{00000000-0005-0000-0000-0000E1900000}"/>
    <cellStyle name="20% - Accent1 4 2 5 2 4 10 2" xfId="37274" xr:uid="{00000000-0005-0000-0000-0000E2900000}"/>
    <cellStyle name="20% - Accent1 4 2 5 2 4 11" xfId="37275" xr:uid="{00000000-0005-0000-0000-0000E3900000}"/>
    <cellStyle name="20% - Accent1 4 2 5 2 4 2" xfId="37276" xr:uid="{00000000-0005-0000-0000-0000E4900000}"/>
    <cellStyle name="20% - Accent1 4 2 5 2 4 2 2" xfId="37277" xr:uid="{00000000-0005-0000-0000-0000E5900000}"/>
    <cellStyle name="20% - Accent1 4 2 5 2 4 2 2 2" xfId="37278" xr:uid="{00000000-0005-0000-0000-0000E6900000}"/>
    <cellStyle name="20% - Accent1 4 2 5 2 4 2 2 2 2" xfId="37279" xr:uid="{00000000-0005-0000-0000-0000E7900000}"/>
    <cellStyle name="20% - Accent1 4 2 5 2 4 2 2 2 2 2" xfId="37280" xr:uid="{00000000-0005-0000-0000-0000E8900000}"/>
    <cellStyle name="20% - Accent1 4 2 5 2 4 2 2 2 3" xfId="37281" xr:uid="{00000000-0005-0000-0000-0000E9900000}"/>
    <cellStyle name="20% - Accent1 4 2 5 2 4 2 2 3" xfId="37282" xr:uid="{00000000-0005-0000-0000-0000EA900000}"/>
    <cellStyle name="20% - Accent1 4 2 5 2 4 2 2 3 2" xfId="37283" xr:uid="{00000000-0005-0000-0000-0000EB900000}"/>
    <cellStyle name="20% - Accent1 4 2 5 2 4 2 2 4" xfId="37284" xr:uid="{00000000-0005-0000-0000-0000EC900000}"/>
    <cellStyle name="20% - Accent1 4 2 5 2 4 2 3" xfId="37285" xr:uid="{00000000-0005-0000-0000-0000ED900000}"/>
    <cellStyle name="20% - Accent1 4 2 5 2 4 2 3 2" xfId="37286" xr:uid="{00000000-0005-0000-0000-0000EE900000}"/>
    <cellStyle name="20% - Accent1 4 2 5 2 4 2 3 2 2" xfId="37287" xr:uid="{00000000-0005-0000-0000-0000EF900000}"/>
    <cellStyle name="20% - Accent1 4 2 5 2 4 2 3 2 2 2" xfId="37288" xr:uid="{00000000-0005-0000-0000-0000F0900000}"/>
    <cellStyle name="20% - Accent1 4 2 5 2 4 2 3 2 3" xfId="37289" xr:uid="{00000000-0005-0000-0000-0000F1900000}"/>
    <cellStyle name="20% - Accent1 4 2 5 2 4 2 3 3" xfId="37290" xr:uid="{00000000-0005-0000-0000-0000F2900000}"/>
    <cellStyle name="20% - Accent1 4 2 5 2 4 2 3 3 2" xfId="37291" xr:uid="{00000000-0005-0000-0000-0000F3900000}"/>
    <cellStyle name="20% - Accent1 4 2 5 2 4 2 3 4" xfId="37292" xr:uid="{00000000-0005-0000-0000-0000F4900000}"/>
    <cellStyle name="20% - Accent1 4 2 5 2 4 2 4" xfId="37293" xr:uid="{00000000-0005-0000-0000-0000F5900000}"/>
    <cellStyle name="20% - Accent1 4 2 5 2 4 2 4 2" xfId="37294" xr:uid="{00000000-0005-0000-0000-0000F6900000}"/>
    <cellStyle name="20% - Accent1 4 2 5 2 4 2 4 2 2" xfId="37295" xr:uid="{00000000-0005-0000-0000-0000F7900000}"/>
    <cellStyle name="20% - Accent1 4 2 5 2 4 2 4 2 2 2" xfId="37296" xr:uid="{00000000-0005-0000-0000-0000F8900000}"/>
    <cellStyle name="20% - Accent1 4 2 5 2 4 2 4 2 3" xfId="37297" xr:uid="{00000000-0005-0000-0000-0000F9900000}"/>
    <cellStyle name="20% - Accent1 4 2 5 2 4 2 4 3" xfId="37298" xr:uid="{00000000-0005-0000-0000-0000FA900000}"/>
    <cellStyle name="20% - Accent1 4 2 5 2 4 2 4 3 2" xfId="37299" xr:uid="{00000000-0005-0000-0000-0000FB900000}"/>
    <cellStyle name="20% - Accent1 4 2 5 2 4 2 4 4" xfId="37300" xr:uid="{00000000-0005-0000-0000-0000FC900000}"/>
    <cellStyle name="20% - Accent1 4 2 5 2 4 2 5" xfId="37301" xr:uid="{00000000-0005-0000-0000-0000FD900000}"/>
    <cellStyle name="20% - Accent1 4 2 5 2 4 2 5 2" xfId="37302" xr:uid="{00000000-0005-0000-0000-0000FE900000}"/>
    <cellStyle name="20% - Accent1 4 2 5 2 4 2 5 2 2" xfId="37303" xr:uid="{00000000-0005-0000-0000-0000FF900000}"/>
    <cellStyle name="20% - Accent1 4 2 5 2 4 2 5 3" xfId="37304" xr:uid="{00000000-0005-0000-0000-000000910000}"/>
    <cellStyle name="20% - Accent1 4 2 5 2 4 2 6" xfId="37305" xr:uid="{00000000-0005-0000-0000-000001910000}"/>
    <cellStyle name="20% - Accent1 4 2 5 2 4 2 6 2" xfId="37306" xr:uid="{00000000-0005-0000-0000-000002910000}"/>
    <cellStyle name="20% - Accent1 4 2 5 2 4 2 6 2 2" xfId="37307" xr:uid="{00000000-0005-0000-0000-000003910000}"/>
    <cellStyle name="20% - Accent1 4 2 5 2 4 2 6 3" xfId="37308" xr:uid="{00000000-0005-0000-0000-000004910000}"/>
    <cellStyle name="20% - Accent1 4 2 5 2 4 2 7" xfId="37309" xr:uid="{00000000-0005-0000-0000-000005910000}"/>
    <cellStyle name="20% - Accent1 4 2 5 2 4 2 7 2" xfId="37310" xr:uid="{00000000-0005-0000-0000-000006910000}"/>
    <cellStyle name="20% - Accent1 4 2 5 2 4 2 8" xfId="37311" xr:uid="{00000000-0005-0000-0000-000007910000}"/>
    <cellStyle name="20% - Accent1 4 2 5 2 4 2 8 2" xfId="37312" xr:uid="{00000000-0005-0000-0000-000008910000}"/>
    <cellStyle name="20% - Accent1 4 2 5 2 4 2 9" xfId="37313" xr:uid="{00000000-0005-0000-0000-000009910000}"/>
    <cellStyle name="20% - Accent1 4 2 5 2 4 3" xfId="37314" xr:uid="{00000000-0005-0000-0000-00000A910000}"/>
    <cellStyle name="20% - Accent1 4 2 5 2 4 3 2" xfId="37315" xr:uid="{00000000-0005-0000-0000-00000B910000}"/>
    <cellStyle name="20% - Accent1 4 2 5 2 4 3 2 2" xfId="37316" xr:uid="{00000000-0005-0000-0000-00000C910000}"/>
    <cellStyle name="20% - Accent1 4 2 5 2 4 3 2 2 2" xfId="37317" xr:uid="{00000000-0005-0000-0000-00000D910000}"/>
    <cellStyle name="20% - Accent1 4 2 5 2 4 3 2 2 2 2" xfId="37318" xr:uid="{00000000-0005-0000-0000-00000E910000}"/>
    <cellStyle name="20% - Accent1 4 2 5 2 4 3 2 2 3" xfId="37319" xr:uid="{00000000-0005-0000-0000-00000F910000}"/>
    <cellStyle name="20% - Accent1 4 2 5 2 4 3 2 3" xfId="37320" xr:uid="{00000000-0005-0000-0000-000010910000}"/>
    <cellStyle name="20% - Accent1 4 2 5 2 4 3 2 3 2" xfId="37321" xr:uid="{00000000-0005-0000-0000-000011910000}"/>
    <cellStyle name="20% - Accent1 4 2 5 2 4 3 2 4" xfId="37322" xr:uid="{00000000-0005-0000-0000-000012910000}"/>
    <cellStyle name="20% - Accent1 4 2 5 2 4 3 3" xfId="37323" xr:uid="{00000000-0005-0000-0000-000013910000}"/>
    <cellStyle name="20% - Accent1 4 2 5 2 4 3 3 2" xfId="37324" xr:uid="{00000000-0005-0000-0000-000014910000}"/>
    <cellStyle name="20% - Accent1 4 2 5 2 4 3 3 2 2" xfId="37325" xr:uid="{00000000-0005-0000-0000-000015910000}"/>
    <cellStyle name="20% - Accent1 4 2 5 2 4 3 3 2 2 2" xfId="37326" xr:uid="{00000000-0005-0000-0000-000016910000}"/>
    <cellStyle name="20% - Accent1 4 2 5 2 4 3 3 2 3" xfId="37327" xr:uid="{00000000-0005-0000-0000-000017910000}"/>
    <cellStyle name="20% - Accent1 4 2 5 2 4 3 3 3" xfId="37328" xr:uid="{00000000-0005-0000-0000-000018910000}"/>
    <cellStyle name="20% - Accent1 4 2 5 2 4 3 3 3 2" xfId="37329" xr:uid="{00000000-0005-0000-0000-000019910000}"/>
    <cellStyle name="20% - Accent1 4 2 5 2 4 3 3 4" xfId="37330" xr:uid="{00000000-0005-0000-0000-00001A910000}"/>
    <cellStyle name="20% - Accent1 4 2 5 2 4 3 4" xfId="37331" xr:uid="{00000000-0005-0000-0000-00001B910000}"/>
    <cellStyle name="20% - Accent1 4 2 5 2 4 3 4 2" xfId="37332" xr:uid="{00000000-0005-0000-0000-00001C910000}"/>
    <cellStyle name="20% - Accent1 4 2 5 2 4 3 4 2 2" xfId="37333" xr:uid="{00000000-0005-0000-0000-00001D910000}"/>
    <cellStyle name="20% - Accent1 4 2 5 2 4 3 4 2 2 2" xfId="37334" xr:uid="{00000000-0005-0000-0000-00001E910000}"/>
    <cellStyle name="20% - Accent1 4 2 5 2 4 3 4 2 3" xfId="37335" xr:uid="{00000000-0005-0000-0000-00001F910000}"/>
    <cellStyle name="20% - Accent1 4 2 5 2 4 3 4 3" xfId="37336" xr:uid="{00000000-0005-0000-0000-000020910000}"/>
    <cellStyle name="20% - Accent1 4 2 5 2 4 3 4 3 2" xfId="37337" xr:uid="{00000000-0005-0000-0000-000021910000}"/>
    <cellStyle name="20% - Accent1 4 2 5 2 4 3 4 4" xfId="37338" xr:uid="{00000000-0005-0000-0000-000022910000}"/>
    <cellStyle name="20% - Accent1 4 2 5 2 4 3 5" xfId="37339" xr:uid="{00000000-0005-0000-0000-000023910000}"/>
    <cellStyle name="20% - Accent1 4 2 5 2 4 3 5 2" xfId="37340" xr:uid="{00000000-0005-0000-0000-000024910000}"/>
    <cellStyle name="20% - Accent1 4 2 5 2 4 3 5 2 2" xfId="37341" xr:uid="{00000000-0005-0000-0000-000025910000}"/>
    <cellStyle name="20% - Accent1 4 2 5 2 4 3 5 3" xfId="37342" xr:uid="{00000000-0005-0000-0000-000026910000}"/>
    <cellStyle name="20% - Accent1 4 2 5 2 4 3 6" xfId="37343" xr:uid="{00000000-0005-0000-0000-000027910000}"/>
    <cellStyle name="20% - Accent1 4 2 5 2 4 3 6 2" xfId="37344" xr:uid="{00000000-0005-0000-0000-000028910000}"/>
    <cellStyle name="20% - Accent1 4 2 5 2 4 3 6 2 2" xfId="37345" xr:uid="{00000000-0005-0000-0000-000029910000}"/>
    <cellStyle name="20% - Accent1 4 2 5 2 4 3 6 3" xfId="37346" xr:uid="{00000000-0005-0000-0000-00002A910000}"/>
    <cellStyle name="20% - Accent1 4 2 5 2 4 3 7" xfId="37347" xr:uid="{00000000-0005-0000-0000-00002B910000}"/>
    <cellStyle name="20% - Accent1 4 2 5 2 4 3 7 2" xfId="37348" xr:uid="{00000000-0005-0000-0000-00002C910000}"/>
    <cellStyle name="20% - Accent1 4 2 5 2 4 3 8" xfId="37349" xr:uid="{00000000-0005-0000-0000-00002D910000}"/>
    <cellStyle name="20% - Accent1 4 2 5 2 4 3 8 2" xfId="37350" xr:uid="{00000000-0005-0000-0000-00002E910000}"/>
    <cellStyle name="20% - Accent1 4 2 5 2 4 3 9" xfId="37351" xr:uid="{00000000-0005-0000-0000-00002F910000}"/>
    <cellStyle name="20% - Accent1 4 2 5 2 4 4" xfId="37352" xr:uid="{00000000-0005-0000-0000-000030910000}"/>
    <cellStyle name="20% - Accent1 4 2 5 2 4 4 2" xfId="37353" xr:uid="{00000000-0005-0000-0000-000031910000}"/>
    <cellStyle name="20% - Accent1 4 2 5 2 4 4 2 2" xfId="37354" xr:uid="{00000000-0005-0000-0000-000032910000}"/>
    <cellStyle name="20% - Accent1 4 2 5 2 4 4 2 2 2" xfId="37355" xr:uid="{00000000-0005-0000-0000-000033910000}"/>
    <cellStyle name="20% - Accent1 4 2 5 2 4 4 2 3" xfId="37356" xr:uid="{00000000-0005-0000-0000-000034910000}"/>
    <cellStyle name="20% - Accent1 4 2 5 2 4 4 3" xfId="37357" xr:uid="{00000000-0005-0000-0000-000035910000}"/>
    <cellStyle name="20% - Accent1 4 2 5 2 4 4 3 2" xfId="37358" xr:uid="{00000000-0005-0000-0000-000036910000}"/>
    <cellStyle name="20% - Accent1 4 2 5 2 4 4 4" xfId="37359" xr:uid="{00000000-0005-0000-0000-000037910000}"/>
    <cellStyle name="20% - Accent1 4 2 5 2 4 5" xfId="37360" xr:uid="{00000000-0005-0000-0000-000038910000}"/>
    <cellStyle name="20% - Accent1 4 2 5 2 4 5 2" xfId="37361" xr:uid="{00000000-0005-0000-0000-000039910000}"/>
    <cellStyle name="20% - Accent1 4 2 5 2 4 5 2 2" xfId="37362" xr:uid="{00000000-0005-0000-0000-00003A910000}"/>
    <cellStyle name="20% - Accent1 4 2 5 2 4 5 2 2 2" xfId="37363" xr:uid="{00000000-0005-0000-0000-00003B910000}"/>
    <cellStyle name="20% - Accent1 4 2 5 2 4 5 2 3" xfId="37364" xr:uid="{00000000-0005-0000-0000-00003C910000}"/>
    <cellStyle name="20% - Accent1 4 2 5 2 4 5 3" xfId="37365" xr:uid="{00000000-0005-0000-0000-00003D910000}"/>
    <cellStyle name="20% - Accent1 4 2 5 2 4 5 3 2" xfId="37366" xr:uid="{00000000-0005-0000-0000-00003E910000}"/>
    <cellStyle name="20% - Accent1 4 2 5 2 4 5 4" xfId="37367" xr:uid="{00000000-0005-0000-0000-00003F910000}"/>
    <cellStyle name="20% - Accent1 4 2 5 2 4 6" xfId="37368" xr:uid="{00000000-0005-0000-0000-000040910000}"/>
    <cellStyle name="20% - Accent1 4 2 5 2 4 6 2" xfId="37369" xr:uid="{00000000-0005-0000-0000-000041910000}"/>
    <cellStyle name="20% - Accent1 4 2 5 2 4 6 2 2" xfId="37370" xr:uid="{00000000-0005-0000-0000-000042910000}"/>
    <cellStyle name="20% - Accent1 4 2 5 2 4 6 2 2 2" xfId="37371" xr:uid="{00000000-0005-0000-0000-000043910000}"/>
    <cellStyle name="20% - Accent1 4 2 5 2 4 6 2 3" xfId="37372" xr:uid="{00000000-0005-0000-0000-000044910000}"/>
    <cellStyle name="20% - Accent1 4 2 5 2 4 6 3" xfId="37373" xr:uid="{00000000-0005-0000-0000-000045910000}"/>
    <cellStyle name="20% - Accent1 4 2 5 2 4 6 3 2" xfId="37374" xr:uid="{00000000-0005-0000-0000-000046910000}"/>
    <cellStyle name="20% - Accent1 4 2 5 2 4 6 4" xfId="37375" xr:uid="{00000000-0005-0000-0000-000047910000}"/>
    <cellStyle name="20% - Accent1 4 2 5 2 4 7" xfId="37376" xr:uid="{00000000-0005-0000-0000-000048910000}"/>
    <cellStyle name="20% - Accent1 4 2 5 2 4 7 2" xfId="37377" xr:uid="{00000000-0005-0000-0000-000049910000}"/>
    <cellStyle name="20% - Accent1 4 2 5 2 4 7 2 2" xfId="37378" xr:uid="{00000000-0005-0000-0000-00004A910000}"/>
    <cellStyle name="20% - Accent1 4 2 5 2 4 7 3" xfId="37379" xr:uid="{00000000-0005-0000-0000-00004B910000}"/>
    <cellStyle name="20% - Accent1 4 2 5 2 4 8" xfId="37380" xr:uid="{00000000-0005-0000-0000-00004C910000}"/>
    <cellStyle name="20% - Accent1 4 2 5 2 4 8 2" xfId="37381" xr:uid="{00000000-0005-0000-0000-00004D910000}"/>
    <cellStyle name="20% - Accent1 4 2 5 2 4 8 2 2" xfId="37382" xr:uid="{00000000-0005-0000-0000-00004E910000}"/>
    <cellStyle name="20% - Accent1 4 2 5 2 4 8 3" xfId="37383" xr:uid="{00000000-0005-0000-0000-00004F910000}"/>
    <cellStyle name="20% - Accent1 4 2 5 2 4 9" xfId="37384" xr:uid="{00000000-0005-0000-0000-000050910000}"/>
    <cellStyle name="20% - Accent1 4 2 5 2 4 9 2" xfId="37385" xr:uid="{00000000-0005-0000-0000-000051910000}"/>
    <cellStyle name="20% - Accent1 4 2 5 2 5" xfId="37386" xr:uid="{00000000-0005-0000-0000-000052910000}"/>
    <cellStyle name="20% - Accent1 4 2 5 2 5 2" xfId="37387" xr:uid="{00000000-0005-0000-0000-000053910000}"/>
    <cellStyle name="20% - Accent1 4 2 5 2 5 2 2" xfId="37388" xr:uid="{00000000-0005-0000-0000-000054910000}"/>
    <cellStyle name="20% - Accent1 4 2 5 2 5 2 2 2" xfId="37389" xr:uid="{00000000-0005-0000-0000-000055910000}"/>
    <cellStyle name="20% - Accent1 4 2 5 2 5 2 2 2 2" xfId="37390" xr:uid="{00000000-0005-0000-0000-000056910000}"/>
    <cellStyle name="20% - Accent1 4 2 5 2 5 2 2 3" xfId="37391" xr:uid="{00000000-0005-0000-0000-000057910000}"/>
    <cellStyle name="20% - Accent1 4 2 5 2 5 2 3" xfId="37392" xr:uid="{00000000-0005-0000-0000-000058910000}"/>
    <cellStyle name="20% - Accent1 4 2 5 2 5 2 3 2" xfId="37393" xr:uid="{00000000-0005-0000-0000-000059910000}"/>
    <cellStyle name="20% - Accent1 4 2 5 2 5 2 4" xfId="37394" xr:uid="{00000000-0005-0000-0000-00005A910000}"/>
    <cellStyle name="20% - Accent1 4 2 5 2 5 3" xfId="37395" xr:uid="{00000000-0005-0000-0000-00005B910000}"/>
    <cellStyle name="20% - Accent1 4 2 5 2 5 3 2" xfId="37396" xr:uid="{00000000-0005-0000-0000-00005C910000}"/>
    <cellStyle name="20% - Accent1 4 2 5 2 5 3 2 2" xfId="37397" xr:uid="{00000000-0005-0000-0000-00005D910000}"/>
    <cellStyle name="20% - Accent1 4 2 5 2 5 3 2 2 2" xfId="37398" xr:uid="{00000000-0005-0000-0000-00005E910000}"/>
    <cellStyle name="20% - Accent1 4 2 5 2 5 3 2 3" xfId="37399" xr:uid="{00000000-0005-0000-0000-00005F910000}"/>
    <cellStyle name="20% - Accent1 4 2 5 2 5 3 3" xfId="37400" xr:uid="{00000000-0005-0000-0000-000060910000}"/>
    <cellStyle name="20% - Accent1 4 2 5 2 5 3 3 2" xfId="37401" xr:uid="{00000000-0005-0000-0000-000061910000}"/>
    <cellStyle name="20% - Accent1 4 2 5 2 5 3 4" xfId="37402" xr:uid="{00000000-0005-0000-0000-000062910000}"/>
    <cellStyle name="20% - Accent1 4 2 5 2 5 4" xfId="37403" xr:uid="{00000000-0005-0000-0000-000063910000}"/>
    <cellStyle name="20% - Accent1 4 2 5 2 5 4 2" xfId="37404" xr:uid="{00000000-0005-0000-0000-000064910000}"/>
    <cellStyle name="20% - Accent1 4 2 5 2 5 4 2 2" xfId="37405" xr:uid="{00000000-0005-0000-0000-000065910000}"/>
    <cellStyle name="20% - Accent1 4 2 5 2 5 4 2 2 2" xfId="37406" xr:uid="{00000000-0005-0000-0000-000066910000}"/>
    <cellStyle name="20% - Accent1 4 2 5 2 5 4 2 3" xfId="37407" xr:uid="{00000000-0005-0000-0000-000067910000}"/>
    <cellStyle name="20% - Accent1 4 2 5 2 5 4 3" xfId="37408" xr:uid="{00000000-0005-0000-0000-000068910000}"/>
    <cellStyle name="20% - Accent1 4 2 5 2 5 4 3 2" xfId="37409" xr:uid="{00000000-0005-0000-0000-000069910000}"/>
    <cellStyle name="20% - Accent1 4 2 5 2 5 4 4" xfId="37410" xr:uid="{00000000-0005-0000-0000-00006A910000}"/>
    <cellStyle name="20% - Accent1 4 2 5 2 5 5" xfId="37411" xr:uid="{00000000-0005-0000-0000-00006B910000}"/>
    <cellStyle name="20% - Accent1 4 2 5 2 5 5 2" xfId="37412" xr:uid="{00000000-0005-0000-0000-00006C910000}"/>
    <cellStyle name="20% - Accent1 4 2 5 2 5 5 2 2" xfId="37413" xr:uid="{00000000-0005-0000-0000-00006D910000}"/>
    <cellStyle name="20% - Accent1 4 2 5 2 5 5 3" xfId="37414" xr:uid="{00000000-0005-0000-0000-00006E910000}"/>
    <cellStyle name="20% - Accent1 4 2 5 2 5 6" xfId="37415" xr:uid="{00000000-0005-0000-0000-00006F910000}"/>
    <cellStyle name="20% - Accent1 4 2 5 2 5 6 2" xfId="37416" xr:uid="{00000000-0005-0000-0000-000070910000}"/>
    <cellStyle name="20% - Accent1 4 2 5 2 5 6 2 2" xfId="37417" xr:uid="{00000000-0005-0000-0000-000071910000}"/>
    <cellStyle name="20% - Accent1 4 2 5 2 5 6 3" xfId="37418" xr:uid="{00000000-0005-0000-0000-000072910000}"/>
    <cellStyle name="20% - Accent1 4 2 5 2 5 7" xfId="37419" xr:uid="{00000000-0005-0000-0000-000073910000}"/>
    <cellStyle name="20% - Accent1 4 2 5 2 5 7 2" xfId="37420" xr:uid="{00000000-0005-0000-0000-000074910000}"/>
    <cellStyle name="20% - Accent1 4 2 5 2 5 8" xfId="37421" xr:uid="{00000000-0005-0000-0000-000075910000}"/>
    <cellStyle name="20% - Accent1 4 2 5 2 5 8 2" xfId="37422" xr:uid="{00000000-0005-0000-0000-000076910000}"/>
    <cellStyle name="20% - Accent1 4 2 5 2 5 9" xfId="37423" xr:uid="{00000000-0005-0000-0000-000077910000}"/>
    <cellStyle name="20% - Accent1 4 2 5 2 6" xfId="37424" xr:uid="{00000000-0005-0000-0000-000078910000}"/>
    <cellStyle name="20% - Accent1 4 2 5 2 6 2" xfId="37425" xr:uid="{00000000-0005-0000-0000-000079910000}"/>
    <cellStyle name="20% - Accent1 4 2 5 2 6 2 2" xfId="37426" xr:uid="{00000000-0005-0000-0000-00007A910000}"/>
    <cellStyle name="20% - Accent1 4 2 5 2 6 2 2 2" xfId="37427" xr:uid="{00000000-0005-0000-0000-00007B910000}"/>
    <cellStyle name="20% - Accent1 4 2 5 2 6 2 2 2 2" xfId="37428" xr:uid="{00000000-0005-0000-0000-00007C910000}"/>
    <cellStyle name="20% - Accent1 4 2 5 2 6 2 2 3" xfId="37429" xr:uid="{00000000-0005-0000-0000-00007D910000}"/>
    <cellStyle name="20% - Accent1 4 2 5 2 6 2 3" xfId="37430" xr:uid="{00000000-0005-0000-0000-00007E910000}"/>
    <cellStyle name="20% - Accent1 4 2 5 2 6 2 3 2" xfId="37431" xr:uid="{00000000-0005-0000-0000-00007F910000}"/>
    <cellStyle name="20% - Accent1 4 2 5 2 6 2 4" xfId="37432" xr:uid="{00000000-0005-0000-0000-000080910000}"/>
    <cellStyle name="20% - Accent1 4 2 5 2 6 3" xfId="37433" xr:uid="{00000000-0005-0000-0000-000081910000}"/>
    <cellStyle name="20% - Accent1 4 2 5 2 6 3 2" xfId="37434" xr:uid="{00000000-0005-0000-0000-000082910000}"/>
    <cellStyle name="20% - Accent1 4 2 5 2 6 3 2 2" xfId="37435" xr:uid="{00000000-0005-0000-0000-000083910000}"/>
    <cellStyle name="20% - Accent1 4 2 5 2 6 3 2 2 2" xfId="37436" xr:uid="{00000000-0005-0000-0000-000084910000}"/>
    <cellStyle name="20% - Accent1 4 2 5 2 6 3 2 3" xfId="37437" xr:uid="{00000000-0005-0000-0000-000085910000}"/>
    <cellStyle name="20% - Accent1 4 2 5 2 6 3 3" xfId="37438" xr:uid="{00000000-0005-0000-0000-000086910000}"/>
    <cellStyle name="20% - Accent1 4 2 5 2 6 3 3 2" xfId="37439" xr:uid="{00000000-0005-0000-0000-000087910000}"/>
    <cellStyle name="20% - Accent1 4 2 5 2 6 3 4" xfId="37440" xr:uid="{00000000-0005-0000-0000-000088910000}"/>
    <cellStyle name="20% - Accent1 4 2 5 2 6 4" xfId="37441" xr:uid="{00000000-0005-0000-0000-000089910000}"/>
    <cellStyle name="20% - Accent1 4 2 5 2 6 4 2" xfId="37442" xr:uid="{00000000-0005-0000-0000-00008A910000}"/>
    <cellStyle name="20% - Accent1 4 2 5 2 6 4 2 2" xfId="37443" xr:uid="{00000000-0005-0000-0000-00008B910000}"/>
    <cellStyle name="20% - Accent1 4 2 5 2 6 4 2 2 2" xfId="37444" xr:uid="{00000000-0005-0000-0000-00008C910000}"/>
    <cellStyle name="20% - Accent1 4 2 5 2 6 4 2 3" xfId="37445" xr:uid="{00000000-0005-0000-0000-00008D910000}"/>
    <cellStyle name="20% - Accent1 4 2 5 2 6 4 3" xfId="37446" xr:uid="{00000000-0005-0000-0000-00008E910000}"/>
    <cellStyle name="20% - Accent1 4 2 5 2 6 4 3 2" xfId="37447" xr:uid="{00000000-0005-0000-0000-00008F910000}"/>
    <cellStyle name="20% - Accent1 4 2 5 2 6 4 4" xfId="37448" xr:uid="{00000000-0005-0000-0000-000090910000}"/>
    <cellStyle name="20% - Accent1 4 2 5 2 6 5" xfId="37449" xr:uid="{00000000-0005-0000-0000-000091910000}"/>
    <cellStyle name="20% - Accent1 4 2 5 2 6 5 2" xfId="37450" xr:uid="{00000000-0005-0000-0000-000092910000}"/>
    <cellStyle name="20% - Accent1 4 2 5 2 6 5 2 2" xfId="37451" xr:uid="{00000000-0005-0000-0000-000093910000}"/>
    <cellStyle name="20% - Accent1 4 2 5 2 6 5 3" xfId="37452" xr:uid="{00000000-0005-0000-0000-000094910000}"/>
    <cellStyle name="20% - Accent1 4 2 5 2 6 6" xfId="37453" xr:uid="{00000000-0005-0000-0000-000095910000}"/>
    <cellStyle name="20% - Accent1 4 2 5 2 6 6 2" xfId="37454" xr:uid="{00000000-0005-0000-0000-000096910000}"/>
    <cellStyle name="20% - Accent1 4 2 5 2 6 6 2 2" xfId="37455" xr:uid="{00000000-0005-0000-0000-000097910000}"/>
    <cellStyle name="20% - Accent1 4 2 5 2 6 6 3" xfId="37456" xr:uid="{00000000-0005-0000-0000-000098910000}"/>
    <cellStyle name="20% - Accent1 4 2 5 2 6 7" xfId="37457" xr:uid="{00000000-0005-0000-0000-000099910000}"/>
    <cellStyle name="20% - Accent1 4 2 5 2 6 7 2" xfId="37458" xr:uid="{00000000-0005-0000-0000-00009A910000}"/>
    <cellStyle name="20% - Accent1 4 2 5 2 6 8" xfId="37459" xr:uid="{00000000-0005-0000-0000-00009B910000}"/>
    <cellStyle name="20% - Accent1 4 2 5 2 6 8 2" xfId="37460" xr:uid="{00000000-0005-0000-0000-00009C910000}"/>
    <cellStyle name="20% - Accent1 4 2 5 2 6 9" xfId="37461" xr:uid="{00000000-0005-0000-0000-00009D910000}"/>
    <cellStyle name="20% - Accent1 4 2 5 2 7" xfId="37462" xr:uid="{00000000-0005-0000-0000-00009E910000}"/>
    <cellStyle name="20% - Accent1 4 2 5 2 7 2" xfId="37463" xr:uid="{00000000-0005-0000-0000-00009F910000}"/>
    <cellStyle name="20% - Accent1 4 2 5 2 7 2 2" xfId="37464" xr:uid="{00000000-0005-0000-0000-0000A0910000}"/>
    <cellStyle name="20% - Accent1 4 2 5 2 7 2 2 2" xfId="37465" xr:uid="{00000000-0005-0000-0000-0000A1910000}"/>
    <cellStyle name="20% - Accent1 4 2 5 2 7 2 3" xfId="37466" xr:uid="{00000000-0005-0000-0000-0000A2910000}"/>
    <cellStyle name="20% - Accent1 4 2 5 2 7 3" xfId="37467" xr:uid="{00000000-0005-0000-0000-0000A3910000}"/>
    <cellStyle name="20% - Accent1 4 2 5 2 7 3 2" xfId="37468" xr:uid="{00000000-0005-0000-0000-0000A4910000}"/>
    <cellStyle name="20% - Accent1 4 2 5 2 7 4" xfId="37469" xr:uid="{00000000-0005-0000-0000-0000A5910000}"/>
    <cellStyle name="20% - Accent1 4 2 5 2 8" xfId="37470" xr:uid="{00000000-0005-0000-0000-0000A6910000}"/>
    <cellStyle name="20% - Accent1 4 2 5 2 8 2" xfId="37471" xr:uid="{00000000-0005-0000-0000-0000A7910000}"/>
    <cellStyle name="20% - Accent1 4 2 5 2 8 2 2" xfId="37472" xr:uid="{00000000-0005-0000-0000-0000A8910000}"/>
    <cellStyle name="20% - Accent1 4 2 5 2 8 2 2 2" xfId="37473" xr:uid="{00000000-0005-0000-0000-0000A9910000}"/>
    <cellStyle name="20% - Accent1 4 2 5 2 8 2 3" xfId="37474" xr:uid="{00000000-0005-0000-0000-0000AA910000}"/>
    <cellStyle name="20% - Accent1 4 2 5 2 8 3" xfId="37475" xr:uid="{00000000-0005-0000-0000-0000AB910000}"/>
    <cellStyle name="20% - Accent1 4 2 5 2 8 3 2" xfId="37476" xr:uid="{00000000-0005-0000-0000-0000AC910000}"/>
    <cellStyle name="20% - Accent1 4 2 5 2 8 4" xfId="37477" xr:uid="{00000000-0005-0000-0000-0000AD910000}"/>
    <cellStyle name="20% - Accent1 4 2 5 2 9" xfId="37478" xr:uid="{00000000-0005-0000-0000-0000AE910000}"/>
    <cellStyle name="20% - Accent1 4 2 5 2 9 2" xfId="37479" xr:uid="{00000000-0005-0000-0000-0000AF910000}"/>
    <cellStyle name="20% - Accent1 4 2 5 2 9 2 2" xfId="37480" xr:uid="{00000000-0005-0000-0000-0000B0910000}"/>
    <cellStyle name="20% - Accent1 4 2 5 2 9 2 2 2" xfId="37481" xr:uid="{00000000-0005-0000-0000-0000B1910000}"/>
    <cellStyle name="20% - Accent1 4 2 5 2 9 2 3" xfId="37482" xr:uid="{00000000-0005-0000-0000-0000B2910000}"/>
    <cellStyle name="20% - Accent1 4 2 5 2 9 3" xfId="37483" xr:uid="{00000000-0005-0000-0000-0000B3910000}"/>
    <cellStyle name="20% - Accent1 4 2 5 2 9 3 2" xfId="37484" xr:uid="{00000000-0005-0000-0000-0000B4910000}"/>
    <cellStyle name="20% - Accent1 4 2 5 2 9 4" xfId="37485" xr:uid="{00000000-0005-0000-0000-0000B5910000}"/>
    <cellStyle name="20% - Accent1 4 2 5 3" xfId="37486" xr:uid="{00000000-0005-0000-0000-0000B6910000}"/>
    <cellStyle name="20% - Accent1 4 2 5 3 10" xfId="37487" xr:uid="{00000000-0005-0000-0000-0000B7910000}"/>
    <cellStyle name="20% - Accent1 4 2 5 3 10 2" xfId="37488" xr:uid="{00000000-0005-0000-0000-0000B8910000}"/>
    <cellStyle name="20% - Accent1 4 2 5 3 11" xfId="37489" xr:uid="{00000000-0005-0000-0000-0000B9910000}"/>
    <cellStyle name="20% - Accent1 4 2 5 3 2" xfId="37490" xr:uid="{00000000-0005-0000-0000-0000BA910000}"/>
    <cellStyle name="20% - Accent1 4 2 5 3 2 2" xfId="37491" xr:uid="{00000000-0005-0000-0000-0000BB910000}"/>
    <cellStyle name="20% - Accent1 4 2 5 3 2 2 2" xfId="37492" xr:uid="{00000000-0005-0000-0000-0000BC910000}"/>
    <cellStyle name="20% - Accent1 4 2 5 3 2 2 2 2" xfId="37493" xr:uid="{00000000-0005-0000-0000-0000BD910000}"/>
    <cellStyle name="20% - Accent1 4 2 5 3 2 2 2 2 2" xfId="37494" xr:uid="{00000000-0005-0000-0000-0000BE910000}"/>
    <cellStyle name="20% - Accent1 4 2 5 3 2 2 2 3" xfId="37495" xr:uid="{00000000-0005-0000-0000-0000BF910000}"/>
    <cellStyle name="20% - Accent1 4 2 5 3 2 2 3" xfId="37496" xr:uid="{00000000-0005-0000-0000-0000C0910000}"/>
    <cellStyle name="20% - Accent1 4 2 5 3 2 2 3 2" xfId="37497" xr:uid="{00000000-0005-0000-0000-0000C1910000}"/>
    <cellStyle name="20% - Accent1 4 2 5 3 2 2 4" xfId="37498" xr:uid="{00000000-0005-0000-0000-0000C2910000}"/>
    <cellStyle name="20% - Accent1 4 2 5 3 2 3" xfId="37499" xr:uid="{00000000-0005-0000-0000-0000C3910000}"/>
    <cellStyle name="20% - Accent1 4 2 5 3 2 3 2" xfId="37500" xr:uid="{00000000-0005-0000-0000-0000C4910000}"/>
    <cellStyle name="20% - Accent1 4 2 5 3 2 3 2 2" xfId="37501" xr:uid="{00000000-0005-0000-0000-0000C5910000}"/>
    <cellStyle name="20% - Accent1 4 2 5 3 2 3 2 2 2" xfId="37502" xr:uid="{00000000-0005-0000-0000-0000C6910000}"/>
    <cellStyle name="20% - Accent1 4 2 5 3 2 3 2 3" xfId="37503" xr:uid="{00000000-0005-0000-0000-0000C7910000}"/>
    <cellStyle name="20% - Accent1 4 2 5 3 2 3 3" xfId="37504" xr:uid="{00000000-0005-0000-0000-0000C8910000}"/>
    <cellStyle name="20% - Accent1 4 2 5 3 2 3 3 2" xfId="37505" xr:uid="{00000000-0005-0000-0000-0000C9910000}"/>
    <cellStyle name="20% - Accent1 4 2 5 3 2 3 4" xfId="37506" xr:uid="{00000000-0005-0000-0000-0000CA910000}"/>
    <cellStyle name="20% - Accent1 4 2 5 3 2 4" xfId="37507" xr:uid="{00000000-0005-0000-0000-0000CB910000}"/>
    <cellStyle name="20% - Accent1 4 2 5 3 2 4 2" xfId="37508" xr:uid="{00000000-0005-0000-0000-0000CC910000}"/>
    <cellStyle name="20% - Accent1 4 2 5 3 2 4 2 2" xfId="37509" xr:uid="{00000000-0005-0000-0000-0000CD910000}"/>
    <cellStyle name="20% - Accent1 4 2 5 3 2 4 2 2 2" xfId="37510" xr:uid="{00000000-0005-0000-0000-0000CE910000}"/>
    <cellStyle name="20% - Accent1 4 2 5 3 2 4 2 3" xfId="37511" xr:uid="{00000000-0005-0000-0000-0000CF910000}"/>
    <cellStyle name="20% - Accent1 4 2 5 3 2 4 3" xfId="37512" xr:uid="{00000000-0005-0000-0000-0000D0910000}"/>
    <cellStyle name="20% - Accent1 4 2 5 3 2 4 3 2" xfId="37513" xr:uid="{00000000-0005-0000-0000-0000D1910000}"/>
    <cellStyle name="20% - Accent1 4 2 5 3 2 4 4" xfId="37514" xr:uid="{00000000-0005-0000-0000-0000D2910000}"/>
    <cellStyle name="20% - Accent1 4 2 5 3 2 5" xfId="37515" xr:uid="{00000000-0005-0000-0000-0000D3910000}"/>
    <cellStyle name="20% - Accent1 4 2 5 3 2 5 2" xfId="37516" xr:uid="{00000000-0005-0000-0000-0000D4910000}"/>
    <cellStyle name="20% - Accent1 4 2 5 3 2 5 2 2" xfId="37517" xr:uid="{00000000-0005-0000-0000-0000D5910000}"/>
    <cellStyle name="20% - Accent1 4 2 5 3 2 5 3" xfId="37518" xr:uid="{00000000-0005-0000-0000-0000D6910000}"/>
    <cellStyle name="20% - Accent1 4 2 5 3 2 6" xfId="37519" xr:uid="{00000000-0005-0000-0000-0000D7910000}"/>
    <cellStyle name="20% - Accent1 4 2 5 3 2 6 2" xfId="37520" xr:uid="{00000000-0005-0000-0000-0000D8910000}"/>
    <cellStyle name="20% - Accent1 4 2 5 3 2 6 2 2" xfId="37521" xr:uid="{00000000-0005-0000-0000-0000D9910000}"/>
    <cellStyle name="20% - Accent1 4 2 5 3 2 6 3" xfId="37522" xr:uid="{00000000-0005-0000-0000-0000DA910000}"/>
    <cellStyle name="20% - Accent1 4 2 5 3 2 7" xfId="37523" xr:uid="{00000000-0005-0000-0000-0000DB910000}"/>
    <cellStyle name="20% - Accent1 4 2 5 3 2 7 2" xfId="37524" xr:uid="{00000000-0005-0000-0000-0000DC910000}"/>
    <cellStyle name="20% - Accent1 4 2 5 3 2 8" xfId="37525" xr:uid="{00000000-0005-0000-0000-0000DD910000}"/>
    <cellStyle name="20% - Accent1 4 2 5 3 2 8 2" xfId="37526" xr:uid="{00000000-0005-0000-0000-0000DE910000}"/>
    <cellStyle name="20% - Accent1 4 2 5 3 2 9" xfId="37527" xr:uid="{00000000-0005-0000-0000-0000DF910000}"/>
    <cellStyle name="20% - Accent1 4 2 5 3 3" xfId="37528" xr:uid="{00000000-0005-0000-0000-0000E0910000}"/>
    <cellStyle name="20% - Accent1 4 2 5 3 3 2" xfId="37529" xr:uid="{00000000-0005-0000-0000-0000E1910000}"/>
    <cellStyle name="20% - Accent1 4 2 5 3 3 2 2" xfId="37530" xr:uid="{00000000-0005-0000-0000-0000E2910000}"/>
    <cellStyle name="20% - Accent1 4 2 5 3 3 2 2 2" xfId="37531" xr:uid="{00000000-0005-0000-0000-0000E3910000}"/>
    <cellStyle name="20% - Accent1 4 2 5 3 3 2 2 2 2" xfId="37532" xr:uid="{00000000-0005-0000-0000-0000E4910000}"/>
    <cellStyle name="20% - Accent1 4 2 5 3 3 2 2 3" xfId="37533" xr:uid="{00000000-0005-0000-0000-0000E5910000}"/>
    <cellStyle name="20% - Accent1 4 2 5 3 3 2 3" xfId="37534" xr:uid="{00000000-0005-0000-0000-0000E6910000}"/>
    <cellStyle name="20% - Accent1 4 2 5 3 3 2 3 2" xfId="37535" xr:uid="{00000000-0005-0000-0000-0000E7910000}"/>
    <cellStyle name="20% - Accent1 4 2 5 3 3 2 4" xfId="37536" xr:uid="{00000000-0005-0000-0000-0000E8910000}"/>
    <cellStyle name="20% - Accent1 4 2 5 3 3 3" xfId="37537" xr:uid="{00000000-0005-0000-0000-0000E9910000}"/>
    <cellStyle name="20% - Accent1 4 2 5 3 3 3 2" xfId="37538" xr:uid="{00000000-0005-0000-0000-0000EA910000}"/>
    <cellStyle name="20% - Accent1 4 2 5 3 3 3 2 2" xfId="37539" xr:uid="{00000000-0005-0000-0000-0000EB910000}"/>
    <cellStyle name="20% - Accent1 4 2 5 3 3 3 2 2 2" xfId="37540" xr:uid="{00000000-0005-0000-0000-0000EC910000}"/>
    <cellStyle name="20% - Accent1 4 2 5 3 3 3 2 3" xfId="37541" xr:uid="{00000000-0005-0000-0000-0000ED910000}"/>
    <cellStyle name="20% - Accent1 4 2 5 3 3 3 3" xfId="37542" xr:uid="{00000000-0005-0000-0000-0000EE910000}"/>
    <cellStyle name="20% - Accent1 4 2 5 3 3 3 3 2" xfId="37543" xr:uid="{00000000-0005-0000-0000-0000EF910000}"/>
    <cellStyle name="20% - Accent1 4 2 5 3 3 3 4" xfId="37544" xr:uid="{00000000-0005-0000-0000-0000F0910000}"/>
    <cellStyle name="20% - Accent1 4 2 5 3 3 4" xfId="37545" xr:uid="{00000000-0005-0000-0000-0000F1910000}"/>
    <cellStyle name="20% - Accent1 4 2 5 3 3 4 2" xfId="37546" xr:uid="{00000000-0005-0000-0000-0000F2910000}"/>
    <cellStyle name="20% - Accent1 4 2 5 3 3 4 2 2" xfId="37547" xr:uid="{00000000-0005-0000-0000-0000F3910000}"/>
    <cellStyle name="20% - Accent1 4 2 5 3 3 4 2 2 2" xfId="37548" xr:uid="{00000000-0005-0000-0000-0000F4910000}"/>
    <cellStyle name="20% - Accent1 4 2 5 3 3 4 2 3" xfId="37549" xr:uid="{00000000-0005-0000-0000-0000F5910000}"/>
    <cellStyle name="20% - Accent1 4 2 5 3 3 4 3" xfId="37550" xr:uid="{00000000-0005-0000-0000-0000F6910000}"/>
    <cellStyle name="20% - Accent1 4 2 5 3 3 4 3 2" xfId="37551" xr:uid="{00000000-0005-0000-0000-0000F7910000}"/>
    <cellStyle name="20% - Accent1 4 2 5 3 3 4 4" xfId="37552" xr:uid="{00000000-0005-0000-0000-0000F8910000}"/>
    <cellStyle name="20% - Accent1 4 2 5 3 3 5" xfId="37553" xr:uid="{00000000-0005-0000-0000-0000F9910000}"/>
    <cellStyle name="20% - Accent1 4 2 5 3 3 5 2" xfId="37554" xr:uid="{00000000-0005-0000-0000-0000FA910000}"/>
    <cellStyle name="20% - Accent1 4 2 5 3 3 5 2 2" xfId="37555" xr:uid="{00000000-0005-0000-0000-0000FB910000}"/>
    <cellStyle name="20% - Accent1 4 2 5 3 3 5 3" xfId="37556" xr:uid="{00000000-0005-0000-0000-0000FC910000}"/>
    <cellStyle name="20% - Accent1 4 2 5 3 3 6" xfId="37557" xr:uid="{00000000-0005-0000-0000-0000FD910000}"/>
    <cellStyle name="20% - Accent1 4 2 5 3 3 6 2" xfId="37558" xr:uid="{00000000-0005-0000-0000-0000FE910000}"/>
    <cellStyle name="20% - Accent1 4 2 5 3 3 6 2 2" xfId="37559" xr:uid="{00000000-0005-0000-0000-0000FF910000}"/>
    <cellStyle name="20% - Accent1 4 2 5 3 3 6 3" xfId="37560" xr:uid="{00000000-0005-0000-0000-000000920000}"/>
    <cellStyle name="20% - Accent1 4 2 5 3 3 7" xfId="37561" xr:uid="{00000000-0005-0000-0000-000001920000}"/>
    <cellStyle name="20% - Accent1 4 2 5 3 3 7 2" xfId="37562" xr:uid="{00000000-0005-0000-0000-000002920000}"/>
    <cellStyle name="20% - Accent1 4 2 5 3 3 8" xfId="37563" xr:uid="{00000000-0005-0000-0000-000003920000}"/>
    <cellStyle name="20% - Accent1 4 2 5 3 3 8 2" xfId="37564" xr:uid="{00000000-0005-0000-0000-000004920000}"/>
    <cellStyle name="20% - Accent1 4 2 5 3 3 9" xfId="37565" xr:uid="{00000000-0005-0000-0000-000005920000}"/>
    <cellStyle name="20% - Accent1 4 2 5 3 4" xfId="37566" xr:uid="{00000000-0005-0000-0000-000006920000}"/>
    <cellStyle name="20% - Accent1 4 2 5 3 4 2" xfId="37567" xr:uid="{00000000-0005-0000-0000-000007920000}"/>
    <cellStyle name="20% - Accent1 4 2 5 3 4 2 2" xfId="37568" xr:uid="{00000000-0005-0000-0000-000008920000}"/>
    <cellStyle name="20% - Accent1 4 2 5 3 4 2 2 2" xfId="37569" xr:uid="{00000000-0005-0000-0000-000009920000}"/>
    <cellStyle name="20% - Accent1 4 2 5 3 4 2 3" xfId="37570" xr:uid="{00000000-0005-0000-0000-00000A920000}"/>
    <cellStyle name="20% - Accent1 4 2 5 3 4 3" xfId="37571" xr:uid="{00000000-0005-0000-0000-00000B920000}"/>
    <cellStyle name="20% - Accent1 4 2 5 3 4 3 2" xfId="37572" xr:uid="{00000000-0005-0000-0000-00000C920000}"/>
    <cellStyle name="20% - Accent1 4 2 5 3 4 4" xfId="37573" xr:uid="{00000000-0005-0000-0000-00000D920000}"/>
    <cellStyle name="20% - Accent1 4 2 5 3 5" xfId="37574" xr:uid="{00000000-0005-0000-0000-00000E920000}"/>
    <cellStyle name="20% - Accent1 4 2 5 3 5 2" xfId="37575" xr:uid="{00000000-0005-0000-0000-00000F920000}"/>
    <cellStyle name="20% - Accent1 4 2 5 3 5 2 2" xfId="37576" xr:uid="{00000000-0005-0000-0000-000010920000}"/>
    <cellStyle name="20% - Accent1 4 2 5 3 5 2 2 2" xfId="37577" xr:uid="{00000000-0005-0000-0000-000011920000}"/>
    <cellStyle name="20% - Accent1 4 2 5 3 5 2 3" xfId="37578" xr:uid="{00000000-0005-0000-0000-000012920000}"/>
    <cellStyle name="20% - Accent1 4 2 5 3 5 3" xfId="37579" xr:uid="{00000000-0005-0000-0000-000013920000}"/>
    <cellStyle name="20% - Accent1 4 2 5 3 5 3 2" xfId="37580" xr:uid="{00000000-0005-0000-0000-000014920000}"/>
    <cellStyle name="20% - Accent1 4 2 5 3 5 4" xfId="37581" xr:uid="{00000000-0005-0000-0000-000015920000}"/>
    <cellStyle name="20% - Accent1 4 2 5 3 6" xfId="37582" xr:uid="{00000000-0005-0000-0000-000016920000}"/>
    <cellStyle name="20% - Accent1 4 2 5 3 6 2" xfId="37583" xr:uid="{00000000-0005-0000-0000-000017920000}"/>
    <cellStyle name="20% - Accent1 4 2 5 3 6 2 2" xfId="37584" xr:uid="{00000000-0005-0000-0000-000018920000}"/>
    <cellStyle name="20% - Accent1 4 2 5 3 6 2 2 2" xfId="37585" xr:uid="{00000000-0005-0000-0000-000019920000}"/>
    <cellStyle name="20% - Accent1 4 2 5 3 6 2 3" xfId="37586" xr:uid="{00000000-0005-0000-0000-00001A920000}"/>
    <cellStyle name="20% - Accent1 4 2 5 3 6 3" xfId="37587" xr:uid="{00000000-0005-0000-0000-00001B920000}"/>
    <cellStyle name="20% - Accent1 4 2 5 3 6 3 2" xfId="37588" xr:uid="{00000000-0005-0000-0000-00001C920000}"/>
    <cellStyle name="20% - Accent1 4 2 5 3 6 4" xfId="37589" xr:uid="{00000000-0005-0000-0000-00001D920000}"/>
    <cellStyle name="20% - Accent1 4 2 5 3 7" xfId="37590" xr:uid="{00000000-0005-0000-0000-00001E920000}"/>
    <cellStyle name="20% - Accent1 4 2 5 3 7 2" xfId="37591" xr:uid="{00000000-0005-0000-0000-00001F920000}"/>
    <cellStyle name="20% - Accent1 4 2 5 3 7 2 2" xfId="37592" xr:uid="{00000000-0005-0000-0000-000020920000}"/>
    <cellStyle name="20% - Accent1 4 2 5 3 7 3" xfId="37593" xr:uid="{00000000-0005-0000-0000-000021920000}"/>
    <cellStyle name="20% - Accent1 4 2 5 3 8" xfId="37594" xr:uid="{00000000-0005-0000-0000-000022920000}"/>
    <cellStyle name="20% - Accent1 4 2 5 3 8 2" xfId="37595" xr:uid="{00000000-0005-0000-0000-000023920000}"/>
    <cellStyle name="20% - Accent1 4 2 5 3 8 2 2" xfId="37596" xr:uid="{00000000-0005-0000-0000-000024920000}"/>
    <cellStyle name="20% - Accent1 4 2 5 3 8 3" xfId="37597" xr:uid="{00000000-0005-0000-0000-000025920000}"/>
    <cellStyle name="20% - Accent1 4 2 5 3 9" xfId="37598" xr:uid="{00000000-0005-0000-0000-000026920000}"/>
    <cellStyle name="20% - Accent1 4 2 5 3 9 2" xfId="37599" xr:uid="{00000000-0005-0000-0000-000027920000}"/>
    <cellStyle name="20% - Accent1 4 2 5 4" xfId="37600" xr:uid="{00000000-0005-0000-0000-000028920000}"/>
    <cellStyle name="20% - Accent1 4 2 5 4 10" xfId="37601" xr:uid="{00000000-0005-0000-0000-000029920000}"/>
    <cellStyle name="20% - Accent1 4 2 5 4 10 2" xfId="37602" xr:uid="{00000000-0005-0000-0000-00002A920000}"/>
    <cellStyle name="20% - Accent1 4 2 5 4 11" xfId="37603" xr:uid="{00000000-0005-0000-0000-00002B920000}"/>
    <cellStyle name="20% - Accent1 4 2 5 4 2" xfId="37604" xr:uid="{00000000-0005-0000-0000-00002C920000}"/>
    <cellStyle name="20% - Accent1 4 2 5 4 2 2" xfId="37605" xr:uid="{00000000-0005-0000-0000-00002D920000}"/>
    <cellStyle name="20% - Accent1 4 2 5 4 2 2 2" xfId="37606" xr:uid="{00000000-0005-0000-0000-00002E920000}"/>
    <cellStyle name="20% - Accent1 4 2 5 4 2 2 2 2" xfId="37607" xr:uid="{00000000-0005-0000-0000-00002F920000}"/>
    <cellStyle name="20% - Accent1 4 2 5 4 2 2 2 2 2" xfId="37608" xr:uid="{00000000-0005-0000-0000-000030920000}"/>
    <cellStyle name="20% - Accent1 4 2 5 4 2 2 2 3" xfId="37609" xr:uid="{00000000-0005-0000-0000-000031920000}"/>
    <cellStyle name="20% - Accent1 4 2 5 4 2 2 3" xfId="37610" xr:uid="{00000000-0005-0000-0000-000032920000}"/>
    <cellStyle name="20% - Accent1 4 2 5 4 2 2 3 2" xfId="37611" xr:uid="{00000000-0005-0000-0000-000033920000}"/>
    <cellStyle name="20% - Accent1 4 2 5 4 2 2 4" xfId="37612" xr:uid="{00000000-0005-0000-0000-000034920000}"/>
    <cellStyle name="20% - Accent1 4 2 5 4 2 3" xfId="37613" xr:uid="{00000000-0005-0000-0000-000035920000}"/>
    <cellStyle name="20% - Accent1 4 2 5 4 2 3 2" xfId="37614" xr:uid="{00000000-0005-0000-0000-000036920000}"/>
    <cellStyle name="20% - Accent1 4 2 5 4 2 3 2 2" xfId="37615" xr:uid="{00000000-0005-0000-0000-000037920000}"/>
    <cellStyle name="20% - Accent1 4 2 5 4 2 3 2 2 2" xfId="37616" xr:uid="{00000000-0005-0000-0000-000038920000}"/>
    <cellStyle name="20% - Accent1 4 2 5 4 2 3 2 3" xfId="37617" xr:uid="{00000000-0005-0000-0000-000039920000}"/>
    <cellStyle name="20% - Accent1 4 2 5 4 2 3 3" xfId="37618" xr:uid="{00000000-0005-0000-0000-00003A920000}"/>
    <cellStyle name="20% - Accent1 4 2 5 4 2 3 3 2" xfId="37619" xr:uid="{00000000-0005-0000-0000-00003B920000}"/>
    <cellStyle name="20% - Accent1 4 2 5 4 2 3 4" xfId="37620" xr:uid="{00000000-0005-0000-0000-00003C920000}"/>
    <cellStyle name="20% - Accent1 4 2 5 4 2 4" xfId="37621" xr:uid="{00000000-0005-0000-0000-00003D920000}"/>
    <cellStyle name="20% - Accent1 4 2 5 4 2 4 2" xfId="37622" xr:uid="{00000000-0005-0000-0000-00003E920000}"/>
    <cellStyle name="20% - Accent1 4 2 5 4 2 4 2 2" xfId="37623" xr:uid="{00000000-0005-0000-0000-00003F920000}"/>
    <cellStyle name="20% - Accent1 4 2 5 4 2 4 2 2 2" xfId="37624" xr:uid="{00000000-0005-0000-0000-000040920000}"/>
    <cellStyle name="20% - Accent1 4 2 5 4 2 4 2 3" xfId="37625" xr:uid="{00000000-0005-0000-0000-000041920000}"/>
    <cellStyle name="20% - Accent1 4 2 5 4 2 4 3" xfId="37626" xr:uid="{00000000-0005-0000-0000-000042920000}"/>
    <cellStyle name="20% - Accent1 4 2 5 4 2 4 3 2" xfId="37627" xr:uid="{00000000-0005-0000-0000-000043920000}"/>
    <cellStyle name="20% - Accent1 4 2 5 4 2 4 4" xfId="37628" xr:uid="{00000000-0005-0000-0000-000044920000}"/>
    <cellStyle name="20% - Accent1 4 2 5 4 2 5" xfId="37629" xr:uid="{00000000-0005-0000-0000-000045920000}"/>
    <cellStyle name="20% - Accent1 4 2 5 4 2 5 2" xfId="37630" xr:uid="{00000000-0005-0000-0000-000046920000}"/>
    <cellStyle name="20% - Accent1 4 2 5 4 2 5 2 2" xfId="37631" xr:uid="{00000000-0005-0000-0000-000047920000}"/>
    <cellStyle name="20% - Accent1 4 2 5 4 2 5 3" xfId="37632" xr:uid="{00000000-0005-0000-0000-000048920000}"/>
    <cellStyle name="20% - Accent1 4 2 5 4 2 6" xfId="37633" xr:uid="{00000000-0005-0000-0000-000049920000}"/>
    <cellStyle name="20% - Accent1 4 2 5 4 2 6 2" xfId="37634" xr:uid="{00000000-0005-0000-0000-00004A920000}"/>
    <cellStyle name="20% - Accent1 4 2 5 4 2 6 2 2" xfId="37635" xr:uid="{00000000-0005-0000-0000-00004B920000}"/>
    <cellStyle name="20% - Accent1 4 2 5 4 2 6 3" xfId="37636" xr:uid="{00000000-0005-0000-0000-00004C920000}"/>
    <cellStyle name="20% - Accent1 4 2 5 4 2 7" xfId="37637" xr:uid="{00000000-0005-0000-0000-00004D920000}"/>
    <cellStyle name="20% - Accent1 4 2 5 4 2 7 2" xfId="37638" xr:uid="{00000000-0005-0000-0000-00004E920000}"/>
    <cellStyle name="20% - Accent1 4 2 5 4 2 8" xfId="37639" xr:uid="{00000000-0005-0000-0000-00004F920000}"/>
    <cellStyle name="20% - Accent1 4 2 5 4 2 8 2" xfId="37640" xr:uid="{00000000-0005-0000-0000-000050920000}"/>
    <cellStyle name="20% - Accent1 4 2 5 4 2 9" xfId="37641" xr:uid="{00000000-0005-0000-0000-000051920000}"/>
    <cellStyle name="20% - Accent1 4 2 5 4 3" xfId="37642" xr:uid="{00000000-0005-0000-0000-000052920000}"/>
    <cellStyle name="20% - Accent1 4 2 5 4 3 2" xfId="37643" xr:uid="{00000000-0005-0000-0000-000053920000}"/>
    <cellStyle name="20% - Accent1 4 2 5 4 3 2 2" xfId="37644" xr:uid="{00000000-0005-0000-0000-000054920000}"/>
    <cellStyle name="20% - Accent1 4 2 5 4 3 2 2 2" xfId="37645" xr:uid="{00000000-0005-0000-0000-000055920000}"/>
    <cellStyle name="20% - Accent1 4 2 5 4 3 2 2 2 2" xfId="37646" xr:uid="{00000000-0005-0000-0000-000056920000}"/>
    <cellStyle name="20% - Accent1 4 2 5 4 3 2 2 3" xfId="37647" xr:uid="{00000000-0005-0000-0000-000057920000}"/>
    <cellStyle name="20% - Accent1 4 2 5 4 3 2 3" xfId="37648" xr:uid="{00000000-0005-0000-0000-000058920000}"/>
    <cellStyle name="20% - Accent1 4 2 5 4 3 2 3 2" xfId="37649" xr:uid="{00000000-0005-0000-0000-000059920000}"/>
    <cellStyle name="20% - Accent1 4 2 5 4 3 2 4" xfId="37650" xr:uid="{00000000-0005-0000-0000-00005A920000}"/>
    <cellStyle name="20% - Accent1 4 2 5 4 3 3" xfId="37651" xr:uid="{00000000-0005-0000-0000-00005B920000}"/>
    <cellStyle name="20% - Accent1 4 2 5 4 3 3 2" xfId="37652" xr:uid="{00000000-0005-0000-0000-00005C920000}"/>
    <cellStyle name="20% - Accent1 4 2 5 4 3 3 2 2" xfId="37653" xr:uid="{00000000-0005-0000-0000-00005D920000}"/>
    <cellStyle name="20% - Accent1 4 2 5 4 3 3 2 2 2" xfId="37654" xr:uid="{00000000-0005-0000-0000-00005E920000}"/>
    <cellStyle name="20% - Accent1 4 2 5 4 3 3 2 3" xfId="37655" xr:uid="{00000000-0005-0000-0000-00005F920000}"/>
    <cellStyle name="20% - Accent1 4 2 5 4 3 3 3" xfId="37656" xr:uid="{00000000-0005-0000-0000-000060920000}"/>
    <cellStyle name="20% - Accent1 4 2 5 4 3 3 3 2" xfId="37657" xr:uid="{00000000-0005-0000-0000-000061920000}"/>
    <cellStyle name="20% - Accent1 4 2 5 4 3 3 4" xfId="37658" xr:uid="{00000000-0005-0000-0000-000062920000}"/>
    <cellStyle name="20% - Accent1 4 2 5 4 3 4" xfId="37659" xr:uid="{00000000-0005-0000-0000-000063920000}"/>
    <cellStyle name="20% - Accent1 4 2 5 4 3 4 2" xfId="37660" xr:uid="{00000000-0005-0000-0000-000064920000}"/>
    <cellStyle name="20% - Accent1 4 2 5 4 3 4 2 2" xfId="37661" xr:uid="{00000000-0005-0000-0000-000065920000}"/>
    <cellStyle name="20% - Accent1 4 2 5 4 3 4 2 2 2" xfId="37662" xr:uid="{00000000-0005-0000-0000-000066920000}"/>
    <cellStyle name="20% - Accent1 4 2 5 4 3 4 2 3" xfId="37663" xr:uid="{00000000-0005-0000-0000-000067920000}"/>
    <cellStyle name="20% - Accent1 4 2 5 4 3 4 3" xfId="37664" xr:uid="{00000000-0005-0000-0000-000068920000}"/>
    <cellStyle name="20% - Accent1 4 2 5 4 3 4 3 2" xfId="37665" xr:uid="{00000000-0005-0000-0000-000069920000}"/>
    <cellStyle name="20% - Accent1 4 2 5 4 3 4 4" xfId="37666" xr:uid="{00000000-0005-0000-0000-00006A920000}"/>
    <cellStyle name="20% - Accent1 4 2 5 4 3 5" xfId="37667" xr:uid="{00000000-0005-0000-0000-00006B920000}"/>
    <cellStyle name="20% - Accent1 4 2 5 4 3 5 2" xfId="37668" xr:uid="{00000000-0005-0000-0000-00006C920000}"/>
    <cellStyle name="20% - Accent1 4 2 5 4 3 5 2 2" xfId="37669" xr:uid="{00000000-0005-0000-0000-00006D920000}"/>
    <cellStyle name="20% - Accent1 4 2 5 4 3 5 3" xfId="37670" xr:uid="{00000000-0005-0000-0000-00006E920000}"/>
    <cellStyle name="20% - Accent1 4 2 5 4 3 6" xfId="37671" xr:uid="{00000000-0005-0000-0000-00006F920000}"/>
    <cellStyle name="20% - Accent1 4 2 5 4 3 6 2" xfId="37672" xr:uid="{00000000-0005-0000-0000-000070920000}"/>
    <cellStyle name="20% - Accent1 4 2 5 4 3 6 2 2" xfId="37673" xr:uid="{00000000-0005-0000-0000-000071920000}"/>
    <cellStyle name="20% - Accent1 4 2 5 4 3 6 3" xfId="37674" xr:uid="{00000000-0005-0000-0000-000072920000}"/>
    <cellStyle name="20% - Accent1 4 2 5 4 3 7" xfId="37675" xr:uid="{00000000-0005-0000-0000-000073920000}"/>
    <cellStyle name="20% - Accent1 4 2 5 4 3 7 2" xfId="37676" xr:uid="{00000000-0005-0000-0000-000074920000}"/>
    <cellStyle name="20% - Accent1 4 2 5 4 3 8" xfId="37677" xr:uid="{00000000-0005-0000-0000-000075920000}"/>
    <cellStyle name="20% - Accent1 4 2 5 4 3 8 2" xfId="37678" xr:uid="{00000000-0005-0000-0000-000076920000}"/>
    <cellStyle name="20% - Accent1 4 2 5 4 3 9" xfId="37679" xr:uid="{00000000-0005-0000-0000-000077920000}"/>
    <cellStyle name="20% - Accent1 4 2 5 4 4" xfId="37680" xr:uid="{00000000-0005-0000-0000-000078920000}"/>
    <cellStyle name="20% - Accent1 4 2 5 4 4 2" xfId="37681" xr:uid="{00000000-0005-0000-0000-000079920000}"/>
    <cellStyle name="20% - Accent1 4 2 5 4 4 2 2" xfId="37682" xr:uid="{00000000-0005-0000-0000-00007A920000}"/>
    <cellStyle name="20% - Accent1 4 2 5 4 4 2 2 2" xfId="37683" xr:uid="{00000000-0005-0000-0000-00007B920000}"/>
    <cellStyle name="20% - Accent1 4 2 5 4 4 2 3" xfId="37684" xr:uid="{00000000-0005-0000-0000-00007C920000}"/>
    <cellStyle name="20% - Accent1 4 2 5 4 4 3" xfId="37685" xr:uid="{00000000-0005-0000-0000-00007D920000}"/>
    <cellStyle name="20% - Accent1 4 2 5 4 4 3 2" xfId="37686" xr:uid="{00000000-0005-0000-0000-00007E920000}"/>
    <cellStyle name="20% - Accent1 4 2 5 4 4 4" xfId="37687" xr:uid="{00000000-0005-0000-0000-00007F920000}"/>
    <cellStyle name="20% - Accent1 4 2 5 4 5" xfId="37688" xr:uid="{00000000-0005-0000-0000-000080920000}"/>
    <cellStyle name="20% - Accent1 4 2 5 4 5 2" xfId="37689" xr:uid="{00000000-0005-0000-0000-000081920000}"/>
    <cellStyle name="20% - Accent1 4 2 5 4 5 2 2" xfId="37690" xr:uid="{00000000-0005-0000-0000-000082920000}"/>
    <cellStyle name="20% - Accent1 4 2 5 4 5 2 2 2" xfId="37691" xr:uid="{00000000-0005-0000-0000-000083920000}"/>
    <cellStyle name="20% - Accent1 4 2 5 4 5 2 3" xfId="37692" xr:uid="{00000000-0005-0000-0000-000084920000}"/>
    <cellStyle name="20% - Accent1 4 2 5 4 5 3" xfId="37693" xr:uid="{00000000-0005-0000-0000-000085920000}"/>
    <cellStyle name="20% - Accent1 4 2 5 4 5 3 2" xfId="37694" xr:uid="{00000000-0005-0000-0000-000086920000}"/>
    <cellStyle name="20% - Accent1 4 2 5 4 5 4" xfId="37695" xr:uid="{00000000-0005-0000-0000-000087920000}"/>
    <cellStyle name="20% - Accent1 4 2 5 4 6" xfId="37696" xr:uid="{00000000-0005-0000-0000-000088920000}"/>
    <cellStyle name="20% - Accent1 4 2 5 4 6 2" xfId="37697" xr:uid="{00000000-0005-0000-0000-000089920000}"/>
    <cellStyle name="20% - Accent1 4 2 5 4 6 2 2" xfId="37698" xr:uid="{00000000-0005-0000-0000-00008A920000}"/>
    <cellStyle name="20% - Accent1 4 2 5 4 6 2 2 2" xfId="37699" xr:uid="{00000000-0005-0000-0000-00008B920000}"/>
    <cellStyle name="20% - Accent1 4 2 5 4 6 2 3" xfId="37700" xr:uid="{00000000-0005-0000-0000-00008C920000}"/>
    <cellStyle name="20% - Accent1 4 2 5 4 6 3" xfId="37701" xr:uid="{00000000-0005-0000-0000-00008D920000}"/>
    <cellStyle name="20% - Accent1 4 2 5 4 6 3 2" xfId="37702" xr:uid="{00000000-0005-0000-0000-00008E920000}"/>
    <cellStyle name="20% - Accent1 4 2 5 4 6 4" xfId="37703" xr:uid="{00000000-0005-0000-0000-00008F920000}"/>
    <cellStyle name="20% - Accent1 4 2 5 4 7" xfId="37704" xr:uid="{00000000-0005-0000-0000-000090920000}"/>
    <cellStyle name="20% - Accent1 4 2 5 4 7 2" xfId="37705" xr:uid="{00000000-0005-0000-0000-000091920000}"/>
    <cellStyle name="20% - Accent1 4 2 5 4 7 2 2" xfId="37706" xr:uid="{00000000-0005-0000-0000-000092920000}"/>
    <cellStyle name="20% - Accent1 4 2 5 4 7 3" xfId="37707" xr:uid="{00000000-0005-0000-0000-000093920000}"/>
    <cellStyle name="20% - Accent1 4 2 5 4 8" xfId="37708" xr:uid="{00000000-0005-0000-0000-000094920000}"/>
    <cellStyle name="20% - Accent1 4 2 5 4 8 2" xfId="37709" xr:uid="{00000000-0005-0000-0000-000095920000}"/>
    <cellStyle name="20% - Accent1 4 2 5 4 8 2 2" xfId="37710" xr:uid="{00000000-0005-0000-0000-000096920000}"/>
    <cellStyle name="20% - Accent1 4 2 5 4 8 3" xfId="37711" xr:uid="{00000000-0005-0000-0000-000097920000}"/>
    <cellStyle name="20% - Accent1 4 2 5 4 9" xfId="37712" xr:uid="{00000000-0005-0000-0000-000098920000}"/>
    <cellStyle name="20% - Accent1 4 2 5 4 9 2" xfId="37713" xr:uid="{00000000-0005-0000-0000-000099920000}"/>
    <cellStyle name="20% - Accent1 4 2 5 5" xfId="37714" xr:uid="{00000000-0005-0000-0000-00009A920000}"/>
    <cellStyle name="20% - Accent1 4 2 5 5 10" xfId="37715" xr:uid="{00000000-0005-0000-0000-00009B920000}"/>
    <cellStyle name="20% - Accent1 4 2 5 5 10 2" xfId="37716" xr:uid="{00000000-0005-0000-0000-00009C920000}"/>
    <cellStyle name="20% - Accent1 4 2 5 5 11" xfId="37717" xr:uid="{00000000-0005-0000-0000-00009D920000}"/>
    <cellStyle name="20% - Accent1 4 2 5 5 2" xfId="37718" xr:uid="{00000000-0005-0000-0000-00009E920000}"/>
    <cellStyle name="20% - Accent1 4 2 5 5 2 2" xfId="37719" xr:uid="{00000000-0005-0000-0000-00009F920000}"/>
    <cellStyle name="20% - Accent1 4 2 5 5 2 2 2" xfId="37720" xr:uid="{00000000-0005-0000-0000-0000A0920000}"/>
    <cellStyle name="20% - Accent1 4 2 5 5 2 2 2 2" xfId="37721" xr:uid="{00000000-0005-0000-0000-0000A1920000}"/>
    <cellStyle name="20% - Accent1 4 2 5 5 2 2 2 2 2" xfId="37722" xr:uid="{00000000-0005-0000-0000-0000A2920000}"/>
    <cellStyle name="20% - Accent1 4 2 5 5 2 2 2 3" xfId="37723" xr:uid="{00000000-0005-0000-0000-0000A3920000}"/>
    <cellStyle name="20% - Accent1 4 2 5 5 2 2 3" xfId="37724" xr:uid="{00000000-0005-0000-0000-0000A4920000}"/>
    <cellStyle name="20% - Accent1 4 2 5 5 2 2 3 2" xfId="37725" xr:uid="{00000000-0005-0000-0000-0000A5920000}"/>
    <cellStyle name="20% - Accent1 4 2 5 5 2 2 4" xfId="37726" xr:uid="{00000000-0005-0000-0000-0000A6920000}"/>
    <cellStyle name="20% - Accent1 4 2 5 5 2 3" xfId="37727" xr:uid="{00000000-0005-0000-0000-0000A7920000}"/>
    <cellStyle name="20% - Accent1 4 2 5 5 2 3 2" xfId="37728" xr:uid="{00000000-0005-0000-0000-0000A8920000}"/>
    <cellStyle name="20% - Accent1 4 2 5 5 2 3 2 2" xfId="37729" xr:uid="{00000000-0005-0000-0000-0000A9920000}"/>
    <cellStyle name="20% - Accent1 4 2 5 5 2 3 2 2 2" xfId="37730" xr:uid="{00000000-0005-0000-0000-0000AA920000}"/>
    <cellStyle name="20% - Accent1 4 2 5 5 2 3 2 3" xfId="37731" xr:uid="{00000000-0005-0000-0000-0000AB920000}"/>
    <cellStyle name="20% - Accent1 4 2 5 5 2 3 3" xfId="37732" xr:uid="{00000000-0005-0000-0000-0000AC920000}"/>
    <cellStyle name="20% - Accent1 4 2 5 5 2 3 3 2" xfId="37733" xr:uid="{00000000-0005-0000-0000-0000AD920000}"/>
    <cellStyle name="20% - Accent1 4 2 5 5 2 3 4" xfId="37734" xr:uid="{00000000-0005-0000-0000-0000AE920000}"/>
    <cellStyle name="20% - Accent1 4 2 5 5 2 4" xfId="37735" xr:uid="{00000000-0005-0000-0000-0000AF920000}"/>
    <cellStyle name="20% - Accent1 4 2 5 5 2 4 2" xfId="37736" xr:uid="{00000000-0005-0000-0000-0000B0920000}"/>
    <cellStyle name="20% - Accent1 4 2 5 5 2 4 2 2" xfId="37737" xr:uid="{00000000-0005-0000-0000-0000B1920000}"/>
    <cellStyle name="20% - Accent1 4 2 5 5 2 4 2 2 2" xfId="37738" xr:uid="{00000000-0005-0000-0000-0000B2920000}"/>
    <cellStyle name="20% - Accent1 4 2 5 5 2 4 2 3" xfId="37739" xr:uid="{00000000-0005-0000-0000-0000B3920000}"/>
    <cellStyle name="20% - Accent1 4 2 5 5 2 4 3" xfId="37740" xr:uid="{00000000-0005-0000-0000-0000B4920000}"/>
    <cellStyle name="20% - Accent1 4 2 5 5 2 4 3 2" xfId="37741" xr:uid="{00000000-0005-0000-0000-0000B5920000}"/>
    <cellStyle name="20% - Accent1 4 2 5 5 2 4 4" xfId="37742" xr:uid="{00000000-0005-0000-0000-0000B6920000}"/>
    <cellStyle name="20% - Accent1 4 2 5 5 2 5" xfId="37743" xr:uid="{00000000-0005-0000-0000-0000B7920000}"/>
    <cellStyle name="20% - Accent1 4 2 5 5 2 5 2" xfId="37744" xr:uid="{00000000-0005-0000-0000-0000B8920000}"/>
    <cellStyle name="20% - Accent1 4 2 5 5 2 5 2 2" xfId="37745" xr:uid="{00000000-0005-0000-0000-0000B9920000}"/>
    <cellStyle name="20% - Accent1 4 2 5 5 2 5 3" xfId="37746" xr:uid="{00000000-0005-0000-0000-0000BA920000}"/>
    <cellStyle name="20% - Accent1 4 2 5 5 2 6" xfId="37747" xr:uid="{00000000-0005-0000-0000-0000BB920000}"/>
    <cellStyle name="20% - Accent1 4 2 5 5 2 6 2" xfId="37748" xr:uid="{00000000-0005-0000-0000-0000BC920000}"/>
    <cellStyle name="20% - Accent1 4 2 5 5 2 6 2 2" xfId="37749" xr:uid="{00000000-0005-0000-0000-0000BD920000}"/>
    <cellStyle name="20% - Accent1 4 2 5 5 2 6 3" xfId="37750" xr:uid="{00000000-0005-0000-0000-0000BE920000}"/>
    <cellStyle name="20% - Accent1 4 2 5 5 2 7" xfId="37751" xr:uid="{00000000-0005-0000-0000-0000BF920000}"/>
    <cellStyle name="20% - Accent1 4 2 5 5 2 7 2" xfId="37752" xr:uid="{00000000-0005-0000-0000-0000C0920000}"/>
    <cellStyle name="20% - Accent1 4 2 5 5 2 8" xfId="37753" xr:uid="{00000000-0005-0000-0000-0000C1920000}"/>
    <cellStyle name="20% - Accent1 4 2 5 5 2 8 2" xfId="37754" xr:uid="{00000000-0005-0000-0000-0000C2920000}"/>
    <cellStyle name="20% - Accent1 4 2 5 5 2 9" xfId="37755" xr:uid="{00000000-0005-0000-0000-0000C3920000}"/>
    <cellStyle name="20% - Accent1 4 2 5 5 3" xfId="37756" xr:uid="{00000000-0005-0000-0000-0000C4920000}"/>
    <cellStyle name="20% - Accent1 4 2 5 5 3 2" xfId="37757" xr:uid="{00000000-0005-0000-0000-0000C5920000}"/>
    <cellStyle name="20% - Accent1 4 2 5 5 3 2 2" xfId="37758" xr:uid="{00000000-0005-0000-0000-0000C6920000}"/>
    <cellStyle name="20% - Accent1 4 2 5 5 3 2 2 2" xfId="37759" xr:uid="{00000000-0005-0000-0000-0000C7920000}"/>
    <cellStyle name="20% - Accent1 4 2 5 5 3 2 2 2 2" xfId="37760" xr:uid="{00000000-0005-0000-0000-0000C8920000}"/>
    <cellStyle name="20% - Accent1 4 2 5 5 3 2 2 3" xfId="37761" xr:uid="{00000000-0005-0000-0000-0000C9920000}"/>
    <cellStyle name="20% - Accent1 4 2 5 5 3 2 3" xfId="37762" xr:uid="{00000000-0005-0000-0000-0000CA920000}"/>
    <cellStyle name="20% - Accent1 4 2 5 5 3 2 3 2" xfId="37763" xr:uid="{00000000-0005-0000-0000-0000CB920000}"/>
    <cellStyle name="20% - Accent1 4 2 5 5 3 2 4" xfId="37764" xr:uid="{00000000-0005-0000-0000-0000CC920000}"/>
    <cellStyle name="20% - Accent1 4 2 5 5 3 3" xfId="37765" xr:uid="{00000000-0005-0000-0000-0000CD920000}"/>
    <cellStyle name="20% - Accent1 4 2 5 5 3 3 2" xfId="37766" xr:uid="{00000000-0005-0000-0000-0000CE920000}"/>
    <cellStyle name="20% - Accent1 4 2 5 5 3 3 2 2" xfId="37767" xr:uid="{00000000-0005-0000-0000-0000CF920000}"/>
    <cellStyle name="20% - Accent1 4 2 5 5 3 3 2 2 2" xfId="37768" xr:uid="{00000000-0005-0000-0000-0000D0920000}"/>
    <cellStyle name="20% - Accent1 4 2 5 5 3 3 2 3" xfId="37769" xr:uid="{00000000-0005-0000-0000-0000D1920000}"/>
    <cellStyle name="20% - Accent1 4 2 5 5 3 3 3" xfId="37770" xr:uid="{00000000-0005-0000-0000-0000D2920000}"/>
    <cellStyle name="20% - Accent1 4 2 5 5 3 3 3 2" xfId="37771" xr:uid="{00000000-0005-0000-0000-0000D3920000}"/>
    <cellStyle name="20% - Accent1 4 2 5 5 3 3 4" xfId="37772" xr:uid="{00000000-0005-0000-0000-0000D4920000}"/>
    <cellStyle name="20% - Accent1 4 2 5 5 3 4" xfId="37773" xr:uid="{00000000-0005-0000-0000-0000D5920000}"/>
    <cellStyle name="20% - Accent1 4 2 5 5 3 4 2" xfId="37774" xr:uid="{00000000-0005-0000-0000-0000D6920000}"/>
    <cellStyle name="20% - Accent1 4 2 5 5 3 4 2 2" xfId="37775" xr:uid="{00000000-0005-0000-0000-0000D7920000}"/>
    <cellStyle name="20% - Accent1 4 2 5 5 3 4 2 2 2" xfId="37776" xr:uid="{00000000-0005-0000-0000-0000D8920000}"/>
    <cellStyle name="20% - Accent1 4 2 5 5 3 4 2 3" xfId="37777" xr:uid="{00000000-0005-0000-0000-0000D9920000}"/>
    <cellStyle name="20% - Accent1 4 2 5 5 3 4 3" xfId="37778" xr:uid="{00000000-0005-0000-0000-0000DA920000}"/>
    <cellStyle name="20% - Accent1 4 2 5 5 3 4 3 2" xfId="37779" xr:uid="{00000000-0005-0000-0000-0000DB920000}"/>
    <cellStyle name="20% - Accent1 4 2 5 5 3 4 4" xfId="37780" xr:uid="{00000000-0005-0000-0000-0000DC920000}"/>
    <cellStyle name="20% - Accent1 4 2 5 5 3 5" xfId="37781" xr:uid="{00000000-0005-0000-0000-0000DD920000}"/>
    <cellStyle name="20% - Accent1 4 2 5 5 3 5 2" xfId="37782" xr:uid="{00000000-0005-0000-0000-0000DE920000}"/>
    <cellStyle name="20% - Accent1 4 2 5 5 3 5 2 2" xfId="37783" xr:uid="{00000000-0005-0000-0000-0000DF920000}"/>
    <cellStyle name="20% - Accent1 4 2 5 5 3 5 3" xfId="37784" xr:uid="{00000000-0005-0000-0000-0000E0920000}"/>
    <cellStyle name="20% - Accent1 4 2 5 5 3 6" xfId="37785" xr:uid="{00000000-0005-0000-0000-0000E1920000}"/>
    <cellStyle name="20% - Accent1 4 2 5 5 3 6 2" xfId="37786" xr:uid="{00000000-0005-0000-0000-0000E2920000}"/>
    <cellStyle name="20% - Accent1 4 2 5 5 3 6 2 2" xfId="37787" xr:uid="{00000000-0005-0000-0000-0000E3920000}"/>
    <cellStyle name="20% - Accent1 4 2 5 5 3 6 3" xfId="37788" xr:uid="{00000000-0005-0000-0000-0000E4920000}"/>
    <cellStyle name="20% - Accent1 4 2 5 5 3 7" xfId="37789" xr:uid="{00000000-0005-0000-0000-0000E5920000}"/>
    <cellStyle name="20% - Accent1 4 2 5 5 3 7 2" xfId="37790" xr:uid="{00000000-0005-0000-0000-0000E6920000}"/>
    <cellStyle name="20% - Accent1 4 2 5 5 3 8" xfId="37791" xr:uid="{00000000-0005-0000-0000-0000E7920000}"/>
    <cellStyle name="20% - Accent1 4 2 5 5 3 8 2" xfId="37792" xr:uid="{00000000-0005-0000-0000-0000E8920000}"/>
    <cellStyle name="20% - Accent1 4 2 5 5 3 9" xfId="37793" xr:uid="{00000000-0005-0000-0000-0000E9920000}"/>
    <cellStyle name="20% - Accent1 4 2 5 5 4" xfId="37794" xr:uid="{00000000-0005-0000-0000-0000EA920000}"/>
    <cellStyle name="20% - Accent1 4 2 5 5 4 2" xfId="37795" xr:uid="{00000000-0005-0000-0000-0000EB920000}"/>
    <cellStyle name="20% - Accent1 4 2 5 5 4 2 2" xfId="37796" xr:uid="{00000000-0005-0000-0000-0000EC920000}"/>
    <cellStyle name="20% - Accent1 4 2 5 5 4 2 2 2" xfId="37797" xr:uid="{00000000-0005-0000-0000-0000ED920000}"/>
    <cellStyle name="20% - Accent1 4 2 5 5 4 2 3" xfId="37798" xr:uid="{00000000-0005-0000-0000-0000EE920000}"/>
    <cellStyle name="20% - Accent1 4 2 5 5 4 3" xfId="37799" xr:uid="{00000000-0005-0000-0000-0000EF920000}"/>
    <cellStyle name="20% - Accent1 4 2 5 5 4 3 2" xfId="37800" xr:uid="{00000000-0005-0000-0000-0000F0920000}"/>
    <cellStyle name="20% - Accent1 4 2 5 5 4 4" xfId="37801" xr:uid="{00000000-0005-0000-0000-0000F1920000}"/>
    <cellStyle name="20% - Accent1 4 2 5 5 5" xfId="37802" xr:uid="{00000000-0005-0000-0000-0000F2920000}"/>
    <cellStyle name="20% - Accent1 4 2 5 5 5 2" xfId="37803" xr:uid="{00000000-0005-0000-0000-0000F3920000}"/>
    <cellStyle name="20% - Accent1 4 2 5 5 5 2 2" xfId="37804" xr:uid="{00000000-0005-0000-0000-0000F4920000}"/>
    <cellStyle name="20% - Accent1 4 2 5 5 5 2 2 2" xfId="37805" xr:uid="{00000000-0005-0000-0000-0000F5920000}"/>
    <cellStyle name="20% - Accent1 4 2 5 5 5 2 3" xfId="37806" xr:uid="{00000000-0005-0000-0000-0000F6920000}"/>
    <cellStyle name="20% - Accent1 4 2 5 5 5 3" xfId="37807" xr:uid="{00000000-0005-0000-0000-0000F7920000}"/>
    <cellStyle name="20% - Accent1 4 2 5 5 5 3 2" xfId="37808" xr:uid="{00000000-0005-0000-0000-0000F8920000}"/>
    <cellStyle name="20% - Accent1 4 2 5 5 5 4" xfId="37809" xr:uid="{00000000-0005-0000-0000-0000F9920000}"/>
    <cellStyle name="20% - Accent1 4 2 5 5 6" xfId="37810" xr:uid="{00000000-0005-0000-0000-0000FA920000}"/>
    <cellStyle name="20% - Accent1 4 2 5 5 6 2" xfId="37811" xr:uid="{00000000-0005-0000-0000-0000FB920000}"/>
    <cellStyle name="20% - Accent1 4 2 5 5 6 2 2" xfId="37812" xr:uid="{00000000-0005-0000-0000-0000FC920000}"/>
    <cellStyle name="20% - Accent1 4 2 5 5 6 2 2 2" xfId="37813" xr:uid="{00000000-0005-0000-0000-0000FD920000}"/>
    <cellStyle name="20% - Accent1 4 2 5 5 6 2 3" xfId="37814" xr:uid="{00000000-0005-0000-0000-0000FE920000}"/>
    <cellStyle name="20% - Accent1 4 2 5 5 6 3" xfId="37815" xr:uid="{00000000-0005-0000-0000-0000FF920000}"/>
    <cellStyle name="20% - Accent1 4 2 5 5 6 3 2" xfId="37816" xr:uid="{00000000-0005-0000-0000-000000930000}"/>
    <cellStyle name="20% - Accent1 4 2 5 5 6 4" xfId="37817" xr:uid="{00000000-0005-0000-0000-000001930000}"/>
    <cellStyle name="20% - Accent1 4 2 5 5 7" xfId="37818" xr:uid="{00000000-0005-0000-0000-000002930000}"/>
    <cellStyle name="20% - Accent1 4 2 5 5 7 2" xfId="37819" xr:uid="{00000000-0005-0000-0000-000003930000}"/>
    <cellStyle name="20% - Accent1 4 2 5 5 7 2 2" xfId="37820" xr:uid="{00000000-0005-0000-0000-000004930000}"/>
    <cellStyle name="20% - Accent1 4 2 5 5 7 3" xfId="37821" xr:uid="{00000000-0005-0000-0000-000005930000}"/>
    <cellStyle name="20% - Accent1 4 2 5 5 8" xfId="37822" xr:uid="{00000000-0005-0000-0000-000006930000}"/>
    <cellStyle name="20% - Accent1 4 2 5 5 8 2" xfId="37823" xr:uid="{00000000-0005-0000-0000-000007930000}"/>
    <cellStyle name="20% - Accent1 4 2 5 5 8 2 2" xfId="37824" xr:uid="{00000000-0005-0000-0000-000008930000}"/>
    <cellStyle name="20% - Accent1 4 2 5 5 8 3" xfId="37825" xr:uid="{00000000-0005-0000-0000-000009930000}"/>
    <cellStyle name="20% - Accent1 4 2 5 5 9" xfId="37826" xr:uid="{00000000-0005-0000-0000-00000A930000}"/>
    <cellStyle name="20% - Accent1 4 2 5 5 9 2" xfId="37827" xr:uid="{00000000-0005-0000-0000-00000B930000}"/>
    <cellStyle name="20% - Accent1 4 2 5 6" xfId="37828" xr:uid="{00000000-0005-0000-0000-00000C930000}"/>
    <cellStyle name="20% - Accent1 4 2 5 6 2" xfId="37829" xr:uid="{00000000-0005-0000-0000-00000D930000}"/>
    <cellStyle name="20% - Accent1 4 2 5 6 2 2" xfId="37830" xr:uid="{00000000-0005-0000-0000-00000E930000}"/>
    <cellStyle name="20% - Accent1 4 2 5 6 2 2 2" xfId="37831" xr:uid="{00000000-0005-0000-0000-00000F930000}"/>
    <cellStyle name="20% - Accent1 4 2 5 6 2 2 2 2" xfId="37832" xr:uid="{00000000-0005-0000-0000-000010930000}"/>
    <cellStyle name="20% - Accent1 4 2 5 6 2 2 3" xfId="37833" xr:uid="{00000000-0005-0000-0000-000011930000}"/>
    <cellStyle name="20% - Accent1 4 2 5 6 2 3" xfId="37834" xr:uid="{00000000-0005-0000-0000-000012930000}"/>
    <cellStyle name="20% - Accent1 4 2 5 6 2 3 2" xfId="37835" xr:uid="{00000000-0005-0000-0000-000013930000}"/>
    <cellStyle name="20% - Accent1 4 2 5 6 2 4" xfId="37836" xr:uid="{00000000-0005-0000-0000-000014930000}"/>
    <cellStyle name="20% - Accent1 4 2 5 6 3" xfId="37837" xr:uid="{00000000-0005-0000-0000-000015930000}"/>
    <cellStyle name="20% - Accent1 4 2 5 6 3 2" xfId="37838" xr:uid="{00000000-0005-0000-0000-000016930000}"/>
    <cellStyle name="20% - Accent1 4 2 5 6 3 2 2" xfId="37839" xr:uid="{00000000-0005-0000-0000-000017930000}"/>
    <cellStyle name="20% - Accent1 4 2 5 6 3 2 2 2" xfId="37840" xr:uid="{00000000-0005-0000-0000-000018930000}"/>
    <cellStyle name="20% - Accent1 4 2 5 6 3 2 3" xfId="37841" xr:uid="{00000000-0005-0000-0000-000019930000}"/>
    <cellStyle name="20% - Accent1 4 2 5 6 3 3" xfId="37842" xr:uid="{00000000-0005-0000-0000-00001A930000}"/>
    <cellStyle name="20% - Accent1 4 2 5 6 3 3 2" xfId="37843" xr:uid="{00000000-0005-0000-0000-00001B930000}"/>
    <cellStyle name="20% - Accent1 4 2 5 6 3 4" xfId="37844" xr:uid="{00000000-0005-0000-0000-00001C930000}"/>
    <cellStyle name="20% - Accent1 4 2 5 6 4" xfId="37845" xr:uid="{00000000-0005-0000-0000-00001D930000}"/>
    <cellStyle name="20% - Accent1 4 2 5 6 4 2" xfId="37846" xr:uid="{00000000-0005-0000-0000-00001E930000}"/>
    <cellStyle name="20% - Accent1 4 2 5 6 4 2 2" xfId="37847" xr:uid="{00000000-0005-0000-0000-00001F930000}"/>
    <cellStyle name="20% - Accent1 4 2 5 6 4 2 2 2" xfId="37848" xr:uid="{00000000-0005-0000-0000-000020930000}"/>
    <cellStyle name="20% - Accent1 4 2 5 6 4 2 3" xfId="37849" xr:uid="{00000000-0005-0000-0000-000021930000}"/>
    <cellStyle name="20% - Accent1 4 2 5 6 4 3" xfId="37850" xr:uid="{00000000-0005-0000-0000-000022930000}"/>
    <cellStyle name="20% - Accent1 4 2 5 6 4 3 2" xfId="37851" xr:uid="{00000000-0005-0000-0000-000023930000}"/>
    <cellStyle name="20% - Accent1 4 2 5 6 4 4" xfId="37852" xr:uid="{00000000-0005-0000-0000-000024930000}"/>
    <cellStyle name="20% - Accent1 4 2 5 6 5" xfId="37853" xr:uid="{00000000-0005-0000-0000-000025930000}"/>
    <cellStyle name="20% - Accent1 4 2 5 6 5 2" xfId="37854" xr:uid="{00000000-0005-0000-0000-000026930000}"/>
    <cellStyle name="20% - Accent1 4 2 5 6 5 2 2" xfId="37855" xr:uid="{00000000-0005-0000-0000-000027930000}"/>
    <cellStyle name="20% - Accent1 4 2 5 6 5 3" xfId="37856" xr:uid="{00000000-0005-0000-0000-000028930000}"/>
    <cellStyle name="20% - Accent1 4 2 5 6 6" xfId="37857" xr:uid="{00000000-0005-0000-0000-000029930000}"/>
    <cellStyle name="20% - Accent1 4 2 5 6 6 2" xfId="37858" xr:uid="{00000000-0005-0000-0000-00002A930000}"/>
    <cellStyle name="20% - Accent1 4 2 5 6 6 2 2" xfId="37859" xr:uid="{00000000-0005-0000-0000-00002B930000}"/>
    <cellStyle name="20% - Accent1 4 2 5 6 6 3" xfId="37860" xr:uid="{00000000-0005-0000-0000-00002C930000}"/>
    <cellStyle name="20% - Accent1 4 2 5 6 7" xfId="37861" xr:uid="{00000000-0005-0000-0000-00002D930000}"/>
    <cellStyle name="20% - Accent1 4 2 5 6 7 2" xfId="37862" xr:uid="{00000000-0005-0000-0000-00002E930000}"/>
    <cellStyle name="20% - Accent1 4 2 5 6 8" xfId="37863" xr:uid="{00000000-0005-0000-0000-00002F930000}"/>
    <cellStyle name="20% - Accent1 4 2 5 6 8 2" xfId="37864" xr:uid="{00000000-0005-0000-0000-000030930000}"/>
    <cellStyle name="20% - Accent1 4 2 5 6 9" xfId="37865" xr:uid="{00000000-0005-0000-0000-000031930000}"/>
    <cellStyle name="20% - Accent1 4 2 5 7" xfId="37866" xr:uid="{00000000-0005-0000-0000-000032930000}"/>
    <cellStyle name="20% - Accent1 4 2 5 7 2" xfId="37867" xr:uid="{00000000-0005-0000-0000-000033930000}"/>
    <cellStyle name="20% - Accent1 4 2 5 7 2 2" xfId="37868" xr:uid="{00000000-0005-0000-0000-000034930000}"/>
    <cellStyle name="20% - Accent1 4 2 5 7 2 2 2" xfId="37869" xr:uid="{00000000-0005-0000-0000-000035930000}"/>
    <cellStyle name="20% - Accent1 4 2 5 7 2 2 2 2" xfId="37870" xr:uid="{00000000-0005-0000-0000-000036930000}"/>
    <cellStyle name="20% - Accent1 4 2 5 7 2 2 3" xfId="37871" xr:uid="{00000000-0005-0000-0000-000037930000}"/>
    <cellStyle name="20% - Accent1 4 2 5 7 2 3" xfId="37872" xr:uid="{00000000-0005-0000-0000-000038930000}"/>
    <cellStyle name="20% - Accent1 4 2 5 7 2 3 2" xfId="37873" xr:uid="{00000000-0005-0000-0000-000039930000}"/>
    <cellStyle name="20% - Accent1 4 2 5 7 2 4" xfId="37874" xr:uid="{00000000-0005-0000-0000-00003A930000}"/>
    <cellStyle name="20% - Accent1 4 2 5 7 3" xfId="37875" xr:uid="{00000000-0005-0000-0000-00003B930000}"/>
    <cellStyle name="20% - Accent1 4 2 5 7 3 2" xfId="37876" xr:uid="{00000000-0005-0000-0000-00003C930000}"/>
    <cellStyle name="20% - Accent1 4 2 5 7 3 2 2" xfId="37877" xr:uid="{00000000-0005-0000-0000-00003D930000}"/>
    <cellStyle name="20% - Accent1 4 2 5 7 3 2 2 2" xfId="37878" xr:uid="{00000000-0005-0000-0000-00003E930000}"/>
    <cellStyle name="20% - Accent1 4 2 5 7 3 2 3" xfId="37879" xr:uid="{00000000-0005-0000-0000-00003F930000}"/>
    <cellStyle name="20% - Accent1 4 2 5 7 3 3" xfId="37880" xr:uid="{00000000-0005-0000-0000-000040930000}"/>
    <cellStyle name="20% - Accent1 4 2 5 7 3 3 2" xfId="37881" xr:uid="{00000000-0005-0000-0000-000041930000}"/>
    <cellStyle name="20% - Accent1 4 2 5 7 3 4" xfId="37882" xr:uid="{00000000-0005-0000-0000-000042930000}"/>
    <cellStyle name="20% - Accent1 4 2 5 7 4" xfId="37883" xr:uid="{00000000-0005-0000-0000-000043930000}"/>
    <cellStyle name="20% - Accent1 4 2 5 7 4 2" xfId="37884" xr:uid="{00000000-0005-0000-0000-000044930000}"/>
    <cellStyle name="20% - Accent1 4 2 5 7 4 2 2" xfId="37885" xr:uid="{00000000-0005-0000-0000-000045930000}"/>
    <cellStyle name="20% - Accent1 4 2 5 7 4 2 2 2" xfId="37886" xr:uid="{00000000-0005-0000-0000-000046930000}"/>
    <cellStyle name="20% - Accent1 4 2 5 7 4 2 3" xfId="37887" xr:uid="{00000000-0005-0000-0000-000047930000}"/>
    <cellStyle name="20% - Accent1 4 2 5 7 4 3" xfId="37888" xr:uid="{00000000-0005-0000-0000-000048930000}"/>
    <cellStyle name="20% - Accent1 4 2 5 7 4 3 2" xfId="37889" xr:uid="{00000000-0005-0000-0000-000049930000}"/>
    <cellStyle name="20% - Accent1 4 2 5 7 4 4" xfId="37890" xr:uid="{00000000-0005-0000-0000-00004A930000}"/>
    <cellStyle name="20% - Accent1 4 2 5 7 5" xfId="37891" xr:uid="{00000000-0005-0000-0000-00004B930000}"/>
    <cellStyle name="20% - Accent1 4 2 5 7 5 2" xfId="37892" xr:uid="{00000000-0005-0000-0000-00004C930000}"/>
    <cellStyle name="20% - Accent1 4 2 5 7 5 2 2" xfId="37893" xr:uid="{00000000-0005-0000-0000-00004D930000}"/>
    <cellStyle name="20% - Accent1 4 2 5 7 5 3" xfId="37894" xr:uid="{00000000-0005-0000-0000-00004E930000}"/>
    <cellStyle name="20% - Accent1 4 2 5 7 6" xfId="37895" xr:uid="{00000000-0005-0000-0000-00004F930000}"/>
    <cellStyle name="20% - Accent1 4 2 5 7 6 2" xfId="37896" xr:uid="{00000000-0005-0000-0000-000050930000}"/>
    <cellStyle name="20% - Accent1 4 2 5 7 6 2 2" xfId="37897" xr:uid="{00000000-0005-0000-0000-000051930000}"/>
    <cellStyle name="20% - Accent1 4 2 5 7 6 3" xfId="37898" xr:uid="{00000000-0005-0000-0000-000052930000}"/>
    <cellStyle name="20% - Accent1 4 2 5 7 7" xfId="37899" xr:uid="{00000000-0005-0000-0000-000053930000}"/>
    <cellStyle name="20% - Accent1 4 2 5 7 7 2" xfId="37900" xr:uid="{00000000-0005-0000-0000-000054930000}"/>
    <cellStyle name="20% - Accent1 4 2 5 7 8" xfId="37901" xr:uid="{00000000-0005-0000-0000-000055930000}"/>
    <cellStyle name="20% - Accent1 4 2 5 7 8 2" xfId="37902" xr:uid="{00000000-0005-0000-0000-000056930000}"/>
    <cellStyle name="20% - Accent1 4 2 5 7 9" xfId="37903" xr:uid="{00000000-0005-0000-0000-000057930000}"/>
    <cellStyle name="20% - Accent1 4 2 5 8" xfId="37904" xr:uid="{00000000-0005-0000-0000-000058930000}"/>
    <cellStyle name="20% - Accent1 4 2 5 8 2" xfId="37905" xr:uid="{00000000-0005-0000-0000-000059930000}"/>
    <cellStyle name="20% - Accent1 4 2 5 8 2 2" xfId="37906" xr:uid="{00000000-0005-0000-0000-00005A930000}"/>
    <cellStyle name="20% - Accent1 4 2 5 8 2 2 2" xfId="37907" xr:uid="{00000000-0005-0000-0000-00005B930000}"/>
    <cellStyle name="20% - Accent1 4 2 5 8 2 3" xfId="37908" xr:uid="{00000000-0005-0000-0000-00005C930000}"/>
    <cellStyle name="20% - Accent1 4 2 5 8 3" xfId="37909" xr:uid="{00000000-0005-0000-0000-00005D930000}"/>
    <cellStyle name="20% - Accent1 4 2 5 8 3 2" xfId="37910" xr:uid="{00000000-0005-0000-0000-00005E930000}"/>
    <cellStyle name="20% - Accent1 4 2 5 8 4" xfId="37911" xr:uid="{00000000-0005-0000-0000-00005F930000}"/>
    <cellStyle name="20% - Accent1 4 2 5 9" xfId="37912" xr:uid="{00000000-0005-0000-0000-000060930000}"/>
    <cellStyle name="20% - Accent1 4 2 5 9 2" xfId="37913" xr:uid="{00000000-0005-0000-0000-000061930000}"/>
    <cellStyle name="20% - Accent1 4 2 5 9 2 2" xfId="37914" xr:uid="{00000000-0005-0000-0000-000062930000}"/>
    <cellStyle name="20% - Accent1 4 2 5 9 2 2 2" xfId="37915" xr:uid="{00000000-0005-0000-0000-000063930000}"/>
    <cellStyle name="20% - Accent1 4 2 5 9 2 3" xfId="37916" xr:uid="{00000000-0005-0000-0000-000064930000}"/>
    <cellStyle name="20% - Accent1 4 2 5 9 3" xfId="37917" xr:uid="{00000000-0005-0000-0000-000065930000}"/>
    <cellStyle name="20% - Accent1 4 2 5 9 3 2" xfId="37918" xr:uid="{00000000-0005-0000-0000-000066930000}"/>
    <cellStyle name="20% - Accent1 4 2 5 9 4" xfId="37919" xr:uid="{00000000-0005-0000-0000-000067930000}"/>
    <cellStyle name="20% - Accent1 4 2 6" xfId="37920" xr:uid="{00000000-0005-0000-0000-000068930000}"/>
    <cellStyle name="20% - Accent1 4 2 6 10" xfId="37921" xr:uid="{00000000-0005-0000-0000-000069930000}"/>
    <cellStyle name="20% - Accent1 4 2 6 10 2" xfId="37922" xr:uid="{00000000-0005-0000-0000-00006A930000}"/>
    <cellStyle name="20% - Accent1 4 2 6 10 2 2" xfId="37923" xr:uid="{00000000-0005-0000-0000-00006B930000}"/>
    <cellStyle name="20% - Accent1 4 2 6 10 3" xfId="37924" xr:uid="{00000000-0005-0000-0000-00006C930000}"/>
    <cellStyle name="20% - Accent1 4 2 6 11" xfId="37925" xr:uid="{00000000-0005-0000-0000-00006D930000}"/>
    <cellStyle name="20% - Accent1 4 2 6 11 2" xfId="37926" xr:uid="{00000000-0005-0000-0000-00006E930000}"/>
    <cellStyle name="20% - Accent1 4 2 6 11 2 2" xfId="37927" xr:uid="{00000000-0005-0000-0000-00006F930000}"/>
    <cellStyle name="20% - Accent1 4 2 6 11 3" xfId="37928" xr:uid="{00000000-0005-0000-0000-000070930000}"/>
    <cellStyle name="20% - Accent1 4 2 6 12" xfId="37929" xr:uid="{00000000-0005-0000-0000-000071930000}"/>
    <cellStyle name="20% - Accent1 4 2 6 12 2" xfId="37930" xr:uid="{00000000-0005-0000-0000-000072930000}"/>
    <cellStyle name="20% - Accent1 4 2 6 13" xfId="37931" xr:uid="{00000000-0005-0000-0000-000073930000}"/>
    <cellStyle name="20% - Accent1 4 2 6 13 2" xfId="37932" xr:uid="{00000000-0005-0000-0000-000074930000}"/>
    <cellStyle name="20% - Accent1 4 2 6 14" xfId="37933" xr:uid="{00000000-0005-0000-0000-000075930000}"/>
    <cellStyle name="20% - Accent1 4 2 6 2" xfId="37934" xr:uid="{00000000-0005-0000-0000-000076930000}"/>
    <cellStyle name="20% - Accent1 4 2 6 2 10" xfId="37935" xr:uid="{00000000-0005-0000-0000-000077930000}"/>
    <cellStyle name="20% - Accent1 4 2 6 2 10 2" xfId="37936" xr:uid="{00000000-0005-0000-0000-000078930000}"/>
    <cellStyle name="20% - Accent1 4 2 6 2 11" xfId="37937" xr:uid="{00000000-0005-0000-0000-000079930000}"/>
    <cellStyle name="20% - Accent1 4 2 6 2 2" xfId="37938" xr:uid="{00000000-0005-0000-0000-00007A930000}"/>
    <cellStyle name="20% - Accent1 4 2 6 2 2 2" xfId="37939" xr:uid="{00000000-0005-0000-0000-00007B930000}"/>
    <cellStyle name="20% - Accent1 4 2 6 2 2 2 2" xfId="37940" xr:uid="{00000000-0005-0000-0000-00007C930000}"/>
    <cellStyle name="20% - Accent1 4 2 6 2 2 2 2 2" xfId="37941" xr:uid="{00000000-0005-0000-0000-00007D930000}"/>
    <cellStyle name="20% - Accent1 4 2 6 2 2 2 2 2 2" xfId="37942" xr:uid="{00000000-0005-0000-0000-00007E930000}"/>
    <cellStyle name="20% - Accent1 4 2 6 2 2 2 2 3" xfId="37943" xr:uid="{00000000-0005-0000-0000-00007F930000}"/>
    <cellStyle name="20% - Accent1 4 2 6 2 2 2 3" xfId="37944" xr:uid="{00000000-0005-0000-0000-000080930000}"/>
    <cellStyle name="20% - Accent1 4 2 6 2 2 2 3 2" xfId="37945" xr:uid="{00000000-0005-0000-0000-000081930000}"/>
    <cellStyle name="20% - Accent1 4 2 6 2 2 2 4" xfId="37946" xr:uid="{00000000-0005-0000-0000-000082930000}"/>
    <cellStyle name="20% - Accent1 4 2 6 2 2 3" xfId="37947" xr:uid="{00000000-0005-0000-0000-000083930000}"/>
    <cellStyle name="20% - Accent1 4 2 6 2 2 3 2" xfId="37948" xr:uid="{00000000-0005-0000-0000-000084930000}"/>
    <cellStyle name="20% - Accent1 4 2 6 2 2 3 2 2" xfId="37949" xr:uid="{00000000-0005-0000-0000-000085930000}"/>
    <cellStyle name="20% - Accent1 4 2 6 2 2 3 2 2 2" xfId="37950" xr:uid="{00000000-0005-0000-0000-000086930000}"/>
    <cellStyle name="20% - Accent1 4 2 6 2 2 3 2 3" xfId="37951" xr:uid="{00000000-0005-0000-0000-000087930000}"/>
    <cellStyle name="20% - Accent1 4 2 6 2 2 3 3" xfId="37952" xr:uid="{00000000-0005-0000-0000-000088930000}"/>
    <cellStyle name="20% - Accent1 4 2 6 2 2 3 3 2" xfId="37953" xr:uid="{00000000-0005-0000-0000-000089930000}"/>
    <cellStyle name="20% - Accent1 4 2 6 2 2 3 4" xfId="37954" xr:uid="{00000000-0005-0000-0000-00008A930000}"/>
    <cellStyle name="20% - Accent1 4 2 6 2 2 4" xfId="37955" xr:uid="{00000000-0005-0000-0000-00008B930000}"/>
    <cellStyle name="20% - Accent1 4 2 6 2 2 4 2" xfId="37956" xr:uid="{00000000-0005-0000-0000-00008C930000}"/>
    <cellStyle name="20% - Accent1 4 2 6 2 2 4 2 2" xfId="37957" xr:uid="{00000000-0005-0000-0000-00008D930000}"/>
    <cellStyle name="20% - Accent1 4 2 6 2 2 4 2 2 2" xfId="37958" xr:uid="{00000000-0005-0000-0000-00008E930000}"/>
    <cellStyle name="20% - Accent1 4 2 6 2 2 4 2 3" xfId="37959" xr:uid="{00000000-0005-0000-0000-00008F930000}"/>
    <cellStyle name="20% - Accent1 4 2 6 2 2 4 3" xfId="37960" xr:uid="{00000000-0005-0000-0000-000090930000}"/>
    <cellStyle name="20% - Accent1 4 2 6 2 2 4 3 2" xfId="37961" xr:uid="{00000000-0005-0000-0000-000091930000}"/>
    <cellStyle name="20% - Accent1 4 2 6 2 2 4 4" xfId="37962" xr:uid="{00000000-0005-0000-0000-000092930000}"/>
    <cellStyle name="20% - Accent1 4 2 6 2 2 5" xfId="37963" xr:uid="{00000000-0005-0000-0000-000093930000}"/>
    <cellStyle name="20% - Accent1 4 2 6 2 2 5 2" xfId="37964" xr:uid="{00000000-0005-0000-0000-000094930000}"/>
    <cellStyle name="20% - Accent1 4 2 6 2 2 5 2 2" xfId="37965" xr:uid="{00000000-0005-0000-0000-000095930000}"/>
    <cellStyle name="20% - Accent1 4 2 6 2 2 5 3" xfId="37966" xr:uid="{00000000-0005-0000-0000-000096930000}"/>
    <cellStyle name="20% - Accent1 4 2 6 2 2 6" xfId="37967" xr:uid="{00000000-0005-0000-0000-000097930000}"/>
    <cellStyle name="20% - Accent1 4 2 6 2 2 6 2" xfId="37968" xr:uid="{00000000-0005-0000-0000-000098930000}"/>
    <cellStyle name="20% - Accent1 4 2 6 2 2 6 2 2" xfId="37969" xr:uid="{00000000-0005-0000-0000-000099930000}"/>
    <cellStyle name="20% - Accent1 4 2 6 2 2 6 3" xfId="37970" xr:uid="{00000000-0005-0000-0000-00009A930000}"/>
    <cellStyle name="20% - Accent1 4 2 6 2 2 7" xfId="37971" xr:uid="{00000000-0005-0000-0000-00009B930000}"/>
    <cellStyle name="20% - Accent1 4 2 6 2 2 7 2" xfId="37972" xr:uid="{00000000-0005-0000-0000-00009C930000}"/>
    <cellStyle name="20% - Accent1 4 2 6 2 2 8" xfId="37973" xr:uid="{00000000-0005-0000-0000-00009D930000}"/>
    <cellStyle name="20% - Accent1 4 2 6 2 2 8 2" xfId="37974" xr:uid="{00000000-0005-0000-0000-00009E930000}"/>
    <cellStyle name="20% - Accent1 4 2 6 2 2 9" xfId="37975" xr:uid="{00000000-0005-0000-0000-00009F930000}"/>
    <cellStyle name="20% - Accent1 4 2 6 2 3" xfId="37976" xr:uid="{00000000-0005-0000-0000-0000A0930000}"/>
    <cellStyle name="20% - Accent1 4 2 6 2 3 2" xfId="37977" xr:uid="{00000000-0005-0000-0000-0000A1930000}"/>
    <cellStyle name="20% - Accent1 4 2 6 2 3 2 2" xfId="37978" xr:uid="{00000000-0005-0000-0000-0000A2930000}"/>
    <cellStyle name="20% - Accent1 4 2 6 2 3 2 2 2" xfId="37979" xr:uid="{00000000-0005-0000-0000-0000A3930000}"/>
    <cellStyle name="20% - Accent1 4 2 6 2 3 2 2 2 2" xfId="37980" xr:uid="{00000000-0005-0000-0000-0000A4930000}"/>
    <cellStyle name="20% - Accent1 4 2 6 2 3 2 2 3" xfId="37981" xr:uid="{00000000-0005-0000-0000-0000A5930000}"/>
    <cellStyle name="20% - Accent1 4 2 6 2 3 2 3" xfId="37982" xr:uid="{00000000-0005-0000-0000-0000A6930000}"/>
    <cellStyle name="20% - Accent1 4 2 6 2 3 2 3 2" xfId="37983" xr:uid="{00000000-0005-0000-0000-0000A7930000}"/>
    <cellStyle name="20% - Accent1 4 2 6 2 3 2 4" xfId="37984" xr:uid="{00000000-0005-0000-0000-0000A8930000}"/>
    <cellStyle name="20% - Accent1 4 2 6 2 3 3" xfId="37985" xr:uid="{00000000-0005-0000-0000-0000A9930000}"/>
    <cellStyle name="20% - Accent1 4 2 6 2 3 3 2" xfId="37986" xr:uid="{00000000-0005-0000-0000-0000AA930000}"/>
    <cellStyle name="20% - Accent1 4 2 6 2 3 3 2 2" xfId="37987" xr:uid="{00000000-0005-0000-0000-0000AB930000}"/>
    <cellStyle name="20% - Accent1 4 2 6 2 3 3 2 2 2" xfId="37988" xr:uid="{00000000-0005-0000-0000-0000AC930000}"/>
    <cellStyle name="20% - Accent1 4 2 6 2 3 3 2 3" xfId="37989" xr:uid="{00000000-0005-0000-0000-0000AD930000}"/>
    <cellStyle name="20% - Accent1 4 2 6 2 3 3 3" xfId="37990" xr:uid="{00000000-0005-0000-0000-0000AE930000}"/>
    <cellStyle name="20% - Accent1 4 2 6 2 3 3 3 2" xfId="37991" xr:uid="{00000000-0005-0000-0000-0000AF930000}"/>
    <cellStyle name="20% - Accent1 4 2 6 2 3 3 4" xfId="37992" xr:uid="{00000000-0005-0000-0000-0000B0930000}"/>
    <cellStyle name="20% - Accent1 4 2 6 2 3 4" xfId="37993" xr:uid="{00000000-0005-0000-0000-0000B1930000}"/>
    <cellStyle name="20% - Accent1 4 2 6 2 3 4 2" xfId="37994" xr:uid="{00000000-0005-0000-0000-0000B2930000}"/>
    <cellStyle name="20% - Accent1 4 2 6 2 3 4 2 2" xfId="37995" xr:uid="{00000000-0005-0000-0000-0000B3930000}"/>
    <cellStyle name="20% - Accent1 4 2 6 2 3 4 2 2 2" xfId="37996" xr:uid="{00000000-0005-0000-0000-0000B4930000}"/>
    <cellStyle name="20% - Accent1 4 2 6 2 3 4 2 3" xfId="37997" xr:uid="{00000000-0005-0000-0000-0000B5930000}"/>
    <cellStyle name="20% - Accent1 4 2 6 2 3 4 3" xfId="37998" xr:uid="{00000000-0005-0000-0000-0000B6930000}"/>
    <cellStyle name="20% - Accent1 4 2 6 2 3 4 3 2" xfId="37999" xr:uid="{00000000-0005-0000-0000-0000B7930000}"/>
    <cellStyle name="20% - Accent1 4 2 6 2 3 4 4" xfId="38000" xr:uid="{00000000-0005-0000-0000-0000B8930000}"/>
    <cellStyle name="20% - Accent1 4 2 6 2 3 5" xfId="38001" xr:uid="{00000000-0005-0000-0000-0000B9930000}"/>
    <cellStyle name="20% - Accent1 4 2 6 2 3 5 2" xfId="38002" xr:uid="{00000000-0005-0000-0000-0000BA930000}"/>
    <cellStyle name="20% - Accent1 4 2 6 2 3 5 2 2" xfId="38003" xr:uid="{00000000-0005-0000-0000-0000BB930000}"/>
    <cellStyle name="20% - Accent1 4 2 6 2 3 5 3" xfId="38004" xr:uid="{00000000-0005-0000-0000-0000BC930000}"/>
    <cellStyle name="20% - Accent1 4 2 6 2 3 6" xfId="38005" xr:uid="{00000000-0005-0000-0000-0000BD930000}"/>
    <cellStyle name="20% - Accent1 4 2 6 2 3 6 2" xfId="38006" xr:uid="{00000000-0005-0000-0000-0000BE930000}"/>
    <cellStyle name="20% - Accent1 4 2 6 2 3 6 2 2" xfId="38007" xr:uid="{00000000-0005-0000-0000-0000BF930000}"/>
    <cellStyle name="20% - Accent1 4 2 6 2 3 6 3" xfId="38008" xr:uid="{00000000-0005-0000-0000-0000C0930000}"/>
    <cellStyle name="20% - Accent1 4 2 6 2 3 7" xfId="38009" xr:uid="{00000000-0005-0000-0000-0000C1930000}"/>
    <cellStyle name="20% - Accent1 4 2 6 2 3 7 2" xfId="38010" xr:uid="{00000000-0005-0000-0000-0000C2930000}"/>
    <cellStyle name="20% - Accent1 4 2 6 2 3 8" xfId="38011" xr:uid="{00000000-0005-0000-0000-0000C3930000}"/>
    <cellStyle name="20% - Accent1 4 2 6 2 3 8 2" xfId="38012" xr:uid="{00000000-0005-0000-0000-0000C4930000}"/>
    <cellStyle name="20% - Accent1 4 2 6 2 3 9" xfId="38013" xr:uid="{00000000-0005-0000-0000-0000C5930000}"/>
    <cellStyle name="20% - Accent1 4 2 6 2 4" xfId="38014" xr:uid="{00000000-0005-0000-0000-0000C6930000}"/>
    <cellStyle name="20% - Accent1 4 2 6 2 4 2" xfId="38015" xr:uid="{00000000-0005-0000-0000-0000C7930000}"/>
    <cellStyle name="20% - Accent1 4 2 6 2 4 2 2" xfId="38016" xr:uid="{00000000-0005-0000-0000-0000C8930000}"/>
    <cellStyle name="20% - Accent1 4 2 6 2 4 2 2 2" xfId="38017" xr:uid="{00000000-0005-0000-0000-0000C9930000}"/>
    <cellStyle name="20% - Accent1 4 2 6 2 4 2 3" xfId="38018" xr:uid="{00000000-0005-0000-0000-0000CA930000}"/>
    <cellStyle name="20% - Accent1 4 2 6 2 4 3" xfId="38019" xr:uid="{00000000-0005-0000-0000-0000CB930000}"/>
    <cellStyle name="20% - Accent1 4 2 6 2 4 3 2" xfId="38020" xr:uid="{00000000-0005-0000-0000-0000CC930000}"/>
    <cellStyle name="20% - Accent1 4 2 6 2 4 4" xfId="38021" xr:uid="{00000000-0005-0000-0000-0000CD930000}"/>
    <cellStyle name="20% - Accent1 4 2 6 2 5" xfId="38022" xr:uid="{00000000-0005-0000-0000-0000CE930000}"/>
    <cellStyle name="20% - Accent1 4 2 6 2 5 2" xfId="38023" xr:uid="{00000000-0005-0000-0000-0000CF930000}"/>
    <cellStyle name="20% - Accent1 4 2 6 2 5 2 2" xfId="38024" xr:uid="{00000000-0005-0000-0000-0000D0930000}"/>
    <cellStyle name="20% - Accent1 4 2 6 2 5 2 2 2" xfId="38025" xr:uid="{00000000-0005-0000-0000-0000D1930000}"/>
    <cellStyle name="20% - Accent1 4 2 6 2 5 2 3" xfId="38026" xr:uid="{00000000-0005-0000-0000-0000D2930000}"/>
    <cellStyle name="20% - Accent1 4 2 6 2 5 3" xfId="38027" xr:uid="{00000000-0005-0000-0000-0000D3930000}"/>
    <cellStyle name="20% - Accent1 4 2 6 2 5 3 2" xfId="38028" xr:uid="{00000000-0005-0000-0000-0000D4930000}"/>
    <cellStyle name="20% - Accent1 4 2 6 2 5 4" xfId="38029" xr:uid="{00000000-0005-0000-0000-0000D5930000}"/>
    <cellStyle name="20% - Accent1 4 2 6 2 6" xfId="38030" xr:uid="{00000000-0005-0000-0000-0000D6930000}"/>
    <cellStyle name="20% - Accent1 4 2 6 2 6 2" xfId="38031" xr:uid="{00000000-0005-0000-0000-0000D7930000}"/>
    <cellStyle name="20% - Accent1 4 2 6 2 6 2 2" xfId="38032" xr:uid="{00000000-0005-0000-0000-0000D8930000}"/>
    <cellStyle name="20% - Accent1 4 2 6 2 6 2 2 2" xfId="38033" xr:uid="{00000000-0005-0000-0000-0000D9930000}"/>
    <cellStyle name="20% - Accent1 4 2 6 2 6 2 3" xfId="38034" xr:uid="{00000000-0005-0000-0000-0000DA930000}"/>
    <cellStyle name="20% - Accent1 4 2 6 2 6 3" xfId="38035" xr:uid="{00000000-0005-0000-0000-0000DB930000}"/>
    <cellStyle name="20% - Accent1 4 2 6 2 6 3 2" xfId="38036" xr:uid="{00000000-0005-0000-0000-0000DC930000}"/>
    <cellStyle name="20% - Accent1 4 2 6 2 6 4" xfId="38037" xr:uid="{00000000-0005-0000-0000-0000DD930000}"/>
    <cellStyle name="20% - Accent1 4 2 6 2 7" xfId="38038" xr:uid="{00000000-0005-0000-0000-0000DE930000}"/>
    <cellStyle name="20% - Accent1 4 2 6 2 7 2" xfId="38039" xr:uid="{00000000-0005-0000-0000-0000DF930000}"/>
    <cellStyle name="20% - Accent1 4 2 6 2 7 2 2" xfId="38040" xr:uid="{00000000-0005-0000-0000-0000E0930000}"/>
    <cellStyle name="20% - Accent1 4 2 6 2 7 3" xfId="38041" xr:uid="{00000000-0005-0000-0000-0000E1930000}"/>
    <cellStyle name="20% - Accent1 4 2 6 2 8" xfId="38042" xr:uid="{00000000-0005-0000-0000-0000E2930000}"/>
    <cellStyle name="20% - Accent1 4 2 6 2 8 2" xfId="38043" xr:uid="{00000000-0005-0000-0000-0000E3930000}"/>
    <cellStyle name="20% - Accent1 4 2 6 2 8 2 2" xfId="38044" xr:uid="{00000000-0005-0000-0000-0000E4930000}"/>
    <cellStyle name="20% - Accent1 4 2 6 2 8 3" xfId="38045" xr:uid="{00000000-0005-0000-0000-0000E5930000}"/>
    <cellStyle name="20% - Accent1 4 2 6 2 9" xfId="38046" xr:uid="{00000000-0005-0000-0000-0000E6930000}"/>
    <cellStyle name="20% - Accent1 4 2 6 2 9 2" xfId="38047" xr:uid="{00000000-0005-0000-0000-0000E7930000}"/>
    <cellStyle name="20% - Accent1 4 2 6 3" xfId="38048" xr:uid="{00000000-0005-0000-0000-0000E8930000}"/>
    <cellStyle name="20% - Accent1 4 2 6 3 10" xfId="38049" xr:uid="{00000000-0005-0000-0000-0000E9930000}"/>
    <cellStyle name="20% - Accent1 4 2 6 3 10 2" xfId="38050" xr:uid="{00000000-0005-0000-0000-0000EA930000}"/>
    <cellStyle name="20% - Accent1 4 2 6 3 11" xfId="38051" xr:uid="{00000000-0005-0000-0000-0000EB930000}"/>
    <cellStyle name="20% - Accent1 4 2 6 3 2" xfId="38052" xr:uid="{00000000-0005-0000-0000-0000EC930000}"/>
    <cellStyle name="20% - Accent1 4 2 6 3 2 2" xfId="38053" xr:uid="{00000000-0005-0000-0000-0000ED930000}"/>
    <cellStyle name="20% - Accent1 4 2 6 3 2 2 2" xfId="38054" xr:uid="{00000000-0005-0000-0000-0000EE930000}"/>
    <cellStyle name="20% - Accent1 4 2 6 3 2 2 2 2" xfId="38055" xr:uid="{00000000-0005-0000-0000-0000EF930000}"/>
    <cellStyle name="20% - Accent1 4 2 6 3 2 2 2 2 2" xfId="38056" xr:uid="{00000000-0005-0000-0000-0000F0930000}"/>
    <cellStyle name="20% - Accent1 4 2 6 3 2 2 2 3" xfId="38057" xr:uid="{00000000-0005-0000-0000-0000F1930000}"/>
    <cellStyle name="20% - Accent1 4 2 6 3 2 2 3" xfId="38058" xr:uid="{00000000-0005-0000-0000-0000F2930000}"/>
    <cellStyle name="20% - Accent1 4 2 6 3 2 2 3 2" xfId="38059" xr:uid="{00000000-0005-0000-0000-0000F3930000}"/>
    <cellStyle name="20% - Accent1 4 2 6 3 2 2 4" xfId="38060" xr:uid="{00000000-0005-0000-0000-0000F4930000}"/>
    <cellStyle name="20% - Accent1 4 2 6 3 2 3" xfId="38061" xr:uid="{00000000-0005-0000-0000-0000F5930000}"/>
    <cellStyle name="20% - Accent1 4 2 6 3 2 3 2" xfId="38062" xr:uid="{00000000-0005-0000-0000-0000F6930000}"/>
    <cellStyle name="20% - Accent1 4 2 6 3 2 3 2 2" xfId="38063" xr:uid="{00000000-0005-0000-0000-0000F7930000}"/>
    <cellStyle name="20% - Accent1 4 2 6 3 2 3 2 2 2" xfId="38064" xr:uid="{00000000-0005-0000-0000-0000F8930000}"/>
    <cellStyle name="20% - Accent1 4 2 6 3 2 3 2 3" xfId="38065" xr:uid="{00000000-0005-0000-0000-0000F9930000}"/>
    <cellStyle name="20% - Accent1 4 2 6 3 2 3 3" xfId="38066" xr:uid="{00000000-0005-0000-0000-0000FA930000}"/>
    <cellStyle name="20% - Accent1 4 2 6 3 2 3 3 2" xfId="38067" xr:uid="{00000000-0005-0000-0000-0000FB930000}"/>
    <cellStyle name="20% - Accent1 4 2 6 3 2 3 4" xfId="38068" xr:uid="{00000000-0005-0000-0000-0000FC930000}"/>
    <cellStyle name="20% - Accent1 4 2 6 3 2 4" xfId="38069" xr:uid="{00000000-0005-0000-0000-0000FD930000}"/>
    <cellStyle name="20% - Accent1 4 2 6 3 2 4 2" xfId="38070" xr:uid="{00000000-0005-0000-0000-0000FE930000}"/>
    <cellStyle name="20% - Accent1 4 2 6 3 2 4 2 2" xfId="38071" xr:uid="{00000000-0005-0000-0000-0000FF930000}"/>
    <cellStyle name="20% - Accent1 4 2 6 3 2 4 2 2 2" xfId="38072" xr:uid="{00000000-0005-0000-0000-000000940000}"/>
    <cellStyle name="20% - Accent1 4 2 6 3 2 4 2 3" xfId="38073" xr:uid="{00000000-0005-0000-0000-000001940000}"/>
    <cellStyle name="20% - Accent1 4 2 6 3 2 4 3" xfId="38074" xr:uid="{00000000-0005-0000-0000-000002940000}"/>
    <cellStyle name="20% - Accent1 4 2 6 3 2 4 3 2" xfId="38075" xr:uid="{00000000-0005-0000-0000-000003940000}"/>
    <cellStyle name="20% - Accent1 4 2 6 3 2 4 4" xfId="38076" xr:uid="{00000000-0005-0000-0000-000004940000}"/>
    <cellStyle name="20% - Accent1 4 2 6 3 2 5" xfId="38077" xr:uid="{00000000-0005-0000-0000-000005940000}"/>
    <cellStyle name="20% - Accent1 4 2 6 3 2 5 2" xfId="38078" xr:uid="{00000000-0005-0000-0000-000006940000}"/>
    <cellStyle name="20% - Accent1 4 2 6 3 2 5 2 2" xfId="38079" xr:uid="{00000000-0005-0000-0000-000007940000}"/>
    <cellStyle name="20% - Accent1 4 2 6 3 2 5 3" xfId="38080" xr:uid="{00000000-0005-0000-0000-000008940000}"/>
    <cellStyle name="20% - Accent1 4 2 6 3 2 6" xfId="38081" xr:uid="{00000000-0005-0000-0000-000009940000}"/>
    <cellStyle name="20% - Accent1 4 2 6 3 2 6 2" xfId="38082" xr:uid="{00000000-0005-0000-0000-00000A940000}"/>
    <cellStyle name="20% - Accent1 4 2 6 3 2 6 2 2" xfId="38083" xr:uid="{00000000-0005-0000-0000-00000B940000}"/>
    <cellStyle name="20% - Accent1 4 2 6 3 2 6 3" xfId="38084" xr:uid="{00000000-0005-0000-0000-00000C940000}"/>
    <cellStyle name="20% - Accent1 4 2 6 3 2 7" xfId="38085" xr:uid="{00000000-0005-0000-0000-00000D940000}"/>
    <cellStyle name="20% - Accent1 4 2 6 3 2 7 2" xfId="38086" xr:uid="{00000000-0005-0000-0000-00000E940000}"/>
    <cellStyle name="20% - Accent1 4 2 6 3 2 8" xfId="38087" xr:uid="{00000000-0005-0000-0000-00000F940000}"/>
    <cellStyle name="20% - Accent1 4 2 6 3 2 8 2" xfId="38088" xr:uid="{00000000-0005-0000-0000-000010940000}"/>
    <cellStyle name="20% - Accent1 4 2 6 3 2 9" xfId="38089" xr:uid="{00000000-0005-0000-0000-000011940000}"/>
    <cellStyle name="20% - Accent1 4 2 6 3 3" xfId="38090" xr:uid="{00000000-0005-0000-0000-000012940000}"/>
    <cellStyle name="20% - Accent1 4 2 6 3 3 2" xfId="38091" xr:uid="{00000000-0005-0000-0000-000013940000}"/>
    <cellStyle name="20% - Accent1 4 2 6 3 3 2 2" xfId="38092" xr:uid="{00000000-0005-0000-0000-000014940000}"/>
    <cellStyle name="20% - Accent1 4 2 6 3 3 2 2 2" xfId="38093" xr:uid="{00000000-0005-0000-0000-000015940000}"/>
    <cellStyle name="20% - Accent1 4 2 6 3 3 2 2 2 2" xfId="38094" xr:uid="{00000000-0005-0000-0000-000016940000}"/>
    <cellStyle name="20% - Accent1 4 2 6 3 3 2 2 3" xfId="38095" xr:uid="{00000000-0005-0000-0000-000017940000}"/>
    <cellStyle name="20% - Accent1 4 2 6 3 3 2 3" xfId="38096" xr:uid="{00000000-0005-0000-0000-000018940000}"/>
    <cellStyle name="20% - Accent1 4 2 6 3 3 2 3 2" xfId="38097" xr:uid="{00000000-0005-0000-0000-000019940000}"/>
    <cellStyle name="20% - Accent1 4 2 6 3 3 2 4" xfId="38098" xr:uid="{00000000-0005-0000-0000-00001A940000}"/>
    <cellStyle name="20% - Accent1 4 2 6 3 3 3" xfId="38099" xr:uid="{00000000-0005-0000-0000-00001B940000}"/>
    <cellStyle name="20% - Accent1 4 2 6 3 3 3 2" xfId="38100" xr:uid="{00000000-0005-0000-0000-00001C940000}"/>
    <cellStyle name="20% - Accent1 4 2 6 3 3 3 2 2" xfId="38101" xr:uid="{00000000-0005-0000-0000-00001D940000}"/>
    <cellStyle name="20% - Accent1 4 2 6 3 3 3 2 2 2" xfId="38102" xr:uid="{00000000-0005-0000-0000-00001E940000}"/>
    <cellStyle name="20% - Accent1 4 2 6 3 3 3 2 3" xfId="38103" xr:uid="{00000000-0005-0000-0000-00001F940000}"/>
    <cellStyle name="20% - Accent1 4 2 6 3 3 3 3" xfId="38104" xr:uid="{00000000-0005-0000-0000-000020940000}"/>
    <cellStyle name="20% - Accent1 4 2 6 3 3 3 3 2" xfId="38105" xr:uid="{00000000-0005-0000-0000-000021940000}"/>
    <cellStyle name="20% - Accent1 4 2 6 3 3 3 4" xfId="38106" xr:uid="{00000000-0005-0000-0000-000022940000}"/>
    <cellStyle name="20% - Accent1 4 2 6 3 3 4" xfId="38107" xr:uid="{00000000-0005-0000-0000-000023940000}"/>
    <cellStyle name="20% - Accent1 4 2 6 3 3 4 2" xfId="38108" xr:uid="{00000000-0005-0000-0000-000024940000}"/>
    <cellStyle name="20% - Accent1 4 2 6 3 3 4 2 2" xfId="38109" xr:uid="{00000000-0005-0000-0000-000025940000}"/>
    <cellStyle name="20% - Accent1 4 2 6 3 3 4 2 2 2" xfId="38110" xr:uid="{00000000-0005-0000-0000-000026940000}"/>
    <cellStyle name="20% - Accent1 4 2 6 3 3 4 2 3" xfId="38111" xr:uid="{00000000-0005-0000-0000-000027940000}"/>
    <cellStyle name="20% - Accent1 4 2 6 3 3 4 3" xfId="38112" xr:uid="{00000000-0005-0000-0000-000028940000}"/>
    <cellStyle name="20% - Accent1 4 2 6 3 3 4 3 2" xfId="38113" xr:uid="{00000000-0005-0000-0000-000029940000}"/>
    <cellStyle name="20% - Accent1 4 2 6 3 3 4 4" xfId="38114" xr:uid="{00000000-0005-0000-0000-00002A940000}"/>
    <cellStyle name="20% - Accent1 4 2 6 3 3 5" xfId="38115" xr:uid="{00000000-0005-0000-0000-00002B940000}"/>
    <cellStyle name="20% - Accent1 4 2 6 3 3 5 2" xfId="38116" xr:uid="{00000000-0005-0000-0000-00002C940000}"/>
    <cellStyle name="20% - Accent1 4 2 6 3 3 5 2 2" xfId="38117" xr:uid="{00000000-0005-0000-0000-00002D940000}"/>
    <cellStyle name="20% - Accent1 4 2 6 3 3 5 3" xfId="38118" xr:uid="{00000000-0005-0000-0000-00002E940000}"/>
    <cellStyle name="20% - Accent1 4 2 6 3 3 6" xfId="38119" xr:uid="{00000000-0005-0000-0000-00002F940000}"/>
    <cellStyle name="20% - Accent1 4 2 6 3 3 6 2" xfId="38120" xr:uid="{00000000-0005-0000-0000-000030940000}"/>
    <cellStyle name="20% - Accent1 4 2 6 3 3 6 2 2" xfId="38121" xr:uid="{00000000-0005-0000-0000-000031940000}"/>
    <cellStyle name="20% - Accent1 4 2 6 3 3 6 3" xfId="38122" xr:uid="{00000000-0005-0000-0000-000032940000}"/>
    <cellStyle name="20% - Accent1 4 2 6 3 3 7" xfId="38123" xr:uid="{00000000-0005-0000-0000-000033940000}"/>
    <cellStyle name="20% - Accent1 4 2 6 3 3 7 2" xfId="38124" xr:uid="{00000000-0005-0000-0000-000034940000}"/>
    <cellStyle name="20% - Accent1 4 2 6 3 3 8" xfId="38125" xr:uid="{00000000-0005-0000-0000-000035940000}"/>
    <cellStyle name="20% - Accent1 4 2 6 3 3 8 2" xfId="38126" xr:uid="{00000000-0005-0000-0000-000036940000}"/>
    <cellStyle name="20% - Accent1 4 2 6 3 3 9" xfId="38127" xr:uid="{00000000-0005-0000-0000-000037940000}"/>
    <cellStyle name="20% - Accent1 4 2 6 3 4" xfId="38128" xr:uid="{00000000-0005-0000-0000-000038940000}"/>
    <cellStyle name="20% - Accent1 4 2 6 3 4 2" xfId="38129" xr:uid="{00000000-0005-0000-0000-000039940000}"/>
    <cellStyle name="20% - Accent1 4 2 6 3 4 2 2" xfId="38130" xr:uid="{00000000-0005-0000-0000-00003A940000}"/>
    <cellStyle name="20% - Accent1 4 2 6 3 4 2 2 2" xfId="38131" xr:uid="{00000000-0005-0000-0000-00003B940000}"/>
    <cellStyle name="20% - Accent1 4 2 6 3 4 2 3" xfId="38132" xr:uid="{00000000-0005-0000-0000-00003C940000}"/>
    <cellStyle name="20% - Accent1 4 2 6 3 4 3" xfId="38133" xr:uid="{00000000-0005-0000-0000-00003D940000}"/>
    <cellStyle name="20% - Accent1 4 2 6 3 4 3 2" xfId="38134" xr:uid="{00000000-0005-0000-0000-00003E940000}"/>
    <cellStyle name="20% - Accent1 4 2 6 3 4 4" xfId="38135" xr:uid="{00000000-0005-0000-0000-00003F940000}"/>
    <cellStyle name="20% - Accent1 4 2 6 3 5" xfId="38136" xr:uid="{00000000-0005-0000-0000-000040940000}"/>
    <cellStyle name="20% - Accent1 4 2 6 3 5 2" xfId="38137" xr:uid="{00000000-0005-0000-0000-000041940000}"/>
    <cellStyle name="20% - Accent1 4 2 6 3 5 2 2" xfId="38138" xr:uid="{00000000-0005-0000-0000-000042940000}"/>
    <cellStyle name="20% - Accent1 4 2 6 3 5 2 2 2" xfId="38139" xr:uid="{00000000-0005-0000-0000-000043940000}"/>
    <cellStyle name="20% - Accent1 4 2 6 3 5 2 3" xfId="38140" xr:uid="{00000000-0005-0000-0000-000044940000}"/>
    <cellStyle name="20% - Accent1 4 2 6 3 5 3" xfId="38141" xr:uid="{00000000-0005-0000-0000-000045940000}"/>
    <cellStyle name="20% - Accent1 4 2 6 3 5 3 2" xfId="38142" xr:uid="{00000000-0005-0000-0000-000046940000}"/>
    <cellStyle name="20% - Accent1 4 2 6 3 5 4" xfId="38143" xr:uid="{00000000-0005-0000-0000-000047940000}"/>
    <cellStyle name="20% - Accent1 4 2 6 3 6" xfId="38144" xr:uid="{00000000-0005-0000-0000-000048940000}"/>
    <cellStyle name="20% - Accent1 4 2 6 3 6 2" xfId="38145" xr:uid="{00000000-0005-0000-0000-000049940000}"/>
    <cellStyle name="20% - Accent1 4 2 6 3 6 2 2" xfId="38146" xr:uid="{00000000-0005-0000-0000-00004A940000}"/>
    <cellStyle name="20% - Accent1 4 2 6 3 6 2 2 2" xfId="38147" xr:uid="{00000000-0005-0000-0000-00004B940000}"/>
    <cellStyle name="20% - Accent1 4 2 6 3 6 2 3" xfId="38148" xr:uid="{00000000-0005-0000-0000-00004C940000}"/>
    <cellStyle name="20% - Accent1 4 2 6 3 6 3" xfId="38149" xr:uid="{00000000-0005-0000-0000-00004D940000}"/>
    <cellStyle name="20% - Accent1 4 2 6 3 6 3 2" xfId="38150" xr:uid="{00000000-0005-0000-0000-00004E940000}"/>
    <cellStyle name="20% - Accent1 4 2 6 3 6 4" xfId="38151" xr:uid="{00000000-0005-0000-0000-00004F940000}"/>
    <cellStyle name="20% - Accent1 4 2 6 3 7" xfId="38152" xr:uid="{00000000-0005-0000-0000-000050940000}"/>
    <cellStyle name="20% - Accent1 4 2 6 3 7 2" xfId="38153" xr:uid="{00000000-0005-0000-0000-000051940000}"/>
    <cellStyle name="20% - Accent1 4 2 6 3 7 2 2" xfId="38154" xr:uid="{00000000-0005-0000-0000-000052940000}"/>
    <cellStyle name="20% - Accent1 4 2 6 3 7 3" xfId="38155" xr:uid="{00000000-0005-0000-0000-000053940000}"/>
    <cellStyle name="20% - Accent1 4 2 6 3 8" xfId="38156" xr:uid="{00000000-0005-0000-0000-000054940000}"/>
    <cellStyle name="20% - Accent1 4 2 6 3 8 2" xfId="38157" xr:uid="{00000000-0005-0000-0000-000055940000}"/>
    <cellStyle name="20% - Accent1 4 2 6 3 8 2 2" xfId="38158" xr:uid="{00000000-0005-0000-0000-000056940000}"/>
    <cellStyle name="20% - Accent1 4 2 6 3 8 3" xfId="38159" xr:uid="{00000000-0005-0000-0000-000057940000}"/>
    <cellStyle name="20% - Accent1 4 2 6 3 9" xfId="38160" xr:uid="{00000000-0005-0000-0000-000058940000}"/>
    <cellStyle name="20% - Accent1 4 2 6 3 9 2" xfId="38161" xr:uid="{00000000-0005-0000-0000-000059940000}"/>
    <cellStyle name="20% - Accent1 4 2 6 4" xfId="38162" xr:uid="{00000000-0005-0000-0000-00005A940000}"/>
    <cellStyle name="20% - Accent1 4 2 6 4 10" xfId="38163" xr:uid="{00000000-0005-0000-0000-00005B940000}"/>
    <cellStyle name="20% - Accent1 4 2 6 4 10 2" xfId="38164" xr:uid="{00000000-0005-0000-0000-00005C940000}"/>
    <cellStyle name="20% - Accent1 4 2 6 4 11" xfId="38165" xr:uid="{00000000-0005-0000-0000-00005D940000}"/>
    <cellStyle name="20% - Accent1 4 2 6 4 2" xfId="38166" xr:uid="{00000000-0005-0000-0000-00005E940000}"/>
    <cellStyle name="20% - Accent1 4 2 6 4 2 2" xfId="38167" xr:uid="{00000000-0005-0000-0000-00005F940000}"/>
    <cellStyle name="20% - Accent1 4 2 6 4 2 2 2" xfId="38168" xr:uid="{00000000-0005-0000-0000-000060940000}"/>
    <cellStyle name="20% - Accent1 4 2 6 4 2 2 2 2" xfId="38169" xr:uid="{00000000-0005-0000-0000-000061940000}"/>
    <cellStyle name="20% - Accent1 4 2 6 4 2 2 2 2 2" xfId="38170" xr:uid="{00000000-0005-0000-0000-000062940000}"/>
    <cellStyle name="20% - Accent1 4 2 6 4 2 2 2 3" xfId="38171" xr:uid="{00000000-0005-0000-0000-000063940000}"/>
    <cellStyle name="20% - Accent1 4 2 6 4 2 2 3" xfId="38172" xr:uid="{00000000-0005-0000-0000-000064940000}"/>
    <cellStyle name="20% - Accent1 4 2 6 4 2 2 3 2" xfId="38173" xr:uid="{00000000-0005-0000-0000-000065940000}"/>
    <cellStyle name="20% - Accent1 4 2 6 4 2 2 4" xfId="38174" xr:uid="{00000000-0005-0000-0000-000066940000}"/>
    <cellStyle name="20% - Accent1 4 2 6 4 2 3" xfId="38175" xr:uid="{00000000-0005-0000-0000-000067940000}"/>
    <cellStyle name="20% - Accent1 4 2 6 4 2 3 2" xfId="38176" xr:uid="{00000000-0005-0000-0000-000068940000}"/>
    <cellStyle name="20% - Accent1 4 2 6 4 2 3 2 2" xfId="38177" xr:uid="{00000000-0005-0000-0000-000069940000}"/>
    <cellStyle name="20% - Accent1 4 2 6 4 2 3 2 2 2" xfId="38178" xr:uid="{00000000-0005-0000-0000-00006A940000}"/>
    <cellStyle name="20% - Accent1 4 2 6 4 2 3 2 3" xfId="38179" xr:uid="{00000000-0005-0000-0000-00006B940000}"/>
    <cellStyle name="20% - Accent1 4 2 6 4 2 3 3" xfId="38180" xr:uid="{00000000-0005-0000-0000-00006C940000}"/>
    <cellStyle name="20% - Accent1 4 2 6 4 2 3 3 2" xfId="38181" xr:uid="{00000000-0005-0000-0000-00006D940000}"/>
    <cellStyle name="20% - Accent1 4 2 6 4 2 3 4" xfId="38182" xr:uid="{00000000-0005-0000-0000-00006E940000}"/>
    <cellStyle name="20% - Accent1 4 2 6 4 2 4" xfId="38183" xr:uid="{00000000-0005-0000-0000-00006F940000}"/>
    <cellStyle name="20% - Accent1 4 2 6 4 2 4 2" xfId="38184" xr:uid="{00000000-0005-0000-0000-000070940000}"/>
    <cellStyle name="20% - Accent1 4 2 6 4 2 4 2 2" xfId="38185" xr:uid="{00000000-0005-0000-0000-000071940000}"/>
    <cellStyle name="20% - Accent1 4 2 6 4 2 4 2 2 2" xfId="38186" xr:uid="{00000000-0005-0000-0000-000072940000}"/>
    <cellStyle name="20% - Accent1 4 2 6 4 2 4 2 3" xfId="38187" xr:uid="{00000000-0005-0000-0000-000073940000}"/>
    <cellStyle name="20% - Accent1 4 2 6 4 2 4 3" xfId="38188" xr:uid="{00000000-0005-0000-0000-000074940000}"/>
    <cellStyle name="20% - Accent1 4 2 6 4 2 4 3 2" xfId="38189" xr:uid="{00000000-0005-0000-0000-000075940000}"/>
    <cellStyle name="20% - Accent1 4 2 6 4 2 4 4" xfId="38190" xr:uid="{00000000-0005-0000-0000-000076940000}"/>
    <cellStyle name="20% - Accent1 4 2 6 4 2 5" xfId="38191" xr:uid="{00000000-0005-0000-0000-000077940000}"/>
    <cellStyle name="20% - Accent1 4 2 6 4 2 5 2" xfId="38192" xr:uid="{00000000-0005-0000-0000-000078940000}"/>
    <cellStyle name="20% - Accent1 4 2 6 4 2 5 2 2" xfId="38193" xr:uid="{00000000-0005-0000-0000-000079940000}"/>
    <cellStyle name="20% - Accent1 4 2 6 4 2 5 3" xfId="38194" xr:uid="{00000000-0005-0000-0000-00007A940000}"/>
    <cellStyle name="20% - Accent1 4 2 6 4 2 6" xfId="38195" xr:uid="{00000000-0005-0000-0000-00007B940000}"/>
    <cellStyle name="20% - Accent1 4 2 6 4 2 6 2" xfId="38196" xr:uid="{00000000-0005-0000-0000-00007C940000}"/>
    <cellStyle name="20% - Accent1 4 2 6 4 2 6 2 2" xfId="38197" xr:uid="{00000000-0005-0000-0000-00007D940000}"/>
    <cellStyle name="20% - Accent1 4 2 6 4 2 6 3" xfId="38198" xr:uid="{00000000-0005-0000-0000-00007E940000}"/>
    <cellStyle name="20% - Accent1 4 2 6 4 2 7" xfId="38199" xr:uid="{00000000-0005-0000-0000-00007F940000}"/>
    <cellStyle name="20% - Accent1 4 2 6 4 2 7 2" xfId="38200" xr:uid="{00000000-0005-0000-0000-000080940000}"/>
    <cellStyle name="20% - Accent1 4 2 6 4 2 8" xfId="38201" xr:uid="{00000000-0005-0000-0000-000081940000}"/>
    <cellStyle name="20% - Accent1 4 2 6 4 2 8 2" xfId="38202" xr:uid="{00000000-0005-0000-0000-000082940000}"/>
    <cellStyle name="20% - Accent1 4 2 6 4 2 9" xfId="38203" xr:uid="{00000000-0005-0000-0000-000083940000}"/>
    <cellStyle name="20% - Accent1 4 2 6 4 3" xfId="38204" xr:uid="{00000000-0005-0000-0000-000084940000}"/>
    <cellStyle name="20% - Accent1 4 2 6 4 3 2" xfId="38205" xr:uid="{00000000-0005-0000-0000-000085940000}"/>
    <cellStyle name="20% - Accent1 4 2 6 4 3 2 2" xfId="38206" xr:uid="{00000000-0005-0000-0000-000086940000}"/>
    <cellStyle name="20% - Accent1 4 2 6 4 3 2 2 2" xfId="38207" xr:uid="{00000000-0005-0000-0000-000087940000}"/>
    <cellStyle name="20% - Accent1 4 2 6 4 3 2 2 2 2" xfId="38208" xr:uid="{00000000-0005-0000-0000-000088940000}"/>
    <cellStyle name="20% - Accent1 4 2 6 4 3 2 2 3" xfId="38209" xr:uid="{00000000-0005-0000-0000-000089940000}"/>
    <cellStyle name="20% - Accent1 4 2 6 4 3 2 3" xfId="38210" xr:uid="{00000000-0005-0000-0000-00008A940000}"/>
    <cellStyle name="20% - Accent1 4 2 6 4 3 2 3 2" xfId="38211" xr:uid="{00000000-0005-0000-0000-00008B940000}"/>
    <cellStyle name="20% - Accent1 4 2 6 4 3 2 4" xfId="38212" xr:uid="{00000000-0005-0000-0000-00008C940000}"/>
    <cellStyle name="20% - Accent1 4 2 6 4 3 3" xfId="38213" xr:uid="{00000000-0005-0000-0000-00008D940000}"/>
    <cellStyle name="20% - Accent1 4 2 6 4 3 3 2" xfId="38214" xr:uid="{00000000-0005-0000-0000-00008E940000}"/>
    <cellStyle name="20% - Accent1 4 2 6 4 3 3 2 2" xfId="38215" xr:uid="{00000000-0005-0000-0000-00008F940000}"/>
    <cellStyle name="20% - Accent1 4 2 6 4 3 3 2 2 2" xfId="38216" xr:uid="{00000000-0005-0000-0000-000090940000}"/>
    <cellStyle name="20% - Accent1 4 2 6 4 3 3 2 3" xfId="38217" xr:uid="{00000000-0005-0000-0000-000091940000}"/>
    <cellStyle name="20% - Accent1 4 2 6 4 3 3 3" xfId="38218" xr:uid="{00000000-0005-0000-0000-000092940000}"/>
    <cellStyle name="20% - Accent1 4 2 6 4 3 3 3 2" xfId="38219" xr:uid="{00000000-0005-0000-0000-000093940000}"/>
    <cellStyle name="20% - Accent1 4 2 6 4 3 3 4" xfId="38220" xr:uid="{00000000-0005-0000-0000-000094940000}"/>
    <cellStyle name="20% - Accent1 4 2 6 4 3 4" xfId="38221" xr:uid="{00000000-0005-0000-0000-000095940000}"/>
    <cellStyle name="20% - Accent1 4 2 6 4 3 4 2" xfId="38222" xr:uid="{00000000-0005-0000-0000-000096940000}"/>
    <cellStyle name="20% - Accent1 4 2 6 4 3 4 2 2" xfId="38223" xr:uid="{00000000-0005-0000-0000-000097940000}"/>
    <cellStyle name="20% - Accent1 4 2 6 4 3 4 2 2 2" xfId="38224" xr:uid="{00000000-0005-0000-0000-000098940000}"/>
    <cellStyle name="20% - Accent1 4 2 6 4 3 4 2 3" xfId="38225" xr:uid="{00000000-0005-0000-0000-000099940000}"/>
    <cellStyle name="20% - Accent1 4 2 6 4 3 4 3" xfId="38226" xr:uid="{00000000-0005-0000-0000-00009A940000}"/>
    <cellStyle name="20% - Accent1 4 2 6 4 3 4 3 2" xfId="38227" xr:uid="{00000000-0005-0000-0000-00009B940000}"/>
    <cellStyle name="20% - Accent1 4 2 6 4 3 4 4" xfId="38228" xr:uid="{00000000-0005-0000-0000-00009C940000}"/>
    <cellStyle name="20% - Accent1 4 2 6 4 3 5" xfId="38229" xr:uid="{00000000-0005-0000-0000-00009D940000}"/>
    <cellStyle name="20% - Accent1 4 2 6 4 3 5 2" xfId="38230" xr:uid="{00000000-0005-0000-0000-00009E940000}"/>
    <cellStyle name="20% - Accent1 4 2 6 4 3 5 2 2" xfId="38231" xr:uid="{00000000-0005-0000-0000-00009F940000}"/>
    <cellStyle name="20% - Accent1 4 2 6 4 3 5 3" xfId="38232" xr:uid="{00000000-0005-0000-0000-0000A0940000}"/>
    <cellStyle name="20% - Accent1 4 2 6 4 3 6" xfId="38233" xr:uid="{00000000-0005-0000-0000-0000A1940000}"/>
    <cellStyle name="20% - Accent1 4 2 6 4 3 6 2" xfId="38234" xr:uid="{00000000-0005-0000-0000-0000A2940000}"/>
    <cellStyle name="20% - Accent1 4 2 6 4 3 6 2 2" xfId="38235" xr:uid="{00000000-0005-0000-0000-0000A3940000}"/>
    <cellStyle name="20% - Accent1 4 2 6 4 3 6 3" xfId="38236" xr:uid="{00000000-0005-0000-0000-0000A4940000}"/>
    <cellStyle name="20% - Accent1 4 2 6 4 3 7" xfId="38237" xr:uid="{00000000-0005-0000-0000-0000A5940000}"/>
    <cellStyle name="20% - Accent1 4 2 6 4 3 7 2" xfId="38238" xr:uid="{00000000-0005-0000-0000-0000A6940000}"/>
    <cellStyle name="20% - Accent1 4 2 6 4 3 8" xfId="38239" xr:uid="{00000000-0005-0000-0000-0000A7940000}"/>
    <cellStyle name="20% - Accent1 4 2 6 4 3 8 2" xfId="38240" xr:uid="{00000000-0005-0000-0000-0000A8940000}"/>
    <cellStyle name="20% - Accent1 4 2 6 4 3 9" xfId="38241" xr:uid="{00000000-0005-0000-0000-0000A9940000}"/>
    <cellStyle name="20% - Accent1 4 2 6 4 4" xfId="38242" xr:uid="{00000000-0005-0000-0000-0000AA940000}"/>
    <cellStyle name="20% - Accent1 4 2 6 4 4 2" xfId="38243" xr:uid="{00000000-0005-0000-0000-0000AB940000}"/>
    <cellStyle name="20% - Accent1 4 2 6 4 4 2 2" xfId="38244" xr:uid="{00000000-0005-0000-0000-0000AC940000}"/>
    <cellStyle name="20% - Accent1 4 2 6 4 4 2 2 2" xfId="38245" xr:uid="{00000000-0005-0000-0000-0000AD940000}"/>
    <cellStyle name="20% - Accent1 4 2 6 4 4 2 3" xfId="38246" xr:uid="{00000000-0005-0000-0000-0000AE940000}"/>
    <cellStyle name="20% - Accent1 4 2 6 4 4 3" xfId="38247" xr:uid="{00000000-0005-0000-0000-0000AF940000}"/>
    <cellStyle name="20% - Accent1 4 2 6 4 4 3 2" xfId="38248" xr:uid="{00000000-0005-0000-0000-0000B0940000}"/>
    <cellStyle name="20% - Accent1 4 2 6 4 4 4" xfId="38249" xr:uid="{00000000-0005-0000-0000-0000B1940000}"/>
    <cellStyle name="20% - Accent1 4 2 6 4 5" xfId="38250" xr:uid="{00000000-0005-0000-0000-0000B2940000}"/>
    <cellStyle name="20% - Accent1 4 2 6 4 5 2" xfId="38251" xr:uid="{00000000-0005-0000-0000-0000B3940000}"/>
    <cellStyle name="20% - Accent1 4 2 6 4 5 2 2" xfId="38252" xr:uid="{00000000-0005-0000-0000-0000B4940000}"/>
    <cellStyle name="20% - Accent1 4 2 6 4 5 2 2 2" xfId="38253" xr:uid="{00000000-0005-0000-0000-0000B5940000}"/>
    <cellStyle name="20% - Accent1 4 2 6 4 5 2 3" xfId="38254" xr:uid="{00000000-0005-0000-0000-0000B6940000}"/>
    <cellStyle name="20% - Accent1 4 2 6 4 5 3" xfId="38255" xr:uid="{00000000-0005-0000-0000-0000B7940000}"/>
    <cellStyle name="20% - Accent1 4 2 6 4 5 3 2" xfId="38256" xr:uid="{00000000-0005-0000-0000-0000B8940000}"/>
    <cellStyle name="20% - Accent1 4 2 6 4 5 4" xfId="38257" xr:uid="{00000000-0005-0000-0000-0000B9940000}"/>
    <cellStyle name="20% - Accent1 4 2 6 4 6" xfId="38258" xr:uid="{00000000-0005-0000-0000-0000BA940000}"/>
    <cellStyle name="20% - Accent1 4 2 6 4 6 2" xfId="38259" xr:uid="{00000000-0005-0000-0000-0000BB940000}"/>
    <cellStyle name="20% - Accent1 4 2 6 4 6 2 2" xfId="38260" xr:uid="{00000000-0005-0000-0000-0000BC940000}"/>
    <cellStyle name="20% - Accent1 4 2 6 4 6 2 2 2" xfId="38261" xr:uid="{00000000-0005-0000-0000-0000BD940000}"/>
    <cellStyle name="20% - Accent1 4 2 6 4 6 2 3" xfId="38262" xr:uid="{00000000-0005-0000-0000-0000BE940000}"/>
    <cellStyle name="20% - Accent1 4 2 6 4 6 3" xfId="38263" xr:uid="{00000000-0005-0000-0000-0000BF940000}"/>
    <cellStyle name="20% - Accent1 4 2 6 4 6 3 2" xfId="38264" xr:uid="{00000000-0005-0000-0000-0000C0940000}"/>
    <cellStyle name="20% - Accent1 4 2 6 4 6 4" xfId="38265" xr:uid="{00000000-0005-0000-0000-0000C1940000}"/>
    <cellStyle name="20% - Accent1 4 2 6 4 7" xfId="38266" xr:uid="{00000000-0005-0000-0000-0000C2940000}"/>
    <cellStyle name="20% - Accent1 4 2 6 4 7 2" xfId="38267" xr:uid="{00000000-0005-0000-0000-0000C3940000}"/>
    <cellStyle name="20% - Accent1 4 2 6 4 7 2 2" xfId="38268" xr:uid="{00000000-0005-0000-0000-0000C4940000}"/>
    <cellStyle name="20% - Accent1 4 2 6 4 7 3" xfId="38269" xr:uid="{00000000-0005-0000-0000-0000C5940000}"/>
    <cellStyle name="20% - Accent1 4 2 6 4 8" xfId="38270" xr:uid="{00000000-0005-0000-0000-0000C6940000}"/>
    <cellStyle name="20% - Accent1 4 2 6 4 8 2" xfId="38271" xr:uid="{00000000-0005-0000-0000-0000C7940000}"/>
    <cellStyle name="20% - Accent1 4 2 6 4 8 2 2" xfId="38272" xr:uid="{00000000-0005-0000-0000-0000C8940000}"/>
    <cellStyle name="20% - Accent1 4 2 6 4 8 3" xfId="38273" xr:uid="{00000000-0005-0000-0000-0000C9940000}"/>
    <cellStyle name="20% - Accent1 4 2 6 4 9" xfId="38274" xr:uid="{00000000-0005-0000-0000-0000CA940000}"/>
    <cellStyle name="20% - Accent1 4 2 6 4 9 2" xfId="38275" xr:uid="{00000000-0005-0000-0000-0000CB940000}"/>
    <cellStyle name="20% - Accent1 4 2 6 5" xfId="38276" xr:uid="{00000000-0005-0000-0000-0000CC940000}"/>
    <cellStyle name="20% - Accent1 4 2 6 5 2" xfId="38277" xr:uid="{00000000-0005-0000-0000-0000CD940000}"/>
    <cellStyle name="20% - Accent1 4 2 6 5 2 2" xfId="38278" xr:uid="{00000000-0005-0000-0000-0000CE940000}"/>
    <cellStyle name="20% - Accent1 4 2 6 5 2 2 2" xfId="38279" xr:uid="{00000000-0005-0000-0000-0000CF940000}"/>
    <cellStyle name="20% - Accent1 4 2 6 5 2 2 2 2" xfId="38280" xr:uid="{00000000-0005-0000-0000-0000D0940000}"/>
    <cellStyle name="20% - Accent1 4 2 6 5 2 2 3" xfId="38281" xr:uid="{00000000-0005-0000-0000-0000D1940000}"/>
    <cellStyle name="20% - Accent1 4 2 6 5 2 3" xfId="38282" xr:uid="{00000000-0005-0000-0000-0000D2940000}"/>
    <cellStyle name="20% - Accent1 4 2 6 5 2 3 2" xfId="38283" xr:uid="{00000000-0005-0000-0000-0000D3940000}"/>
    <cellStyle name="20% - Accent1 4 2 6 5 2 4" xfId="38284" xr:uid="{00000000-0005-0000-0000-0000D4940000}"/>
    <cellStyle name="20% - Accent1 4 2 6 5 3" xfId="38285" xr:uid="{00000000-0005-0000-0000-0000D5940000}"/>
    <cellStyle name="20% - Accent1 4 2 6 5 3 2" xfId="38286" xr:uid="{00000000-0005-0000-0000-0000D6940000}"/>
    <cellStyle name="20% - Accent1 4 2 6 5 3 2 2" xfId="38287" xr:uid="{00000000-0005-0000-0000-0000D7940000}"/>
    <cellStyle name="20% - Accent1 4 2 6 5 3 2 2 2" xfId="38288" xr:uid="{00000000-0005-0000-0000-0000D8940000}"/>
    <cellStyle name="20% - Accent1 4 2 6 5 3 2 3" xfId="38289" xr:uid="{00000000-0005-0000-0000-0000D9940000}"/>
    <cellStyle name="20% - Accent1 4 2 6 5 3 3" xfId="38290" xr:uid="{00000000-0005-0000-0000-0000DA940000}"/>
    <cellStyle name="20% - Accent1 4 2 6 5 3 3 2" xfId="38291" xr:uid="{00000000-0005-0000-0000-0000DB940000}"/>
    <cellStyle name="20% - Accent1 4 2 6 5 3 4" xfId="38292" xr:uid="{00000000-0005-0000-0000-0000DC940000}"/>
    <cellStyle name="20% - Accent1 4 2 6 5 4" xfId="38293" xr:uid="{00000000-0005-0000-0000-0000DD940000}"/>
    <cellStyle name="20% - Accent1 4 2 6 5 4 2" xfId="38294" xr:uid="{00000000-0005-0000-0000-0000DE940000}"/>
    <cellStyle name="20% - Accent1 4 2 6 5 4 2 2" xfId="38295" xr:uid="{00000000-0005-0000-0000-0000DF940000}"/>
    <cellStyle name="20% - Accent1 4 2 6 5 4 2 2 2" xfId="38296" xr:uid="{00000000-0005-0000-0000-0000E0940000}"/>
    <cellStyle name="20% - Accent1 4 2 6 5 4 2 3" xfId="38297" xr:uid="{00000000-0005-0000-0000-0000E1940000}"/>
    <cellStyle name="20% - Accent1 4 2 6 5 4 3" xfId="38298" xr:uid="{00000000-0005-0000-0000-0000E2940000}"/>
    <cellStyle name="20% - Accent1 4 2 6 5 4 3 2" xfId="38299" xr:uid="{00000000-0005-0000-0000-0000E3940000}"/>
    <cellStyle name="20% - Accent1 4 2 6 5 4 4" xfId="38300" xr:uid="{00000000-0005-0000-0000-0000E4940000}"/>
    <cellStyle name="20% - Accent1 4 2 6 5 5" xfId="38301" xr:uid="{00000000-0005-0000-0000-0000E5940000}"/>
    <cellStyle name="20% - Accent1 4 2 6 5 5 2" xfId="38302" xr:uid="{00000000-0005-0000-0000-0000E6940000}"/>
    <cellStyle name="20% - Accent1 4 2 6 5 5 2 2" xfId="38303" xr:uid="{00000000-0005-0000-0000-0000E7940000}"/>
    <cellStyle name="20% - Accent1 4 2 6 5 5 3" xfId="38304" xr:uid="{00000000-0005-0000-0000-0000E8940000}"/>
    <cellStyle name="20% - Accent1 4 2 6 5 6" xfId="38305" xr:uid="{00000000-0005-0000-0000-0000E9940000}"/>
    <cellStyle name="20% - Accent1 4 2 6 5 6 2" xfId="38306" xr:uid="{00000000-0005-0000-0000-0000EA940000}"/>
    <cellStyle name="20% - Accent1 4 2 6 5 6 2 2" xfId="38307" xr:uid="{00000000-0005-0000-0000-0000EB940000}"/>
    <cellStyle name="20% - Accent1 4 2 6 5 6 3" xfId="38308" xr:uid="{00000000-0005-0000-0000-0000EC940000}"/>
    <cellStyle name="20% - Accent1 4 2 6 5 7" xfId="38309" xr:uid="{00000000-0005-0000-0000-0000ED940000}"/>
    <cellStyle name="20% - Accent1 4 2 6 5 7 2" xfId="38310" xr:uid="{00000000-0005-0000-0000-0000EE940000}"/>
    <cellStyle name="20% - Accent1 4 2 6 5 8" xfId="38311" xr:uid="{00000000-0005-0000-0000-0000EF940000}"/>
    <cellStyle name="20% - Accent1 4 2 6 5 8 2" xfId="38312" xr:uid="{00000000-0005-0000-0000-0000F0940000}"/>
    <cellStyle name="20% - Accent1 4 2 6 5 9" xfId="38313" xr:uid="{00000000-0005-0000-0000-0000F1940000}"/>
    <cellStyle name="20% - Accent1 4 2 6 6" xfId="38314" xr:uid="{00000000-0005-0000-0000-0000F2940000}"/>
    <cellStyle name="20% - Accent1 4 2 6 6 2" xfId="38315" xr:uid="{00000000-0005-0000-0000-0000F3940000}"/>
    <cellStyle name="20% - Accent1 4 2 6 6 2 2" xfId="38316" xr:uid="{00000000-0005-0000-0000-0000F4940000}"/>
    <cellStyle name="20% - Accent1 4 2 6 6 2 2 2" xfId="38317" xr:uid="{00000000-0005-0000-0000-0000F5940000}"/>
    <cellStyle name="20% - Accent1 4 2 6 6 2 2 2 2" xfId="38318" xr:uid="{00000000-0005-0000-0000-0000F6940000}"/>
    <cellStyle name="20% - Accent1 4 2 6 6 2 2 3" xfId="38319" xr:uid="{00000000-0005-0000-0000-0000F7940000}"/>
    <cellStyle name="20% - Accent1 4 2 6 6 2 3" xfId="38320" xr:uid="{00000000-0005-0000-0000-0000F8940000}"/>
    <cellStyle name="20% - Accent1 4 2 6 6 2 3 2" xfId="38321" xr:uid="{00000000-0005-0000-0000-0000F9940000}"/>
    <cellStyle name="20% - Accent1 4 2 6 6 2 4" xfId="38322" xr:uid="{00000000-0005-0000-0000-0000FA940000}"/>
    <cellStyle name="20% - Accent1 4 2 6 6 3" xfId="38323" xr:uid="{00000000-0005-0000-0000-0000FB940000}"/>
    <cellStyle name="20% - Accent1 4 2 6 6 3 2" xfId="38324" xr:uid="{00000000-0005-0000-0000-0000FC940000}"/>
    <cellStyle name="20% - Accent1 4 2 6 6 3 2 2" xfId="38325" xr:uid="{00000000-0005-0000-0000-0000FD940000}"/>
    <cellStyle name="20% - Accent1 4 2 6 6 3 2 2 2" xfId="38326" xr:uid="{00000000-0005-0000-0000-0000FE940000}"/>
    <cellStyle name="20% - Accent1 4 2 6 6 3 2 3" xfId="38327" xr:uid="{00000000-0005-0000-0000-0000FF940000}"/>
    <cellStyle name="20% - Accent1 4 2 6 6 3 3" xfId="38328" xr:uid="{00000000-0005-0000-0000-000000950000}"/>
    <cellStyle name="20% - Accent1 4 2 6 6 3 3 2" xfId="38329" xr:uid="{00000000-0005-0000-0000-000001950000}"/>
    <cellStyle name="20% - Accent1 4 2 6 6 3 4" xfId="38330" xr:uid="{00000000-0005-0000-0000-000002950000}"/>
    <cellStyle name="20% - Accent1 4 2 6 6 4" xfId="38331" xr:uid="{00000000-0005-0000-0000-000003950000}"/>
    <cellStyle name="20% - Accent1 4 2 6 6 4 2" xfId="38332" xr:uid="{00000000-0005-0000-0000-000004950000}"/>
    <cellStyle name="20% - Accent1 4 2 6 6 4 2 2" xfId="38333" xr:uid="{00000000-0005-0000-0000-000005950000}"/>
    <cellStyle name="20% - Accent1 4 2 6 6 4 2 2 2" xfId="38334" xr:uid="{00000000-0005-0000-0000-000006950000}"/>
    <cellStyle name="20% - Accent1 4 2 6 6 4 2 3" xfId="38335" xr:uid="{00000000-0005-0000-0000-000007950000}"/>
    <cellStyle name="20% - Accent1 4 2 6 6 4 3" xfId="38336" xr:uid="{00000000-0005-0000-0000-000008950000}"/>
    <cellStyle name="20% - Accent1 4 2 6 6 4 3 2" xfId="38337" xr:uid="{00000000-0005-0000-0000-000009950000}"/>
    <cellStyle name="20% - Accent1 4 2 6 6 4 4" xfId="38338" xr:uid="{00000000-0005-0000-0000-00000A950000}"/>
    <cellStyle name="20% - Accent1 4 2 6 6 5" xfId="38339" xr:uid="{00000000-0005-0000-0000-00000B950000}"/>
    <cellStyle name="20% - Accent1 4 2 6 6 5 2" xfId="38340" xr:uid="{00000000-0005-0000-0000-00000C950000}"/>
    <cellStyle name="20% - Accent1 4 2 6 6 5 2 2" xfId="38341" xr:uid="{00000000-0005-0000-0000-00000D950000}"/>
    <cellStyle name="20% - Accent1 4 2 6 6 5 3" xfId="38342" xr:uid="{00000000-0005-0000-0000-00000E950000}"/>
    <cellStyle name="20% - Accent1 4 2 6 6 6" xfId="38343" xr:uid="{00000000-0005-0000-0000-00000F950000}"/>
    <cellStyle name="20% - Accent1 4 2 6 6 6 2" xfId="38344" xr:uid="{00000000-0005-0000-0000-000010950000}"/>
    <cellStyle name="20% - Accent1 4 2 6 6 6 2 2" xfId="38345" xr:uid="{00000000-0005-0000-0000-000011950000}"/>
    <cellStyle name="20% - Accent1 4 2 6 6 6 3" xfId="38346" xr:uid="{00000000-0005-0000-0000-000012950000}"/>
    <cellStyle name="20% - Accent1 4 2 6 6 7" xfId="38347" xr:uid="{00000000-0005-0000-0000-000013950000}"/>
    <cellStyle name="20% - Accent1 4 2 6 6 7 2" xfId="38348" xr:uid="{00000000-0005-0000-0000-000014950000}"/>
    <cellStyle name="20% - Accent1 4 2 6 6 8" xfId="38349" xr:uid="{00000000-0005-0000-0000-000015950000}"/>
    <cellStyle name="20% - Accent1 4 2 6 6 8 2" xfId="38350" xr:uid="{00000000-0005-0000-0000-000016950000}"/>
    <cellStyle name="20% - Accent1 4 2 6 6 9" xfId="38351" xr:uid="{00000000-0005-0000-0000-000017950000}"/>
    <cellStyle name="20% - Accent1 4 2 6 7" xfId="38352" xr:uid="{00000000-0005-0000-0000-000018950000}"/>
    <cellStyle name="20% - Accent1 4 2 6 7 2" xfId="38353" xr:uid="{00000000-0005-0000-0000-000019950000}"/>
    <cellStyle name="20% - Accent1 4 2 6 7 2 2" xfId="38354" xr:uid="{00000000-0005-0000-0000-00001A950000}"/>
    <cellStyle name="20% - Accent1 4 2 6 7 2 2 2" xfId="38355" xr:uid="{00000000-0005-0000-0000-00001B950000}"/>
    <cellStyle name="20% - Accent1 4 2 6 7 2 3" xfId="38356" xr:uid="{00000000-0005-0000-0000-00001C950000}"/>
    <cellStyle name="20% - Accent1 4 2 6 7 3" xfId="38357" xr:uid="{00000000-0005-0000-0000-00001D950000}"/>
    <cellStyle name="20% - Accent1 4 2 6 7 3 2" xfId="38358" xr:uid="{00000000-0005-0000-0000-00001E950000}"/>
    <cellStyle name="20% - Accent1 4 2 6 7 4" xfId="38359" xr:uid="{00000000-0005-0000-0000-00001F950000}"/>
    <cellStyle name="20% - Accent1 4 2 6 8" xfId="38360" xr:uid="{00000000-0005-0000-0000-000020950000}"/>
    <cellStyle name="20% - Accent1 4 2 6 8 2" xfId="38361" xr:uid="{00000000-0005-0000-0000-000021950000}"/>
    <cellStyle name="20% - Accent1 4 2 6 8 2 2" xfId="38362" xr:uid="{00000000-0005-0000-0000-000022950000}"/>
    <cellStyle name="20% - Accent1 4 2 6 8 2 2 2" xfId="38363" xr:uid="{00000000-0005-0000-0000-000023950000}"/>
    <cellStyle name="20% - Accent1 4 2 6 8 2 3" xfId="38364" xr:uid="{00000000-0005-0000-0000-000024950000}"/>
    <cellStyle name="20% - Accent1 4 2 6 8 3" xfId="38365" xr:uid="{00000000-0005-0000-0000-000025950000}"/>
    <cellStyle name="20% - Accent1 4 2 6 8 3 2" xfId="38366" xr:uid="{00000000-0005-0000-0000-000026950000}"/>
    <cellStyle name="20% - Accent1 4 2 6 8 4" xfId="38367" xr:uid="{00000000-0005-0000-0000-000027950000}"/>
    <cellStyle name="20% - Accent1 4 2 6 9" xfId="38368" xr:uid="{00000000-0005-0000-0000-000028950000}"/>
    <cellStyle name="20% - Accent1 4 2 6 9 2" xfId="38369" xr:uid="{00000000-0005-0000-0000-000029950000}"/>
    <cellStyle name="20% - Accent1 4 2 6 9 2 2" xfId="38370" xr:uid="{00000000-0005-0000-0000-00002A950000}"/>
    <cellStyle name="20% - Accent1 4 2 6 9 2 2 2" xfId="38371" xr:uid="{00000000-0005-0000-0000-00002B950000}"/>
    <cellStyle name="20% - Accent1 4 2 6 9 2 3" xfId="38372" xr:uid="{00000000-0005-0000-0000-00002C950000}"/>
    <cellStyle name="20% - Accent1 4 2 6 9 3" xfId="38373" xr:uid="{00000000-0005-0000-0000-00002D950000}"/>
    <cellStyle name="20% - Accent1 4 2 6 9 3 2" xfId="38374" xr:uid="{00000000-0005-0000-0000-00002E950000}"/>
    <cellStyle name="20% - Accent1 4 2 6 9 4" xfId="38375" xr:uid="{00000000-0005-0000-0000-00002F950000}"/>
    <cellStyle name="20% - Accent1 4 2 7" xfId="38376" xr:uid="{00000000-0005-0000-0000-000030950000}"/>
    <cellStyle name="20% - Accent1 4 2 7 10" xfId="38377" xr:uid="{00000000-0005-0000-0000-000031950000}"/>
    <cellStyle name="20% - Accent1 4 2 7 10 2" xfId="38378" xr:uid="{00000000-0005-0000-0000-000032950000}"/>
    <cellStyle name="20% - Accent1 4 2 7 11" xfId="38379" xr:uid="{00000000-0005-0000-0000-000033950000}"/>
    <cellStyle name="20% - Accent1 4 2 7 11 2" xfId="38380" xr:uid="{00000000-0005-0000-0000-000034950000}"/>
    <cellStyle name="20% - Accent1 4 2 7 12" xfId="38381" xr:uid="{00000000-0005-0000-0000-000035950000}"/>
    <cellStyle name="20% - Accent1 4 2 7 2" xfId="38382" xr:uid="{00000000-0005-0000-0000-000036950000}"/>
    <cellStyle name="20% - Accent1 4 2 7 2 10" xfId="38383" xr:uid="{00000000-0005-0000-0000-000037950000}"/>
    <cellStyle name="20% - Accent1 4 2 7 2 10 2" xfId="38384" xr:uid="{00000000-0005-0000-0000-000038950000}"/>
    <cellStyle name="20% - Accent1 4 2 7 2 11" xfId="38385" xr:uid="{00000000-0005-0000-0000-000039950000}"/>
    <cellStyle name="20% - Accent1 4 2 7 2 2" xfId="38386" xr:uid="{00000000-0005-0000-0000-00003A950000}"/>
    <cellStyle name="20% - Accent1 4 2 7 2 2 2" xfId="38387" xr:uid="{00000000-0005-0000-0000-00003B950000}"/>
    <cellStyle name="20% - Accent1 4 2 7 2 2 2 2" xfId="38388" xr:uid="{00000000-0005-0000-0000-00003C950000}"/>
    <cellStyle name="20% - Accent1 4 2 7 2 2 2 2 2" xfId="38389" xr:uid="{00000000-0005-0000-0000-00003D950000}"/>
    <cellStyle name="20% - Accent1 4 2 7 2 2 2 2 2 2" xfId="38390" xr:uid="{00000000-0005-0000-0000-00003E950000}"/>
    <cellStyle name="20% - Accent1 4 2 7 2 2 2 2 3" xfId="38391" xr:uid="{00000000-0005-0000-0000-00003F950000}"/>
    <cellStyle name="20% - Accent1 4 2 7 2 2 2 3" xfId="38392" xr:uid="{00000000-0005-0000-0000-000040950000}"/>
    <cellStyle name="20% - Accent1 4 2 7 2 2 2 3 2" xfId="38393" xr:uid="{00000000-0005-0000-0000-000041950000}"/>
    <cellStyle name="20% - Accent1 4 2 7 2 2 2 4" xfId="38394" xr:uid="{00000000-0005-0000-0000-000042950000}"/>
    <cellStyle name="20% - Accent1 4 2 7 2 2 3" xfId="38395" xr:uid="{00000000-0005-0000-0000-000043950000}"/>
    <cellStyle name="20% - Accent1 4 2 7 2 2 3 2" xfId="38396" xr:uid="{00000000-0005-0000-0000-000044950000}"/>
    <cellStyle name="20% - Accent1 4 2 7 2 2 3 2 2" xfId="38397" xr:uid="{00000000-0005-0000-0000-000045950000}"/>
    <cellStyle name="20% - Accent1 4 2 7 2 2 3 2 2 2" xfId="38398" xr:uid="{00000000-0005-0000-0000-000046950000}"/>
    <cellStyle name="20% - Accent1 4 2 7 2 2 3 2 3" xfId="38399" xr:uid="{00000000-0005-0000-0000-000047950000}"/>
    <cellStyle name="20% - Accent1 4 2 7 2 2 3 3" xfId="38400" xr:uid="{00000000-0005-0000-0000-000048950000}"/>
    <cellStyle name="20% - Accent1 4 2 7 2 2 3 3 2" xfId="38401" xr:uid="{00000000-0005-0000-0000-000049950000}"/>
    <cellStyle name="20% - Accent1 4 2 7 2 2 3 4" xfId="38402" xr:uid="{00000000-0005-0000-0000-00004A950000}"/>
    <cellStyle name="20% - Accent1 4 2 7 2 2 4" xfId="38403" xr:uid="{00000000-0005-0000-0000-00004B950000}"/>
    <cellStyle name="20% - Accent1 4 2 7 2 2 4 2" xfId="38404" xr:uid="{00000000-0005-0000-0000-00004C950000}"/>
    <cellStyle name="20% - Accent1 4 2 7 2 2 4 2 2" xfId="38405" xr:uid="{00000000-0005-0000-0000-00004D950000}"/>
    <cellStyle name="20% - Accent1 4 2 7 2 2 4 2 2 2" xfId="38406" xr:uid="{00000000-0005-0000-0000-00004E950000}"/>
    <cellStyle name="20% - Accent1 4 2 7 2 2 4 2 3" xfId="38407" xr:uid="{00000000-0005-0000-0000-00004F950000}"/>
    <cellStyle name="20% - Accent1 4 2 7 2 2 4 3" xfId="38408" xr:uid="{00000000-0005-0000-0000-000050950000}"/>
    <cellStyle name="20% - Accent1 4 2 7 2 2 4 3 2" xfId="38409" xr:uid="{00000000-0005-0000-0000-000051950000}"/>
    <cellStyle name="20% - Accent1 4 2 7 2 2 4 4" xfId="38410" xr:uid="{00000000-0005-0000-0000-000052950000}"/>
    <cellStyle name="20% - Accent1 4 2 7 2 2 5" xfId="38411" xr:uid="{00000000-0005-0000-0000-000053950000}"/>
    <cellStyle name="20% - Accent1 4 2 7 2 2 5 2" xfId="38412" xr:uid="{00000000-0005-0000-0000-000054950000}"/>
    <cellStyle name="20% - Accent1 4 2 7 2 2 5 2 2" xfId="38413" xr:uid="{00000000-0005-0000-0000-000055950000}"/>
    <cellStyle name="20% - Accent1 4 2 7 2 2 5 3" xfId="38414" xr:uid="{00000000-0005-0000-0000-000056950000}"/>
    <cellStyle name="20% - Accent1 4 2 7 2 2 6" xfId="38415" xr:uid="{00000000-0005-0000-0000-000057950000}"/>
    <cellStyle name="20% - Accent1 4 2 7 2 2 6 2" xfId="38416" xr:uid="{00000000-0005-0000-0000-000058950000}"/>
    <cellStyle name="20% - Accent1 4 2 7 2 2 6 2 2" xfId="38417" xr:uid="{00000000-0005-0000-0000-000059950000}"/>
    <cellStyle name="20% - Accent1 4 2 7 2 2 6 3" xfId="38418" xr:uid="{00000000-0005-0000-0000-00005A950000}"/>
    <cellStyle name="20% - Accent1 4 2 7 2 2 7" xfId="38419" xr:uid="{00000000-0005-0000-0000-00005B950000}"/>
    <cellStyle name="20% - Accent1 4 2 7 2 2 7 2" xfId="38420" xr:uid="{00000000-0005-0000-0000-00005C950000}"/>
    <cellStyle name="20% - Accent1 4 2 7 2 2 8" xfId="38421" xr:uid="{00000000-0005-0000-0000-00005D950000}"/>
    <cellStyle name="20% - Accent1 4 2 7 2 2 8 2" xfId="38422" xr:uid="{00000000-0005-0000-0000-00005E950000}"/>
    <cellStyle name="20% - Accent1 4 2 7 2 2 9" xfId="38423" xr:uid="{00000000-0005-0000-0000-00005F950000}"/>
    <cellStyle name="20% - Accent1 4 2 7 2 3" xfId="38424" xr:uid="{00000000-0005-0000-0000-000060950000}"/>
    <cellStyle name="20% - Accent1 4 2 7 2 3 2" xfId="38425" xr:uid="{00000000-0005-0000-0000-000061950000}"/>
    <cellStyle name="20% - Accent1 4 2 7 2 3 2 2" xfId="38426" xr:uid="{00000000-0005-0000-0000-000062950000}"/>
    <cellStyle name="20% - Accent1 4 2 7 2 3 2 2 2" xfId="38427" xr:uid="{00000000-0005-0000-0000-000063950000}"/>
    <cellStyle name="20% - Accent1 4 2 7 2 3 2 2 2 2" xfId="38428" xr:uid="{00000000-0005-0000-0000-000064950000}"/>
    <cellStyle name="20% - Accent1 4 2 7 2 3 2 2 3" xfId="38429" xr:uid="{00000000-0005-0000-0000-000065950000}"/>
    <cellStyle name="20% - Accent1 4 2 7 2 3 2 3" xfId="38430" xr:uid="{00000000-0005-0000-0000-000066950000}"/>
    <cellStyle name="20% - Accent1 4 2 7 2 3 2 3 2" xfId="38431" xr:uid="{00000000-0005-0000-0000-000067950000}"/>
    <cellStyle name="20% - Accent1 4 2 7 2 3 2 4" xfId="38432" xr:uid="{00000000-0005-0000-0000-000068950000}"/>
    <cellStyle name="20% - Accent1 4 2 7 2 3 3" xfId="38433" xr:uid="{00000000-0005-0000-0000-000069950000}"/>
    <cellStyle name="20% - Accent1 4 2 7 2 3 3 2" xfId="38434" xr:uid="{00000000-0005-0000-0000-00006A950000}"/>
    <cellStyle name="20% - Accent1 4 2 7 2 3 3 2 2" xfId="38435" xr:uid="{00000000-0005-0000-0000-00006B950000}"/>
    <cellStyle name="20% - Accent1 4 2 7 2 3 3 2 2 2" xfId="38436" xr:uid="{00000000-0005-0000-0000-00006C950000}"/>
    <cellStyle name="20% - Accent1 4 2 7 2 3 3 2 3" xfId="38437" xr:uid="{00000000-0005-0000-0000-00006D950000}"/>
    <cellStyle name="20% - Accent1 4 2 7 2 3 3 3" xfId="38438" xr:uid="{00000000-0005-0000-0000-00006E950000}"/>
    <cellStyle name="20% - Accent1 4 2 7 2 3 3 3 2" xfId="38439" xr:uid="{00000000-0005-0000-0000-00006F950000}"/>
    <cellStyle name="20% - Accent1 4 2 7 2 3 3 4" xfId="38440" xr:uid="{00000000-0005-0000-0000-000070950000}"/>
    <cellStyle name="20% - Accent1 4 2 7 2 3 4" xfId="38441" xr:uid="{00000000-0005-0000-0000-000071950000}"/>
    <cellStyle name="20% - Accent1 4 2 7 2 3 4 2" xfId="38442" xr:uid="{00000000-0005-0000-0000-000072950000}"/>
    <cellStyle name="20% - Accent1 4 2 7 2 3 4 2 2" xfId="38443" xr:uid="{00000000-0005-0000-0000-000073950000}"/>
    <cellStyle name="20% - Accent1 4 2 7 2 3 4 2 2 2" xfId="38444" xr:uid="{00000000-0005-0000-0000-000074950000}"/>
    <cellStyle name="20% - Accent1 4 2 7 2 3 4 2 3" xfId="38445" xr:uid="{00000000-0005-0000-0000-000075950000}"/>
    <cellStyle name="20% - Accent1 4 2 7 2 3 4 3" xfId="38446" xr:uid="{00000000-0005-0000-0000-000076950000}"/>
    <cellStyle name="20% - Accent1 4 2 7 2 3 4 3 2" xfId="38447" xr:uid="{00000000-0005-0000-0000-000077950000}"/>
    <cellStyle name="20% - Accent1 4 2 7 2 3 4 4" xfId="38448" xr:uid="{00000000-0005-0000-0000-000078950000}"/>
    <cellStyle name="20% - Accent1 4 2 7 2 3 5" xfId="38449" xr:uid="{00000000-0005-0000-0000-000079950000}"/>
    <cellStyle name="20% - Accent1 4 2 7 2 3 5 2" xfId="38450" xr:uid="{00000000-0005-0000-0000-00007A950000}"/>
    <cellStyle name="20% - Accent1 4 2 7 2 3 5 2 2" xfId="38451" xr:uid="{00000000-0005-0000-0000-00007B950000}"/>
    <cellStyle name="20% - Accent1 4 2 7 2 3 5 3" xfId="38452" xr:uid="{00000000-0005-0000-0000-00007C950000}"/>
    <cellStyle name="20% - Accent1 4 2 7 2 3 6" xfId="38453" xr:uid="{00000000-0005-0000-0000-00007D950000}"/>
    <cellStyle name="20% - Accent1 4 2 7 2 3 6 2" xfId="38454" xr:uid="{00000000-0005-0000-0000-00007E950000}"/>
    <cellStyle name="20% - Accent1 4 2 7 2 3 6 2 2" xfId="38455" xr:uid="{00000000-0005-0000-0000-00007F950000}"/>
    <cellStyle name="20% - Accent1 4 2 7 2 3 6 3" xfId="38456" xr:uid="{00000000-0005-0000-0000-000080950000}"/>
    <cellStyle name="20% - Accent1 4 2 7 2 3 7" xfId="38457" xr:uid="{00000000-0005-0000-0000-000081950000}"/>
    <cellStyle name="20% - Accent1 4 2 7 2 3 7 2" xfId="38458" xr:uid="{00000000-0005-0000-0000-000082950000}"/>
    <cellStyle name="20% - Accent1 4 2 7 2 3 8" xfId="38459" xr:uid="{00000000-0005-0000-0000-000083950000}"/>
    <cellStyle name="20% - Accent1 4 2 7 2 3 8 2" xfId="38460" xr:uid="{00000000-0005-0000-0000-000084950000}"/>
    <cellStyle name="20% - Accent1 4 2 7 2 3 9" xfId="38461" xr:uid="{00000000-0005-0000-0000-000085950000}"/>
    <cellStyle name="20% - Accent1 4 2 7 2 4" xfId="38462" xr:uid="{00000000-0005-0000-0000-000086950000}"/>
    <cellStyle name="20% - Accent1 4 2 7 2 4 2" xfId="38463" xr:uid="{00000000-0005-0000-0000-000087950000}"/>
    <cellStyle name="20% - Accent1 4 2 7 2 4 2 2" xfId="38464" xr:uid="{00000000-0005-0000-0000-000088950000}"/>
    <cellStyle name="20% - Accent1 4 2 7 2 4 2 2 2" xfId="38465" xr:uid="{00000000-0005-0000-0000-000089950000}"/>
    <cellStyle name="20% - Accent1 4 2 7 2 4 2 3" xfId="38466" xr:uid="{00000000-0005-0000-0000-00008A950000}"/>
    <cellStyle name="20% - Accent1 4 2 7 2 4 3" xfId="38467" xr:uid="{00000000-0005-0000-0000-00008B950000}"/>
    <cellStyle name="20% - Accent1 4 2 7 2 4 3 2" xfId="38468" xr:uid="{00000000-0005-0000-0000-00008C950000}"/>
    <cellStyle name="20% - Accent1 4 2 7 2 4 4" xfId="38469" xr:uid="{00000000-0005-0000-0000-00008D950000}"/>
    <cellStyle name="20% - Accent1 4 2 7 2 5" xfId="38470" xr:uid="{00000000-0005-0000-0000-00008E950000}"/>
    <cellStyle name="20% - Accent1 4 2 7 2 5 2" xfId="38471" xr:uid="{00000000-0005-0000-0000-00008F950000}"/>
    <cellStyle name="20% - Accent1 4 2 7 2 5 2 2" xfId="38472" xr:uid="{00000000-0005-0000-0000-000090950000}"/>
    <cellStyle name="20% - Accent1 4 2 7 2 5 2 2 2" xfId="38473" xr:uid="{00000000-0005-0000-0000-000091950000}"/>
    <cellStyle name="20% - Accent1 4 2 7 2 5 2 3" xfId="38474" xr:uid="{00000000-0005-0000-0000-000092950000}"/>
    <cellStyle name="20% - Accent1 4 2 7 2 5 3" xfId="38475" xr:uid="{00000000-0005-0000-0000-000093950000}"/>
    <cellStyle name="20% - Accent1 4 2 7 2 5 3 2" xfId="38476" xr:uid="{00000000-0005-0000-0000-000094950000}"/>
    <cellStyle name="20% - Accent1 4 2 7 2 5 4" xfId="38477" xr:uid="{00000000-0005-0000-0000-000095950000}"/>
    <cellStyle name="20% - Accent1 4 2 7 2 6" xfId="38478" xr:uid="{00000000-0005-0000-0000-000096950000}"/>
    <cellStyle name="20% - Accent1 4 2 7 2 6 2" xfId="38479" xr:uid="{00000000-0005-0000-0000-000097950000}"/>
    <cellStyle name="20% - Accent1 4 2 7 2 6 2 2" xfId="38480" xr:uid="{00000000-0005-0000-0000-000098950000}"/>
    <cellStyle name="20% - Accent1 4 2 7 2 6 2 2 2" xfId="38481" xr:uid="{00000000-0005-0000-0000-000099950000}"/>
    <cellStyle name="20% - Accent1 4 2 7 2 6 2 3" xfId="38482" xr:uid="{00000000-0005-0000-0000-00009A950000}"/>
    <cellStyle name="20% - Accent1 4 2 7 2 6 3" xfId="38483" xr:uid="{00000000-0005-0000-0000-00009B950000}"/>
    <cellStyle name="20% - Accent1 4 2 7 2 6 3 2" xfId="38484" xr:uid="{00000000-0005-0000-0000-00009C950000}"/>
    <cellStyle name="20% - Accent1 4 2 7 2 6 4" xfId="38485" xr:uid="{00000000-0005-0000-0000-00009D950000}"/>
    <cellStyle name="20% - Accent1 4 2 7 2 7" xfId="38486" xr:uid="{00000000-0005-0000-0000-00009E950000}"/>
    <cellStyle name="20% - Accent1 4 2 7 2 7 2" xfId="38487" xr:uid="{00000000-0005-0000-0000-00009F950000}"/>
    <cellStyle name="20% - Accent1 4 2 7 2 7 2 2" xfId="38488" xr:uid="{00000000-0005-0000-0000-0000A0950000}"/>
    <cellStyle name="20% - Accent1 4 2 7 2 7 3" xfId="38489" xr:uid="{00000000-0005-0000-0000-0000A1950000}"/>
    <cellStyle name="20% - Accent1 4 2 7 2 8" xfId="38490" xr:uid="{00000000-0005-0000-0000-0000A2950000}"/>
    <cellStyle name="20% - Accent1 4 2 7 2 8 2" xfId="38491" xr:uid="{00000000-0005-0000-0000-0000A3950000}"/>
    <cellStyle name="20% - Accent1 4 2 7 2 8 2 2" xfId="38492" xr:uid="{00000000-0005-0000-0000-0000A4950000}"/>
    <cellStyle name="20% - Accent1 4 2 7 2 8 3" xfId="38493" xr:uid="{00000000-0005-0000-0000-0000A5950000}"/>
    <cellStyle name="20% - Accent1 4 2 7 2 9" xfId="38494" xr:uid="{00000000-0005-0000-0000-0000A6950000}"/>
    <cellStyle name="20% - Accent1 4 2 7 2 9 2" xfId="38495" xr:uid="{00000000-0005-0000-0000-0000A7950000}"/>
    <cellStyle name="20% - Accent1 4 2 7 3" xfId="38496" xr:uid="{00000000-0005-0000-0000-0000A8950000}"/>
    <cellStyle name="20% - Accent1 4 2 7 3 2" xfId="38497" xr:uid="{00000000-0005-0000-0000-0000A9950000}"/>
    <cellStyle name="20% - Accent1 4 2 7 3 2 2" xfId="38498" xr:uid="{00000000-0005-0000-0000-0000AA950000}"/>
    <cellStyle name="20% - Accent1 4 2 7 3 2 2 2" xfId="38499" xr:uid="{00000000-0005-0000-0000-0000AB950000}"/>
    <cellStyle name="20% - Accent1 4 2 7 3 2 2 2 2" xfId="38500" xr:uid="{00000000-0005-0000-0000-0000AC950000}"/>
    <cellStyle name="20% - Accent1 4 2 7 3 2 2 3" xfId="38501" xr:uid="{00000000-0005-0000-0000-0000AD950000}"/>
    <cellStyle name="20% - Accent1 4 2 7 3 2 3" xfId="38502" xr:uid="{00000000-0005-0000-0000-0000AE950000}"/>
    <cellStyle name="20% - Accent1 4 2 7 3 2 3 2" xfId="38503" xr:uid="{00000000-0005-0000-0000-0000AF950000}"/>
    <cellStyle name="20% - Accent1 4 2 7 3 2 4" xfId="38504" xr:uid="{00000000-0005-0000-0000-0000B0950000}"/>
    <cellStyle name="20% - Accent1 4 2 7 3 3" xfId="38505" xr:uid="{00000000-0005-0000-0000-0000B1950000}"/>
    <cellStyle name="20% - Accent1 4 2 7 3 3 2" xfId="38506" xr:uid="{00000000-0005-0000-0000-0000B2950000}"/>
    <cellStyle name="20% - Accent1 4 2 7 3 3 2 2" xfId="38507" xr:uid="{00000000-0005-0000-0000-0000B3950000}"/>
    <cellStyle name="20% - Accent1 4 2 7 3 3 2 2 2" xfId="38508" xr:uid="{00000000-0005-0000-0000-0000B4950000}"/>
    <cellStyle name="20% - Accent1 4 2 7 3 3 2 3" xfId="38509" xr:uid="{00000000-0005-0000-0000-0000B5950000}"/>
    <cellStyle name="20% - Accent1 4 2 7 3 3 3" xfId="38510" xr:uid="{00000000-0005-0000-0000-0000B6950000}"/>
    <cellStyle name="20% - Accent1 4 2 7 3 3 3 2" xfId="38511" xr:uid="{00000000-0005-0000-0000-0000B7950000}"/>
    <cellStyle name="20% - Accent1 4 2 7 3 3 4" xfId="38512" xr:uid="{00000000-0005-0000-0000-0000B8950000}"/>
    <cellStyle name="20% - Accent1 4 2 7 3 4" xfId="38513" xr:uid="{00000000-0005-0000-0000-0000B9950000}"/>
    <cellStyle name="20% - Accent1 4 2 7 3 4 2" xfId="38514" xr:uid="{00000000-0005-0000-0000-0000BA950000}"/>
    <cellStyle name="20% - Accent1 4 2 7 3 4 2 2" xfId="38515" xr:uid="{00000000-0005-0000-0000-0000BB950000}"/>
    <cellStyle name="20% - Accent1 4 2 7 3 4 2 2 2" xfId="38516" xr:uid="{00000000-0005-0000-0000-0000BC950000}"/>
    <cellStyle name="20% - Accent1 4 2 7 3 4 2 3" xfId="38517" xr:uid="{00000000-0005-0000-0000-0000BD950000}"/>
    <cellStyle name="20% - Accent1 4 2 7 3 4 3" xfId="38518" xr:uid="{00000000-0005-0000-0000-0000BE950000}"/>
    <cellStyle name="20% - Accent1 4 2 7 3 4 3 2" xfId="38519" xr:uid="{00000000-0005-0000-0000-0000BF950000}"/>
    <cellStyle name="20% - Accent1 4 2 7 3 4 4" xfId="38520" xr:uid="{00000000-0005-0000-0000-0000C0950000}"/>
    <cellStyle name="20% - Accent1 4 2 7 3 5" xfId="38521" xr:uid="{00000000-0005-0000-0000-0000C1950000}"/>
    <cellStyle name="20% - Accent1 4 2 7 3 5 2" xfId="38522" xr:uid="{00000000-0005-0000-0000-0000C2950000}"/>
    <cellStyle name="20% - Accent1 4 2 7 3 5 2 2" xfId="38523" xr:uid="{00000000-0005-0000-0000-0000C3950000}"/>
    <cellStyle name="20% - Accent1 4 2 7 3 5 3" xfId="38524" xr:uid="{00000000-0005-0000-0000-0000C4950000}"/>
    <cellStyle name="20% - Accent1 4 2 7 3 6" xfId="38525" xr:uid="{00000000-0005-0000-0000-0000C5950000}"/>
    <cellStyle name="20% - Accent1 4 2 7 3 6 2" xfId="38526" xr:uid="{00000000-0005-0000-0000-0000C6950000}"/>
    <cellStyle name="20% - Accent1 4 2 7 3 6 2 2" xfId="38527" xr:uid="{00000000-0005-0000-0000-0000C7950000}"/>
    <cellStyle name="20% - Accent1 4 2 7 3 6 3" xfId="38528" xr:uid="{00000000-0005-0000-0000-0000C8950000}"/>
    <cellStyle name="20% - Accent1 4 2 7 3 7" xfId="38529" xr:uid="{00000000-0005-0000-0000-0000C9950000}"/>
    <cellStyle name="20% - Accent1 4 2 7 3 7 2" xfId="38530" xr:uid="{00000000-0005-0000-0000-0000CA950000}"/>
    <cellStyle name="20% - Accent1 4 2 7 3 8" xfId="38531" xr:uid="{00000000-0005-0000-0000-0000CB950000}"/>
    <cellStyle name="20% - Accent1 4 2 7 3 8 2" xfId="38532" xr:uid="{00000000-0005-0000-0000-0000CC950000}"/>
    <cellStyle name="20% - Accent1 4 2 7 3 9" xfId="38533" xr:uid="{00000000-0005-0000-0000-0000CD950000}"/>
    <cellStyle name="20% - Accent1 4 2 7 4" xfId="38534" xr:uid="{00000000-0005-0000-0000-0000CE950000}"/>
    <cellStyle name="20% - Accent1 4 2 7 4 2" xfId="38535" xr:uid="{00000000-0005-0000-0000-0000CF950000}"/>
    <cellStyle name="20% - Accent1 4 2 7 4 2 2" xfId="38536" xr:uid="{00000000-0005-0000-0000-0000D0950000}"/>
    <cellStyle name="20% - Accent1 4 2 7 4 2 2 2" xfId="38537" xr:uid="{00000000-0005-0000-0000-0000D1950000}"/>
    <cellStyle name="20% - Accent1 4 2 7 4 2 2 2 2" xfId="38538" xr:uid="{00000000-0005-0000-0000-0000D2950000}"/>
    <cellStyle name="20% - Accent1 4 2 7 4 2 2 3" xfId="38539" xr:uid="{00000000-0005-0000-0000-0000D3950000}"/>
    <cellStyle name="20% - Accent1 4 2 7 4 2 3" xfId="38540" xr:uid="{00000000-0005-0000-0000-0000D4950000}"/>
    <cellStyle name="20% - Accent1 4 2 7 4 2 3 2" xfId="38541" xr:uid="{00000000-0005-0000-0000-0000D5950000}"/>
    <cellStyle name="20% - Accent1 4 2 7 4 2 4" xfId="38542" xr:uid="{00000000-0005-0000-0000-0000D6950000}"/>
    <cellStyle name="20% - Accent1 4 2 7 4 3" xfId="38543" xr:uid="{00000000-0005-0000-0000-0000D7950000}"/>
    <cellStyle name="20% - Accent1 4 2 7 4 3 2" xfId="38544" xr:uid="{00000000-0005-0000-0000-0000D8950000}"/>
    <cellStyle name="20% - Accent1 4 2 7 4 3 2 2" xfId="38545" xr:uid="{00000000-0005-0000-0000-0000D9950000}"/>
    <cellStyle name="20% - Accent1 4 2 7 4 3 2 2 2" xfId="38546" xr:uid="{00000000-0005-0000-0000-0000DA950000}"/>
    <cellStyle name="20% - Accent1 4 2 7 4 3 2 3" xfId="38547" xr:uid="{00000000-0005-0000-0000-0000DB950000}"/>
    <cellStyle name="20% - Accent1 4 2 7 4 3 3" xfId="38548" xr:uid="{00000000-0005-0000-0000-0000DC950000}"/>
    <cellStyle name="20% - Accent1 4 2 7 4 3 3 2" xfId="38549" xr:uid="{00000000-0005-0000-0000-0000DD950000}"/>
    <cellStyle name="20% - Accent1 4 2 7 4 3 4" xfId="38550" xr:uid="{00000000-0005-0000-0000-0000DE950000}"/>
    <cellStyle name="20% - Accent1 4 2 7 4 4" xfId="38551" xr:uid="{00000000-0005-0000-0000-0000DF950000}"/>
    <cellStyle name="20% - Accent1 4 2 7 4 4 2" xfId="38552" xr:uid="{00000000-0005-0000-0000-0000E0950000}"/>
    <cellStyle name="20% - Accent1 4 2 7 4 4 2 2" xfId="38553" xr:uid="{00000000-0005-0000-0000-0000E1950000}"/>
    <cellStyle name="20% - Accent1 4 2 7 4 4 2 2 2" xfId="38554" xr:uid="{00000000-0005-0000-0000-0000E2950000}"/>
    <cellStyle name="20% - Accent1 4 2 7 4 4 2 3" xfId="38555" xr:uid="{00000000-0005-0000-0000-0000E3950000}"/>
    <cellStyle name="20% - Accent1 4 2 7 4 4 3" xfId="38556" xr:uid="{00000000-0005-0000-0000-0000E4950000}"/>
    <cellStyle name="20% - Accent1 4 2 7 4 4 3 2" xfId="38557" xr:uid="{00000000-0005-0000-0000-0000E5950000}"/>
    <cellStyle name="20% - Accent1 4 2 7 4 4 4" xfId="38558" xr:uid="{00000000-0005-0000-0000-0000E6950000}"/>
    <cellStyle name="20% - Accent1 4 2 7 4 5" xfId="38559" xr:uid="{00000000-0005-0000-0000-0000E7950000}"/>
    <cellStyle name="20% - Accent1 4 2 7 4 5 2" xfId="38560" xr:uid="{00000000-0005-0000-0000-0000E8950000}"/>
    <cellStyle name="20% - Accent1 4 2 7 4 5 2 2" xfId="38561" xr:uid="{00000000-0005-0000-0000-0000E9950000}"/>
    <cellStyle name="20% - Accent1 4 2 7 4 5 3" xfId="38562" xr:uid="{00000000-0005-0000-0000-0000EA950000}"/>
    <cellStyle name="20% - Accent1 4 2 7 4 6" xfId="38563" xr:uid="{00000000-0005-0000-0000-0000EB950000}"/>
    <cellStyle name="20% - Accent1 4 2 7 4 6 2" xfId="38564" xr:uid="{00000000-0005-0000-0000-0000EC950000}"/>
    <cellStyle name="20% - Accent1 4 2 7 4 6 2 2" xfId="38565" xr:uid="{00000000-0005-0000-0000-0000ED950000}"/>
    <cellStyle name="20% - Accent1 4 2 7 4 6 3" xfId="38566" xr:uid="{00000000-0005-0000-0000-0000EE950000}"/>
    <cellStyle name="20% - Accent1 4 2 7 4 7" xfId="38567" xr:uid="{00000000-0005-0000-0000-0000EF950000}"/>
    <cellStyle name="20% - Accent1 4 2 7 4 7 2" xfId="38568" xr:uid="{00000000-0005-0000-0000-0000F0950000}"/>
    <cellStyle name="20% - Accent1 4 2 7 4 8" xfId="38569" xr:uid="{00000000-0005-0000-0000-0000F1950000}"/>
    <cellStyle name="20% - Accent1 4 2 7 4 8 2" xfId="38570" xr:uid="{00000000-0005-0000-0000-0000F2950000}"/>
    <cellStyle name="20% - Accent1 4 2 7 4 9" xfId="38571" xr:uid="{00000000-0005-0000-0000-0000F3950000}"/>
    <cellStyle name="20% - Accent1 4 2 7 5" xfId="38572" xr:uid="{00000000-0005-0000-0000-0000F4950000}"/>
    <cellStyle name="20% - Accent1 4 2 7 5 2" xfId="38573" xr:uid="{00000000-0005-0000-0000-0000F5950000}"/>
    <cellStyle name="20% - Accent1 4 2 7 5 2 2" xfId="38574" xr:uid="{00000000-0005-0000-0000-0000F6950000}"/>
    <cellStyle name="20% - Accent1 4 2 7 5 2 2 2" xfId="38575" xr:uid="{00000000-0005-0000-0000-0000F7950000}"/>
    <cellStyle name="20% - Accent1 4 2 7 5 2 3" xfId="38576" xr:uid="{00000000-0005-0000-0000-0000F8950000}"/>
    <cellStyle name="20% - Accent1 4 2 7 5 3" xfId="38577" xr:uid="{00000000-0005-0000-0000-0000F9950000}"/>
    <cellStyle name="20% - Accent1 4 2 7 5 3 2" xfId="38578" xr:uid="{00000000-0005-0000-0000-0000FA950000}"/>
    <cellStyle name="20% - Accent1 4 2 7 5 4" xfId="38579" xr:uid="{00000000-0005-0000-0000-0000FB950000}"/>
    <cellStyle name="20% - Accent1 4 2 7 6" xfId="38580" xr:uid="{00000000-0005-0000-0000-0000FC950000}"/>
    <cellStyle name="20% - Accent1 4 2 7 6 2" xfId="38581" xr:uid="{00000000-0005-0000-0000-0000FD950000}"/>
    <cellStyle name="20% - Accent1 4 2 7 6 2 2" xfId="38582" xr:uid="{00000000-0005-0000-0000-0000FE950000}"/>
    <cellStyle name="20% - Accent1 4 2 7 6 2 2 2" xfId="38583" xr:uid="{00000000-0005-0000-0000-0000FF950000}"/>
    <cellStyle name="20% - Accent1 4 2 7 6 2 3" xfId="38584" xr:uid="{00000000-0005-0000-0000-000000960000}"/>
    <cellStyle name="20% - Accent1 4 2 7 6 3" xfId="38585" xr:uid="{00000000-0005-0000-0000-000001960000}"/>
    <cellStyle name="20% - Accent1 4 2 7 6 3 2" xfId="38586" xr:uid="{00000000-0005-0000-0000-000002960000}"/>
    <cellStyle name="20% - Accent1 4 2 7 6 4" xfId="38587" xr:uid="{00000000-0005-0000-0000-000003960000}"/>
    <cellStyle name="20% - Accent1 4 2 7 7" xfId="38588" xr:uid="{00000000-0005-0000-0000-000004960000}"/>
    <cellStyle name="20% - Accent1 4 2 7 7 2" xfId="38589" xr:uid="{00000000-0005-0000-0000-000005960000}"/>
    <cellStyle name="20% - Accent1 4 2 7 7 2 2" xfId="38590" xr:uid="{00000000-0005-0000-0000-000006960000}"/>
    <cellStyle name="20% - Accent1 4 2 7 7 2 2 2" xfId="38591" xr:uid="{00000000-0005-0000-0000-000007960000}"/>
    <cellStyle name="20% - Accent1 4 2 7 7 2 3" xfId="38592" xr:uid="{00000000-0005-0000-0000-000008960000}"/>
    <cellStyle name="20% - Accent1 4 2 7 7 3" xfId="38593" xr:uid="{00000000-0005-0000-0000-000009960000}"/>
    <cellStyle name="20% - Accent1 4 2 7 7 3 2" xfId="38594" xr:uid="{00000000-0005-0000-0000-00000A960000}"/>
    <cellStyle name="20% - Accent1 4 2 7 7 4" xfId="38595" xr:uid="{00000000-0005-0000-0000-00000B960000}"/>
    <cellStyle name="20% - Accent1 4 2 7 8" xfId="38596" xr:uid="{00000000-0005-0000-0000-00000C960000}"/>
    <cellStyle name="20% - Accent1 4 2 7 8 2" xfId="38597" xr:uid="{00000000-0005-0000-0000-00000D960000}"/>
    <cellStyle name="20% - Accent1 4 2 7 8 2 2" xfId="38598" xr:uid="{00000000-0005-0000-0000-00000E960000}"/>
    <cellStyle name="20% - Accent1 4 2 7 8 3" xfId="38599" xr:uid="{00000000-0005-0000-0000-00000F960000}"/>
    <cellStyle name="20% - Accent1 4 2 7 9" xfId="38600" xr:uid="{00000000-0005-0000-0000-000010960000}"/>
    <cellStyle name="20% - Accent1 4 2 7 9 2" xfId="38601" xr:uid="{00000000-0005-0000-0000-000011960000}"/>
    <cellStyle name="20% - Accent1 4 2 7 9 2 2" xfId="38602" xr:uid="{00000000-0005-0000-0000-000012960000}"/>
    <cellStyle name="20% - Accent1 4 2 7 9 3" xfId="38603" xr:uid="{00000000-0005-0000-0000-000013960000}"/>
    <cellStyle name="20% - Accent1 4 2 8" xfId="38604" xr:uid="{00000000-0005-0000-0000-000014960000}"/>
    <cellStyle name="20% - Accent1 4 2 8 10" xfId="38605" xr:uid="{00000000-0005-0000-0000-000015960000}"/>
    <cellStyle name="20% - Accent1 4 2 8 10 2" xfId="38606" xr:uid="{00000000-0005-0000-0000-000016960000}"/>
    <cellStyle name="20% - Accent1 4 2 8 11" xfId="38607" xr:uid="{00000000-0005-0000-0000-000017960000}"/>
    <cellStyle name="20% - Accent1 4 2 8 2" xfId="38608" xr:uid="{00000000-0005-0000-0000-000018960000}"/>
    <cellStyle name="20% - Accent1 4 2 8 2 2" xfId="38609" xr:uid="{00000000-0005-0000-0000-000019960000}"/>
    <cellStyle name="20% - Accent1 4 2 8 2 2 2" xfId="38610" xr:uid="{00000000-0005-0000-0000-00001A960000}"/>
    <cellStyle name="20% - Accent1 4 2 8 2 2 2 2" xfId="38611" xr:uid="{00000000-0005-0000-0000-00001B960000}"/>
    <cellStyle name="20% - Accent1 4 2 8 2 2 2 2 2" xfId="38612" xr:uid="{00000000-0005-0000-0000-00001C960000}"/>
    <cellStyle name="20% - Accent1 4 2 8 2 2 2 3" xfId="38613" xr:uid="{00000000-0005-0000-0000-00001D960000}"/>
    <cellStyle name="20% - Accent1 4 2 8 2 2 3" xfId="38614" xr:uid="{00000000-0005-0000-0000-00001E960000}"/>
    <cellStyle name="20% - Accent1 4 2 8 2 2 3 2" xfId="38615" xr:uid="{00000000-0005-0000-0000-00001F960000}"/>
    <cellStyle name="20% - Accent1 4 2 8 2 2 4" xfId="38616" xr:uid="{00000000-0005-0000-0000-000020960000}"/>
    <cellStyle name="20% - Accent1 4 2 8 2 3" xfId="38617" xr:uid="{00000000-0005-0000-0000-000021960000}"/>
    <cellStyle name="20% - Accent1 4 2 8 2 3 2" xfId="38618" xr:uid="{00000000-0005-0000-0000-000022960000}"/>
    <cellStyle name="20% - Accent1 4 2 8 2 3 2 2" xfId="38619" xr:uid="{00000000-0005-0000-0000-000023960000}"/>
    <cellStyle name="20% - Accent1 4 2 8 2 3 2 2 2" xfId="38620" xr:uid="{00000000-0005-0000-0000-000024960000}"/>
    <cellStyle name="20% - Accent1 4 2 8 2 3 2 3" xfId="38621" xr:uid="{00000000-0005-0000-0000-000025960000}"/>
    <cellStyle name="20% - Accent1 4 2 8 2 3 3" xfId="38622" xr:uid="{00000000-0005-0000-0000-000026960000}"/>
    <cellStyle name="20% - Accent1 4 2 8 2 3 3 2" xfId="38623" xr:uid="{00000000-0005-0000-0000-000027960000}"/>
    <cellStyle name="20% - Accent1 4 2 8 2 3 4" xfId="38624" xr:uid="{00000000-0005-0000-0000-000028960000}"/>
    <cellStyle name="20% - Accent1 4 2 8 2 4" xfId="38625" xr:uid="{00000000-0005-0000-0000-000029960000}"/>
    <cellStyle name="20% - Accent1 4 2 8 2 4 2" xfId="38626" xr:uid="{00000000-0005-0000-0000-00002A960000}"/>
    <cellStyle name="20% - Accent1 4 2 8 2 4 2 2" xfId="38627" xr:uid="{00000000-0005-0000-0000-00002B960000}"/>
    <cellStyle name="20% - Accent1 4 2 8 2 4 2 2 2" xfId="38628" xr:uid="{00000000-0005-0000-0000-00002C960000}"/>
    <cellStyle name="20% - Accent1 4 2 8 2 4 2 3" xfId="38629" xr:uid="{00000000-0005-0000-0000-00002D960000}"/>
    <cellStyle name="20% - Accent1 4 2 8 2 4 3" xfId="38630" xr:uid="{00000000-0005-0000-0000-00002E960000}"/>
    <cellStyle name="20% - Accent1 4 2 8 2 4 3 2" xfId="38631" xr:uid="{00000000-0005-0000-0000-00002F960000}"/>
    <cellStyle name="20% - Accent1 4 2 8 2 4 4" xfId="38632" xr:uid="{00000000-0005-0000-0000-000030960000}"/>
    <cellStyle name="20% - Accent1 4 2 8 2 5" xfId="38633" xr:uid="{00000000-0005-0000-0000-000031960000}"/>
    <cellStyle name="20% - Accent1 4 2 8 2 5 2" xfId="38634" xr:uid="{00000000-0005-0000-0000-000032960000}"/>
    <cellStyle name="20% - Accent1 4 2 8 2 5 2 2" xfId="38635" xr:uid="{00000000-0005-0000-0000-000033960000}"/>
    <cellStyle name="20% - Accent1 4 2 8 2 5 3" xfId="38636" xr:uid="{00000000-0005-0000-0000-000034960000}"/>
    <cellStyle name="20% - Accent1 4 2 8 2 6" xfId="38637" xr:uid="{00000000-0005-0000-0000-000035960000}"/>
    <cellStyle name="20% - Accent1 4 2 8 2 6 2" xfId="38638" xr:uid="{00000000-0005-0000-0000-000036960000}"/>
    <cellStyle name="20% - Accent1 4 2 8 2 6 2 2" xfId="38639" xr:uid="{00000000-0005-0000-0000-000037960000}"/>
    <cellStyle name="20% - Accent1 4 2 8 2 6 3" xfId="38640" xr:uid="{00000000-0005-0000-0000-000038960000}"/>
    <cellStyle name="20% - Accent1 4 2 8 2 7" xfId="38641" xr:uid="{00000000-0005-0000-0000-000039960000}"/>
    <cellStyle name="20% - Accent1 4 2 8 2 7 2" xfId="38642" xr:uid="{00000000-0005-0000-0000-00003A960000}"/>
    <cellStyle name="20% - Accent1 4 2 8 2 8" xfId="38643" xr:uid="{00000000-0005-0000-0000-00003B960000}"/>
    <cellStyle name="20% - Accent1 4 2 8 2 8 2" xfId="38644" xr:uid="{00000000-0005-0000-0000-00003C960000}"/>
    <cellStyle name="20% - Accent1 4 2 8 2 9" xfId="38645" xr:uid="{00000000-0005-0000-0000-00003D960000}"/>
    <cellStyle name="20% - Accent1 4 2 8 3" xfId="38646" xr:uid="{00000000-0005-0000-0000-00003E960000}"/>
    <cellStyle name="20% - Accent1 4 2 8 3 2" xfId="38647" xr:uid="{00000000-0005-0000-0000-00003F960000}"/>
    <cellStyle name="20% - Accent1 4 2 8 3 2 2" xfId="38648" xr:uid="{00000000-0005-0000-0000-000040960000}"/>
    <cellStyle name="20% - Accent1 4 2 8 3 2 2 2" xfId="38649" xr:uid="{00000000-0005-0000-0000-000041960000}"/>
    <cellStyle name="20% - Accent1 4 2 8 3 2 2 2 2" xfId="38650" xr:uid="{00000000-0005-0000-0000-000042960000}"/>
    <cellStyle name="20% - Accent1 4 2 8 3 2 2 3" xfId="38651" xr:uid="{00000000-0005-0000-0000-000043960000}"/>
    <cellStyle name="20% - Accent1 4 2 8 3 2 3" xfId="38652" xr:uid="{00000000-0005-0000-0000-000044960000}"/>
    <cellStyle name="20% - Accent1 4 2 8 3 2 3 2" xfId="38653" xr:uid="{00000000-0005-0000-0000-000045960000}"/>
    <cellStyle name="20% - Accent1 4 2 8 3 2 4" xfId="38654" xr:uid="{00000000-0005-0000-0000-000046960000}"/>
    <cellStyle name="20% - Accent1 4 2 8 3 3" xfId="38655" xr:uid="{00000000-0005-0000-0000-000047960000}"/>
    <cellStyle name="20% - Accent1 4 2 8 3 3 2" xfId="38656" xr:uid="{00000000-0005-0000-0000-000048960000}"/>
    <cellStyle name="20% - Accent1 4 2 8 3 3 2 2" xfId="38657" xr:uid="{00000000-0005-0000-0000-000049960000}"/>
    <cellStyle name="20% - Accent1 4 2 8 3 3 2 2 2" xfId="38658" xr:uid="{00000000-0005-0000-0000-00004A960000}"/>
    <cellStyle name="20% - Accent1 4 2 8 3 3 2 3" xfId="38659" xr:uid="{00000000-0005-0000-0000-00004B960000}"/>
    <cellStyle name="20% - Accent1 4 2 8 3 3 3" xfId="38660" xr:uid="{00000000-0005-0000-0000-00004C960000}"/>
    <cellStyle name="20% - Accent1 4 2 8 3 3 3 2" xfId="38661" xr:uid="{00000000-0005-0000-0000-00004D960000}"/>
    <cellStyle name="20% - Accent1 4 2 8 3 3 4" xfId="38662" xr:uid="{00000000-0005-0000-0000-00004E960000}"/>
    <cellStyle name="20% - Accent1 4 2 8 3 4" xfId="38663" xr:uid="{00000000-0005-0000-0000-00004F960000}"/>
    <cellStyle name="20% - Accent1 4 2 8 3 4 2" xfId="38664" xr:uid="{00000000-0005-0000-0000-000050960000}"/>
    <cellStyle name="20% - Accent1 4 2 8 3 4 2 2" xfId="38665" xr:uid="{00000000-0005-0000-0000-000051960000}"/>
    <cellStyle name="20% - Accent1 4 2 8 3 4 2 2 2" xfId="38666" xr:uid="{00000000-0005-0000-0000-000052960000}"/>
    <cellStyle name="20% - Accent1 4 2 8 3 4 2 3" xfId="38667" xr:uid="{00000000-0005-0000-0000-000053960000}"/>
    <cellStyle name="20% - Accent1 4 2 8 3 4 3" xfId="38668" xr:uid="{00000000-0005-0000-0000-000054960000}"/>
    <cellStyle name="20% - Accent1 4 2 8 3 4 3 2" xfId="38669" xr:uid="{00000000-0005-0000-0000-000055960000}"/>
    <cellStyle name="20% - Accent1 4 2 8 3 4 4" xfId="38670" xr:uid="{00000000-0005-0000-0000-000056960000}"/>
    <cellStyle name="20% - Accent1 4 2 8 3 5" xfId="38671" xr:uid="{00000000-0005-0000-0000-000057960000}"/>
    <cellStyle name="20% - Accent1 4 2 8 3 5 2" xfId="38672" xr:uid="{00000000-0005-0000-0000-000058960000}"/>
    <cellStyle name="20% - Accent1 4 2 8 3 5 2 2" xfId="38673" xr:uid="{00000000-0005-0000-0000-000059960000}"/>
    <cellStyle name="20% - Accent1 4 2 8 3 5 3" xfId="38674" xr:uid="{00000000-0005-0000-0000-00005A960000}"/>
    <cellStyle name="20% - Accent1 4 2 8 3 6" xfId="38675" xr:uid="{00000000-0005-0000-0000-00005B960000}"/>
    <cellStyle name="20% - Accent1 4 2 8 3 6 2" xfId="38676" xr:uid="{00000000-0005-0000-0000-00005C960000}"/>
    <cellStyle name="20% - Accent1 4 2 8 3 6 2 2" xfId="38677" xr:uid="{00000000-0005-0000-0000-00005D960000}"/>
    <cellStyle name="20% - Accent1 4 2 8 3 6 3" xfId="38678" xr:uid="{00000000-0005-0000-0000-00005E960000}"/>
    <cellStyle name="20% - Accent1 4 2 8 3 7" xfId="38679" xr:uid="{00000000-0005-0000-0000-00005F960000}"/>
    <cellStyle name="20% - Accent1 4 2 8 3 7 2" xfId="38680" xr:uid="{00000000-0005-0000-0000-000060960000}"/>
    <cellStyle name="20% - Accent1 4 2 8 3 8" xfId="38681" xr:uid="{00000000-0005-0000-0000-000061960000}"/>
    <cellStyle name="20% - Accent1 4 2 8 3 8 2" xfId="38682" xr:uid="{00000000-0005-0000-0000-000062960000}"/>
    <cellStyle name="20% - Accent1 4 2 8 3 9" xfId="38683" xr:uid="{00000000-0005-0000-0000-000063960000}"/>
    <cellStyle name="20% - Accent1 4 2 8 4" xfId="38684" xr:uid="{00000000-0005-0000-0000-000064960000}"/>
    <cellStyle name="20% - Accent1 4 2 8 4 2" xfId="38685" xr:uid="{00000000-0005-0000-0000-000065960000}"/>
    <cellStyle name="20% - Accent1 4 2 8 4 2 2" xfId="38686" xr:uid="{00000000-0005-0000-0000-000066960000}"/>
    <cellStyle name="20% - Accent1 4 2 8 4 2 2 2" xfId="38687" xr:uid="{00000000-0005-0000-0000-000067960000}"/>
    <cellStyle name="20% - Accent1 4 2 8 4 2 3" xfId="38688" xr:uid="{00000000-0005-0000-0000-000068960000}"/>
    <cellStyle name="20% - Accent1 4 2 8 4 3" xfId="38689" xr:uid="{00000000-0005-0000-0000-000069960000}"/>
    <cellStyle name="20% - Accent1 4 2 8 4 3 2" xfId="38690" xr:uid="{00000000-0005-0000-0000-00006A960000}"/>
    <cellStyle name="20% - Accent1 4 2 8 4 4" xfId="38691" xr:uid="{00000000-0005-0000-0000-00006B960000}"/>
    <cellStyle name="20% - Accent1 4 2 8 5" xfId="38692" xr:uid="{00000000-0005-0000-0000-00006C960000}"/>
    <cellStyle name="20% - Accent1 4 2 8 5 2" xfId="38693" xr:uid="{00000000-0005-0000-0000-00006D960000}"/>
    <cellStyle name="20% - Accent1 4 2 8 5 2 2" xfId="38694" xr:uid="{00000000-0005-0000-0000-00006E960000}"/>
    <cellStyle name="20% - Accent1 4 2 8 5 2 2 2" xfId="38695" xr:uid="{00000000-0005-0000-0000-00006F960000}"/>
    <cellStyle name="20% - Accent1 4 2 8 5 2 3" xfId="38696" xr:uid="{00000000-0005-0000-0000-000070960000}"/>
    <cellStyle name="20% - Accent1 4 2 8 5 3" xfId="38697" xr:uid="{00000000-0005-0000-0000-000071960000}"/>
    <cellStyle name="20% - Accent1 4 2 8 5 3 2" xfId="38698" xr:uid="{00000000-0005-0000-0000-000072960000}"/>
    <cellStyle name="20% - Accent1 4 2 8 5 4" xfId="38699" xr:uid="{00000000-0005-0000-0000-000073960000}"/>
    <cellStyle name="20% - Accent1 4 2 8 6" xfId="38700" xr:uid="{00000000-0005-0000-0000-000074960000}"/>
    <cellStyle name="20% - Accent1 4 2 8 6 2" xfId="38701" xr:uid="{00000000-0005-0000-0000-000075960000}"/>
    <cellStyle name="20% - Accent1 4 2 8 6 2 2" xfId="38702" xr:uid="{00000000-0005-0000-0000-000076960000}"/>
    <cellStyle name="20% - Accent1 4 2 8 6 2 2 2" xfId="38703" xr:uid="{00000000-0005-0000-0000-000077960000}"/>
    <cellStyle name="20% - Accent1 4 2 8 6 2 3" xfId="38704" xr:uid="{00000000-0005-0000-0000-000078960000}"/>
    <cellStyle name="20% - Accent1 4 2 8 6 3" xfId="38705" xr:uid="{00000000-0005-0000-0000-000079960000}"/>
    <cellStyle name="20% - Accent1 4 2 8 6 3 2" xfId="38706" xr:uid="{00000000-0005-0000-0000-00007A960000}"/>
    <cellStyle name="20% - Accent1 4 2 8 6 4" xfId="38707" xr:uid="{00000000-0005-0000-0000-00007B960000}"/>
    <cellStyle name="20% - Accent1 4 2 8 7" xfId="38708" xr:uid="{00000000-0005-0000-0000-00007C960000}"/>
    <cellStyle name="20% - Accent1 4 2 8 7 2" xfId="38709" xr:uid="{00000000-0005-0000-0000-00007D960000}"/>
    <cellStyle name="20% - Accent1 4 2 8 7 2 2" xfId="38710" xr:uid="{00000000-0005-0000-0000-00007E960000}"/>
    <cellStyle name="20% - Accent1 4 2 8 7 3" xfId="38711" xr:uid="{00000000-0005-0000-0000-00007F960000}"/>
    <cellStyle name="20% - Accent1 4 2 8 8" xfId="38712" xr:uid="{00000000-0005-0000-0000-000080960000}"/>
    <cellStyle name="20% - Accent1 4 2 8 8 2" xfId="38713" xr:uid="{00000000-0005-0000-0000-000081960000}"/>
    <cellStyle name="20% - Accent1 4 2 8 8 2 2" xfId="38714" xr:uid="{00000000-0005-0000-0000-000082960000}"/>
    <cellStyle name="20% - Accent1 4 2 8 8 3" xfId="38715" xr:uid="{00000000-0005-0000-0000-000083960000}"/>
    <cellStyle name="20% - Accent1 4 2 8 9" xfId="38716" xr:uid="{00000000-0005-0000-0000-000084960000}"/>
    <cellStyle name="20% - Accent1 4 2 8 9 2" xfId="38717" xr:uid="{00000000-0005-0000-0000-000085960000}"/>
    <cellStyle name="20% - Accent1 4 2 9" xfId="38718" xr:uid="{00000000-0005-0000-0000-000086960000}"/>
    <cellStyle name="20% - Accent1 4 2 9 10" xfId="38719" xr:uid="{00000000-0005-0000-0000-000087960000}"/>
    <cellStyle name="20% - Accent1 4 2 9 10 2" xfId="38720" xr:uid="{00000000-0005-0000-0000-000088960000}"/>
    <cellStyle name="20% - Accent1 4 2 9 11" xfId="38721" xr:uid="{00000000-0005-0000-0000-000089960000}"/>
    <cellStyle name="20% - Accent1 4 2 9 2" xfId="38722" xr:uid="{00000000-0005-0000-0000-00008A960000}"/>
    <cellStyle name="20% - Accent1 4 2 9 2 2" xfId="38723" xr:uid="{00000000-0005-0000-0000-00008B960000}"/>
    <cellStyle name="20% - Accent1 4 2 9 2 2 2" xfId="38724" xr:uid="{00000000-0005-0000-0000-00008C960000}"/>
    <cellStyle name="20% - Accent1 4 2 9 2 2 2 2" xfId="38725" xr:uid="{00000000-0005-0000-0000-00008D960000}"/>
    <cellStyle name="20% - Accent1 4 2 9 2 2 2 2 2" xfId="38726" xr:uid="{00000000-0005-0000-0000-00008E960000}"/>
    <cellStyle name="20% - Accent1 4 2 9 2 2 2 3" xfId="38727" xr:uid="{00000000-0005-0000-0000-00008F960000}"/>
    <cellStyle name="20% - Accent1 4 2 9 2 2 3" xfId="38728" xr:uid="{00000000-0005-0000-0000-000090960000}"/>
    <cellStyle name="20% - Accent1 4 2 9 2 2 3 2" xfId="38729" xr:uid="{00000000-0005-0000-0000-000091960000}"/>
    <cellStyle name="20% - Accent1 4 2 9 2 2 4" xfId="38730" xr:uid="{00000000-0005-0000-0000-000092960000}"/>
    <cellStyle name="20% - Accent1 4 2 9 2 3" xfId="38731" xr:uid="{00000000-0005-0000-0000-000093960000}"/>
    <cellStyle name="20% - Accent1 4 2 9 2 3 2" xfId="38732" xr:uid="{00000000-0005-0000-0000-000094960000}"/>
    <cellStyle name="20% - Accent1 4 2 9 2 3 2 2" xfId="38733" xr:uid="{00000000-0005-0000-0000-000095960000}"/>
    <cellStyle name="20% - Accent1 4 2 9 2 3 2 2 2" xfId="38734" xr:uid="{00000000-0005-0000-0000-000096960000}"/>
    <cellStyle name="20% - Accent1 4 2 9 2 3 2 3" xfId="38735" xr:uid="{00000000-0005-0000-0000-000097960000}"/>
    <cellStyle name="20% - Accent1 4 2 9 2 3 3" xfId="38736" xr:uid="{00000000-0005-0000-0000-000098960000}"/>
    <cellStyle name="20% - Accent1 4 2 9 2 3 3 2" xfId="38737" xr:uid="{00000000-0005-0000-0000-000099960000}"/>
    <cellStyle name="20% - Accent1 4 2 9 2 3 4" xfId="38738" xr:uid="{00000000-0005-0000-0000-00009A960000}"/>
    <cellStyle name="20% - Accent1 4 2 9 2 4" xfId="38739" xr:uid="{00000000-0005-0000-0000-00009B960000}"/>
    <cellStyle name="20% - Accent1 4 2 9 2 4 2" xfId="38740" xr:uid="{00000000-0005-0000-0000-00009C960000}"/>
    <cellStyle name="20% - Accent1 4 2 9 2 4 2 2" xfId="38741" xr:uid="{00000000-0005-0000-0000-00009D960000}"/>
    <cellStyle name="20% - Accent1 4 2 9 2 4 2 2 2" xfId="38742" xr:uid="{00000000-0005-0000-0000-00009E960000}"/>
    <cellStyle name="20% - Accent1 4 2 9 2 4 2 3" xfId="38743" xr:uid="{00000000-0005-0000-0000-00009F960000}"/>
    <cellStyle name="20% - Accent1 4 2 9 2 4 3" xfId="38744" xr:uid="{00000000-0005-0000-0000-0000A0960000}"/>
    <cellStyle name="20% - Accent1 4 2 9 2 4 3 2" xfId="38745" xr:uid="{00000000-0005-0000-0000-0000A1960000}"/>
    <cellStyle name="20% - Accent1 4 2 9 2 4 4" xfId="38746" xr:uid="{00000000-0005-0000-0000-0000A2960000}"/>
    <cellStyle name="20% - Accent1 4 2 9 2 5" xfId="38747" xr:uid="{00000000-0005-0000-0000-0000A3960000}"/>
    <cellStyle name="20% - Accent1 4 2 9 2 5 2" xfId="38748" xr:uid="{00000000-0005-0000-0000-0000A4960000}"/>
    <cellStyle name="20% - Accent1 4 2 9 2 5 2 2" xfId="38749" xr:uid="{00000000-0005-0000-0000-0000A5960000}"/>
    <cellStyle name="20% - Accent1 4 2 9 2 5 3" xfId="38750" xr:uid="{00000000-0005-0000-0000-0000A6960000}"/>
    <cellStyle name="20% - Accent1 4 2 9 2 6" xfId="38751" xr:uid="{00000000-0005-0000-0000-0000A7960000}"/>
    <cellStyle name="20% - Accent1 4 2 9 2 6 2" xfId="38752" xr:uid="{00000000-0005-0000-0000-0000A8960000}"/>
    <cellStyle name="20% - Accent1 4 2 9 2 6 2 2" xfId="38753" xr:uid="{00000000-0005-0000-0000-0000A9960000}"/>
    <cellStyle name="20% - Accent1 4 2 9 2 6 3" xfId="38754" xr:uid="{00000000-0005-0000-0000-0000AA960000}"/>
    <cellStyle name="20% - Accent1 4 2 9 2 7" xfId="38755" xr:uid="{00000000-0005-0000-0000-0000AB960000}"/>
    <cellStyle name="20% - Accent1 4 2 9 2 7 2" xfId="38756" xr:uid="{00000000-0005-0000-0000-0000AC960000}"/>
    <cellStyle name="20% - Accent1 4 2 9 2 8" xfId="38757" xr:uid="{00000000-0005-0000-0000-0000AD960000}"/>
    <cellStyle name="20% - Accent1 4 2 9 2 8 2" xfId="38758" xr:uid="{00000000-0005-0000-0000-0000AE960000}"/>
    <cellStyle name="20% - Accent1 4 2 9 2 9" xfId="38759" xr:uid="{00000000-0005-0000-0000-0000AF960000}"/>
    <cellStyle name="20% - Accent1 4 2 9 3" xfId="38760" xr:uid="{00000000-0005-0000-0000-0000B0960000}"/>
    <cellStyle name="20% - Accent1 4 2 9 3 2" xfId="38761" xr:uid="{00000000-0005-0000-0000-0000B1960000}"/>
    <cellStyle name="20% - Accent1 4 2 9 3 2 2" xfId="38762" xr:uid="{00000000-0005-0000-0000-0000B2960000}"/>
    <cellStyle name="20% - Accent1 4 2 9 3 2 2 2" xfId="38763" xr:uid="{00000000-0005-0000-0000-0000B3960000}"/>
    <cellStyle name="20% - Accent1 4 2 9 3 2 2 2 2" xfId="38764" xr:uid="{00000000-0005-0000-0000-0000B4960000}"/>
    <cellStyle name="20% - Accent1 4 2 9 3 2 2 3" xfId="38765" xr:uid="{00000000-0005-0000-0000-0000B5960000}"/>
    <cellStyle name="20% - Accent1 4 2 9 3 2 3" xfId="38766" xr:uid="{00000000-0005-0000-0000-0000B6960000}"/>
    <cellStyle name="20% - Accent1 4 2 9 3 2 3 2" xfId="38767" xr:uid="{00000000-0005-0000-0000-0000B7960000}"/>
    <cellStyle name="20% - Accent1 4 2 9 3 2 4" xfId="38768" xr:uid="{00000000-0005-0000-0000-0000B8960000}"/>
    <cellStyle name="20% - Accent1 4 2 9 3 3" xfId="38769" xr:uid="{00000000-0005-0000-0000-0000B9960000}"/>
    <cellStyle name="20% - Accent1 4 2 9 3 3 2" xfId="38770" xr:uid="{00000000-0005-0000-0000-0000BA960000}"/>
    <cellStyle name="20% - Accent1 4 2 9 3 3 2 2" xfId="38771" xr:uid="{00000000-0005-0000-0000-0000BB960000}"/>
    <cellStyle name="20% - Accent1 4 2 9 3 3 2 2 2" xfId="38772" xr:uid="{00000000-0005-0000-0000-0000BC960000}"/>
    <cellStyle name="20% - Accent1 4 2 9 3 3 2 3" xfId="38773" xr:uid="{00000000-0005-0000-0000-0000BD960000}"/>
    <cellStyle name="20% - Accent1 4 2 9 3 3 3" xfId="38774" xr:uid="{00000000-0005-0000-0000-0000BE960000}"/>
    <cellStyle name="20% - Accent1 4 2 9 3 3 3 2" xfId="38775" xr:uid="{00000000-0005-0000-0000-0000BF960000}"/>
    <cellStyle name="20% - Accent1 4 2 9 3 3 4" xfId="38776" xr:uid="{00000000-0005-0000-0000-0000C0960000}"/>
    <cellStyle name="20% - Accent1 4 2 9 3 4" xfId="38777" xr:uid="{00000000-0005-0000-0000-0000C1960000}"/>
    <cellStyle name="20% - Accent1 4 2 9 3 4 2" xfId="38778" xr:uid="{00000000-0005-0000-0000-0000C2960000}"/>
    <cellStyle name="20% - Accent1 4 2 9 3 4 2 2" xfId="38779" xr:uid="{00000000-0005-0000-0000-0000C3960000}"/>
    <cellStyle name="20% - Accent1 4 2 9 3 4 2 2 2" xfId="38780" xr:uid="{00000000-0005-0000-0000-0000C4960000}"/>
    <cellStyle name="20% - Accent1 4 2 9 3 4 2 3" xfId="38781" xr:uid="{00000000-0005-0000-0000-0000C5960000}"/>
    <cellStyle name="20% - Accent1 4 2 9 3 4 3" xfId="38782" xr:uid="{00000000-0005-0000-0000-0000C6960000}"/>
    <cellStyle name="20% - Accent1 4 2 9 3 4 3 2" xfId="38783" xr:uid="{00000000-0005-0000-0000-0000C7960000}"/>
    <cellStyle name="20% - Accent1 4 2 9 3 4 4" xfId="38784" xr:uid="{00000000-0005-0000-0000-0000C8960000}"/>
    <cellStyle name="20% - Accent1 4 2 9 3 5" xfId="38785" xr:uid="{00000000-0005-0000-0000-0000C9960000}"/>
    <cellStyle name="20% - Accent1 4 2 9 3 5 2" xfId="38786" xr:uid="{00000000-0005-0000-0000-0000CA960000}"/>
    <cellStyle name="20% - Accent1 4 2 9 3 5 2 2" xfId="38787" xr:uid="{00000000-0005-0000-0000-0000CB960000}"/>
    <cellStyle name="20% - Accent1 4 2 9 3 5 3" xfId="38788" xr:uid="{00000000-0005-0000-0000-0000CC960000}"/>
    <cellStyle name="20% - Accent1 4 2 9 3 6" xfId="38789" xr:uid="{00000000-0005-0000-0000-0000CD960000}"/>
    <cellStyle name="20% - Accent1 4 2 9 3 6 2" xfId="38790" xr:uid="{00000000-0005-0000-0000-0000CE960000}"/>
    <cellStyle name="20% - Accent1 4 2 9 3 6 2 2" xfId="38791" xr:uid="{00000000-0005-0000-0000-0000CF960000}"/>
    <cellStyle name="20% - Accent1 4 2 9 3 6 3" xfId="38792" xr:uid="{00000000-0005-0000-0000-0000D0960000}"/>
    <cellStyle name="20% - Accent1 4 2 9 3 7" xfId="38793" xr:uid="{00000000-0005-0000-0000-0000D1960000}"/>
    <cellStyle name="20% - Accent1 4 2 9 3 7 2" xfId="38794" xr:uid="{00000000-0005-0000-0000-0000D2960000}"/>
    <cellStyle name="20% - Accent1 4 2 9 3 8" xfId="38795" xr:uid="{00000000-0005-0000-0000-0000D3960000}"/>
    <cellStyle name="20% - Accent1 4 2 9 3 8 2" xfId="38796" xr:uid="{00000000-0005-0000-0000-0000D4960000}"/>
    <cellStyle name="20% - Accent1 4 2 9 3 9" xfId="38797" xr:uid="{00000000-0005-0000-0000-0000D5960000}"/>
    <cellStyle name="20% - Accent1 4 2 9 4" xfId="38798" xr:uid="{00000000-0005-0000-0000-0000D6960000}"/>
    <cellStyle name="20% - Accent1 4 2 9 4 2" xfId="38799" xr:uid="{00000000-0005-0000-0000-0000D7960000}"/>
    <cellStyle name="20% - Accent1 4 2 9 4 2 2" xfId="38800" xr:uid="{00000000-0005-0000-0000-0000D8960000}"/>
    <cellStyle name="20% - Accent1 4 2 9 4 2 2 2" xfId="38801" xr:uid="{00000000-0005-0000-0000-0000D9960000}"/>
    <cellStyle name="20% - Accent1 4 2 9 4 2 3" xfId="38802" xr:uid="{00000000-0005-0000-0000-0000DA960000}"/>
    <cellStyle name="20% - Accent1 4 2 9 4 3" xfId="38803" xr:uid="{00000000-0005-0000-0000-0000DB960000}"/>
    <cellStyle name="20% - Accent1 4 2 9 4 3 2" xfId="38804" xr:uid="{00000000-0005-0000-0000-0000DC960000}"/>
    <cellStyle name="20% - Accent1 4 2 9 4 4" xfId="38805" xr:uid="{00000000-0005-0000-0000-0000DD960000}"/>
    <cellStyle name="20% - Accent1 4 2 9 5" xfId="38806" xr:uid="{00000000-0005-0000-0000-0000DE960000}"/>
    <cellStyle name="20% - Accent1 4 2 9 5 2" xfId="38807" xr:uid="{00000000-0005-0000-0000-0000DF960000}"/>
    <cellStyle name="20% - Accent1 4 2 9 5 2 2" xfId="38808" xr:uid="{00000000-0005-0000-0000-0000E0960000}"/>
    <cellStyle name="20% - Accent1 4 2 9 5 2 2 2" xfId="38809" xr:uid="{00000000-0005-0000-0000-0000E1960000}"/>
    <cellStyle name="20% - Accent1 4 2 9 5 2 3" xfId="38810" xr:uid="{00000000-0005-0000-0000-0000E2960000}"/>
    <cellStyle name="20% - Accent1 4 2 9 5 3" xfId="38811" xr:uid="{00000000-0005-0000-0000-0000E3960000}"/>
    <cellStyle name="20% - Accent1 4 2 9 5 3 2" xfId="38812" xr:uid="{00000000-0005-0000-0000-0000E4960000}"/>
    <cellStyle name="20% - Accent1 4 2 9 5 4" xfId="38813" xr:uid="{00000000-0005-0000-0000-0000E5960000}"/>
    <cellStyle name="20% - Accent1 4 2 9 6" xfId="38814" xr:uid="{00000000-0005-0000-0000-0000E6960000}"/>
    <cellStyle name="20% - Accent1 4 2 9 6 2" xfId="38815" xr:uid="{00000000-0005-0000-0000-0000E7960000}"/>
    <cellStyle name="20% - Accent1 4 2 9 6 2 2" xfId="38816" xr:uid="{00000000-0005-0000-0000-0000E8960000}"/>
    <cellStyle name="20% - Accent1 4 2 9 6 2 2 2" xfId="38817" xr:uid="{00000000-0005-0000-0000-0000E9960000}"/>
    <cellStyle name="20% - Accent1 4 2 9 6 2 3" xfId="38818" xr:uid="{00000000-0005-0000-0000-0000EA960000}"/>
    <cellStyle name="20% - Accent1 4 2 9 6 3" xfId="38819" xr:uid="{00000000-0005-0000-0000-0000EB960000}"/>
    <cellStyle name="20% - Accent1 4 2 9 6 3 2" xfId="38820" xr:uid="{00000000-0005-0000-0000-0000EC960000}"/>
    <cellStyle name="20% - Accent1 4 2 9 6 4" xfId="38821" xr:uid="{00000000-0005-0000-0000-0000ED960000}"/>
    <cellStyle name="20% - Accent1 4 2 9 7" xfId="38822" xr:uid="{00000000-0005-0000-0000-0000EE960000}"/>
    <cellStyle name="20% - Accent1 4 2 9 7 2" xfId="38823" xr:uid="{00000000-0005-0000-0000-0000EF960000}"/>
    <cellStyle name="20% - Accent1 4 2 9 7 2 2" xfId="38824" xr:uid="{00000000-0005-0000-0000-0000F0960000}"/>
    <cellStyle name="20% - Accent1 4 2 9 7 3" xfId="38825" xr:uid="{00000000-0005-0000-0000-0000F1960000}"/>
    <cellStyle name="20% - Accent1 4 2 9 8" xfId="38826" xr:uid="{00000000-0005-0000-0000-0000F2960000}"/>
    <cellStyle name="20% - Accent1 4 2 9 8 2" xfId="38827" xr:uid="{00000000-0005-0000-0000-0000F3960000}"/>
    <cellStyle name="20% - Accent1 4 2 9 8 2 2" xfId="38828" xr:uid="{00000000-0005-0000-0000-0000F4960000}"/>
    <cellStyle name="20% - Accent1 4 2 9 8 3" xfId="38829" xr:uid="{00000000-0005-0000-0000-0000F5960000}"/>
    <cellStyle name="20% - Accent1 4 2 9 9" xfId="38830" xr:uid="{00000000-0005-0000-0000-0000F6960000}"/>
    <cellStyle name="20% - Accent1 4 2 9 9 2" xfId="38831" xr:uid="{00000000-0005-0000-0000-0000F7960000}"/>
    <cellStyle name="20% - Accent1 4 20" xfId="38832" xr:uid="{00000000-0005-0000-0000-0000F8960000}"/>
    <cellStyle name="20% - Accent1 4 20 2" xfId="38833" xr:uid="{00000000-0005-0000-0000-0000F9960000}"/>
    <cellStyle name="20% - Accent1 4 21" xfId="38834" xr:uid="{00000000-0005-0000-0000-0000FA960000}"/>
    <cellStyle name="20% - Accent1 4 3" xfId="38835" xr:uid="{00000000-0005-0000-0000-0000FB960000}"/>
    <cellStyle name="20% - Accent1 4 3 10" xfId="38836" xr:uid="{00000000-0005-0000-0000-0000FC960000}"/>
    <cellStyle name="20% - Accent1 4 3 10 2" xfId="38837" xr:uid="{00000000-0005-0000-0000-0000FD960000}"/>
    <cellStyle name="20% - Accent1 4 3 10 2 2" xfId="38838" xr:uid="{00000000-0005-0000-0000-0000FE960000}"/>
    <cellStyle name="20% - Accent1 4 3 10 2 2 2" xfId="38839" xr:uid="{00000000-0005-0000-0000-0000FF960000}"/>
    <cellStyle name="20% - Accent1 4 3 10 2 3" xfId="38840" xr:uid="{00000000-0005-0000-0000-000000970000}"/>
    <cellStyle name="20% - Accent1 4 3 10 3" xfId="38841" xr:uid="{00000000-0005-0000-0000-000001970000}"/>
    <cellStyle name="20% - Accent1 4 3 10 3 2" xfId="38842" xr:uid="{00000000-0005-0000-0000-000002970000}"/>
    <cellStyle name="20% - Accent1 4 3 10 4" xfId="38843" xr:uid="{00000000-0005-0000-0000-000003970000}"/>
    <cellStyle name="20% - Accent1 4 3 11" xfId="38844" xr:uid="{00000000-0005-0000-0000-000004970000}"/>
    <cellStyle name="20% - Accent1 4 3 11 2" xfId="38845" xr:uid="{00000000-0005-0000-0000-000005970000}"/>
    <cellStyle name="20% - Accent1 4 3 11 2 2" xfId="38846" xr:uid="{00000000-0005-0000-0000-000006970000}"/>
    <cellStyle name="20% - Accent1 4 3 11 2 2 2" xfId="38847" xr:uid="{00000000-0005-0000-0000-000007970000}"/>
    <cellStyle name="20% - Accent1 4 3 11 2 3" xfId="38848" xr:uid="{00000000-0005-0000-0000-000008970000}"/>
    <cellStyle name="20% - Accent1 4 3 11 3" xfId="38849" xr:uid="{00000000-0005-0000-0000-000009970000}"/>
    <cellStyle name="20% - Accent1 4 3 11 3 2" xfId="38850" xr:uid="{00000000-0005-0000-0000-00000A970000}"/>
    <cellStyle name="20% - Accent1 4 3 11 4" xfId="38851" xr:uid="{00000000-0005-0000-0000-00000B970000}"/>
    <cellStyle name="20% - Accent1 4 3 12" xfId="38852" xr:uid="{00000000-0005-0000-0000-00000C970000}"/>
    <cellStyle name="20% - Accent1 4 3 12 2" xfId="38853" xr:uid="{00000000-0005-0000-0000-00000D970000}"/>
    <cellStyle name="20% - Accent1 4 3 12 2 2" xfId="38854" xr:uid="{00000000-0005-0000-0000-00000E970000}"/>
    <cellStyle name="20% - Accent1 4 3 12 3" xfId="38855" xr:uid="{00000000-0005-0000-0000-00000F970000}"/>
    <cellStyle name="20% - Accent1 4 3 13" xfId="38856" xr:uid="{00000000-0005-0000-0000-000010970000}"/>
    <cellStyle name="20% - Accent1 4 3 13 2" xfId="38857" xr:uid="{00000000-0005-0000-0000-000011970000}"/>
    <cellStyle name="20% - Accent1 4 3 13 2 2" xfId="38858" xr:uid="{00000000-0005-0000-0000-000012970000}"/>
    <cellStyle name="20% - Accent1 4 3 13 3" xfId="38859" xr:uid="{00000000-0005-0000-0000-000013970000}"/>
    <cellStyle name="20% - Accent1 4 3 14" xfId="38860" xr:uid="{00000000-0005-0000-0000-000014970000}"/>
    <cellStyle name="20% - Accent1 4 3 14 2" xfId="38861" xr:uid="{00000000-0005-0000-0000-000015970000}"/>
    <cellStyle name="20% - Accent1 4 3 15" xfId="38862" xr:uid="{00000000-0005-0000-0000-000016970000}"/>
    <cellStyle name="20% - Accent1 4 3 15 2" xfId="38863" xr:uid="{00000000-0005-0000-0000-000017970000}"/>
    <cellStyle name="20% - Accent1 4 3 16" xfId="38864" xr:uid="{00000000-0005-0000-0000-000018970000}"/>
    <cellStyle name="20% - Accent1 4 3 2" xfId="38865" xr:uid="{00000000-0005-0000-0000-000019970000}"/>
    <cellStyle name="20% - Accent1 4 3 2 10" xfId="38866" xr:uid="{00000000-0005-0000-0000-00001A970000}"/>
    <cellStyle name="20% - Accent1 4 3 2 10 2" xfId="38867" xr:uid="{00000000-0005-0000-0000-00001B970000}"/>
    <cellStyle name="20% - Accent1 4 3 2 10 2 2" xfId="38868" xr:uid="{00000000-0005-0000-0000-00001C970000}"/>
    <cellStyle name="20% - Accent1 4 3 2 10 2 2 2" xfId="38869" xr:uid="{00000000-0005-0000-0000-00001D970000}"/>
    <cellStyle name="20% - Accent1 4 3 2 10 2 3" xfId="38870" xr:uid="{00000000-0005-0000-0000-00001E970000}"/>
    <cellStyle name="20% - Accent1 4 3 2 10 3" xfId="38871" xr:uid="{00000000-0005-0000-0000-00001F970000}"/>
    <cellStyle name="20% - Accent1 4 3 2 10 3 2" xfId="38872" xr:uid="{00000000-0005-0000-0000-000020970000}"/>
    <cellStyle name="20% - Accent1 4 3 2 10 4" xfId="38873" xr:uid="{00000000-0005-0000-0000-000021970000}"/>
    <cellStyle name="20% - Accent1 4 3 2 11" xfId="38874" xr:uid="{00000000-0005-0000-0000-000022970000}"/>
    <cellStyle name="20% - Accent1 4 3 2 11 2" xfId="38875" xr:uid="{00000000-0005-0000-0000-000023970000}"/>
    <cellStyle name="20% - Accent1 4 3 2 11 2 2" xfId="38876" xr:uid="{00000000-0005-0000-0000-000024970000}"/>
    <cellStyle name="20% - Accent1 4 3 2 11 3" xfId="38877" xr:uid="{00000000-0005-0000-0000-000025970000}"/>
    <cellStyle name="20% - Accent1 4 3 2 12" xfId="38878" xr:uid="{00000000-0005-0000-0000-000026970000}"/>
    <cellStyle name="20% - Accent1 4 3 2 12 2" xfId="38879" xr:uid="{00000000-0005-0000-0000-000027970000}"/>
    <cellStyle name="20% - Accent1 4 3 2 12 2 2" xfId="38880" xr:uid="{00000000-0005-0000-0000-000028970000}"/>
    <cellStyle name="20% - Accent1 4 3 2 12 3" xfId="38881" xr:uid="{00000000-0005-0000-0000-000029970000}"/>
    <cellStyle name="20% - Accent1 4 3 2 13" xfId="38882" xr:uid="{00000000-0005-0000-0000-00002A970000}"/>
    <cellStyle name="20% - Accent1 4 3 2 13 2" xfId="38883" xr:uid="{00000000-0005-0000-0000-00002B970000}"/>
    <cellStyle name="20% - Accent1 4 3 2 14" xfId="38884" xr:uid="{00000000-0005-0000-0000-00002C970000}"/>
    <cellStyle name="20% - Accent1 4 3 2 14 2" xfId="38885" xr:uid="{00000000-0005-0000-0000-00002D970000}"/>
    <cellStyle name="20% - Accent1 4 3 2 15" xfId="38886" xr:uid="{00000000-0005-0000-0000-00002E970000}"/>
    <cellStyle name="20% - Accent1 4 3 2 2" xfId="38887" xr:uid="{00000000-0005-0000-0000-00002F970000}"/>
    <cellStyle name="20% - Accent1 4 3 2 2 10" xfId="38888" xr:uid="{00000000-0005-0000-0000-000030970000}"/>
    <cellStyle name="20% - Accent1 4 3 2 2 10 2" xfId="38889" xr:uid="{00000000-0005-0000-0000-000031970000}"/>
    <cellStyle name="20% - Accent1 4 3 2 2 10 2 2" xfId="38890" xr:uid="{00000000-0005-0000-0000-000032970000}"/>
    <cellStyle name="20% - Accent1 4 3 2 2 10 3" xfId="38891" xr:uid="{00000000-0005-0000-0000-000033970000}"/>
    <cellStyle name="20% - Accent1 4 3 2 2 11" xfId="38892" xr:uid="{00000000-0005-0000-0000-000034970000}"/>
    <cellStyle name="20% - Accent1 4 3 2 2 11 2" xfId="38893" xr:uid="{00000000-0005-0000-0000-000035970000}"/>
    <cellStyle name="20% - Accent1 4 3 2 2 11 2 2" xfId="38894" xr:uid="{00000000-0005-0000-0000-000036970000}"/>
    <cellStyle name="20% - Accent1 4 3 2 2 11 3" xfId="38895" xr:uid="{00000000-0005-0000-0000-000037970000}"/>
    <cellStyle name="20% - Accent1 4 3 2 2 12" xfId="38896" xr:uid="{00000000-0005-0000-0000-000038970000}"/>
    <cellStyle name="20% - Accent1 4 3 2 2 12 2" xfId="38897" xr:uid="{00000000-0005-0000-0000-000039970000}"/>
    <cellStyle name="20% - Accent1 4 3 2 2 13" xfId="38898" xr:uid="{00000000-0005-0000-0000-00003A970000}"/>
    <cellStyle name="20% - Accent1 4 3 2 2 13 2" xfId="38899" xr:uid="{00000000-0005-0000-0000-00003B970000}"/>
    <cellStyle name="20% - Accent1 4 3 2 2 14" xfId="38900" xr:uid="{00000000-0005-0000-0000-00003C970000}"/>
    <cellStyle name="20% - Accent1 4 3 2 2 2" xfId="38901" xr:uid="{00000000-0005-0000-0000-00003D970000}"/>
    <cellStyle name="20% - Accent1 4 3 2 2 2 10" xfId="38902" xr:uid="{00000000-0005-0000-0000-00003E970000}"/>
    <cellStyle name="20% - Accent1 4 3 2 2 2 10 2" xfId="38903" xr:uid="{00000000-0005-0000-0000-00003F970000}"/>
    <cellStyle name="20% - Accent1 4 3 2 2 2 11" xfId="38904" xr:uid="{00000000-0005-0000-0000-000040970000}"/>
    <cellStyle name="20% - Accent1 4 3 2 2 2 2" xfId="38905" xr:uid="{00000000-0005-0000-0000-000041970000}"/>
    <cellStyle name="20% - Accent1 4 3 2 2 2 2 2" xfId="38906" xr:uid="{00000000-0005-0000-0000-000042970000}"/>
    <cellStyle name="20% - Accent1 4 3 2 2 2 2 2 2" xfId="38907" xr:uid="{00000000-0005-0000-0000-000043970000}"/>
    <cellStyle name="20% - Accent1 4 3 2 2 2 2 2 2 2" xfId="38908" xr:uid="{00000000-0005-0000-0000-000044970000}"/>
    <cellStyle name="20% - Accent1 4 3 2 2 2 2 2 2 2 2" xfId="38909" xr:uid="{00000000-0005-0000-0000-000045970000}"/>
    <cellStyle name="20% - Accent1 4 3 2 2 2 2 2 2 3" xfId="38910" xr:uid="{00000000-0005-0000-0000-000046970000}"/>
    <cellStyle name="20% - Accent1 4 3 2 2 2 2 2 3" xfId="38911" xr:uid="{00000000-0005-0000-0000-000047970000}"/>
    <cellStyle name="20% - Accent1 4 3 2 2 2 2 2 3 2" xfId="38912" xr:uid="{00000000-0005-0000-0000-000048970000}"/>
    <cellStyle name="20% - Accent1 4 3 2 2 2 2 2 4" xfId="38913" xr:uid="{00000000-0005-0000-0000-000049970000}"/>
    <cellStyle name="20% - Accent1 4 3 2 2 2 2 3" xfId="38914" xr:uid="{00000000-0005-0000-0000-00004A970000}"/>
    <cellStyle name="20% - Accent1 4 3 2 2 2 2 3 2" xfId="38915" xr:uid="{00000000-0005-0000-0000-00004B970000}"/>
    <cellStyle name="20% - Accent1 4 3 2 2 2 2 3 2 2" xfId="38916" xr:uid="{00000000-0005-0000-0000-00004C970000}"/>
    <cellStyle name="20% - Accent1 4 3 2 2 2 2 3 2 2 2" xfId="38917" xr:uid="{00000000-0005-0000-0000-00004D970000}"/>
    <cellStyle name="20% - Accent1 4 3 2 2 2 2 3 2 3" xfId="38918" xr:uid="{00000000-0005-0000-0000-00004E970000}"/>
    <cellStyle name="20% - Accent1 4 3 2 2 2 2 3 3" xfId="38919" xr:uid="{00000000-0005-0000-0000-00004F970000}"/>
    <cellStyle name="20% - Accent1 4 3 2 2 2 2 3 3 2" xfId="38920" xr:uid="{00000000-0005-0000-0000-000050970000}"/>
    <cellStyle name="20% - Accent1 4 3 2 2 2 2 3 4" xfId="38921" xr:uid="{00000000-0005-0000-0000-000051970000}"/>
    <cellStyle name="20% - Accent1 4 3 2 2 2 2 4" xfId="38922" xr:uid="{00000000-0005-0000-0000-000052970000}"/>
    <cellStyle name="20% - Accent1 4 3 2 2 2 2 4 2" xfId="38923" xr:uid="{00000000-0005-0000-0000-000053970000}"/>
    <cellStyle name="20% - Accent1 4 3 2 2 2 2 4 2 2" xfId="38924" xr:uid="{00000000-0005-0000-0000-000054970000}"/>
    <cellStyle name="20% - Accent1 4 3 2 2 2 2 4 2 2 2" xfId="38925" xr:uid="{00000000-0005-0000-0000-000055970000}"/>
    <cellStyle name="20% - Accent1 4 3 2 2 2 2 4 2 3" xfId="38926" xr:uid="{00000000-0005-0000-0000-000056970000}"/>
    <cellStyle name="20% - Accent1 4 3 2 2 2 2 4 3" xfId="38927" xr:uid="{00000000-0005-0000-0000-000057970000}"/>
    <cellStyle name="20% - Accent1 4 3 2 2 2 2 4 3 2" xfId="38928" xr:uid="{00000000-0005-0000-0000-000058970000}"/>
    <cellStyle name="20% - Accent1 4 3 2 2 2 2 4 4" xfId="38929" xr:uid="{00000000-0005-0000-0000-000059970000}"/>
    <cellStyle name="20% - Accent1 4 3 2 2 2 2 5" xfId="38930" xr:uid="{00000000-0005-0000-0000-00005A970000}"/>
    <cellStyle name="20% - Accent1 4 3 2 2 2 2 5 2" xfId="38931" xr:uid="{00000000-0005-0000-0000-00005B970000}"/>
    <cellStyle name="20% - Accent1 4 3 2 2 2 2 5 2 2" xfId="38932" xr:uid="{00000000-0005-0000-0000-00005C970000}"/>
    <cellStyle name="20% - Accent1 4 3 2 2 2 2 5 3" xfId="38933" xr:uid="{00000000-0005-0000-0000-00005D970000}"/>
    <cellStyle name="20% - Accent1 4 3 2 2 2 2 6" xfId="38934" xr:uid="{00000000-0005-0000-0000-00005E970000}"/>
    <cellStyle name="20% - Accent1 4 3 2 2 2 2 6 2" xfId="38935" xr:uid="{00000000-0005-0000-0000-00005F970000}"/>
    <cellStyle name="20% - Accent1 4 3 2 2 2 2 6 2 2" xfId="38936" xr:uid="{00000000-0005-0000-0000-000060970000}"/>
    <cellStyle name="20% - Accent1 4 3 2 2 2 2 6 3" xfId="38937" xr:uid="{00000000-0005-0000-0000-000061970000}"/>
    <cellStyle name="20% - Accent1 4 3 2 2 2 2 7" xfId="38938" xr:uid="{00000000-0005-0000-0000-000062970000}"/>
    <cellStyle name="20% - Accent1 4 3 2 2 2 2 7 2" xfId="38939" xr:uid="{00000000-0005-0000-0000-000063970000}"/>
    <cellStyle name="20% - Accent1 4 3 2 2 2 2 8" xfId="38940" xr:uid="{00000000-0005-0000-0000-000064970000}"/>
    <cellStyle name="20% - Accent1 4 3 2 2 2 2 8 2" xfId="38941" xr:uid="{00000000-0005-0000-0000-000065970000}"/>
    <cellStyle name="20% - Accent1 4 3 2 2 2 2 9" xfId="38942" xr:uid="{00000000-0005-0000-0000-000066970000}"/>
    <cellStyle name="20% - Accent1 4 3 2 2 2 3" xfId="38943" xr:uid="{00000000-0005-0000-0000-000067970000}"/>
    <cellStyle name="20% - Accent1 4 3 2 2 2 3 2" xfId="38944" xr:uid="{00000000-0005-0000-0000-000068970000}"/>
    <cellStyle name="20% - Accent1 4 3 2 2 2 3 2 2" xfId="38945" xr:uid="{00000000-0005-0000-0000-000069970000}"/>
    <cellStyle name="20% - Accent1 4 3 2 2 2 3 2 2 2" xfId="38946" xr:uid="{00000000-0005-0000-0000-00006A970000}"/>
    <cellStyle name="20% - Accent1 4 3 2 2 2 3 2 2 2 2" xfId="38947" xr:uid="{00000000-0005-0000-0000-00006B970000}"/>
    <cellStyle name="20% - Accent1 4 3 2 2 2 3 2 2 3" xfId="38948" xr:uid="{00000000-0005-0000-0000-00006C970000}"/>
    <cellStyle name="20% - Accent1 4 3 2 2 2 3 2 3" xfId="38949" xr:uid="{00000000-0005-0000-0000-00006D970000}"/>
    <cellStyle name="20% - Accent1 4 3 2 2 2 3 2 3 2" xfId="38950" xr:uid="{00000000-0005-0000-0000-00006E970000}"/>
    <cellStyle name="20% - Accent1 4 3 2 2 2 3 2 4" xfId="38951" xr:uid="{00000000-0005-0000-0000-00006F970000}"/>
    <cellStyle name="20% - Accent1 4 3 2 2 2 3 3" xfId="38952" xr:uid="{00000000-0005-0000-0000-000070970000}"/>
    <cellStyle name="20% - Accent1 4 3 2 2 2 3 3 2" xfId="38953" xr:uid="{00000000-0005-0000-0000-000071970000}"/>
    <cellStyle name="20% - Accent1 4 3 2 2 2 3 3 2 2" xfId="38954" xr:uid="{00000000-0005-0000-0000-000072970000}"/>
    <cellStyle name="20% - Accent1 4 3 2 2 2 3 3 2 2 2" xfId="38955" xr:uid="{00000000-0005-0000-0000-000073970000}"/>
    <cellStyle name="20% - Accent1 4 3 2 2 2 3 3 2 3" xfId="38956" xr:uid="{00000000-0005-0000-0000-000074970000}"/>
    <cellStyle name="20% - Accent1 4 3 2 2 2 3 3 3" xfId="38957" xr:uid="{00000000-0005-0000-0000-000075970000}"/>
    <cellStyle name="20% - Accent1 4 3 2 2 2 3 3 3 2" xfId="38958" xr:uid="{00000000-0005-0000-0000-000076970000}"/>
    <cellStyle name="20% - Accent1 4 3 2 2 2 3 3 4" xfId="38959" xr:uid="{00000000-0005-0000-0000-000077970000}"/>
    <cellStyle name="20% - Accent1 4 3 2 2 2 3 4" xfId="38960" xr:uid="{00000000-0005-0000-0000-000078970000}"/>
    <cellStyle name="20% - Accent1 4 3 2 2 2 3 4 2" xfId="38961" xr:uid="{00000000-0005-0000-0000-000079970000}"/>
    <cellStyle name="20% - Accent1 4 3 2 2 2 3 4 2 2" xfId="38962" xr:uid="{00000000-0005-0000-0000-00007A970000}"/>
    <cellStyle name="20% - Accent1 4 3 2 2 2 3 4 2 2 2" xfId="38963" xr:uid="{00000000-0005-0000-0000-00007B970000}"/>
    <cellStyle name="20% - Accent1 4 3 2 2 2 3 4 2 3" xfId="38964" xr:uid="{00000000-0005-0000-0000-00007C970000}"/>
    <cellStyle name="20% - Accent1 4 3 2 2 2 3 4 3" xfId="38965" xr:uid="{00000000-0005-0000-0000-00007D970000}"/>
    <cellStyle name="20% - Accent1 4 3 2 2 2 3 4 3 2" xfId="38966" xr:uid="{00000000-0005-0000-0000-00007E970000}"/>
    <cellStyle name="20% - Accent1 4 3 2 2 2 3 4 4" xfId="38967" xr:uid="{00000000-0005-0000-0000-00007F970000}"/>
    <cellStyle name="20% - Accent1 4 3 2 2 2 3 5" xfId="38968" xr:uid="{00000000-0005-0000-0000-000080970000}"/>
    <cellStyle name="20% - Accent1 4 3 2 2 2 3 5 2" xfId="38969" xr:uid="{00000000-0005-0000-0000-000081970000}"/>
    <cellStyle name="20% - Accent1 4 3 2 2 2 3 5 2 2" xfId="38970" xr:uid="{00000000-0005-0000-0000-000082970000}"/>
    <cellStyle name="20% - Accent1 4 3 2 2 2 3 5 3" xfId="38971" xr:uid="{00000000-0005-0000-0000-000083970000}"/>
    <cellStyle name="20% - Accent1 4 3 2 2 2 3 6" xfId="38972" xr:uid="{00000000-0005-0000-0000-000084970000}"/>
    <cellStyle name="20% - Accent1 4 3 2 2 2 3 6 2" xfId="38973" xr:uid="{00000000-0005-0000-0000-000085970000}"/>
    <cellStyle name="20% - Accent1 4 3 2 2 2 3 6 2 2" xfId="38974" xr:uid="{00000000-0005-0000-0000-000086970000}"/>
    <cellStyle name="20% - Accent1 4 3 2 2 2 3 6 3" xfId="38975" xr:uid="{00000000-0005-0000-0000-000087970000}"/>
    <cellStyle name="20% - Accent1 4 3 2 2 2 3 7" xfId="38976" xr:uid="{00000000-0005-0000-0000-000088970000}"/>
    <cellStyle name="20% - Accent1 4 3 2 2 2 3 7 2" xfId="38977" xr:uid="{00000000-0005-0000-0000-000089970000}"/>
    <cellStyle name="20% - Accent1 4 3 2 2 2 3 8" xfId="38978" xr:uid="{00000000-0005-0000-0000-00008A970000}"/>
    <cellStyle name="20% - Accent1 4 3 2 2 2 3 8 2" xfId="38979" xr:uid="{00000000-0005-0000-0000-00008B970000}"/>
    <cellStyle name="20% - Accent1 4 3 2 2 2 3 9" xfId="38980" xr:uid="{00000000-0005-0000-0000-00008C970000}"/>
    <cellStyle name="20% - Accent1 4 3 2 2 2 4" xfId="38981" xr:uid="{00000000-0005-0000-0000-00008D970000}"/>
    <cellStyle name="20% - Accent1 4 3 2 2 2 4 2" xfId="38982" xr:uid="{00000000-0005-0000-0000-00008E970000}"/>
    <cellStyle name="20% - Accent1 4 3 2 2 2 4 2 2" xfId="38983" xr:uid="{00000000-0005-0000-0000-00008F970000}"/>
    <cellStyle name="20% - Accent1 4 3 2 2 2 4 2 2 2" xfId="38984" xr:uid="{00000000-0005-0000-0000-000090970000}"/>
    <cellStyle name="20% - Accent1 4 3 2 2 2 4 2 3" xfId="38985" xr:uid="{00000000-0005-0000-0000-000091970000}"/>
    <cellStyle name="20% - Accent1 4 3 2 2 2 4 3" xfId="38986" xr:uid="{00000000-0005-0000-0000-000092970000}"/>
    <cellStyle name="20% - Accent1 4 3 2 2 2 4 3 2" xfId="38987" xr:uid="{00000000-0005-0000-0000-000093970000}"/>
    <cellStyle name="20% - Accent1 4 3 2 2 2 4 4" xfId="38988" xr:uid="{00000000-0005-0000-0000-000094970000}"/>
    <cellStyle name="20% - Accent1 4 3 2 2 2 5" xfId="38989" xr:uid="{00000000-0005-0000-0000-000095970000}"/>
    <cellStyle name="20% - Accent1 4 3 2 2 2 5 2" xfId="38990" xr:uid="{00000000-0005-0000-0000-000096970000}"/>
    <cellStyle name="20% - Accent1 4 3 2 2 2 5 2 2" xfId="38991" xr:uid="{00000000-0005-0000-0000-000097970000}"/>
    <cellStyle name="20% - Accent1 4 3 2 2 2 5 2 2 2" xfId="38992" xr:uid="{00000000-0005-0000-0000-000098970000}"/>
    <cellStyle name="20% - Accent1 4 3 2 2 2 5 2 3" xfId="38993" xr:uid="{00000000-0005-0000-0000-000099970000}"/>
    <cellStyle name="20% - Accent1 4 3 2 2 2 5 3" xfId="38994" xr:uid="{00000000-0005-0000-0000-00009A970000}"/>
    <cellStyle name="20% - Accent1 4 3 2 2 2 5 3 2" xfId="38995" xr:uid="{00000000-0005-0000-0000-00009B970000}"/>
    <cellStyle name="20% - Accent1 4 3 2 2 2 5 4" xfId="38996" xr:uid="{00000000-0005-0000-0000-00009C970000}"/>
    <cellStyle name="20% - Accent1 4 3 2 2 2 6" xfId="38997" xr:uid="{00000000-0005-0000-0000-00009D970000}"/>
    <cellStyle name="20% - Accent1 4 3 2 2 2 6 2" xfId="38998" xr:uid="{00000000-0005-0000-0000-00009E970000}"/>
    <cellStyle name="20% - Accent1 4 3 2 2 2 6 2 2" xfId="38999" xr:uid="{00000000-0005-0000-0000-00009F970000}"/>
    <cellStyle name="20% - Accent1 4 3 2 2 2 6 2 2 2" xfId="39000" xr:uid="{00000000-0005-0000-0000-0000A0970000}"/>
    <cellStyle name="20% - Accent1 4 3 2 2 2 6 2 3" xfId="39001" xr:uid="{00000000-0005-0000-0000-0000A1970000}"/>
    <cellStyle name="20% - Accent1 4 3 2 2 2 6 3" xfId="39002" xr:uid="{00000000-0005-0000-0000-0000A2970000}"/>
    <cellStyle name="20% - Accent1 4 3 2 2 2 6 3 2" xfId="39003" xr:uid="{00000000-0005-0000-0000-0000A3970000}"/>
    <cellStyle name="20% - Accent1 4 3 2 2 2 6 4" xfId="39004" xr:uid="{00000000-0005-0000-0000-0000A4970000}"/>
    <cellStyle name="20% - Accent1 4 3 2 2 2 7" xfId="39005" xr:uid="{00000000-0005-0000-0000-0000A5970000}"/>
    <cellStyle name="20% - Accent1 4 3 2 2 2 7 2" xfId="39006" xr:uid="{00000000-0005-0000-0000-0000A6970000}"/>
    <cellStyle name="20% - Accent1 4 3 2 2 2 7 2 2" xfId="39007" xr:uid="{00000000-0005-0000-0000-0000A7970000}"/>
    <cellStyle name="20% - Accent1 4 3 2 2 2 7 3" xfId="39008" xr:uid="{00000000-0005-0000-0000-0000A8970000}"/>
    <cellStyle name="20% - Accent1 4 3 2 2 2 8" xfId="39009" xr:uid="{00000000-0005-0000-0000-0000A9970000}"/>
    <cellStyle name="20% - Accent1 4 3 2 2 2 8 2" xfId="39010" xr:uid="{00000000-0005-0000-0000-0000AA970000}"/>
    <cellStyle name="20% - Accent1 4 3 2 2 2 8 2 2" xfId="39011" xr:uid="{00000000-0005-0000-0000-0000AB970000}"/>
    <cellStyle name="20% - Accent1 4 3 2 2 2 8 3" xfId="39012" xr:uid="{00000000-0005-0000-0000-0000AC970000}"/>
    <cellStyle name="20% - Accent1 4 3 2 2 2 9" xfId="39013" xr:uid="{00000000-0005-0000-0000-0000AD970000}"/>
    <cellStyle name="20% - Accent1 4 3 2 2 2 9 2" xfId="39014" xr:uid="{00000000-0005-0000-0000-0000AE970000}"/>
    <cellStyle name="20% - Accent1 4 3 2 2 3" xfId="39015" xr:uid="{00000000-0005-0000-0000-0000AF970000}"/>
    <cellStyle name="20% - Accent1 4 3 2 2 3 10" xfId="39016" xr:uid="{00000000-0005-0000-0000-0000B0970000}"/>
    <cellStyle name="20% - Accent1 4 3 2 2 3 10 2" xfId="39017" xr:uid="{00000000-0005-0000-0000-0000B1970000}"/>
    <cellStyle name="20% - Accent1 4 3 2 2 3 11" xfId="39018" xr:uid="{00000000-0005-0000-0000-0000B2970000}"/>
    <cellStyle name="20% - Accent1 4 3 2 2 3 2" xfId="39019" xr:uid="{00000000-0005-0000-0000-0000B3970000}"/>
    <cellStyle name="20% - Accent1 4 3 2 2 3 2 2" xfId="39020" xr:uid="{00000000-0005-0000-0000-0000B4970000}"/>
    <cellStyle name="20% - Accent1 4 3 2 2 3 2 2 2" xfId="39021" xr:uid="{00000000-0005-0000-0000-0000B5970000}"/>
    <cellStyle name="20% - Accent1 4 3 2 2 3 2 2 2 2" xfId="39022" xr:uid="{00000000-0005-0000-0000-0000B6970000}"/>
    <cellStyle name="20% - Accent1 4 3 2 2 3 2 2 2 2 2" xfId="39023" xr:uid="{00000000-0005-0000-0000-0000B7970000}"/>
    <cellStyle name="20% - Accent1 4 3 2 2 3 2 2 2 3" xfId="39024" xr:uid="{00000000-0005-0000-0000-0000B8970000}"/>
    <cellStyle name="20% - Accent1 4 3 2 2 3 2 2 3" xfId="39025" xr:uid="{00000000-0005-0000-0000-0000B9970000}"/>
    <cellStyle name="20% - Accent1 4 3 2 2 3 2 2 3 2" xfId="39026" xr:uid="{00000000-0005-0000-0000-0000BA970000}"/>
    <cellStyle name="20% - Accent1 4 3 2 2 3 2 2 4" xfId="39027" xr:uid="{00000000-0005-0000-0000-0000BB970000}"/>
    <cellStyle name="20% - Accent1 4 3 2 2 3 2 3" xfId="39028" xr:uid="{00000000-0005-0000-0000-0000BC970000}"/>
    <cellStyle name="20% - Accent1 4 3 2 2 3 2 3 2" xfId="39029" xr:uid="{00000000-0005-0000-0000-0000BD970000}"/>
    <cellStyle name="20% - Accent1 4 3 2 2 3 2 3 2 2" xfId="39030" xr:uid="{00000000-0005-0000-0000-0000BE970000}"/>
    <cellStyle name="20% - Accent1 4 3 2 2 3 2 3 2 2 2" xfId="39031" xr:uid="{00000000-0005-0000-0000-0000BF970000}"/>
    <cellStyle name="20% - Accent1 4 3 2 2 3 2 3 2 3" xfId="39032" xr:uid="{00000000-0005-0000-0000-0000C0970000}"/>
    <cellStyle name="20% - Accent1 4 3 2 2 3 2 3 3" xfId="39033" xr:uid="{00000000-0005-0000-0000-0000C1970000}"/>
    <cellStyle name="20% - Accent1 4 3 2 2 3 2 3 3 2" xfId="39034" xr:uid="{00000000-0005-0000-0000-0000C2970000}"/>
    <cellStyle name="20% - Accent1 4 3 2 2 3 2 3 4" xfId="39035" xr:uid="{00000000-0005-0000-0000-0000C3970000}"/>
    <cellStyle name="20% - Accent1 4 3 2 2 3 2 4" xfId="39036" xr:uid="{00000000-0005-0000-0000-0000C4970000}"/>
    <cellStyle name="20% - Accent1 4 3 2 2 3 2 4 2" xfId="39037" xr:uid="{00000000-0005-0000-0000-0000C5970000}"/>
    <cellStyle name="20% - Accent1 4 3 2 2 3 2 4 2 2" xfId="39038" xr:uid="{00000000-0005-0000-0000-0000C6970000}"/>
    <cellStyle name="20% - Accent1 4 3 2 2 3 2 4 2 2 2" xfId="39039" xr:uid="{00000000-0005-0000-0000-0000C7970000}"/>
    <cellStyle name="20% - Accent1 4 3 2 2 3 2 4 2 3" xfId="39040" xr:uid="{00000000-0005-0000-0000-0000C8970000}"/>
    <cellStyle name="20% - Accent1 4 3 2 2 3 2 4 3" xfId="39041" xr:uid="{00000000-0005-0000-0000-0000C9970000}"/>
    <cellStyle name="20% - Accent1 4 3 2 2 3 2 4 3 2" xfId="39042" xr:uid="{00000000-0005-0000-0000-0000CA970000}"/>
    <cellStyle name="20% - Accent1 4 3 2 2 3 2 4 4" xfId="39043" xr:uid="{00000000-0005-0000-0000-0000CB970000}"/>
    <cellStyle name="20% - Accent1 4 3 2 2 3 2 5" xfId="39044" xr:uid="{00000000-0005-0000-0000-0000CC970000}"/>
    <cellStyle name="20% - Accent1 4 3 2 2 3 2 5 2" xfId="39045" xr:uid="{00000000-0005-0000-0000-0000CD970000}"/>
    <cellStyle name="20% - Accent1 4 3 2 2 3 2 5 2 2" xfId="39046" xr:uid="{00000000-0005-0000-0000-0000CE970000}"/>
    <cellStyle name="20% - Accent1 4 3 2 2 3 2 5 3" xfId="39047" xr:uid="{00000000-0005-0000-0000-0000CF970000}"/>
    <cellStyle name="20% - Accent1 4 3 2 2 3 2 6" xfId="39048" xr:uid="{00000000-0005-0000-0000-0000D0970000}"/>
    <cellStyle name="20% - Accent1 4 3 2 2 3 2 6 2" xfId="39049" xr:uid="{00000000-0005-0000-0000-0000D1970000}"/>
    <cellStyle name="20% - Accent1 4 3 2 2 3 2 6 2 2" xfId="39050" xr:uid="{00000000-0005-0000-0000-0000D2970000}"/>
    <cellStyle name="20% - Accent1 4 3 2 2 3 2 6 3" xfId="39051" xr:uid="{00000000-0005-0000-0000-0000D3970000}"/>
    <cellStyle name="20% - Accent1 4 3 2 2 3 2 7" xfId="39052" xr:uid="{00000000-0005-0000-0000-0000D4970000}"/>
    <cellStyle name="20% - Accent1 4 3 2 2 3 2 7 2" xfId="39053" xr:uid="{00000000-0005-0000-0000-0000D5970000}"/>
    <cellStyle name="20% - Accent1 4 3 2 2 3 2 8" xfId="39054" xr:uid="{00000000-0005-0000-0000-0000D6970000}"/>
    <cellStyle name="20% - Accent1 4 3 2 2 3 2 8 2" xfId="39055" xr:uid="{00000000-0005-0000-0000-0000D7970000}"/>
    <cellStyle name="20% - Accent1 4 3 2 2 3 2 9" xfId="39056" xr:uid="{00000000-0005-0000-0000-0000D8970000}"/>
    <cellStyle name="20% - Accent1 4 3 2 2 3 3" xfId="39057" xr:uid="{00000000-0005-0000-0000-0000D9970000}"/>
    <cellStyle name="20% - Accent1 4 3 2 2 3 3 2" xfId="39058" xr:uid="{00000000-0005-0000-0000-0000DA970000}"/>
    <cellStyle name="20% - Accent1 4 3 2 2 3 3 2 2" xfId="39059" xr:uid="{00000000-0005-0000-0000-0000DB970000}"/>
    <cellStyle name="20% - Accent1 4 3 2 2 3 3 2 2 2" xfId="39060" xr:uid="{00000000-0005-0000-0000-0000DC970000}"/>
    <cellStyle name="20% - Accent1 4 3 2 2 3 3 2 2 2 2" xfId="39061" xr:uid="{00000000-0005-0000-0000-0000DD970000}"/>
    <cellStyle name="20% - Accent1 4 3 2 2 3 3 2 2 3" xfId="39062" xr:uid="{00000000-0005-0000-0000-0000DE970000}"/>
    <cellStyle name="20% - Accent1 4 3 2 2 3 3 2 3" xfId="39063" xr:uid="{00000000-0005-0000-0000-0000DF970000}"/>
    <cellStyle name="20% - Accent1 4 3 2 2 3 3 2 3 2" xfId="39064" xr:uid="{00000000-0005-0000-0000-0000E0970000}"/>
    <cellStyle name="20% - Accent1 4 3 2 2 3 3 2 4" xfId="39065" xr:uid="{00000000-0005-0000-0000-0000E1970000}"/>
    <cellStyle name="20% - Accent1 4 3 2 2 3 3 3" xfId="39066" xr:uid="{00000000-0005-0000-0000-0000E2970000}"/>
    <cellStyle name="20% - Accent1 4 3 2 2 3 3 3 2" xfId="39067" xr:uid="{00000000-0005-0000-0000-0000E3970000}"/>
    <cellStyle name="20% - Accent1 4 3 2 2 3 3 3 2 2" xfId="39068" xr:uid="{00000000-0005-0000-0000-0000E4970000}"/>
    <cellStyle name="20% - Accent1 4 3 2 2 3 3 3 2 2 2" xfId="39069" xr:uid="{00000000-0005-0000-0000-0000E5970000}"/>
    <cellStyle name="20% - Accent1 4 3 2 2 3 3 3 2 3" xfId="39070" xr:uid="{00000000-0005-0000-0000-0000E6970000}"/>
    <cellStyle name="20% - Accent1 4 3 2 2 3 3 3 3" xfId="39071" xr:uid="{00000000-0005-0000-0000-0000E7970000}"/>
    <cellStyle name="20% - Accent1 4 3 2 2 3 3 3 3 2" xfId="39072" xr:uid="{00000000-0005-0000-0000-0000E8970000}"/>
    <cellStyle name="20% - Accent1 4 3 2 2 3 3 3 4" xfId="39073" xr:uid="{00000000-0005-0000-0000-0000E9970000}"/>
    <cellStyle name="20% - Accent1 4 3 2 2 3 3 4" xfId="39074" xr:uid="{00000000-0005-0000-0000-0000EA970000}"/>
    <cellStyle name="20% - Accent1 4 3 2 2 3 3 4 2" xfId="39075" xr:uid="{00000000-0005-0000-0000-0000EB970000}"/>
    <cellStyle name="20% - Accent1 4 3 2 2 3 3 4 2 2" xfId="39076" xr:uid="{00000000-0005-0000-0000-0000EC970000}"/>
    <cellStyle name="20% - Accent1 4 3 2 2 3 3 4 2 2 2" xfId="39077" xr:uid="{00000000-0005-0000-0000-0000ED970000}"/>
    <cellStyle name="20% - Accent1 4 3 2 2 3 3 4 2 3" xfId="39078" xr:uid="{00000000-0005-0000-0000-0000EE970000}"/>
    <cellStyle name="20% - Accent1 4 3 2 2 3 3 4 3" xfId="39079" xr:uid="{00000000-0005-0000-0000-0000EF970000}"/>
    <cellStyle name="20% - Accent1 4 3 2 2 3 3 4 3 2" xfId="39080" xr:uid="{00000000-0005-0000-0000-0000F0970000}"/>
    <cellStyle name="20% - Accent1 4 3 2 2 3 3 4 4" xfId="39081" xr:uid="{00000000-0005-0000-0000-0000F1970000}"/>
    <cellStyle name="20% - Accent1 4 3 2 2 3 3 5" xfId="39082" xr:uid="{00000000-0005-0000-0000-0000F2970000}"/>
    <cellStyle name="20% - Accent1 4 3 2 2 3 3 5 2" xfId="39083" xr:uid="{00000000-0005-0000-0000-0000F3970000}"/>
    <cellStyle name="20% - Accent1 4 3 2 2 3 3 5 2 2" xfId="39084" xr:uid="{00000000-0005-0000-0000-0000F4970000}"/>
    <cellStyle name="20% - Accent1 4 3 2 2 3 3 5 3" xfId="39085" xr:uid="{00000000-0005-0000-0000-0000F5970000}"/>
    <cellStyle name="20% - Accent1 4 3 2 2 3 3 6" xfId="39086" xr:uid="{00000000-0005-0000-0000-0000F6970000}"/>
    <cellStyle name="20% - Accent1 4 3 2 2 3 3 6 2" xfId="39087" xr:uid="{00000000-0005-0000-0000-0000F7970000}"/>
    <cellStyle name="20% - Accent1 4 3 2 2 3 3 6 2 2" xfId="39088" xr:uid="{00000000-0005-0000-0000-0000F8970000}"/>
    <cellStyle name="20% - Accent1 4 3 2 2 3 3 6 3" xfId="39089" xr:uid="{00000000-0005-0000-0000-0000F9970000}"/>
    <cellStyle name="20% - Accent1 4 3 2 2 3 3 7" xfId="39090" xr:uid="{00000000-0005-0000-0000-0000FA970000}"/>
    <cellStyle name="20% - Accent1 4 3 2 2 3 3 7 2" xfId="39091" xr:uid="{00000000-0005-0000-0000-0000FB970000}"/>
    <cellStyle name="20% - Accent1 4 3 2 2 3 3 8" xfId="39092" xr:uid="{00000000-0005-0000-0000-0000FC970000}"/>
    <cellStyle name="20% - Accent1 4 3 2 2 3 3 8 2" xfId="39093" xr:uid="{00000000-0005-0000-0000-0000FD970000}"/>
    <cellStyle name="20% - Accent1 4 3 2 2 3 3 9" xfId="39094" xr:uid="{00000000-0005-0000-0000-0000FE970000}"/>
    <cellStyle name="20% - Accent1 4 3 2 2 3 4" xfId="39095" xr:uid="{00000000-0005-0000-0000-0000FF970000}"/>
    <cellStyle name="20% - Accent1 4 3 2 2 3 4 2" xfId="39096" xr:uid="{00000000-0005-0000-0000-000000980000}"/>
    <cellStyle name="20% - Accent1 4 3 2 2 3 4 2 2" xfId="39097" xr:uid="{00000000-0005-0000-0000-000001980000}"/>
    <cellStyle name="20% - Accent1 4 3 2 2 3 4 2 2 2" xfId="39098" xr:uid="{00000000-0005-0000-0000-000002980000}"/>
    <cellStyle name="20% - Accent1 4 3 2 2 3 4 2 3" xfId="39099" xr:uid="{00000000-0005-0000-0000-000003980000}"/>
    <cellStyle name="20% - Accent1 4 3 2 2 3 4 3" xfId="39100" xr:uid="{00000000-0005-0000-0000-000004980000}"/>
    <cellStyle name="20% - Accent1 4 3 2 2 3 4 3 2" xfId="39101" xr:uid="{00000000-0005-0000-0000-000005980000}"/>
    <cellStyle name="20% - Accent1 4 3 2 2 3 4 4" xfId="39102" xr:uid="{00000000-0005-0000-0000-000006980000}"/>
    <cellStyle name="20% - Accent1 4 3 2 2 3 5" xfId="39103" xr:uid="{00000000-0005-0000-0000-000007980000}"/>
    <cellStyle name="20% - Accent1 4 3 2 2 3 5 2" xfId="39104" xr:uid="{00000000-0005-0000-0000-000008980000}"/>
    <cellStyle name="20% - Accent1 4 3 2 2 3 5 2 2" xfId="39105" xr:uid="{00000000-0005-0000-0000-000009980000}"/>
    <cellStyle name="20% - Accent1 4 3 2 2 3 5 2 2 2" xfId="39106" xr:uid="{00000000-0005-0000-0000-00000A980000}"/>
    <cellStyle name="20% - Accent1 4 3 2 2 3 5 2 3" xfId="39107" xr:uid="{00000000-0005-0000-0000-00000B980000}"/>
    <cellStyle name="20% - Accent1 4 3 2 2 3 5 3" xfId="39108" xr:uid="{00000000-0005-0000-0000-00000C980000}"/>
    <cellStyle name="20% - Accent1 4 3 2 2 3 5 3 2" xfId="39109" xr:uid="{00000000-0005-0000-0000-00000D980000}"/>
    <cellStyle name="20% - Accent1 4 3 2 2 3 5 4" xfId="39110" xr:uid="{00000000-0005-0000-0000-00000E980000}"/>
    <cellStyle name="20% - Accent1 4 3 2 2 3 6" xfId="39111" xr:uid="{00000000-0005-0000-0000-00000F980000}"/>
    <cellStyle name="20% - Accent1 4 3 2 2 3 6 2" xfId="39112" xr:uid="{00000000-0005-0000-0000-000010980000}"/>
    <cellStyle name="20% - Accent1 4 3 2 2 3 6 2 2" xfId="39113" xr:uid="{00000000-0005-0000-0000-000011980000}"/>
    <cellStyle name="20% - Accent1 4 3 2 2 3 6 2 2 2" xfId="39114" xr:uid="{00000000-0005-0000-0000-000012980000}"/>
    <cellStyle name="20% - Accent1 4 3 2 2 3 6 2 3" xfId="39115" xr:uid="{00000000-0005-0000-0000-000013980000}"/>
    <cellStyle name="20% - Accent1 4 3 2 2 3 6 3" xfId="39116" xr:uid="{00000000-0005-0000-0000-000014980000}"/>
    <cellStyle name="20% - Accent1 4 3 2 2 3 6 3 2" xfId="39117" xr:uid="{00000000-0005-0000-0000-000015980000}"/>
    <cellStyle name="20% - Accent1 4 3 2 2 3 6 4" xfId="39118" xr:uid="{00000000-0005-0000-0000-000016980000}"/>
    <cellStyle name="20% - Accent1 4 3 2 2 3 7" xfId="39119" xr:uid="{00000000-0005-0000-0000-000017980000}"/>
    <cellStyle name="20% - Accent1 4 3 2 2 3 7 2" xfId="39120" xr:uid="{00000000-0005-0000-0000-000018980000}"/>
    <cellStyle name="20% - Accent1 4 3 2 2 3 7 2 2" xfId="39121" xr:uid="{00000000-0005-0000-0000-000019980000}"/>
    <cellStyle name="20% - Accent1 4 3 2 2 3 7 3" xfId="39122" xr:uid="{00000000-0005-0000-0000-00001A980000}"/>
    <cellStyle name="20% - Accent1 4 3 2 2 3 8" xfId="39123" xr:uid="{00000000-0005-0000-0000-00001B980000}"/>
    <cellStyle name="20% - Accent1 4 3 2 2 3 8 2" xfId="39124" xr:uid="{00000000-0005-0000-0000-00001C980000}"/>
    <cellStyle name="20% - Accent1 4 3 2 2 3 8 2 2" xfId="39125" xr:uid="{00000000-0005-0000-0000-00001D980000}"/>
    <cellStyle name="20% - Accent1 4 3 2 2 3 8 3" xfId="39126" xr:uid="{00000000-0005-0000-0000-00001E980000}"/>
    <cellStyle name="20% - Accent1 4 3 2 2 3 9" xfId="39127" xr:uid="{00000000-0005-0000-0000-00001F980000}"/>
    <cellStyle name="20% - Accent1 4 3 2 2 3 9 2" xfId="39128" xr:uid="{00000000-0005-0000-0000-000020980000}"/>
    <cellStyle name="20% - Accent1 4 3 2 2 4" xfId="39129" xr:uid="{00000000-0005-0000-0000-000021980000}"/>
    <cellStyle name="20% - Accent1 4 3 2 2 4 10" xfId="39130" xr:uid="{00000000-0005-0000-0000-000022980000}"/>
    <cellStyle name="20% - Accent1 4 3 2 2 4 10 2" xfId="39131" xr:uid="{00000000-0005-0000-0000-000023980000}"/>
    <cellStyle name="20% - Accent1 4 3 2 2 4 11" xfId="39132" xr:uid="{00000000-0005-0000-0000-000024980000}"/>
    <cellStyle name="20% - Accent1 4 3 2 2 4 2" xfId="39133" xr:uid="{00000000-0005-0000-0000-000025980000}"/>
    <cellStyle name="20% - Accent1 4 3 2 2 4 2 2" xfId="39134" xr:uid="{00000000-0005-0000-0000-000026980000}"/>
    <cellStyle name="20% - Accent1 4 3 2 2 4 2 2 2" xfId="39135" xr:uid="{00000000-0005-0000-0000-000027980000}"/>
    <cellStyle name="20% - Accent1 4 3 2 2 4 2 2 2 2" xfId="39136" xr:uid="{00000000-0005-0000-0000-000028980000}"/>
    <cellStyle name="20% - Accent1 4 3 2 2 4 2 2 2 2 2" xfId="39137" xr:uid="{00000000-0005-0000-0000-000029980000}"/>
    <cellStyle name="20% - Accent1 4 3 2 2 4 2 2 2 3" xfId="39138" xr:uid="{00000000-0005-0000-0000-00002A980000}"/>
    <cellStyle name="20% - Accent1 4 3 2 2 4 2 2 3" xfId="39139" xr:uid="{00000000-0005-0000-0000-00002B980000}"/>
    <cellStyle name="20% - Accent1 4 3 2 2 4 2 2 3 2" xfId="39140" xr:uid="{00000000-0005-0000-0000-00002C980000}"/>
    <cellStyle name="20% - Accent1 4 3 2 2 4 2 2 4" xfId="39141" xr:uid="{00000000-0005-0000-0000-00002D980000}"/>
    <cellStyle name="20% - Accent1 4 3 2 2 4 2 3" xfId="39142" xr:uid="{00000000-0005-0000-0000-00002E980000}"/>
    <cellStyle name="20% - Accent1 4 3 2 2 4 2 3 2" xfId="39143" xr:uid="{00000000-0005-0000-0000-00002F980000}"/>
    <cellStyle name="20% - Accent1 4 3 2 2 4 2 3 2 2" xfId="39144" xr:uid="{00000000-0005-0000-0000-000030980000}"/>
    <cellStyle name="20% - Accent1 4 3 2 2 4 2 3 2 2 2" xfId="39145" xr:uid="{00000000-0005-0000-0000-000031980000}"/>
    <cellStyle name="20% - Accent1 4 3 2 2 4 2 3 2 3" xfId="39146" xr:uid="{00000000-0005-0000-0000-000032980000}"/>
    <cellStyle name="20% - Accent1 4 3 2 2 4 2 3 3" xfId="39147" xr:uid="{00000000-0005-0000-0000-000033980000}"/>
    <cellStyle name="20% - Accent1 4 3 2 2 4 2 3 3 2" xfId="39148" xr:uid="{00000000-0005-0000-0000-000034980000}"/>
    <cellStyle name="20% - Accent1 4 3 2 2 4 2 3 4" xfId="39149" xr:uid="{00000000-0005-0000-0000-000035980000}"/>
    <cellStyle name="20% - Accent1 4 3 2 2 4 2 4" xfId="39150" xr:uid="{00000000-0005-0000-0000-000036980000}"/>
    <cellStyle name="20% - Accent1 4 3 2 2 4 2 4 2" xfId="39151" xr:uid="{00000000-0005-0000-0000-000037980000}"/>
    <cellStyle name="20% - Accent1 4 3 2 2 4 2 4 2 2" xfId="39152" xr:uid="{00000000-0005-0000-0000-000038980000}"/>
    <cellStyle name="20% - Accent1 4 3 2 2 4 2 4 2 2 2" xfId="39153" xr:uid="{00000000-0005-0000-0000-000039980000}"/>
    <cellStyle name="20% - Accent1 4 3 2 2 4 2 4 2 3" xfId="39154" xr:uid="{00000000-0005-0000-0000-00003A980000}"/>
    <cellStyle name="20% - Accent1 4 3 2 2 4 2 4 3" xfId="39155" xr:uid="{00000000-0005-0000-0000-00003B980000}"/>
    <cellStyle name="20% - Accent1 4 3 2 2 4 2 4 3 2" xfId="39156" xr:uid="{00000000-0005-0000-0000-00003C980000}"/>
    <cellStyle name="20% - Accent1 4 3 2 2 4 2 4 4" xfId="39157" xr:uid="{00000000-0005-0000-0000-00003D980000}"/>
    <cellStyle name="20% - Accent1 4 3 2 2 4 2 5" xfId="39158" xr:uid="{00000000-0005-0000-0000-00003E980000}"/>
    <cellStyle name="20% - Accent1 4 3 2 2 4 2 5 2" xfId="39159" xr:uid="{00000000-0005-0000-0000-00003F980000}"/>
    <cellStyle name="20% - Accent1 4 3 2 2 4 2 5 2 2" xfId="39160" xr:uid="{00000000-0005-0000-0000-000040980000}"/>
    <cellStyle name="20% - Accent1 4 3 2 2 4 2 5 3" xfId="39161" xr:uid="{00000000-0005-0000-0000-000041980000}"/>
    <cellStyle name="20% - Accent1 4 3 2 2 4 2 6" xfId="39162" xr:uid="{00000000-0005-0000-0000-000042980000}"/>
    <cellStyle name="20% - Accent1 4 3 2 2 4 2 6 2" xfId="39163" xr:uid="{00000000-0005-0000-0000-000043980000}"/>
    <cellStyle name="20% - Accent1 4 3 2 2 4 2 6 2 2" xfId="39164" xr:uid="{00000000-0005-0000-0000-000044980000}"/>
    <cellStyle name="20% - Accent1 4 3 2 2 4 2 6 3" xfId="39165" xr:uid="{00000000-0005-0000-0000-000045980000}"/>
    <cellStyle name="20% - Accent1 4 3 2 2 4 2 7" xfId="39166" xr:uid="{00000000-0005-0000-0000-000046980000}"/>
    <cellStyle name="20% - Accent1 4 3 2 2 4 2 7 2" xfId="39167" xr:uid="{00000000-0005-0000-0000-000047980000}"/>
    <cellStyle name="20% - Accent1 4 3 2 2 4 2 8" xfId="39168" xr:uid="{00000000-0005-0000-0000-000048980000}"/>
    <cellStyle name="20% - Accent1 4 3 2 2 4 2 8 2" xfId="39169" xr:uid="{00000000-0005-0000-0000-000049980000}"/>
    <cellStyle name="20% - Accent1 4 3 2 2 4 2 9" xfId="39170" xr:uid="{00000000-0005-0000-0000-00004A980000}"/>
    <cellStyle name="20% - Accent1 4 3 2 2 4 3" xfId="39171" xr:uid="{00000000-0005-0000-0000-00004B980000}"/>
    <cellStyle name="20% - Accent1 4 3 2 2 4 3 2" xfId="39172" xr:uid="{00000000-0005-0000-0000-00004C980000}"/>
    <cellStyle name="20% - Accent1 4 3 2 2 4 3 2 2" xfId="39173" xr:uid="{00000000-0005-0000-0000-00004D980000}"/>
    <cellStyle name="20% - Accent1 4 3 2 2 4 3 2 2 2" xfId="39174" xr:uid="{00000000-0005-0000-0000-00004E980000}"/>
    <cellStyle name="20% - Accent1 4 3 2 2 4 3 2 2 2 2" xfId="39175" xr:uid="{00000000-0005-0000-0000-00004F980000}"/>
    <cellStyle name="20% - Accent1 4 3 2 2 4 3 2 2 3" xfId="39176" xr:uid="{00000000-0005-0000-0000-000050980000}"/>
    <cellStyle name="20% - Accent1 4 3 2 2 4 3 2 3" xfId="39177" xr:uid="{00000000-0005-0000-0000-000051980000}"/>
    <cellStyle name="20% - Accent1 4 3 2 2 4 3 2 3 2" xfId="39178" xr:uid="{00000000-0005-0000-0000-000052980000}"/>
    <cellStyle name="20% - Accent1 4 3 2 2 4 3 2 4" xfId="39179" xr:uid="{00000000-0005-0000-0000-000053980000}"/>
    <cellStyle name="20% - Accent1 4 3 2 2 4 3 3" xfId="39180" xr:uid="{00000000-0005-0000-0000-000054980000}"/>
    <cellStyle name="20% - Accent1 4 3 2 2 4 3 3 2" xfId="39181" xr:uid="{00000000-0005-0000-0000-000055980000}"/>
    <cellStyle name="20% - Accent1 4 3 2 2 4 3 3 2 2" xfId="39182" xr:uid="{00000000-0005-0000-0000-000056980000}"/>
    <cellStyle name="20% - Accent1 4 3 2 2 4 3 3 2 2 2" xfId="39183" xr:uid="{00000000-0005-0000-0000-000057980000}"/>
    <cellStyle name="20% - Accent1 4 3 2 2 4 3 3 2 3" xfId="39184" xr:uid="{00000000-0005-0000-0000-000058980000}"/>
    <cellStyle name="20% - Accent1 4 3 2 2 4 3 3 3" xfId="39185" xr:uid="{00000000-0005-0000-0000-000059980000}"/>
    <cellStyle name="20% - Accent1 4 3 2 2 4 3 3 3 2" xfId="39186" xr:uid="{00000000-0005-0000-0000-00005A980000}"/>
    <cellStyle name="20% - Accent1 4 3 2 2 4 3 3 4" xfId="39187" xr:uid="{00000000-0005-0000-0000-00005B980000}"/>
    <cellStyle name="20% - Accent1 4 3 2 2 4 3 4" xfId="39188" xr:uid="{00000000-0005-0000-0000-00005C980000}"/>
    <cellStyle name="20% - Accent1 4 3 2 2 4 3 4 2" xfId="39189" xr:uid="{00000000-0005-0000-0000-00005D980000}"/>
    <cellStyle name="20% - Accent1 4 3 2 2 4 3 4 2 2" xfId="39190" xr:uid="{00000000-0005-0000-0000-00005E980000}"/>
    <cellStyle name="20% - Accent1 4 3 2 2 4 3 4 2 2 2" xfId="39191" xr:uid="{00000000-0005-0000-0000-00005F980000}"/>
    <cellStyle name="20% - Accent1 4 3 2 2 4 3 4 2 3" xfId="39192" xr:uid="{00000000-0005-0000-0000-000060980000}"/>
    <cellStyle name="20% - Accent1 4 3 2 2 4 3 4 3" xfId="39193" xr:uid="{00000000-0005-0000-0000-000061980000}"/>
    <cellStyle name="20% - Accent1 4 3 2 2 4 3 4 3 2" xfId="39194" xr:uid="{00000000-0005-0000-0000-000062980000}"/>
    <cellStyle name="20% - Accent1 4 3 2 2 4 3 4 4" xfId="39195" xr:uid="{00000000-0005-0000-0000-000063980000}"/>
    <cellStyle name="20% - Accent1 4 3 2 2 4 3 5" xfId="39196" xr:uid="{00000000-0005-0000-0000-000064980000}"/>
    <cellStyle name="20% - Accent1 4 3 2 2 4 3 5 2" xfId="39197" xr:uid="{00000000-0005-0000-0000-000065980000}"/>
    <cellStyle name="20% - Accent1 4 3 2 2 4 3 5 2 2" xfId="39198" xr:uid="{00000000-0005-0000-0000-000066980000}"/>
    <cellStyle name="20% - Accent1 4 3 2 2 4 3 5 3" xfId="39199" xr:uid="{00000000-0005-0000-0000-000067980000}"/>
    <cellStyle name="20% - Accent1 4 3 2 2 4 3 6" xfId="39200" xr:uid="{00000000-0005-0000-0000-000068980000}"/>
    <cellStyle name="20% - Accent1 4 3 2 2 4 3 6 2" xfId="39201" xr:uid="{00000000-0005-0000-0000-000069980000}"/>
    <cellStyle name="20% - Accent1 4 3 2 2 4 3 6 2 2" xfId="39202" xr:uid="{00000000-0005-0000-0000-00006A980000}"/>
    <cellStyle name="20% - Accent1 4 3 2 2 4 3 6 3" xfId="39203" xr:uid="{00000000-0005-0000-0000-00006B980000}"/>
    <cellStyle name="20% - Accent1 4 3 2 2 4 3 7" xfId="39204" xr:uid="{00000000-0005-0000-0000-00006C980000}"/>
    <cellStyle name="20% - Accent1 4 3 2 2 4 3 7 2" xfId="39205" xr:uid="{00000000-0005-0000-0000-00006D980000}"/>
    <cellStyle name="20% - Accent1 4 3 2 2 4 3 8" xfId="39206" xr:uid="{00000000-0005-0000-0000-00006E980000}"/>
    <cellStyle name="20% - Accent1 4 3 2 2 4 3 8 2" xfId="39207" xr:uid="{00000000-0005-0000-0000-00006F980000}"/>
    <cellStyle name="20% - Accent1 4 3 2 2 4 3 9" xfId="39208" xr:uid="{00000000-0005-0000-0000-000070980000}"/>
    <cellStyle name="20% - Accent1 4 3 2 2 4 4" xfId="39209" xr:uid="{00000000-0005-0000-0000-000071980000}"/>
    <cellStyle name="20% - Accent1 4 3 2 2 4 4 2" xfId="39210" xr:uid="{00000000-0005-0000-0000-000072980000}"/>
    <cellStyle name="20% - Accent1 4 3 2 2 4 4 2 2" xfId="39211" xr:uid="{00000000-0005-0000-0000-000073980000}"/>
    <cellStyle name="20% - Accent1 4 3 2 2 4 4 2 2 2" xfId="39212" xr:uid="{00000000-0005-0000-0000-000074980000}"/>
    <cellStyle name="20% - Accent1 4 3 2 2 4 4 2 3" xfId="39213" xr:uid="{00000000-0005-0000-0000-000075980000}"/>
    <cellStyle name="20% - Accent1 4 3 2 2 4 4 3" xfId="39214" xr:uid="{00000000-0005-0000-0000-000076980000}"/>
    <cellStyle name="20% - Accent1 4 3 2 2 4 4 3 2" xfId="39215" xr:uid="{00000000-0005-0000-0000-000077980000}"/>
    <cellStyle name="20% - Accent1 4 3 2 2 4 4 4" xfId="39216" xr:uid="{00000000-0005-0000-0000-000078980000}"/>
    <cellStyle name="20% - Accent1 4 3 2 2 4 5" xfId="39217" xr:uid="{00000000-0005-0000-0000-000079980000}"/>
    <cellStyle name="20% - Accent1 4 3 2 2 4 5 2" xfId="39218" xr:uid="{00000000-0005-0000-0000-00007A980000}"/>
    <cellStyle name="20% - Accent1 4 3 2 2 4 5 2 2" xfId="39219" xr:uid="{00000000-0005-0000-0000-00007B980000}"/>
    <cellStyle name="20% - Accent1 4 3 2 2 4 5 2 2 2" xfId="39220" xr:uid="{00000000-0005-0000-0000-00007C980000}"/>
    <cellStyle name="20% - Accent1 4 3 2 2 4 5 2 3" xfId="39221" xr:uid="{00000000-0005-0000-0000-00007D980000}"/>
    <cellStyle name="20% - Accent1 4 3 2 2 4 5 3" xfId="39222" xr:uid="{00000000-0005-0000-0000-00007E980000}"/>
    <cellStyle name="20% - Accent1 4 3 2 2 4 5 3 2" xfId="39223" xr:uid="{00000000-0005-0000-0000-00007F980000}"/>
    <cellStyle name="20% - Accent1 4 3 2 2 4 5 4" xfId="39224" xr:uid="{00000000-0005-0000-0000-000080980000}"/>
    <cellStyle name="20% - Accent1 4 3 2 2 4 6" xfId="39225" xr:uid="{00000000-0005-0000-0000-000081980000}"/>
    <cellStyle name="20% - Accent1 4 3 2 2 4 6 2" xfId="39226" xr:uid="{00000000-0005-0000-0000-000082980000}"/>
    <cellStyle name="20% - Accent1 4 3 2 2 4 6 2 2" xfId="39227" xr:uid="{00000000-0005-0000-0000-000083980000}"/>
    <cellStyle name="20% - Accent1 4 3 2 2 4 6 2 2 2" xfId="39228" xr:uid="{00000000-0005-0000-0000-000084980000}"/>
    <cellStyle name="20% - Accent1 4 3 2 2 4 6 2 3" xfId="39229" xr:uid="{00000000-0005-0000-0000-000085980000}"/>
    <cellStyle name="20% - Accent1 4 3 2 2 4 6 3" xfId="39230" xr:uid="{00000000-0005-0000-0000-000086980000}"/>
    <cellStyle name="20% - Accent1 4 3 2 2 4 6 3 2" xfId="39231" xr:uid="{00000000-0005-0000-0000-000087980000}"/>
    <cellStyle name="20% - Accent1 4 3 2 2 4 6 4" xfId="39232" xr:uid="{00000000-0005-0000-0000-000088980000}"/>
    <cellStyle name="20% - Accent1 4 3 2 2 4 7" xfId="39233" xr:uid="{00000000-0005-0000-0000-000089980000}"/>
    <cellStyle name="20% - Accent1 4 3 2 2 4 7 2" xfId="39234" xr:uid="{00000000-0005-0000-0000-00008A980000}"/>
    <cellStyle name="20% - Accent1 4 3 2 2 4 7 2 2" xfId="39235" xr:uid="{00000000-0005-0000-0000-00008B980000}"/>
    <cellStyle name="20% - Accent1 4 3 2 2 4 7 3" xfId="39236" xr:uid="{00000000-0005-0000-0000-00008C980000}"/>
    <cellStyle name="20% - Accent1 4 3 2 2 4 8" xfId="39237" xr:uid="{00000000-0005-0000-0000-00008D980000}"/>
    <cellStyle name="20% - Accent1 4 3 2 2 4 8 2" xfId="39238" xr:uid="{00000000-0005-0000-0000-00008E980000}"/>
    <cellStyle name="20% - Accent1 4 3 2 2 4 8 2 2" xfId="39239" xr:uid="{00000000-0005-0000-0000-00008F980000}"/>
    <cellStyle name="20% - Accent1 4 3 2 2 4 8 3" xfId="39240" xr:uid="{00000000-0005-0000-0000-000090980000}"/>
    <cellStyle name="20% - Accent1 4 3 2 2 4 9" xfId="39241" xr:uid="{00000000-0005-0000-0000-000091980000}"/>
    <cellStyle name="20% - Accent1 4 3 2 2 4 9 2" xfId="39242" xr:uid="{00000000-0005-0000-0000-000092980000}"/>
    <cellStyle name="20% - Accent1 4 3 2 2 5" xfId="39243" xr:uid="{00000000-0005-0000-0000-000093980000}"/>
    <cellStyle name="20% - Accent1 4 3 2 2 5 2" xfId="39244" xr:uid="{00000000-0005-0000-0000-000094980000}"/>
    <cellStyle name="20% - Accent1 4 3 2 2 5 2 2" xfId="39245" xr:uid="{00000000-0005-0000-0000-000095980000}"/>
    <cellStyle name="20% - Accent1 4 3 2 2 5 2 2 2" xfId="39246" xr:uid="{00000000-0005-0000-0000-000096980000}"/>
    <cellStyle name="20% - Accent1 4 3 2 2 5 2 2 2 2" xfId="39247" xr:uid="{00000000-0005-0000-0000-000097980000}"/>
    <cellStyle name="20% - Accent1 4 3 2 2 5 2 2 3" xfId="39248" xr:uid="{00000000-0005-0000-0000-000098980000}"/>
    <cellStyle name="20% - Accent1 4 3 2 2 5 2 3" xfId="39249" xr:uid="{00000000-0005-0000-0000-000099980000}"/>
    <cellStyle name="20% - Accent1 4 3 2 2 5 2 3 2" xfId="39250" xr:uid="{00000000-0005-0000-0000-00009A980000}"/>
    <cellStyle name="20% - Accent1 4 3 2 2 5 2 4" xfId="39251" xr:uid="{00000000-0005-0000-0000-00009B980000}"/>
    <cellStyle name="20% - Accent1 4 3 2 2 5 3" xfId="39252" xr:uid="{00000000-0005-0000-0000-00009C980000}"/>
    <cellStyle name="20% - Accent1 4 3 2 2 5 3 2" xfId="39253" xr:uid="{00000000-0005-0000-0000-00009D980000}"/>
    <cellStyle name="20% - Accent1 4 3 2 2 5 3 2 2" xfId="39254" xr:uid="{00000000-0005-0000-0000-00009E980000}"/>
    <cellStyle name="20% - Accent1 4 3 2 2 5 3 2 2 2" xfId="39255" xr:uid="{00000000-0005-0000-0000-00009F980000}"/>
    <cellStyle name="20% - Accent1 4 3 2 2 5 3 2 3" xfId="39256" xr:uid="{00000000-0005-0000-0000-0000A0980000}"/>
    <cellStyle name="20% - Accent1 4 3 2 2 5 3 3" xfId="39257" xr:uid="{00000000-0005-0000-0000-0000A1980000}"/>
    <cellStyle name="20% - Accent1 4 3 2 2 5 3 3 2" xfId="39258" xr:uid="{00000000-0005-0000-0000-0000A2980000}"/>
    <cellStyle name="20% - Accent1 4 3 2 2 5 3 4" xfId="39259" xr:uid="{00000000-0005-0000-0000-0000A3980000}"/>
    <cellStyle name="20% - Accent1 4 3 2 2 5 4" xfId="39260" xr:uid="{00000000-0005-0000-0000-0000A4980000}"/>
    <cellStyle name="20% - Accent1 4 3 2 2 5 4 2" xfId="39261" xr:uid="{00000000-0005-0000-0000-0000A5980000}"/>
    <cellStyle name="20% - Accent1 4 3 2 2 5 4 2 2" xfId="39262" xr:uid="{00000000-0005-0000-0000-0000A6980000}"/>
    <cellStyle name="20% - Accent1 4 3 2 2 5 4 2 2 2" xfId="39263" xr:uid="{00000000-0005-0000-0000-0000A7980000}"/>
    <cellStyle name="20% - Accent1 4 3 2 2 5 4 2 3" xfId="39264" xr:uid="{00000000-0005-0000-0000-0000A8980000}"/>
    <cellStyle name="20% - Accent1 4 3 2 2 5 4 3" xfId="39265" xr:uid="{00000000-0005-0000-0000-0000A9980000}"/>
    <cellStyle name="20% - Accent1 4 3 2 2 5 4 3 2" xfId="39266" xr:uid="{00000000-0005-0000-0000-0000AA980000}"/>
    <cellStyle name="20% - Accent1 4 3 2 2 5 4 4" xfId="39267" xr:uid="{00000000-0005-0000-0000-0000AB980000}"/>
    <cellStyle name="20% - Accent1 4 3 2 2 5 5" xfId="39268" xr:uid="{00000000-0005-0000-0000-0000AC980000}"/>
    <cellStyle name="20% - Accent1 4 3 2 2 5 5 2" xfId="39269" xr:uid="{00000000-0005-0000-0000-0000AD980000}"/>
    <cellStyle name="20% - Accent1 4 3 2 2 5 5 2 2" xfId="39270" xr:uid="{00000000-0005-0000-0000-0000AE980000}"/>
    <cellStyle name="20% - Accent1 4 3 2 2 5 5 3" xfId="39271" xr:uid="{00000000-0005-0000-0000-0000AF980000}"/>
    <cellStyle name="20% - Accent1 4 3 2 2 5 6" xfId="39272" xr:uid="{00000000-0005-0000-0000-0000B0980000}"/>
    <cellStyle name="20% - Accent1 4 3 2 2 5 6 2" xfId="39273" xr:uid="{00000000-0005-0000-0000-0000B1980000}"/>
    <cellStyle name="20% - Accent1 4 3 2 2 5 6 2 2" xfId="39274" xr:uid="{00000000-0005-0000-0000-0000B2980000}"/>
    <cellStyle name="20% - Accent1 4 3 2 2 5 6 3" xfId="39275" xr:uid="{00000000-0005-0000-0000-0000B3980000}"/>
    <cellStyle name="20% - Accent1 4 3 2 2 5 7" xfId="39276" xr:uid="{00000000-0005-0000-0000-0000B4980000}"/>
    <cellStyle name="20% - Accent1 4 3 2 2 5 7 2" xfId="39277" xr:uid="{00000000-0005-0000-0000-0000B5980000}"/>
    <cellStyle name="20% - Accent1 4 3 2 2 5 8" xfId="39278" xr:uid="{00000000-0005-0000-0000-0000B6980000}"/>
    <cellStyle name="20% - Accent1 4 3 2 2 5 8 2" xfId="39279" xr:uid="{00000000-0005-0000-0000-0000B7980000}"/>
    <cellStyle name="20% - Accent1 4 3 2 2 5 9" xfId="39280" xr:uid="{00000000-0005-0000-0000-0000B8980000}"/>
    <cellStyle name="20% - Accent1 4 3 2 2 6" xfId="39281" xr:uid="{00000000-0005-0000-0000-0000B9980000}"/>
    <cellStyle name="20% - Accent1 4 3 2 2 6 2" xfId="39282" xr:uid="{00000000-0005-0000-0000-0000BA980000}"/>
    <cellStyle name="20% - Accent1 4 3 2 2 6 2 2" xfId="39283" xr:uid="{00000000-0005-0000-0000-0000BB980000}"/>
    <cellStyle name="20% - Accent1 4 3 2 2 6 2 2 2" xfId="39284" xr:uid="{00000000-0005-0000-0000-0000BC980000}"/>
    <cellStyle name="20% - Accent1 4 3 2 2 6 2 2 2 2" xfId="39285" xr:uid="{00000000-0005-0000-0000-0000BD980000}"/>
    <cellStyle name="20% - Accent1 4 3 2 2 6 2 2 3" xfId="39286" xr:uid="{00000000-0005-0000-0000-0000BE980000}"/>
    <cellStyle name="20% - Accent1 4 3 2 2 6 2 3" xfId="39287" xr:uid="{00000000-0005-0000-0000-0000BF980000}"/>
    <cellStyle name="20% - Accent1 4 3 2 2 6 2 3 2" xfId="39288" xr:uid="{00000000-0005-0000-0000-0000C0980000}"/>
    <cellStyle name="20% - Accent1 4 3 2 2 6 2 4" xfId="39289" xr:uid="{00000000-0005-0000-0000-0000C1980000}"/>
    <cellStyle name="20% - Accent1 4 3 2 2 6 3" xfId="39290" xr:uid="{00000000-0005-0000-0000-0000C2980000}"/>
    <cellStyle name="20% - Accent1 4 3 2 2 6 3 2" xfId="39291" xr:uid="{00000000-0005-0000-0000-0000C3980000}"/>
    <cellStyle name="20% - Accent1 4 3 2 2 6 3 2 2" xfId="39292" xr:uid="{00000000-0005-0000-0000-0000C4980000}"/>
    <cellStyle name="20% - Accent1 4 3 2 2 6 3 2 2 2" xfId="39293" xr:uid="{00000000-0005-0000-0000-0000C5980000}"/>
    <cellStyle name="20% - Accent1 4 3 2 2 6 3 2 3" xfId="39294" xr:uid="{00000000-0005-0000-0000-0000C6980000}"/>
    <cellStyle name="20% - Accent1 4 3 2 2 6 3 3" xfId="39295" xr:uid="{00000000-0005-0000-0000-0000C7980000}"/>
    <cellStyle name="20% - Accent1 4 3 2 2 6 3 3 2" xfId="39296" xr:uid="{00000000-0005-0000-0000-0000C8980000}"/>
    <cellStyle name="20% - Accent1 4 3 2 2 6 3 4" xfId="39297" xr:uid="{00000000-0005-0000-0000-0000C9980000}"/>
    <cellStyle name="20% - Accent1 4 3 2 2 6 4" xfId="39298" xr:uid="{00000000-0005-0000-0000-0000CA980000}"/>
    <cellStyle name="20% - Accent1 4 3 2 2 6 4 2" xfId="39299" xr:uid="{00000000-0005-0000-0000-0000CB980000}"/>
    <cellStyle name="20% - Accent1 4 3 2 2 6 4 2 2" xfId="39300" xr:uid="{00000000-0005-0000-0000-0000CC980000}"/>
    <cellStyle name="20% - Accent1 4 3 2 2 6 4 2 2 2" xfId="39301" xr:uid="{00000000-0005-0000-0000-0000CD980000}"/>
    <cellStyle name="20% - Accent1 4 3 2 2 6 4 2 3" xfId="39302" xr:uid="{00000000-0005-0000-0000-0000CE980000}"/>
    <cellStyle name="20% - Accent1 4 3 2 2 6 4 3" xfId="39303" xr:uid="{00000000-0005-0000-0000-0000CF980000}"/>
    <cellStyle name="20% - Accent1 4 3 2 2 6 4 3 2" xfId="39304" xr:uid="{00000000-0005-0000-0000-0000D0980000}"/>
    <cellStyle name="20% - Accent1 4 3 2 2 6 4 4" xfId="39305" xr:uid="{00000000-0005-0000-0000-0000D1980000}"/>
    <cellStyle name="20% - Accent1 4 3 2 2 6 5" xfId="39306" xr:uid="{00000000-0005-0000-0000-0000D2980000}"/>
    <cellStyle name="20% - Accent1 4 3 2 2 6 5 2" xfId="39307" xr:uid="{00000000-0005-0000-0000-0000D3980000}"/>
    <cellStyle name="20% - Accent1 4 3 2 2 6 5 2 2" xfId="39308" xr:uid="{00000000-0005-0000-0000-0000D4980000}"/>
    <cellStyle name="20% - Accent1 4 3 2 2 6 5 3" xfId="39309" xr:uid="{00000000-0005-0000-0000-0000D5980000}"/>
    <cellStyle name="20% - Accent1 4 3 2 2 6 6" xfId="39310" xr:uid="{00000000-0005-0000-0000-0000D6980000}"/>
    <cellStyle name="20% - Accent1 4 3 2 2 6 6 2" xfId="39311" xr:uid="{00000000-0005-0000-0000-0000D7980000}"/>
    <cellStyle name="20% - Accent1 4 3 2 2 6 6 2 2" xfId="39312" xr:uid="{00000000-0005-0000-0000-0000D8980000}"/>
    <cellStyle name="20% - Accent1 4 3 2 2 6 6 3" xfId="39313" xr:uid="{00000000-0005-0000-0000-0000D9980000}"/>
    <cellStyle name="20% - Accent1 4 3 2 2 6 7" xfId="39314" xr:uid="{00000000-0005-0000-0000-0000DA980000}"/>
    <cellStyle name="20% - Accent1 4 3 2 2 6 7 2" xfId="39315" xr:uid="{00000000-0005-0000-0000-0000DB980000}"/>
    <cellStyle name="20% - Accent1 4 3 2 2 6 8" xfId="39316" xr:uid="{00000000-0005-0000-0000-0000DC980000}"/>
    <cellStyle name="20% - Accent1 4 3 2 2 6 8 2" xfId="39317" xr:uid="{00000000-0005-0000-0000-0000DD980000}"/>
    <cellStyle name="20% - Accent1 4 3 2 2 6 9" xfId="39318" xr:uid="{00000000-0005-0000-0000-0000DE980000}"/>
    <cellStyle name="20% - Accent1 4 3 2 2 7" xfId="39319" xr:uid="{00000000-0005-0000-0000-0000DF980000}"/>
    <cellStyle name="20% - Accent1 4 3 2 2 7 2" xfId="39320" xr:uid="{00000000-0005-0000-0000-0000E0980000}"/>
    <cellStyle name="20% - Accent1 4 3 2 2 7 2 2" xfId="39321" xr:uid="{00000000-0005-0000-0000-0000E1980000}"/>
    <cellStyle name="20% - Accent1 4 3 2 2 7 2 2 2" xfId="39322" xr:uid="{00000000-0005-0000-0000-0000E2980000}"/>
    <cellStyle name="20% - Accent1 4 3 2 2 7 2 3" xfId="39323" xr:uid="{00000000-0005-0000-0000-0000E3980000}"/>
    <cellStyle name="20% - Accent1 4 3 2 2 7 3" xfId="39324" xr:uid="{00000000-0005-0000-0000-0000E4980000}"/>
    <cellStyle name="20% - Accent1 4 3 2 2 7 3 2" xfId="39325" xr:uid="{00000000-0005-0000-0000-0000E5980000}"/>
    <cellStyle name="20% - Accent1 4 3 2 2 7 4" xfId="39326" xr:uid="{00000000-0005-0000-0000-0000E6980000}"/>
    <cellStyle name="20% - Accent1 4 3 2 2 8" xfId="39327" xr:uid="{00000000-0005-0000-0000-0000E7980000}"/>
    <cellStyle name="20% - Accent1 4 3 2 2 8 2" xfId="39328" xr:uid="{00000000-0005-0000-0000-0000E8980000}"/>
    <cellStyle name="20% - Accent1 4 3 2 2 8 2 2" xfId="39329" xr:uid="{00000000-0005-0000-0000-0000E9980000}"/>
    <cellStyle name="20% - Accent1 4 3 2 2 8 2 2 2" xfId="39330" xr:uid="{00000000-0005-0000-0000-0000EA980000}"/>
    <cellStyle name="20% - Accent1 4 3 2 2 8 2 3" xfId="39331" xr:uid="{00000000-0005-0000-0000-0000EB980000}"/>
    <cellStyle name="20% - Accent1 4 3 2 2 8 3" xfId="39332" xr:uid="{00000000-0005-0000-0000-0000EC980000}"/>
    <cellStyle name="20% - Accent1 4 3 2 2 8 3 2" xfId="39333" xr:uid="{00000000-0005-0000-0000-0000ED980000}"/>
    <cellStyle name="20% - Accent1 4 3 2 2 8 4" xfId="39334" xr:uid="{00000000-0005-0000-0000-0000EE980000}"/>
    <cellStyle name="20% - Accent1 4 3 2 2 9" xfId="39335" xr:uid="{00000000-0005-0000-0000-0000EF980000}"/>
    <cellStyle name="20% - Accent1 4 3 2 2 9 2" xfId="39336" xr:uid="{00000000-0005-0000-0000-0000F0980000}"/>
    <cellStyle name="20% - Accent1 4 3 2 2 9 2 2" xfId="39337" xr:uid="{00000000-0005-0000-0000-0000F1980000}"/>
    <cellStyle name="20% - Accent1 4 3 2 2 9 2 2 2" xfId="39338" xr:uid="{00000000-0005-0000-0000-0000F2980000}"/>
    <cellStyle name="20% - Accent1 4 3 2 2 9 2 3" xfId="39339" xr:uid="{00000000-0005-0000-0000-0000F3980000}"/>
    <cellStyle name="20% - Accent1 4 3 2 2 9 3" xfId="39340" xr:uid="{00000000-0005-0000-0000-0000F4980000}"/>
    <cellStyle name="20% - Accent1 4 3 2 2 9 3 2" xfId="39341" xr:uid="{00000000-0005-0000-0000-0000F5980000}"/>
    <cellStyle name="20% - Accent1 4 3 2 2 9 4" xfId="39342" xr:uid="{00000000-0005-0000-0000-0000F6980000}"/>
    <cellStyle name="20% - Accent1 4 3 2 3" xfId="39343" xr:uid="{00000000-0005-0000-0000-0000F7980000}"/>
    <cellStyle name="20% - Accent1 4 3 2 3 10" xfId="39344" xr:uid="{00000000-0005-0000-0000-0000F8980000}"/>
    <cellStyle name="20% - Accent1 4 3 2 3 10 2" xfId="39345" xr:uid="{00000000-0005-0000-0000-0000F9980000}"/>
    <cellStyle name="20% - Accent1 4 3 2 3 11" xfId="39346" xr:uid="{00000000-0005-0000-0000-0000FA980000}"/>
    <cellStyle name="20% - Accent1 4 3 2 3 2" xfId="39347" xr:uid="{00000000-0005-0000-0000-0000FB980000}"/>
    <cellStyle name="20% - Accent1 4 3 2 3 2 2" xfId="39348" xr:uid="{00000000-0005-0000-0000-0000FC980000}"/>
    <cellStyle name="20% - Accent1 4 3 2 3 2 2 2" xfId="39349" xr:uid="{00000000-0005-0000-0000-0000FD980000}"/>
    <cellStyle name="20% - Accent1 4 3 2 3 2 2 2 2" xfId="39350" xr:uid="{00000000-0005-0000-0000-0000FE980000}"/>
    <cellStyle name="20% - Accent1 4 3 2 3 2 2 2 2 2" xfId="39351" xr:uid="{00000000-0005-0000-0000-0000FF980000}"/>
    <cellStyle name="20% - Accent1 4 3 2 3 2 2 2 3" xfId="39352" xr:uid="{00000000-0005-0000-0000-000000990000}"/>
    <cellStyle name="20% - Accent1 4 3 2 3 2 2 3" xfId="39353" xr:uid="{00000000-0005-0000-0000-000001990000}"/>
    <cellStyle name="20% - Accent1 4 3 2 3 2 2 3 2" xfId="39354" xr:uid="{00000000-0005-0000-0000-000002990000}"/>
    <cellStyle name="20% - Accent1 4 3 2 3 2 2 4" xfId="39355" xr:uid="{00000000-0005-0000-0000-000003990000}"/>
    <cellStyle name="20% - Accent1 4 3 2 3 2 3" xfId="39356" xr:uid="{00000000-0005-0000-0000-000004990000}"/>
    <cellStyle name="20% - Accent1 4 3 2 3 2 3 2" xfId="39357" xr:uid="{00000000-0005-0000-0000-000005990000}"/>
    <cellStyle name="20% - Accent1 4 3 2 3 2 3 2 2" xfId="39358" xr:uid="{00000000-0005-0000-0000-000006990000}"/>
    <cellStyle name="20% - Accent1 4 3 2 3 2 3 2 2 2" xfId="39359" xr:uid="{00000000-0005-0000-0000-000007990000}"/>
    <cellStyle name="20% - Accent1 4 3 2 3 2 3 2 3" xfId="39360" xr:uid="{00000000-0005-0000-0000-000008990000}"/>
    <cellStyle name="20% - Accent1 4 3 2 3 2 3 3" xfId="39361" xr:uid="{00000000-0005-0000-0000-000009990000}"/>
    <cellStyle name="20% - Accent1 4 3 2 3 2 3 3 2" xfId="39362" xr:uid="{00000000-0005-0000-0000-00000A990000}"/>
    <cellStyle name="20% - Accent1 4 3 2 3 2 3 4" xfId="39363" xr:uid="{00000000-0005-0000-0000-00000B990000}"/>
    <cellStyle name="20% - Accent1 4 3 2 3 2 4" xfId="39364" xr:uid="{00000000-0005-0000-0000-00000C990000}"/>
    <cellStyle name="20% - Accent1 4 3 2 3 2 4 2" xfId="39365" xr:uid="{00000000-0005-0000-0000-00000D990000}"/>
    <cellStyle name="20% - Accent1 4 3 2 3 2 4 2 2" xfId="39366" xr:uid="{00000000-0005-0000-0000-00000E990000}"/>
    <cellStyle name="20% - Accent1 4 3 2 3 2 4 2 2 2" xfId="39367" xr:uid="{00000000-0005-0000-0000-00000F990000}"/>
    <cellStyle name="20% - Accent1 4 3 2 3 2 4 2 3" xfId="39368" xr:uid="{00000000-0005-0000-0000-000010990000}"/>
    <cellStyle name="20% - Accent1 4 3 2 3 2 4 3" xfId="39369" xr:uid="{00000000-0005-0000-0000-000011990000}"/>
    <cellStyle name="20% - Accent1 4 3 2 3 2 4 3 2" xfId="39370" xr:uid="{00000000-0005-0000-0000-000012990000}"/>
    <cellStyle name="20% - Accent1 4 3 2 3 2 4 4" xfId="39371" xr:uid="{00000000-0005-0000-0000-000013990000}"/>
    <cellStyle name="20% - Accent1 4 3 2 3 2 5" xfId="39372" xr:uid="{00000000-0005-0000-0000-000014990000}"/>
    <cellStyle name="20% - Accent1 4 3 2 3 2 5 2" xfId="39373" xr:uid="{00000000-0005-0000-0000-000015990000}"/>
    <cellStyle name="20% - Accent1 4 3 2 3 2 5 2 2" xfId="39374" xr:uid="{00000000-0005-0000-0000-000016990000}"/>
    <cellStyle name="20% - Accent1 4 3 2 3 2 5 3" xfId="39375" xr:uid="{00000000-0005-0000-0000-000017990000}"/>
    <cellStyle name="20% - Accent1 4 3 2 3 2 6" xfId="39376" xr:uid="{00000000-0005-0000-0000-000018990000}"/>
    <cellStyle name="20% - Accent1 4 3 2 3 2 6 2" xfId="39377" xr:uid="{00000000-0005-0000-0000-000019990000}"/>
    <cellStyle name="20% - Accent1 4 3 2 3 2 6 2 2" xfId="39378" xr:uid="{00000000-0005-0000-0000-00001A990000}"/>
    <cellStyle name="20% - Accent1 4 3 2 3 2 6 3" xfId="39379" xr:uid="{00000000-0005-0000-0000-00001B990000}"/>
    <cellStyle name="20% - Accent1 4 3 2 3 2 7" xfId="39380" xr:uid="{00000000-0005-0000-0000-00001C990000}"/>
    <cellStyle name="20% - Accent1 4 3 2 3 2 7 2" xfId="39381" xr:uid="{00000000-0005-0000-0000-00001D990000}"/>
    <cellStyle name="20% - Accent1 4 3 2 3 2 8" xfId="39382" xr:uid="{00000000-0005-0000-0000-00001E990000}"/>
    <cellStyle name="20% - Accent1 4 3 2 3 2 8 2" xfId="39383" xr:uid="{00000000-0005-0000-0000-00001F990000}"/>
    <cellStyle name="20% - Accent1 4 3 2 3 2 9" xfId="39384" xr:uid="{00000000-0005-0000-0000-000020990000}"/>
    <cellStyle name="20% - Accent1 4 3 2 3 3" xfId="39385" xr:uid="{00000000-0005-0000-0000-000021990000}"/>
    <cellStyle name="20% - Accent1 4 3 2 3 3 2" xfId="39386" xr:uid="{00000000-0005-0000-0000-000022990000}"/>
    <cellStyle name="20% - Accent1 4 3 2 3 3 2 2" xfId="39387" xr:uid="{00000000-0005-0000-0000-000023990000}"/>
    <cellStyle name="20% - Accent1 4 3 2 3 3 2 2 2" xfId="39388" xr:uid="{00000000-0005-0000-0000-000024990000}"/>
    <cellStyle name="20% - Accent1 4 3 2 3 3 2 2 2 2" xfId="39389" xr:uid="{00000000-0005-0000-0000-000025990000}"/>
    <cellStyle name="20% - Accent1 4 3 2 3 3 2 2 3" xfId="39390" xr:uid="{00000000-0005-0000-0000-000026990000}"/>
    <cellStyle name="20% - Accent1 4 3 2 3 3 2 3" xfId="39391" xr:uid="{00000000-0005-0000-0000-000027990000}"/>
    <cellStyle name="20% - Accent1 4 3 2 3 3 2 3 2" xfId="39392" xr:uid="{00000000-0005-0000-0000-000028990000}"/>
    <cellStyle name="20% - Accent1 4 3 2 3 3 2 4" xfId="39393" xr:uid="{00000000-0005-0000-0000-000029990000}"/>
    <cellStyle name="20% - Accent1 4 3 2 3 3 3" xfId="39394" xr:uid="{00000000-0005-0000-0000-00002A990000}"/>
    <cellStyle name="20% - Accent1 4 3 2 3 3 3 2" xfId="39395" xr:uid="{00000000-0005-0000-0000-00002B990000}"/>
    <cellStyle name="20% - Accent1 4 3 2 3 3 3 2 2" xfId="39396" xr:uid="{00000000-0005-0000-0000-00002C990000}"/>
    <cellStyle name="20% - Accent1 4 3 2 3 3 3 2 2 2" xfId="39397" xr:uid="{00000000-0005-0000-0000-00002D990000}"/>
    <cellStyle name="20% - Accent1 4 3 2 3 3 3 2 3" xfId="39398" xr:uid="{00000000-0005-0000-0000-00002E990000}"/>
    <cellStyle name="20% - Accent1 4 3 2 3 3 3 3" xfId="39399" xr:uid="{00000000-0005-0000-0000-00002F990000}"/>
    <cellStyle name="20% - Accent1 4 3 2 3 3 3 3 2" xfId="39400" xr:uid="{00000000-0005-0000-0000-000030990000}"/>
    <cellStyle name="20% - Accent1 4 3 2 3 3 3 4" xfId="39401" xr:uid="{00000000-0005-0000-0000-000031990000}"/>
    <cellStyle name="20% - Accent1 4 3 2 3 3 4" xfId="39402" xr:uid="{00000000-0005-0000-0000-000032990000}"/>
    <cellStyle name="20% - Accent1 4 3 2 3 3 4 2" xfId="39403" xr:uid="{00000000-0005-0000-0000-000033990000}"/>
    <cellStyle name="20% - Accent1 4 3 2 3 3 4 2 2" xfId="39404" xr:uid="{00000000-0005-0000-0000-000034990000}"/>
    <cellStyle name="20% - Accent1 4 3 2 3 3 4 2 2 2" xfId="39405" xr:uid="{00000000-0005-0000-0000-000035990000}"/>
    <cellStyle name="20% - Accent1 4 3 2 3 3 4 2 3" xfId="39406" xr:uid="{00000000-0005-0000-0000-000036990000}"/>
    <cellStyle name="20% - Accent1 4 3 2 3 3 4 3" xfId="39407" xr:uid="{00000000-0005-0000-0000-000037990000}"/>
    <cellStyle name="20% - Accent1 4 3 2 3 3 4 3 2" xfId="39408" xr:uid="{00000000-0005-0000-0000-000038990000}"/>
    <cellStyle name="20% - Accent1 4 3 2 3 3 4 4" xfId="39409" xr:uid="{00000000-0005-0000-0000-000039990000}"/>
    <cellStyle name="20% - Accent1 4 3 2 3 3 5" xfId="39410" xr:uid="{00000000-0005-0000-0000-00003A990000}"/>
    <cellStyle name="20% - Accent1 4 3 2 3 3 5 2" xfId="39411" xr:uid="{00000000-0005-0000-0000-00003B990000}"/>
    <cellStyle name="20% - Accent1 4 3 2 3 3 5 2 2" xfId="39412" xr:uid="{00000000-0005-0000-0000-00003C990000}"/>
    <cellStyle name="20% - Accent1 4 3 2 3 3 5 3" xfId="39413" xr:uid="{00000000-0005-0000-0000-00003D990000}"/>
    <cellStyle name="20% - Accent1 4 3 2 3 3 6" xfId="39414" xr:uid="{00000000-0005-0000-0000-00003E990000}"/>
    <cellStyle name="20% - Accent1 4 3 2 3 3 6 2" xfId="39415" xr:uid="{00000000-0005-0000-0000-00003F990000}"/>
    <cellStyle name="20% - Accent1 4 3 2 3 3 6 2 2" xfId="39416" xr:uid="{00000000-0005-0000-0000-000040990000}"/>
    <cellStyle name="20% - Accent1 4 3 2 3 3 6 3" xfId="39417" xr:uid="{00000000-0005-0000-0000-000041990000}"/>
    <cellStyle name="20% - Accent1 4 3 2 3 3 7" xfId="39418" xr:uid="{00000000-0005-0000-0000-000042990000}"/>
    <cellStyle name="20% - Accent1 4 3 2 3 3 7 2" xfId="39419" xr:uid="{00000000-0005-0000-0000-000043990000}"/>
    <cellStyle name="20% - Accent1 4 3 2 3 3 8" xfId="39420" xr:uid="{00000000-0005-0000-0000-000044990000}"/>
    <cellStyle name="20% - Accent1 4 3 2 3 3 8 2" xfId="39421" xr:uid="{00000000-0005-0000-0000-000045990000}"/>
    <cellStyle name="20% - Accent1 4 3 2 3 3 9" xfId="39422" xr:uid="{00000000-0005-0000-0000-000046990000}"/>
    <cellStyle name="20% - Accent1 4 3 2 3 4" xfId="39423" xr:uid="{00000000-0005-0000-0000-000047990000}"/>
    <cellStyle name="20% - Accent1 4 3 2 3 4 2" xfId="39424" xr:uid="{00000000-0005-0000-0000-000048990000}"/>
    <cellStyle name="20% - Accent1 4 3 2 3 4 2 2" xfId="39425" xr:uid="{00000000-0005-0000-0000-000049990000}"/>
    <cellStyle name="20% - Accent1 4 3 2 3 4 2 2 2" xfId="39426" xr:uid="{00000000-0005-0000-0000-00004A990000}"/>
    <cellStyle name="20% - Accent1 4 3 2 3 4 2 3" xfId="39427" xr:uid="{00000000-0005-0000-0000-00004B990000}"/>
    <cellStyle name="20% - Accent1 4 3 2 3 4 3" xfId="39428" xr:uid="{00000000-0005-0000-0000-00004C990000}"/>
    <cellStyle name="20% - Accent1 4 3 2 3 4 3 2" xfId="39429" xr:uid="{00000000-0005-0000-0000-00004D990000}"/>
    <cellStyle name="20% - Accent1 4 3 2 3 4 4" xfId="39430" xr:uid="{00000000-0005-0000-0000-00004E990000}"/>
    <cellStyle name="20% - Accent1 4 3 2 3 5" xfId="39431" xr:uid="{00000000-0005-0000-0000-00004F990000}"/>
    <cellStyle name="20% - Accent1 4 3 2 3 5 2" xfId="39432" xr:uid="{00000000-0005-0000-0000-000050990000}"/>
    <cellStyle name="20% - Accent1 4 3 2 3 5 2 2" xfId="39433" xr:uid="{00000000-0005-0000-0000-000051990000}"/>
    <cellStyle name="20% - Accent1 4 3 2 3 5 2 2 2" xfId="39434" xr:uid="{00000000-0005-0000-0000-000052990000}"/>
    <cellStyle name="20% - Accent1 4 3 2 3 5 2 3" xfId="39435" xr:uid="{00000000-0005-0000-0000-000053990000}"/>
    <cellStyle name="20% - Accent1 4 3 2 3 5 3" xfId="39436" xr:uid="{00000000-0005-0000-0000-000054990000}"/>
    <cellStyle name="20% - Accent1 4 3 2 3 5 3 2" xfId="39437" xr:uid="{00000000-0005-0000-0000-000055990000}"/>
    <cellStyle name="20% - Accent1 4 3 2 3 5 4" xfId="39438" xr:uid="{00000000-0005-0000-0000-000056990000}"/>
    <cellStyle name="20% - Accent1 4 3 2 3 6" xfId="39439" xr:uid="{00000000-0005-0000-0000-000057990000}"/>
    <cellStyle name="20% - Accent1 4 3 2 3 6 2" xfId="39440" xr:uid="{00000000-0005-0000-0000-000058990000}"/>
    <cellStyle name="20% - Accent1 4 3 2 3 6 2 2" xfId="39441" xr:uid="{00000000-0005-0000-0000-000059990000}"/>
    <cellStyle name="20% - Accent1 4 3 2 3 6 2 2 2" xfId="39442" xr:uid="{00000000-0005-0000-0000-00005A990000}"/>
    <cellStyle name="20% - Accent1 4 3 2 3 6 2 3" xfId="39443" xr:uid="{00000000-0005-0000-0000-00005B990000}"/>
    <cellStyle name="20% - Accent1 4 3 2 3 6 3" xfId="39444" xr:uid="{00000000-0005-0000-0000-00005C990000}"/>
    <cellStyle name="20% - Accent1 4 3 2 3 6 3 2" xfId="39445" xr:uid="{00000000-0005-0000-0000-00005D990000}"/>
    <cellStyle name="20% - Accent1 4 3 2 3 6 4" xfId="39446" xr:uid="{00000000-0005-0000-0000-00005E990000}"/>
    <cellStyle name="20% - Accent1 4 3 2 3 7" xfId="39447" xr:uid="{00000000-0005-0000-0000-00005F990000}"/>
    <cellStyle name="20% - Accent1 4 3 2 3 7 2" xfId="39448" xr:uid="{00000000-0005-0000-0000-000060990000}"/>
    <cellStyle name="20% - Accent1 4 3 2 3 7 2 2" xfId="39449" xr:uid="{00000000-0005-0000-0000-000061990000}"/>
    <cellStyle name="20% - Accent1 4 3 2 3 7 3" xfId="39450" xr:uid="{00000000-0005-0000-0000-000062990000}"/>
    <cellStyle name="20% - Accent1 4 3 2 3 8" xfId="39451" xr:uid="{00000000-0005-0000-0000-000063990000}"/>
    <cellStyle name="20% - Accent1 4 3 2 3 8 2" xfId="39452" xr:uid="{00000000-0005-0000-0000-000064990000}"/>
    <cellStyle name="20% - Accent1 4 3 2 3 8 2 2" xfId="39453" xr:uid="{00000000-0005-0000-0000-000065990000}"/>
    <cellStyle name="20% - Accent1 4 3 2 3 8 3" xfId="39454" xr:uid="{00000000-0005-0000-0000-000066990000}"/>
    <cellStyle name="20% - Accent1 4 3 2 3 9" xfId="39455" xr:uid="{00000000-0005-0000-0000-000067990000}"/>
    <cellStyle name="20% - Accent1 4 3 2 3 9 2" xfId="39456" xr:uid="{00000000-0005-0000-0000-000068990000}"/>
    <cellStyle name="20% - Accent1 4 3 2 4" xfId="39457" xr:uid="{00000000-0005-0000-0000-000069990000}"/>
    <cellStyle name="20% - Accent1 4 3 2 4 10" xfId="39458" xr:uid="{00000000-0005-0000-0000-00006A990000}"/>
    <cellStyle name="20% - Accent1 4 3 2 4 10 2" xfId="39459" xr:uid="{00000000-0005-0000-0000-00006B990000}"/>
    <cellStyle name="20% - Accent1 4 3 2 4 11" xfId="39460" xr:uid="{00000000-0005-0000-0000-00006C990000}"/>
    <cellStyle name="20% - Accent1 4 3 2 4 2" xfId="39461" xr:uid="{00000000-0005-0000-0000-00006D990000}"/>
    <cellStyle name="20% - Accent1 4 3 2 4 2 2" xfId="39462" xr:uid="{00000000-0005-0000-0000-00006E990000}"/>
    <cellStyle name="20% - Accent1 4 3 2 4 2 2 2" xfId="39463" xr:uid="{00000000-0005-0000-0000-00006F990000}"/>
    <cellStyle name="20% - Accent1 4 3 2 4 2 2 2 2" xfId="39464" xr:uid="{00000000-0005-0000-0000-000070990000}"/>
    <cellStyle name="20% - Accent1 4 3 2 4 2 2 2 2 2" xfId="39465" xr:uid="{00000000-0005-0000-0000-000071990000}"/>
    <cellStyle name="20% - Accent1 4 3 2 4 2 2 2 3" xfId="39466" xr:uid="{00000000-0005-0000-0000-000072990000}"/>
    <cellStyle name="20% - Accent1 4 3 2 4 2 2 3" xfId="39467" xr:uid="{00000000-0005-0000-0000-000073990000}"/>
    <cellStyle name="20% - Accent1 4 3 2 4 2 2 3 2" xfId="39468" xr:uid="{00000000-0005-0000-0000-000074990000}"/>
    <cellStyle name="20% - Accent1 4 3 2 4 2 2 4" xfId="39469" xr:uid="{00000000-0005-0000-0000-000075990000}"/>
    <cellStyle name="20% - Accent1 4 3 2 4 2 3" xfId="39470" xr:uid="{00000000-0005-0000-0000-000076990000}"/>
    <cellStyle name="20% - Accent1 4 3 2 4 2 3 2" xfId="39471" xr:uid="{00000000-0005-0000-0000-000077990000}"/>
    <cellStyle name="20% - Accent1 4 3 2 4 2 3 2 2" xfId="39472" xr:uid="{00000000-0005-0000-0000-000078990000}"/>
    <cellStyle name="20% - Accent1 4 3 2 4 2 3 2 2 2" xfId="39473" xr:uid="{00000000-0005-0000-0000-000079990000}"/>
    <cellStyle name="20% - Accent1 4 3 2 4 2 3 2 3" xfId="39474" xr:uid="{00000000-0005-0000-0000-00007A990000}"/>
    <cellStyle name="20% - Accent1 4 3 2 4 2 3 3" xfId="39475" xr:uid="{00000000-0005-0000-0000-00007B990000}"/>
    <cellStyle name="20% - Accent1 4 3 2 4 2 3 3 2" xfId="39476" xr:uid="{00000000-0005-0000-0000-00007C990000}"/>
    <cellStyle name="20% - Accent1 4 3 2 4 2 3 4" xfId="39477" xr:uid="{00000000-0005-0000-0000-00007D990000}"/>
    <cellStyle name="20% - Accent1 4 3 2 4 2 4" xfId="39478" xr:uid="{00000000-0005-0000-0000-00007E990000}"/>
    <cellStyle name="20% - Accent1 4 3 2 4 2 4 2" xfId="39479" xr:uid="{00000000-0005-0000-0000-00007F990000}"/>
    <cellStyle name="20% - Accent1 4 3 2 4 2 4 2 2" xfId="39480" xr:uid="{00000000-0005-0000-0000-000080990000}"/>
    <cellStyle name="20% - Accent1 4 3 2 4 2 4 2 2 2" xfId="39481" xr:uid="{00000000-0005-0000-0000-000081990000}"/>
    <cellStyle name="20% - Accent1 4 3 2 4 2 4 2 3" xfId="39482" xr:uid="{00000000-0005-0000-0000-000082990000}"/>
    <cellStyle name="20% - Accent1 4 3 2 4 2 4 3" xfId="39483" xr:uid="{00000000-0005-0000-0000-000083990000}"/>
    <cellStyle name="20% - Accent1 4 3 2 4 2 4 3 2" xfId="39484" xr:uid="{00000000-0005-0000-0000-000084990000}"/>
    <cellStyle name="20% - Accent1 4 3 2 4 2 4 4" xfId="39485" xr:uid="{00000000-0005-0000-0000-000085990000}"/>
    <cellStyle name="20% - Accent1 4 3 2 4 2 5" xfId="39486" xr:uid="{00000000-0005-0000-0000-000086990000}"/>
    <cellStyle name="20% - Accent1 4 3 2 4 2 5 2" xfId="39487" xr:uid="{00000000-0005-0000-0000-000087990000}"/>
    <cellStyle name="20% - Accent1 4 3 2 4 2 5 2 2" xfId="39488" xr:uid="{00000000-0005-0000-0000-000088990000}"/>
    <cellStyle name="20% - Accent1 4 3 2 4 2 5 3" xfId="39489" xr:uid="{00000000-0005-0000-0000-000089990000}"/>
    <cellStyle name="20% - Accent1 4 3 2 4 2 6" xfId="39490" xr:uid="{00000000-0005-0000-0000-00008A990000}"/>
    <cellStyle name="20% - Accent1 4 3 2 4 2 6 2" xfId="39491" xr:uid="{00000000-0005-0000-0000-00008B990000}"/>
    <cellStyle name="20% - Accent1 4 3 2 4 2 6 2 2" xfId="39492" xr:uid="{00000000-0005-0000-0000-00008C990000}"/>
    <cellStyle name="20% - Accent1 4 3 2 4 2 6 3" xfId="39493" xr:uid="{00000000-0005-0000-0000-00008D990000}"/>
    <cellStyle name="20% - Accent1 4 3 2 4 2 7" xfId="39494" xr:uid="{00000000-0005-0000-0000-00008E990000}"/>
    <cellStyle name="20% - Accent1 4 3 2 4 2 7 2" xfId="39495" xr:uid="{00000000-0005-0000-0000-00008F990000}"/>
    <cellStyle name="20% - Accent1 4 3 2 4 2 8" xfId="39496" xr:uid="{00000000-0005-0000-0000-000090990000}"/>
    <cellStyle name="20% - Accent1 4 3 2 4 2 8 2" xfId="39497" xr:uid="{00000000-0005-0000-0000-000091990000}"/>
    <cellStyle name="20% - Accent1 4 3 2 4 2 9" xfId="39498" xr:uid="{00000000-0005-0000-0000-000092990000}"/>
    <cellStyle name="20% - Accent1 4 3 2 4 3" xfId="39499" xr:uid="{00000000-0005-0000-0000-000093990000}"/>
    <cellStyle name="20% - Accent1 4 3 2 4 3 2" xfId="39500" xr:uid="{00000000-0005-0000-0000-000094990000}"/>
    <cellStyle name="20% - Accent1 4 3 2 4 3 2 2" xfId="39501" xr:uid="{00000000-0005-0000-0000-000095990000}"/>
    <cellStyle name="20% - Accent1 4 3 2 4 3 2 2 2" xfId="39502" xr:uid="{00000000-0005-0000-0000-000096990000}"/>
    <cellStyle name="20% - Accent1 4 3 2 4 3 2 2 2 2" xfId="39503" xr:uid="{00000000-0005-0000-0000-000097990000}"/>
    <cellStyle name="20% - Accent1 4 3 2 4 3 2 2 3" xfId="39504" xr:uid="{00000000-0005-0000-0000-000098990000}"/>
    <cellStyle name="20% - Accent1 4 3 2 4 3 2 3" xfId="39505" xr:uid="{00000000-0005-0000-0000-000099990000}"/>
    <cellStyle name="20% - Accent1 4 3 2 4 3 2 3 2" xfId="39506" xr:uid="{00000000-0005-0000-0000-00009A990000}"/>
    <cellStyle name="20% - Accent1 4 3 2 4 3 2 4" xfId="39507" xr:uid="{00000000-0005-0000-0000-00009B990000}"/>
    <cellStyle name="20% - Accent1 4 3 2 4 3 3" xfId="39508" xr:uid="{00000000-0005-0000-0000-00009C990000}"/>
    <cellStyle name="20% - Accent1 4 3 2 4 3 3 2" xfId="39509" xr:uid="{00000000-0005-0000-0000-00009D990000}"/>
    <cellStyle name="20% - Accent1 4 3 2 4 3 3 2 2" xfId="39510" xr:uid="{00000000-0005-0000-0000-00009E990000}"/>
    <cellStyle name="20% - Accent1 4 3 2 4 3 3 2 2 2" xfId="39511" xr:uid="{00000000-0005-0000-0000-00009F990000}"/>
    <cellStyle name="20% - Accent1 4 3 2 4 3 3 2 3" xfId="39512" xr:uid="{00000000-0005-0000-0000-0000A0990000}"/>
    <cellStyle name="20% - Accent1 4 3 2 4 3 3 3" xfId="39513" xr:uid="{00000000-0005-0000-0000-0000A1990000}"/>
    <cellStyle name="20% - Accent1 4 3 2 4 3 3 3 2" xfId="39514" xr:uid="{00000000-0005-0000-0000-0000A2990000}"/>
    <cellStyle name="20% - Accent1 4 3 2 4 3 3 4" xfId="39515" xr:uid="{00000000-0005-0000-0000-0000A3990000}"/>
    <cellStyle name="20% - Accent1 4 3 2 4 3 4" xfId="39516" xr:uid="{00000000-0005-0000-0000-0000A4990000}"/>
    <cellStyle name="20% - Accent1 4 3 2 4 3 4 2" xfId="39517" xr:uid="{00000000-0005-0000-0000-0000A5990000}"/>
    <cellStyle name="20% - Accent1 4 3 2 4 3 4 2 2" xfId="39518" xr:uid="{00000000-0005-0000-0000-0000A6990000}"/>
    <cellStyle name="20% - Accent1 4 3 2 4 3 4 2 2 2" xfId="39519" xr:uid="{00000000-0005-0000-0000-0000A7990000}"/>
    <cellStyle name="20% - Accent1 4 3 2 4 3 4 2 3" xfId="39520" xr:uid="{00000000-0005-0000-0000-0000A8990000}"/>
    <cellStyle name="20% - Accent1 4 3 2 4 3 4 3" xfId="39521" xr:uid="{00000000-0005-0000-0000-0000A9990000}"/>
    <cellStyle name="20% - Accent1 4 3 2 4 3 4 3 2" xfId="39522" xr:uid="{00000000-0005-0000-0000-0000AA990000}"/>
    <cellStyle name="20% - Accent1 4 3 2 4 3 4 4" xfId="39523" xr:uid="{00000000-0005-0000-0000-0000AB990000}"/>
    <cellStyle name="20% - Accent1 4 3 2 4 3 5" xfId="39524" xr:uid="{00000000-0005-0000-0000-0000AC990000}"/>
    <cellStyle name="20% - Accent1 4 3 2 4 3 5 2" xfId="39525" xr:uid="{00000000-0005-0000-0000-0000AD990000}"/>
    <cellStyle name="20% - Accent1 4 3 2 4 3 5 2 2" xfId="39526" xr:uid="{00000000-0005-0000-0000-0000AE990000}"/>
    <cellStyle name="20% - Accent1 4 3 2 4 3 5 3" xfId="39527" xr:uid="{00000000-0005-0000-0000-0000AF990000}"/>
    <cellStyle name="20% - Accent1 4 3 2 4 3 6" xfId="39528" xr:uid="{00000000-0005-0000-0000-0000B0990000}"/>
    <cellStyle name="20% - Accent1 4 3 2 4 3 6 2" xfId="39529" xr:uid="{00000000-0005-0000-0000-0000B1990000}"/>
    <cellStyle name="20% - Accent1 4 3 2 4 3 6 2 2" xfId="39530" xr:uid="{00000000-0005-0000-0000-0000B2990000}"/>
    <cellStyle name="20% - Accent1 4 3 2 4 3 6 3" xfId="39531" xr:uid="{00000000-0005-0000-0000-0000B3990000}"/>
    <cellStyle name="20% - Accent1 4 3 2 4 3 7" xfId="39532" xr:uid="{00000000-0005-0000-0000-0000B4990000}"/>
    <cellStyle name="20% - Accent1 4 3 2 4 3 7 2" xfId="39533" xr:uid="{00000000-0005-0000-0000-0000B5990000}"/>
    <cellStyle name="20% - Accent1 4 3 2 4 3 8" xfId="39534" xr:uid="{00000000-0005-0000-0000-0000B6990000}"/>
    <cellStyle name="20% - Accent1 4 3 2 4 3 8 2" xfId="39535" xr:uid="{00000000-0005-0000-0000-0000B7990000}"/>
    <cellStyle name="20% - Accent1 4 3 2 4 3 9" xfId="39536" xr:uid="{00000000-0005-0000-0000-0000B8990000}"/>
    <cellStyle name="20% - Accent1 4 3 2 4 4" xfId="39537" xr:uid="{00000000-0005-0000-0000-0000B9990000}"/>
    <cellStyle name="20% - Accent1 4 3 2 4 4 2" xfId="39538" xr:uid="{00000000-0005-0000-0000-0000BA990000}"/>
    <cellStyle name="20% - Accent1 4 3 2 4 4 2 2" xfId="39539" xr:uid="{00000000-0005-0000-0000-0000BB990000}"/>
    <cellStyle name="20% - Accent1 4 3 2 4 4 2 2 2" xfId="39540" xr:uid="{00000000-0005-0000-0000-0000BC990000}"/>
    <cellStyle name="20% - Accent1 4 3 2 4 4 2 3" xfId="39541" xr:uid="{00000000-0005-0000-0000-0000BD990000}"/>
    <cellStyle name="20% - Accent1 4 3 2 4 4 3" xfId="39542" xr:uid="{00000000-0005-0000-0000-0000BE990000}"/>
    <cellStyle name="20% - Accent1 4 3 2 4 4 3 2" xfId="39543" xr:uid="{00000000-0005-0000-0000-0000BF990000}"/>
    <cellStyle name="20% - Accent1 4 3 2 4 4 4" xfId="39544" xr:uid="{00000000-0005-0000-0000-0000C0990000}"/>
    <cellStyle name="20% - Accent1 4 3 2 4 5" xfId="39545" xr:uid="{00000000-0005-0000-0000-0000C1990000}"/>
    <cellStyle name="20% - Accent1 4 3 2 4 5 2" xfId="39546" xr:uid="{00000000-0005-0000-0000-0000C2990000}"/>
    <cellStyle name="20% - Accent1 4 3 2 4 5 2 2" xfId="39547" xr:uid="{00000000-0005-0000-0000-0000C3990000}"/>
    <cellStyle name="20% - Accent1 4 3 2 4 5 2 2 2" xfId="39548" xr:uid="{00000000-0005-0000-0000-0000C4990000}"/>
    <cellStyle name="20% - Accent1 4 3 2 4 5 2 3" xfId="39549" xr:uid="{00000000-0005-0000-0000-0000C5990000}"/>
    <cellStyle name="20% - Accent1 4 3 2 4 5 3" xfId="39550" xr:uid="{00000000-0005-0000-0000-0000C6990000}"/>
    <cellStyle name="20% - Accent1 4 3 2 4 5 3 2" xfId="39551" xr:uid="{00000000-0005-0000-0000-0000C7990000}"/>
    <cellStyle name="20% - Accent1 4 3 2 4 5 4" xfId="39552" xr:uid="{00000000-0005-0000-0000-0000C8990000}"/>
    <cellStyle name="20% - Accent1 4 3 2 4 6" xfId="39553" xr:uid="{00000000-0005-0000-0000-0000C9990000}"/>
    <cellStyle name="20% - Accent1 4 3 2 4 6 2" xfId="39554" xr:uid="{00000000-0005-0000-0000-0000CA990000}"/>
    <cellStyle name="20% - Accent1 4 3 2 4 6 2 2" xfId="39555" xr:uid="{00000000-0005-0000-0000-0000CB990000}"/>
    <cellStyle name="20% - Accent1 4 3 2 4 6 2 2 2" xfId="39556" xr:uid="{00000000-0005-0000-0000-0000CC990000}"/>
    <cellStyle name="20% - Accent1 4 3 2 4 6 2 3" xfId="39557" xr:uid="{00000000-0005-0000-0000-0000CD990000}"/>
    <cellStyle name="20% - Accent1 4 3 2 4 6 3" xfId="39558" xr:uid="{00000000-0005-0000-0000-0000CE990000}"/>
    <cellStyle name="20% - Accent1 4 3 2 4 6 3 2" xfId="39559" xr:uid="{00000000-0005-0000-0000-0000CF990000}"/>
    <cellStyle name="20% - Accent1 4 3 2 4 6 4" xfId="39560" xr:uid="{00000000-0005-0000-0000-0000D0990000}"/>
    <cellStyle name="20% - Accent1 4 3 2 4 7" xfId="39561" xr:uid="{00000000-0005-0000-0000-0000D1990000}"/>
    <cellStyle name="20% - Accent1 4 3 2 4 7 2" xfId="39562" xr:uid="{00000000-0005-0000-0000-0000D2990000}"/>
    <cellStyle name="20% - Accent1 4 3 2 4 7 2 2" xfId="39563" xr:uid="{00000000-0005-0000-0000-0000D3990000}"/>
    <cellStyle name="20% - Accent1 4 3 2 4 7 3" xfId="39564" xr:uid="{00000000-0005-0000-0000-0000D4990000}"/>
    <cellStyle name="20% - Accent1 4 3 2 4 8" xfId="39565" xr:uid="{00000000-0005-0000-0000-0000D5990000}"/>
    <cellStyle name="20% - Accent1 4 3 2 4 8 2" xfId="39566" xr:uid="{00000000-0005-0000-0000-0000D6990000}"/>
    <cellStyle name="20% - Accent1 4 3 2 4 8 2 2" xfId="39567" xr:uid="{00000000-0005-0000-0000-0000D7990000}"/>
    <cellStyle name="20% - Accent1 4 3 2 4 8 3" xfId="39568" xr:uid="{00000000-0005-0000-0000-0000D8990000}"/>
    <cellStyle name="20% - Accent1 4 3 2 4 9" xfId="39569" xr:uid="{00000000-0005-0000-0000-0000D9990000}"/>
    <cellStyle name="20% - Accent1 4 3 2 4 9 2" xfId="39570" xr:uid="{00000000-0005-0000-0000-0000DA990000}"/>
    <cellStyle name="20% - Accent1 4 3 2 5" xfId="39571" xr:uid="{00000000-0005-0000-0000-0000DB990000}"/>
    <cellStyle name="20% - Accent1 4 3 2 5 10" xfId="39572" xr:uid="{00000000-0005-0000-0000-0000DC990000}"/>
    <cellStyle name="20% - Accent1 4 3 2 5 10 2" xfId="39573" xr:uid="{00000000-0005-0000-0000-0000DD990000}"/>
    <cellStyle name="20% - Accent1 4 3 2 5 11" xfId="39574" xr:uid="{00000000-0005-0000-0000-0000DE990000}"/>
    <cellStyle name="20% - Accent1 4 3 2 5 2" xfId="39575" xr:uid="{00000000-0005-0000-0000-0000DF990000}"/>
    <cellStyle name="20% - Accent1 4 3 2 5 2 2" xfId="39576" xr:uid="{00000000-0005-0000-0000-0000E0990000}"/>
    <cellStyle name="20% - Accent1 4 3 2 5 2 2 2" xfId="39577" xr:uid="{00000000-0005-0000-0000-0000E1990000}"/>
    <cellStyle name="20% - Accent1 4 3 2 5 2 2 2 2" xfId="39578" xr:uid="{00000000-0005-0000-0000-0000E2990000}"/>
    <cellStyle name="20% - Accent1 4 3 2 5 2 2 2 2 2" xfId="39579" xr:uid="{00000000-0005-0000-0000-0000E3990000}"/>
    <cellStyle name="20% - Accent1 4 3 2 5 2 2 2 3" xfId="39580" xr:uid="{00000000-0005-0000-0000-0000E4990000}"/>
    <cellStyle name="20% - Accent1 4 3 2 5 2 2 3" xfId="39581" xr:uid="{00000000-0005-0000-0000-0000E5990000}"/>
    <cellStyle name="20% - Accent1 4 3 2 5 2 2 3 2" xfId="39582" xr:uid="{00000000-0005-0000-0000-0000E6990000}"/>
    <cellStyle name="20% - Accent1 4 3 2 5 2 2 4" xfId="39583" xr:uid="{00000000-0005-0000-0000-0000E7990000}"/>
    <cellStyle name="20% - Accent1 4 3 2 5 2 3" xfId="39584" xr:uid="{00000000-0005-0000-0000-0000E8990000}"/>
    <cellStyle name="20% - Accent1 4 3 2 5 2 3 2" xfId="39585" xr:uid="{00000000-0005-0000-0000-0000E9990000}"/>
    <cellStyle name="20% - Accent1 4 3 2 5 2 3 2 2" xfId="39586" xr:uid="{00000000-0005-0000-0000-0000EA990000}"/>
    <cellStyle name="20% - Accent1 4 3 2 5 2 3 2 2 2" xfId="39587" xr:uid="{00000000-0005-0000-0000-0000EB990000}"/>
    <cellStyle name="20% - Accent1 4 3 2 5 2 3 2 3" xfId="39588" xr:uid="{00000000-0005-0000-0000-0000EC990000}"/>
    <cellStyle name="20% - Accent1 4 3 2 5 2 3 3" xfId="39589" xr:uid="{00000000-0005-0000-0000-0000ED990000}"/>
    <cellStyle name="20% - Accent1 4 3 2 5 2 3 3 2" xfId="39590" xr:uid="{00000000-0005-0000-0000-0000EE990000}"/>
    <cellStyle name="20% - Accent1 4 3 2 5 2 3 4" xfId="39591" xr:uid="{00000000-0005-0000-0000-0000EF990000}"/>
    <cellStyle name="20% - Accent1 4 3 2 5 2 4" xfId="39592" xr:uid="{00000000-0005-0000-0000-0000F0990000}"/>
    <cellStyle name="20% - Accent1 4 3 2 5 2 4 2" xfId="39593" xr:uid="{00000000-0005-0000-0000-0000F1990000}"/>
    <cellStyle name="20% - Accent1 4 3 2 5 2 4 2 2" xfId="39594" xr:uid="{00000000-0005-0000-0000-0000F2990000}"/>
    <cellStyle name="20% - Accent1 4 3 2 5 2 4 2 2 2" xfId="39595" xr:uid="{00000000-0005-0000-0000-0000F3990000}"/>
    <cellStyle name="20% - Accent1 4 3 2 5 2 4 2 3" xfId="39596" xr:uid="{00000000-0005-0000-0000-0000F4990000}"/>
    <cellStyle name="20% - Accent1 4 3 2 5 2 4 3" xfId="39597" xr:uid="{00000000-0005-0000-0000-0000F5990000}"/>
    <cellStyle name="20% - Accent1 4 3 2 5 2 4 3 2" xfId="39598" xr:uid="{00000000-0005-0000-0000-0000F6990000}"/>
    <cellStyle name="20% - Accent1 4 3 2 5 2 4 4" xfId="39599" xr:uid="{00000000-0005-0000-0000-0000F7990000}"/>
    <cellStyle name="20% - Accent1 4 3 2 5 2 5" xfId="39600" xr:uid="{00000000-0005-0000-0000-0000F8990000}"/>
    <cellStyle name="20% - Accent1 4 3 2 5 2 5 2" xfId="39601" xr:uid="{00000000-0005-0000-0000-0000F9990000}"/>
    <cellStyle name="20% - Accent1 4 3 2 5 2 5 2 2" xfId="39602" xr:uid="{00000000-0005-0000-0000-0000FA990000}"/>
    <cellStyle name="20% - Accent1 4 3 2 5 2 5 3" xfId="39603" xr:uid="{00000000-0005-0000-0000-0000FB990000}"/>
    <cellStyle name="20% - Accent1 4 3 2 5 2 6" xfId="39604" xr:uid="{00000000-0005-0000-0000-0000FC990000}"/>
    <cellStyle name="20% - Accent1 4 3 2 5 2 6 2" xfId="39605" xr:uid="{00000000-0005-0000-0000-0000FD990000}"/>
    <cellStyle name="20% - Accent1 4 3 2 5 2 6 2 2" xfId="39606" xr:uid="{00000000-0005-0000-0000-0000FE990000}"/>
    <cellStyle name="20% - Accent1 4 3 2 5 2 6 3" xfId="39607" xr:uid="{00000000-0005-0000-0000-0000FF990000}"/>
    <cellStyle name="20% - Accent1 4 3 2 5 2 7" xfId="39608" xr:uid="{00000000-0005-0000-0000-0000009A0000}"/>
    <cellStyle name="20% - Accent1 4 3 2 5 2 7 2" xfId="39609" xr:uid="{00000000-0005-0000-0000-0000019A0000}"/>
    <cellStyle name="20% - Accent1 4 3 2 5 2 8" xfId="39610" xr:uid="{00000000-0005-0000-0000-0000029A0000}"/>
    <cellStyle name="20% - Accent1 4 3 2 5 2 8 2" xfId="39611" xr:uid="{00000000-0005-0000-0000-0000039A0000}"/>
    <cellStyle name="20% - Accent1 4 3 2 5 2 9" xfId="39612" xr:uid="{00000000-0005-0000-0000-0000049A0000}"/>
    <cellStyle name="20% - Accent1 4 3 2 5 3" xfId="39613" xr:uid="{00000000-0005-0000-0000-0000059A0000}"/>
    <cellStyle name="20% - Accent1 4 3 2 5 3 2" xfId="39614" xr:uid="{00000000-0005-0000-0000-0000069A0000}"/>
    <cellStyle name="20% - Accent1 4 3 2 5 3 2 2" xfId="39615" xr:uid="{00000000-0005-0000-0000-0000079A0000}"/>
    <cellStyle name="20% - Accent1 4 3 2 5 3 2 2 2" xfId="39616" xr:uid="{00000000-0005-0000-0000-0000089A0000}"/>
    <cellStyle name="20% - Accent1 4 3 2 5 3 2 2 2 2" xfId="39617" xr:uid="{00000000-0005-0000-0000-0000099A0000}"/>
    <cellStyle name="20% - Accent1 4 3 2 5 3 2 2 3" xfId="39618" xr:uid="{00000000-0005-0000-0000-00000A9A0000}"/>
    <cellStyle name="20% - Accent1 4 3 2 5 3 2 3" xfId="39619" xr:uid="{00000000-0005-0000-0000-00000B9A0000}"/>
    <cellStyle name="20% - Accent1 4 3 2 5 3 2 3 2" xfId="39620" xr:uid="{00000000-0005-0000-0000-00000C9A0000}"/>
    <cellStyle name="20% - Accent1 4 3 2 5 3 2 4" xfId="39621" xr:uid="{00000000-0005-0000-0000-00000D9A0000}"/>
    <cellStyle name="20% - Accent1 4 3 2 5 3 3" xfId="39622" xr:uid="{00000000-0005-0000-0000-00000E9A0000}"/>
    <cellStyle name="20% - Accent1 4 3 2 5 3 3 2" xfId="39623" xr:uid="{00000000-0005-0000-0000-00000F9A0000}"/>
    <cellStyle name="20% - Accent1 4 3 2 5 3 3 2 2" xfId="39624" xr:uid="{00000000-0005-0000-0000-0000109A0000}"/>
    <cellStyle name="20% - Accent1 4 3 2 5 3 3 2 2 2" xfId="39625" xr:uid="{00000000-0005-0000-0000-0000119A0000}"/>
    <cellStyle name="20% - Accent1 4 3 2 5 3 3 2 3" xfId="39626" xr:uid="{00000000-0005-0000-0000-0000129A0000}"/>
    <cellStyle name="20% - Accent1 4 3 2 5 3 3 3" xfId="39627" xr:uid="{00000000-0005-0000-0000-0000139A0000}"/>
    <cellStyle name="20% - Accent1 4 3 2 5 3 3 3 2" xfId="39628" xr:uid="{00000000-0005-0000-0000-0000149A0000}"/>
    <cellStyle name="20% - Accent1 4 3 2 5 3 3 4" xfId="39629" xr:uid="{00000000-0005-0000-0000-0000159A0000}"/>
    <cellStyle name="20% - Accent1 4 3 2 5 3 4" xfId="39630" xr:uid="{00000000-0005-0000-0000-0000169A0000}"/>
    <cellStyle name="20% - Accent1 4 3 2 5 3 4 2" xfId="39631" xr:uid="{00000000-0005-0000-0000-0000179A0000}"/>
    <cellStyle name="20% - Accent1 4 3 2 5 3 4 2 2" xfId="39632" xr:uid="{00000000-0005-0000-0000-0000189A0000}"/>
    <cellStyle name="20% - Accent1 4 3 2 5 3 4 2 2 2" xfId="39633" xr:uid="{00000000-0005-0000-0000-0000199A0000}"/>
    <cellStyle name="20% - Accent1 4 3 2 5 3 4 2 3" xfId="39634" xr:uid="{00000000-0005-0000-0000-00001A9A0000}"/>
    <cellStyle name="20% - Accent1 4 3 2 5 3 4 3" xfId="39635" xr:uid="{00000000-0005-0000-0000-00001B9A0000}"/>
    <cellStyle name="20% - Accent1 4 3 2 5 3 4 3 2" xfId="39636" xr:uid="{00000000-0005-0000-0000-00001C9A0000}"/>
    <cellStyle name="20% - Accent1 4 3 2 5 3 4 4" xfId="39637" xr:uid="{00000000-0005-0000-0000-00001D9A0000}"/>
    <cellStyle name="20% - Accent1 4 3 2 5 3 5" xfId="39638" xr:uid="{00000000-0005-0000-0000-00001E9A0000}"/>
    <cellStyle name="20% - Accent1 4 3 2 5 3 5 2" xfId="39639" xr:uid="{00000000-0005-0000-0000-00001F9A0000}"/>
    <cellStyle name="20% - Accent1 4 3 2 5 3 5 2 2" xfId="39640" xr:uid="{00000000-0005-0000-0000-0000209A0000}"/>
    <cellStyle name="20% - Accent1 4 3 2 5 3 5 3" xfId="39641" xr:uid="{00000000-0005-0000-0000-0000219A0000}"/>
    <cellStyle name="20% - Accent1 4 3 2 5 3 6" xfId="39642" xr:uid="{00000000-0005-0000-0000-0000229A0000}"/>
    <cellStyle name="20% - Accent1 4 3 2 5 3 6 2" xfId="39643" xr:uid="{00000000-0005-0000-0000-0000239A0000}"/>
    <cellStyle name="20% - Accent1 4 3 2 5 3 6 2 2" xfId="39644" xr:uid="{00000000-0005-0000-0000-0000249A0000}"/>
    <cellStyle name="20% - Accent1 4 3 2 5 3 6 3" xfId="39645" xr:uid="{00000000-0005-0000-0000-0000259A0000}"/>
    <cellStyle name="20% - Accent1 4 3 2 5 3 7" xfId="39646" xr:uid="{00000000-0005-0000-0000-0000269A0000}"/>
    <cellStyle name="20% - Accent1 4 3 2 5 3 7 2" xfId="39647" xr:uid="{00000000-0005-0000-0000-0000279A0000}"/>
    <cellStyle name="20% - Accent1 4 3 2 5 3 8" xfId="39648" xr:uid="{00000000-0005-0000-0000-0000289A0000}"/>
    <cellStyle name="20% - Accent1 4 3 2 5 3 8 2" xfId="39649" xr:uid="{00000000-0005-0000-0000-0000299A0000}"/>
    <cellStyle name="20% - Accent1 4 3 2 5 3 9" xfId="39650" xr:uid="{00000000-0005-0000-0000-00002A9A0000}"/>
    <cellStyle name="20% - Accent1 4 3 2 5 4" xfId="39651" xr:uid="{00000000-0005-0000-0000-00002B9A0000}"/>
    <cellStyle name="20% - Accent1 4 3 2 5 4 2" xfId="39652" xr:uid="{00000000-0005-0000-0000-00002C9A0000}"/>
    <cellStyle name="20% - Accent1 4 3 2 5 4 2 2" xfId="39653" xr:uid="{00000000-0005-0000-0000-00002D9A0000}"/>
    <cellStyle name="20% - Accent1 4 3 2 5 4 2 2 2" xfId="39654" xr:uid="{00000000-0005-0000-0000-00002E9A0000}"/>
    <cellStyle name="20% - Accent1 4 3 2 5 4 2 3" xfId="39655" xr:uid="{00000000-0005-0000-0000-00002F9A0000}"/>
    <cellStyle name="20% - Accent1 4 3 2 5 4 3" xfId="39656" xr:uid="{00000000-0005-0000-0000-0000309A0000}"/>
    <cellStyle name="20% - Accent1 4 3 2 5 4 3 2" xfId="39657" xr:uid="{00000000-0005-0000-0000-0000319A0000}"/>
    <cellStyle name="20% - Accent1 4 3 2 5 4 4" xfId="39658" xr:uid="{00000000-0005-0000-0000-0000329A0000}"/>
    <cellStyle name="20% - Accent1 4 3 2 5 5" xfId="39659" xr:uid="{00000000-0005-0000-0000-0000339A0000}"/>
    <cellStyle name="20% - Accent1 4 3 2 5 5 2" xfId="39660" xr:uid="{00000000-0005-0000-0000-0000349A0000}"/>
    <cellStyle name="20% - Accent1 4 3 2 5 5 2 2" xfId="39661" xr:uid="{00000000-0005-0000-0000-0000359A0000}"/>
    <cellStyle name="20% - Accent1 4 3 2 5 5 2 2 2" xfId="39662" xr:uid="{00000000-0005-0000-0000-0000369A0000}"/>
    <cellStyle name="20% - Accent1 4 3 2 5 5 2 3" xfId="39663" xr:uid="{00000000-0005-0000-0000-0000379A0000}"/>
    <cellStyle name="20% - Accent1 4 3 2 5 5 3" xfId="39664" xr:uid="{00000000-0005-0000-0000-0000389A0000}"/>
    <cellStyle name="20% - Accent1 4 3 2 5 5 3 2" xfId="39665" xr:uid="{00000000-0005-0000-0000-0000399A0000}"/>
    <cellStyle name="20% - Accent1 4 3 2 5 5 4" xfId="39666" xr:uid="{00000000-0005-0000-0000-00003A9A0000}"/>
    <cellStyle name="20% - Accent1 4 3 2 5 6" xfId="39667" xr:uid="{00000000-0005-0000-0000-00003B9A0000}"/>
    <cellStyle name="20% - Accent1 4 3 2 5 6 2" xfId="39668" xr:uid="{00000000-0005-0000-0000-00003C9A0000}"/>
    <cellStyle name="20% - Accent1 4 3 2 5 6 2 2" xfId="39669" xr:uid="{00000000-0005-0000-0000-00003D9A0000}"/>
    <cellStyle name="20% - Accent1 4 3 2 5 6 2 2 2" xfId="39670" xr:uid="{00000000-0005-0000-0000-00003E9A0000}"/>
    <cellStyle name="20% - Accent1 4 3 2 5 6 2 3" xfId="39671" xr:uid="{00000000-0005-0000-0000-00003F9A0000}"/>
    <cellStyle name="20% - Accent1 4 3 2 5 6 3" xfId="39672" xr:uid="{00000000-0005-0000-0000-0000409A0000}"/>
    <cellStyle name="20% - Accent1 4 3 2 5 6 3 2" xfId="39673" xr:uid="{00000000-0005-0000-0000-0000419A0000}"/>
    <cellStyle name="20% - Accent1 4 3 2 5 6 4" xfId="39674" xr:uid="{00000000-0005-0000-0000-0000429A0000}"/>
    <cellStyle name="20% - Accent1 4 3 2 5 7" xfId="39675" xr:uid="{00000000-0005-0000-0000-0000439A0000}"/>
    <cellStyle name="20% - Accent1 4 3 2 5 7 2" xfId="39676" xr:uid="{00000000-0005-0000-0000-0000449A0000}"/>
    <cellStyle name="20% - Accent1 4 3 2 5 7 2 2" xfId="39677" xr:uid="{00000000-0005-0000-0000-0000459A0000}"/>
    <cellStyle name="20% - Accent1 4 3 2 5 7 3" xfId="39678" xr:uid="{00000000-0005-0000-0000-0000469A0000}"/>
    <cellStyle name="20% - Accent1 4 3 2 5 8" xfId="39679" xr:uid="{00000000-0005-0000-0000-0000479A0000}"/>
    <cellStyle name="20% - Accent1 4 3 2 5 8 2" xfId="39680" xr:uid="{00000000-0005-0000-0000-0000489A0000}"/>
    <cellStyle name="20% - Accent1 4 3 2 5 8 2 2" xfId="39681" xr:uid="{00000000-0005-0000-0000-0000499A0000}"/>
    <cellStyle name="20% - Accent1 4 3 2 5 8 3" xfId="39682" xr:uid="{00000000-0005-0000-0000-00004A9A0000}"/>
    <cellStyle name="20% - Accent1 4 3 2 5 9" xfId="39683" xr:uid="{00000000-0005-0000-0000-00004B9A0000}"/>
    <cellStyle name="20% - Accent1 4 3 2 5 9 2" xfId="39684" xr:uid="{00000000-0005-0000-0000-00004C9A0000}"/>
    <cellStyle name="20% - Accent1 4 3 2 6" xfId="39685" xr:uid="{00000000-0005-0000-0000-00004D9A0000}"/>
    <cellStyle name="20% - Accent1 4 3 2 6 2" xfId="39686" xr:uid="{00000000-0005-0000-0000-00004E9A0000}"/>
    <cellStyle name="20% - Accent1 4 3 2 6 2 2" xfId="39687" xr:uid="{00000000-0005-0000-0000-00004F9A0000}"/>
    <cellStyle name="20% - Accent1 4 3 2 6 2 2 2" xfId="39688" xr:uid="{00000000-0005-0000-0000-0000509A0000}"/>
    <cellStyle name="20% - Accent1 4 3 2 6 2 2 2 2" xfId="39689" xr:uid="{00000000-0005-0000-0000-0000519A0000}"/>
    <cellStyle name="20% - Accent1 4 3 2 6 2 2 3" xfId="39690" xr:uid="{00000000-0005-0000-0000-0000529A0000}"/>
    <cellStyle name="20% - Accent1 4 3 2 6 2 3" xfId="39691" xr:uid="{00000000-0005-0000-0000-0000539A0000}"/>
    <cellStyle name="20% - Accent1 4 3 2 6 2 3 2" xfId="39692" xr:uid="{00000000-0005-0000-0000-0000549A0000}"/>
    <cellStyle name="20% - Accent1 4 3 2 6 2 4" xfId="39693" xr:uid="{00000000-0005-0000-0000-0000559A0000}"/>
    <cellStyle name="20% - Accent1 4 3 2 6 3" xfId="39694" xr:uid="{00000000-0005-0000-0000-0000569A0000}"/>
    <cellStyle name="20% - Accent1 4 3 2 6 3 2" xfId="39695" xr:uid="{00000000-0005-0000-0000-0000579A0000}"/>
    <cellStyle name="20% - Accent1 4 3 2 6 3 2 2" xfId="39696" xr:uid="{00000000-0005-0000-0000-0000589A0000}"/>
    <cellStyle name="20% - Accent1 4 3 2 6 3 2 2 2" xfId="39697" xr:uid="{00000000-0005-0000-0000-0000599A0000}"/>
    <cellStyle name="20% - Accent1 4 3 2 6 3 2 3" xfId="39698" xr:uid="{00000000-0005-0000-0000-00005A9A0000}"/>
    <cellStyle name="20% - Accent1 4 3 2 6 3 3" xfId="39699" xr:uid="{00000000-0005-0000-0000-00005B9A0000}"/>
    <cellStyle name="20% - Accent1 4 3 2 6 3 3 2" xfId="39700" xr:uid="{00000000-0005-0000-0000-00005C9A0000}"/>
    <cellStyle name="20% - Accent1 4 3 2 6 3 4" xfId="39701" xr:uid="{00000000-0005-0000-0000-00005D9A0000}"/>
    <cellStyle name="20% - Accent1 4 3 2 6 4" xfId="39702" xr:uid="{00000000-0005-0000-0000-00005E9A0000}"/>
    <cellStyle name="20% - Accent1 4 3 2 6 4 2" xfId="39703" xr:uid="{00000000-0005-0000-0000-00005F9A0000}"/>
    <cellStyle name="20% - Accent1 4 3 2 6 4 2 2" xfId="39704" xr:uid="{00000000-0005-0000-0000-0000609A0000}"/>
    <cellStyle name="20% - Accent1 4 3 2 6 4 2 2 2" xfId="39705" xr:uid="{00000000-0005-0000-0000-0000619A0000}"/>
    <cellStyle name="20% - Accent1 4 3 2 6 4 2 3" xfId="39706" xr:uid="{00000000-0005-0000-0000-0000629A0000}"/>
    <cellStyle name="20% - Accent1 4 3 2 6 4 3" xfId="39707" xr:uid="{00000000-0005-0000-0000-0000639A0000}"/>
    <cellStyle name="20% - Accent1 4 3 2 6 4 3 2" xfId="39708" xr:uid="{00000000-0005-0000-0000-0000649A0000}"/>
    <cellStyle name="20% - Accent1 4 3 2 6 4 4" xfId="39709" xr:uid="{00000000-0005-0000-0000-0000659A0000}"/>
    <cellStyle name="20% - Accent1 4 3 2 6 5" xfId="39710" xr:uid="{00000000-0005-0000-0000-0000669A0000}"/>
    <cellStyle name="20% - Accent1 4 3 2 6 5 2" xfId="39711" xr:uid="{00000000-0005-0000-0000-0000679A0000}"/>
    <cellStyle name="20% - Accent1 4 3 2 6 5 2 2" xfId="39712" xr:uid="{00000000-0005-0000-0000-0000689A0000}"/>
    <cellStyle name="20% - Accent1 4 3 2 6 5 3" xfId="39713" xr:uid="{00000000-0005-0000-0000-0000699A0000}"/>
    <cellStyle name="20% - Accent1 4 3 2 6 6" xfId="39714" xr:uid="{00000000-0005-0000-0000-00006A9A0000}"/>
    <cellStyle name="20% - Accent1 4 3 2 6 6 2" xfId="39715" xr:uid="{00000000-0005-0000-0000-00006B9A0000}"/>
    <cellStyle name="20% - Accent1 4 3 2 6 6 2 2" xfId="39716" xr:uid="{00000000-0005-0000-0000-00006C9A0000}"/>
    <cellStyle name="20% - Accent1 4 3 2 6 6 3" xfId="39717" xr:uid="{00000000-0005-0000-0000-00006D9A0000}"/>
    <cellStyle name="20% - Accent1 4 3 2 6 7" xfId="39718" xr:uid="{00000000-0005-0000-0000-00006E9A0000}"/>
    <cellStyle name="20% - Accent1 4 3 2 6 7 2" xfId="39719" xr:uid="{00000000-0005-0000-0000-00006F9A0000}"/>
    <cellStyle name="20% - Accent1 4 3 2 6 8" xfId="39720" xr:uid="{00000000-0005-0000-0000-0000709A0000}"/>
    <cellStyle name="20% - Accent1 4 3 2 6 8 2" xfId="39721" xr:uid="{00000000-0005-0000-0000-0000719A0000}"/>
    <cellStyle name="20% - Accent1 4 3 2 6 9" xfId="39722" xr:uid="{00000000-0005-0000-0000-0000729A0000}"/>
    <cellStyle name="20% - Accent1 4 3 2 7" xfId="39723" xr:uid="{00000000-0005-0000-0000-0000739A0000}"/>
    <cellStyle name="20% - Accent1 4 3 2 7 2" xfId="39724" xr:uid="{00000000-0005-0000-0000-0000749A0000}"/>
    <cellStyle name="20% - Accent1 4 3 2 7 2 2" xfId="39725" xr:uid="{00000000-0005-0000-0000-0000759A0000}"/>
    <cellStyle name="20% - Accent1 4 3 2 7 2 2 2" xfId="39726" xr:uid="{00000000-0005-0000-0000-0000769A0000}"/>
    <cellStyle name="20% - Accent1 4 3 2 7 2 2 2 2" xfId="39727" xr:uid="{00000000-0005-0000-0000-0000779A0000}"/>
    <cellStyle name="20% - Accent1 4 3 2 7 2 2 3" xfId="39728" xr:uid="{00000000-0005-0000-0000-0000789A0000}"/>
    <cellStyle name="20% - Accent1 4 3 2 7 2 3" xfId="39729" xr:uid="{00000000-0005-0000-0000-0000799A0000}"/>
    <cellStyle name="20% - Accent1 4 3 2 7 2 3 2" xfId="39730" xr:uid="{00000000-0005-0000-0000-00007A9A0000}"/>
    <cellStyle name="20% - Accent1 4 3 2 7 2 4" xfId="39731" xr:uid="{00000000-0005-0000-0000-00007B9A0000}"/>
    <cellStyle name="20% - Accent1 4 3 2 7 3" xfId="39732" xr:uid="{00000000-0005-0000-0000-00007C9A0000}"/>
    <cellStyle name="20% - Accent1 4 3 2 7 3 2" xfId="39733" xr:uid="{00000000-0005-0000-0000-00007D9A0000}"/>
    <cellStyle name="20% - Accent1 4 3 2 7 3 2 2" xfId="39734" xr:uid="{00000000-0005-0000-0000-00007E9A0000}"/>
    <cellStyle name="20% - Accent1 4 3 2 7 3 2 2 2" xfId="39735" xr:uid="{00000000-0005-0000-0000-00007F9A0000}"/>
    <cellStyle name="20% - Accent1 4 3 2 7 3 2 3" xfId="39736" xr:uid="{00000000-0005-0000-0000-0000809A0000}"/>
    <cellStyle name="20% - Accent1 4 3 2 7 3 3" xfId="39737" xr:uid="{00000000-0005-0000-0000-0000819A0000}"/>
    <cellStyle name="20% - Accent1 4 3 2 7 3 3 2" xfId="39738" xr:uid="{00000000-0005-0000-0000-0000829A0000}"/>
    <cellStyle name="20% - Accent1 4 3 2 7 3 4" xfId="39739" xr:uid="{00000000-0005-0000-0000-0000839A0000}"/>
    <cellStyle name="20% - Accent1 4 3 2 7 4" xfId="39740" xr:uid="{00000000-0005-0000-0000-0000849A0000}"/>
    <cellStyle name="20% - Accent1 4 3 2 7 4 2" xfId="39741" xr:uid="{00000000-0005-0000-0000-0000859A0000}"/>
    <cellStyle name="20% - Accent1 4 3 2 7 4 2 2" xfId="39742" xr:uid="{00000000-0005-0000-0000-0000869A0000}"/>
    <cellStyle name="20% - Accent1 4 3 2 7 4 2 2 2" xfId="39743" xr:uid="{00000000-0005-0000-0000-0000879A0000}"/>
    <cellStyle name="20% - Accent1 4 3 2 7 4 2 3" xfId="39744" xr:uid="{00000000-0005-0000-0000-0000889A0000}"/>
    <cellStyle name="20% - Accent1 4 3 2 7 4 3" xfId="39745" xr:uid="{00000000-0005-0000-0000-0000899A0000}"/>
    <cellStyle name="20% - Accent1 4 3 2 7 4 3 2" xfId="39746" xr:uid="{00000000-0005-0000-0000-00008A9A0000}"/>
    <cellStyle name="20% - Accent1 4 3 2 7 4 4" xfId="39747" xr:uid="{00000000-0005-0000-0000-00008B9A0000}"/>
    <cellStyle name="20% - Accent1 4 3 2 7 5" xfId="39748" xr:uid="{00000000-0005-0000-0000-00008C9A0000}"/>
    <cellStyle name="20% - Accent1 4 3 2 7 5 2" xfId="39749" xr:uid="{00000000-0005-0000-0000-00008D9A0000}"/>
    <cellStyle name="20% - Accent1 4 3 2 7 5 2 2" xfId="39750" xr:uid="{00000000-0005-0000-0000-00008E9A0000}"/>
    <cellStyle name="20% - Accent1 4 3 2 7 5 3" xfId="39751" xr:uid="{00000000-0005-0000-0000-00008F9A0000}"/>
    <cellStyle name="20% - Accent1 4 3 2 7 6" xfId="39752" xr:uid="{00000000-0005-0000-0000-0000909A0000}"/>
    <cellStyle name="20% - Accent1 4 3 2 7 6 2" xfId="39753" xr:uid="{00000000-0005-0000-0000-0000919A0000}"/>
    <cellStyle name="20% - Accent1 4 3 2 7 6 2 2" xfId="39754" xr:uid="{00000000-0005-0000-0000-0000929A0000}"/>
    <cellStyle name="20% - Accent1 4 3 2 7 6 3" xfId="39755" xr:uid="{00000000-0005-0000-0000-0000939A0000}"/>
    <cellStyle name="20% - Accent1 4 3 2 7 7" xfId="39756" xr:uid="{00000000-0005-0000-0000-0000949A0000}"/>
    <cellStyle name="20% - Accent1 4 3 2 7 7 2" xfId="39757" xr:uid="{00000000-0005-0000-0000-0000959A0000}"/>
    <cellStyle name="20% - Accent1 4 3 2 7 8" xfId="39758" xr:uid="{00000000-0005-0000-0000-0000969A0000}"/>
    <cellStyle name="20% - Accent1 4 3 2 7 8 2" xfId="39759" xr:uid="{00000000-0005-0000-0000-0000979A0000}"/>
    <cellStyle name="20% - Accent1 4 3 2 7 9" xfId="39760" xr:uid="{00000000-0005-0000-0000-0000989A0000}"/>
    <cellStyle name="20% - Accent1 4 3 2 8" xfId="39761" xr:uid="{00000000-0005-0000-0000-0000999A0000}"/>
    <cellStyle name="20% - Accent1 4 3 2 8 2" xfId="39762" xr:uid="{00000000-0005-0000-0000-00009A9A0000}"/>
    <cellStyle name="20% - Accent1 4 3 2 8 2 2" xfId="39763" xr:uid="{00000000-0005-0000-0000-00009B9A0000}"/>
    <cellStyle name="20% - Accent1 4 3 2 8 2 2 2" xfId="39764" xr:uid="{00000000-0005-0000-0000-00009C9A0000}"/>
    <cellStyle name="20% - Accent1 4 3 2 8 2 3" xfId="39765" xr:uid="{00000000-0005-0000-0000-00009D9A0000}"/>
    <cellStyle name="20% - Accent1 4 3 2 8 3" xfId="39766" xr:uid="{00000000-0005-0000-0000-00009E9A0000}"/>
    <cellStyle name="20% - Accent1 4 3 2 8 3 2" xfId="39767" xr:uid="{00000000-0005-0000-0000-00009F9A0000}"/>
    <cellStyle name="20% - Accent1 4 3 2 8 4" xfId="39768" xr:uid="{00000000-0005-0000-0000-0000A09A0000}"/>
    <cellStyle name="20% - Accent1 4 3 2 9" xfId="39769" xr:uid="{00000000-0005-0000-0000-0000A19A0000}"/>
    <cellStyle name="20% - Accent1 4 3 2 9 2" xfId="39770" xr:uid="{00000000-0005-0000-0000-0000A29A0000}"/>
    <cellStyle name="20% - Accent1 4 3 2 9 2 2" xfId="39771" xr:uid="{00000000-0005-0000-0000-0000A39A0000}"/>
    <cellStyle name="20% - Accent1 4 3 2 9 2 2 2" xfId="39772" xr:uid="{00000000-0005-0000-0000-0000A49A0000}"/>
    <cellStyle name="20% - Accent1 4 3 2 9 2 3" xfId="39773" xr:uid="{00000000-0005-0000-0000-0000A59A0000}"/>
    <cellStyle name="20% - Accent1 4 3 2 9 3" xfId="39774" xr:uid="{00000000-0005-0000-0000-0000A69A0000}"/>
    <cellStyle name="20% - Accent1 4 3 2 9 3 2" xfId="39775" xr:uid="{00000000-0005-0000-0000-0000A79A0000}"/>
    <cellStyle name="20% - Accent1 4 3 2 9 4" xfId="39776" xr:uid="{00000000-0005-0000-0000-0000A89A0000}"/>
    <cellStyle name="20% - Accent1 4 3 3" xfId="39777" xr:uid="{00000000-0005-0000-0000-0000A99A0000}"/>
    <cellStyle name="20% - Accent1 4 3 3 10" xfId="39778" xr:uid="{00000000-0005-0000-0000-0000AA9A0000}"/>
    <cellStyle name="20% - Accent1 4 3 3 10 2" xfId="39779" xr:uid="{00000000-0005-0000-0000-0000AB9A0000}"/>
    <cellStyle name="20% - Accent1 4 3 3 10 2 2" xfId="39780" xr:uid="{00000000-0005-0000-0000-0000AC9A0000}"/>
    <cellStyle name="20% - Accent1 4 3 3 10 3" xfId="39781" xr:uid="{00000000-0005-0000-0000-0000AD9A0000}"/>
    <cellStyle name="20% - Accent1 4 3 3 11" xfId="39782" xr:uid="{00000000-0005-0000-0000-0000AE9A0000}"/>
    <cellStyle name="20% - Accent1 4 3 3 11 2" xfId="39783" xr:uid="{00000000-0005-0000-0000-0000AF9A0000}"/>
    <cellStyle name="20% - Accent1 4 3 3 11 2 2" xfId="39784" xr:uid="{00000000-0005-0000-0000-0000B09A0000}"/>
    <cellStyle name="20% - Accent1 4 3 3 11 3" xfId="39785" xr:uid="{00000000-0005-0000-0000-0000B19A0000}"/>
    <cellStyle name="20% - Accent1 4 3 3 12" xfId="39786" xr:uid="{00000000-0005-0000-0000-0000B29A0000}"/>
    <cellStyle name="20% - Accent1 4 3 3 12 2" xfId="39787" xr:uid="{00000000-0005-0000-0000-0000B39A0000}"/>
    <cellStyle name="20% - Accent1 4 3 3 13" xfId="39788" xr:uid="{00000000-0005-0000-0000-0000B49A0000}"/>
    <cellStyle name="20% - Accent1 4 3 3 13 2" xfId="39789" xr:uid="{00000000-0005-0000-0000-0000B59A0000}"/>
    <cellStyle name="20% - Accent1 4 3 3 14" xfId="39790" xr:uid="{00000000-0005-0000-0000-0000B69A0000}"/>
    <cellStyle name="20% - Accent1 4 3 3 2" xfId="39791" xr:uid="{00000000-0005-0000-0000-0000B79A0000}"/>
    <cellStyle name="20% - Accent1 4 3 3 2 10" xfId="39792" xr:uid="{00000000-0005-0000-0000-0000B89A0000}"/>
    <cellStyle name="20% - Accent1 4 3 3 2 10 2" xfId="39793" xr:uid="{00000000-0005-0000-0000-0000B99A0000}"/>
    <cellStyle name="20% - Accent1 4 3 3 2 11" xfId="39794" xr:uid="{00000000-0005-0000-0000-0000BA9A0000}"/>
    <cellStyle name="20% - Accent1 4 3 3 2 2" xfId="39795" xr:uid="{00000000-0005-0000-0000-0000BB9A0000}"/>
    <cellStyle name="20% - Accent1 4 3 3 2 2 2" xfId="39796" xr:uid="{00000000-0005-0000-0000-0000BC9A0000}"/>
    <cellStyle name="20% - Accent1 4 3 3 2 2 2 2" xfId="39797" xr:uid="{00000000-0005-0000-0000-0000BD9A0000}"/>
    <cellStyle name="20% - Accent1 4 3 3 2 2 2 2 2" xfId="39798" xr:uid="{00000000-0005-0000-0000-0000BE9A0000}"/>
    <cellStyle name="20% - Accent1 4 3 3 2 2 2 2 2 2" xfId="39799" xr:uid="{00000000-0005-0000-0000-0000BF9A0000}"/>
    <cellStyle name="20% - Accent1 4 3 3 2 2 2 2 3" xfId="39800" xr:uid="{00000000-0005-0000-0000-0000C09A0000}"/>
    <cellStyle name="20% - Accent1 4 3 3 2 2 2 3" xfId="39801" xr:uid="{00000000-0005-0000-0000-0000C19A0000}"/>
    <cellStyle name="20% - Accent1 4 3 3 2 2 2 3 2" xfId="39802" xr:uid="{00000000-0005-0000-0000-0000C29A0000}"/>
    <cellStyle name="20% - Accent1 4 3 3 2 2 2 4" xfId="39803" xr:uid="{00000000-0005-0000-0000-0000C39A0000}"/>
    <cellStyle name="20% - Accent1 4 3 3 2 2 3" xfId="39804" xr:uid="{00000000-0005-0000-0000-0000C49A0000}"/>
    <cellStyle name="20% - Accent1 4 3 3 2 2 3 2" xfId="39805" xr:uid="{00000000-0005-0000-0000-0000C59A0000}"/>
    <cellStyle name="20% - Accent1 4 3 3 2 2 3 2 2" xfId="39806" xr:uid="{00000000-0005-0000-0000-0000C69A0000}"/>
    <cellStyle name="20% - Accent1 4 3 3 2 2 3 2 2 2" xfId="39807" xr:uid="{00000000-0005-0000-0000-0000C79A0000}"/>
    <cellStyle name="20% - Accent1 4 3 3 2 2 3 2 3" xfId="39808" xr:uid="{00000000-0005-0000-0000-0000C89A0000}"/>
    <cellStyle name="20% - Accent1 4 3 3 2 2 3 3" xfId="39809" xr:uid="{00000000-0005-0000-0000-0000C99A0000}"/>
    <cellStyle name="20% - Accent1 4 3 3 2 2 3 3 2" xfId="39810" xr:uid="{00000000-0005-0000-0000-0000CA9A0000}"/>
    <cellStyle name="20% - Accent1 4 3 3 2 2 3 4" xfId="39811" xr:uid="{00000000-0005-0000-0000-0000CB9A0000}"/>
    <cellStyle name="20% - Accent1 4 3 3 2 2 4" xfId="39812" xr:uid="{00000000-0005-0000-0000-0000CC9A0000}"/>
    <cellStyle name="20% - Accent1 4 3 3 2 2 4 2" xfId="39813" xr:uid="{00000000-0005-0000-0000-0000CD9A0000}"/>
    <cellStyle name="20% - Accent1 4 3 3 2 2 4 2 2" xfId="39814" xr:uid="{00000000-0005-0000-0000-0000CE9A0000}"/>
    <cellStyle name="20% - Accent1 4 3 3 2 2 4 2 2 2" xfId="39815" xr:uid="{00000000-0005-0000-0000-0000CF9A0000}"/>
    <cellStyle name="20% - Accent1 4 3 3 2 2 4 2 3" xfId="39816" xr:uid="{00000000-0005-0000-0000-0000D09A0000}"/>
    <cellStyle name="20% - Accent1 4 3 3 2 2 4 3" xfId="39817" xr:uid="{00000000-0005-0000-0000-0000D19A0000}"/>
    <cellStyle name="20% - Accent1 4 3 3 2 2 4 3 2" xfId="39818" xr:uid="{00000000-0005-0000-0000-0000D29A0000}"/>
    <cellStyle name="20% - Accent1 4 3 3 2 2 4 4" xfId="39819" xr:uid="{00000000-0005-0000-0000-0000D39A0000}"/>
    <cellStyle name="20% - Accent1 4 3 3 2 2 5" xfId="39820" xr:uid="{00000000-0005-0000-0000-0000D49A0000}"/>
    <cellStyle name="20% - Accent1 4 3 3 2 2 5 2" xfId="39821" xr:uid="{00000000-0005-0000-0000-0000D59A0000}"/>
    <cellStyle name="20% - Accent1 4 3 3 2 2 5 2 2" xfId="39822" xr:uid="{00000000-0005-0000-0000-0000D69A0000}"/>
    <cellStyle name="20% - Accent1 4 3 3 2 2 5 3" xfId="39823" xr:uid="{00000000-0005-0000-0000-0000D79A0000}"/>
    <cellStyle name="20% - Accent1 4 3 3 2 2 6" xfId="39824" xr:uid="{00000000-0005-0000-0000-0000D89A0000}"/>
    <cellStyle name="20% - Accent1 4 3 3 2 2 6 2" xfId="39825" xr:uid="{00000000-0005-0000-0000-0000D99A0000}"/>
    <cellStyle name="20% - Accent1 4 3 3 2 2 6 2 2" xfId="39826" xr:uid="{00000000-0005-0000-0000-0000DA9A0000}"/>
    <cellStyle name="20% - Accent1 4 3 3 2 2 6 3" xfId="39827" xr:uid="{00000000-0005-0000-0000-0000DB9A0000}"/>
    <cellStyle name="20% - Accent1 4 3 3 2 2 7" xfId="39828" xr:uid="{00000000-0005-0000-0000-0000DC9A0000}"/>
    <cellStyle name="20% - Accent1 4 3 3 2 2 7 2" xfId="39829" xr:uid="{00000000-0005-0000-0000-0000DD9A0000}"/>
    <cellStyle name="20% - Accent1 4 3 3 2 2 8" xfId="39830" xr:uid="{00000000-0005-0000-0000-0000DE9A0000}"/>
    <cellStyle name="20% - Accent1 4 3 3 2 2 8 2" xfId="39831" xr:uid="{00000000-0005-0000-0000-0000DF9A0000}"/>
    <cellStyle name="20% - Accent1 4 3 3 2 2 9" xfId="39832" xr:uid="{00000000-0005-0000-0000-0000E09A0000}"/>
    <cellStyle name="20% - Accent1 4 3 3 2 3" xfId="39833" xr:uid="{00000000-0005-0000-0000-0000E19A0000}"/>
    <cellStyle name="20% - Accent1 4 3 3 2 3 2" xfId="39834" xr:uid="{00000000-0005-0000-0000-0000E29A0000}"/>
    <cellStyle name="20% - Accent1 4 3 3 2 3 2 2" xfId="39835" xr:uid="{00000000-0005-0000-0000-0000E39A0000}"/>
    <cellStyle name="20% - Accent1 4 3 3 2 3 2 2 2" xfId="39836" xr:uid="{00000000-0005-0000-0000-0000E49A0000}"/>
    <cellStyle name="20% - Accent1 4 3 3 2 3 2 2 2 2" xfId="39837" xr:uid="{00000000-0005-0000-0000-0000E59A0000}"/>
    <cellStyle name="20% - Accent1 4 3 3 2 3 2 2 3" xfId="39838" xr:uid="{00000000-0005-0000-0000-0000E69A0000}"/>
    <cellStyle name="20% - Accent1 4 3 3 2 3 2 3" xfId="39839" xr:uid="{00000000-0005-0000-0000-0000E79A0000}"/>
    <cellStyle name="20% - Accent1 4 3 3 2 3 2 3 2" xfId="39840" xr:uid="{00000000-0005-0000-0000-0000E89A0000}"/>
    <cellStyle name="20% - Accent1 4 3 3 2 3 2 4" xfId="39841" xr:uid="{00000000-0005-0000-0000-0000E99A0000}"/>
    <cellStyle name="20% - Accent1 4 3 3 2 3 3" xfId="39842" xr:uid="{00000000-0005-0000-0000-0000EA9A0000}"/>
    <cellStyle name="20% - Accent1 4 3 3 2 3 3 2" xfId="39843" xr:uid="{00000000-0005-0000-0000-0000EB9A0000}"/>
    <cellStyle name="20% - Accent1 4 3 3 2 3 3 2 2" xfId="39844" xr:uid="{00000000-0005-0000-0000-0000EC9A0000}"/>
    <cellStyle name="20% - Accent1 4 3 3 2 3 3 2 2 2" xfId="39845" xr:uid="{00000000-0005-0000-0000-0000ED9A0000}"/>
    <cellStyle name="20% - Accent1 4 3 3 2 3 3 2 3" xfId="39846" xr:uid="{00000000-0005-0000-0000-0000EE9A0000}"/>
    <cellStyle name="20% - Accent1 4 3 3 2 3 3 3" xfId="39847" xr:uid="{00000000-0005-0000-0000-0000EF9A0000}"/>
    <cellStyle name="20% - Accent1 4 3 3 2 3 3 3 2" xfId="39848" xr:uid="{00000000-0005-0000-0000-0000F09A0000}"/>
    <cellStyle name="20% - Accent1 4 3 3 2 3 3 4" xfId="39849" xr:uid="{00000000-0005-0000-0000-0000F19A0000}"/>
    <cellStyle name="20% - Accent1 4 3 3 2 3 4" xfId="39850" xr:uid="{00000000-0005-0000-0000-0000F29A0000}"/>
    <cellStyle name="20% - Accent1 4 3 3 2 3 4 2" xfId="39851" xr:uid="{00000000-0005-0000-0000-0000F39A0000}"/>
    <cellStyle name="20% - Accent1 4 3 3 2 3 4 2 2" xfId="39852" xr:uid="{00000000-0005-0000-0000-0000F49A0000}"/>
    <cellStyle name="20% - Accent1 4 3 3 2 3 4 2 2 2" xfId="39853" xr:uid="{00000000-0005-0000-0000-0000F59A0000}"/>
    <cellStyle name="20% - Accent1 4 3 3 2 3 4 2 3" xfId="39854" xr:uid="{00000000-0005-0000-0000-0000F69A0000}"/>
    <cellStyle name="20% - Accent1 4 3 3 2 3 4 3" xfId="39855" xr:uid="{00000000-0005-0000-0000-0000F79A0000}"/>
    <cellStyle name="20% - Accent1 4 3 3 2 3 4 3 2" xfId="39856" xr:uid="{00000000-0005-0000-0000-0000F89A0000}"/>
    <cellStyle name="20% - Accent1 4 3 3 2 3 4 4" xfId="39857" xr:uid="{00000000-0005-0000-0000-0000F99A0000}"/>
    <cellStyle name="20% - Accent1 4 3 3 2 3 5" xfId="39858" xr:uid="{00000000-0005-0000-0000-0000FA9A0000}"/>
    <cellStyle name="20% - Accent1 4 3 3 2 3 5 2" xfId="39859" xr:uid="{00000000-0005-0000-0000-0000FB9A0000}"/>
    <cellStyle name="20% - Accent1 4 3 3 2 3 5 2 2" xfId="39860" xr:uid="{00000000-0005-0000-0000-0000FC9A0000}"/>
    <cellStyle name="20% - Accent1 4 3 3 2 3 5 3" xfId="39861" xr:uid="{00000000-0005-0000-0000-0000FD9A0000}"/>
    <cellStyle name="20% - Accent1 4 3 3 2 3 6" xfId="39862" xr:uid="{00000000-0005-0000-0000-0000FE9A0000}"/>
    <cellStyle name="20% - Accent1 4 3 3 2 3 6 2" xfId="39863" xr:uid="{00000000-0005-0000-0000-0000FF9A0000}"/>
    <cellStyle name="20% - Accent1 4 3 3 2 3 6 2 2" xfId="39864" xr:uid="{00000000-0005-0000-0000-0000009B0000}"/>
    <cellStyle name="20% - Accent1 4 3 3 2 3 6 3" xfId="39865" xr:uid="{00000000-0005-0000-0000-0000019B0000}"/>
    <cellStyle name="20% - Accent1 4 3 3 2 3 7" xfId="39866" xr:uid="{00000000-0005-0000-0000-0000029B0000}"/>
    <cellStyle name="20% - Accent1 4 3 3 2 3 7 2" xfId="39867" xr:uid="{00000000-0005-0000-0000-0000039B0000}"/>
    <cellStyle name="20% - Accent1 4 3 3 2 3 8" xfId="39868" xr:uid="{00000000-0005-0000-0000-0000049B0000}"/>
    <cellStyle name="20% - Accent1 4 3 3 2 3 8 2" xfId="39869" xr:uid="{00000000-0005-0000-0000-0000059B0000}"/>
    <cellStyle name="20% - Accent1 4 3 3 2 3 9" xfId="39870" xr:uid="{00000000-0005-0000-0000-0000069B0000}"/>
    <cellStyle name="20% - Accent1 4 3 3 2 4" xfId="39871" xr:uid="{00000000-0005-0000-0000-0000079B0000}"/>
    <cellStyle name="20% - Accent1 4 3 3 2 4 2" xfId="39872" xr:uid="{00000000-0005-0000-0000-0000089B0000}"/>
    <cellStyle name="20% - Accent1 4 3 3 2 4 2 2" xfId="39873" xr:uid="{00000000-0005-0000-0000-0000099B0000}"/>
    <cellStyle name="20% - Accent1 4 3 3 2 4 2 2 2" xfId="39874" xr:uid="{00000000-0005-0000-0000-00000A9B0000}"/>
    <cellStyle name="20% - Accent1 4 3 3 2 4 2 3" xfId="39875" xr:uid="{00000000-0005-0000-0000-00000B9B0000}"/>
    <cellStyle name="20% - Accent1 4 3 3 2 4 3" xfId="39876" xr:uid="{00000000-0005-0000-0000-00000C9B0000}"/>
    <cellStyle name="20% - Accent1 4 3 3 2 4 3 2" xfId="39877" xr:uid="{00000000-0005-0000-0000-00000D9B0000}"/>
    <cellStyle name="20% - Accent1 4 3 3 2 4 4" xfId="39878" xr:uid="{00000000-0005-0000-0000-00000E9B0000}"/>
    <cellStyle name="20% - Accent1 4 3 3 2 5" xfId="39879" xr:uid="{00000000-0005-0000-0000-00000F9B0000}"/>
    <cellStyle name="20% - Accent1 4 3 3 2 5 2" xfId="39880" xr:uid="{00000000-0005-0000-0000-0000109B0000}"/>
    <cellStyle name="20% - Accent1 4 3 3 2 5 2 2" xfId="39881" xr:uid="{00000000-0005-0000-0000-0000119B0000}"/>
    <cellStyle name="20% - Accent1 4 3 3 2 5 2 2 2" xfId="39882" xr:uid="{00000000-0005-0000-0000-0000129B0000}"/>
    <cellStyle name="20% - Accent1 4 3 3 2 5 2 3" xfId="39883" xr:uid="{00000000-0005-0000-0000-0000139B0000}"/>
    <cellStyle name="20% - Accent1 4 3 3 2 5 3" xfId="39884" xr:uid="{00000000-0005-0000-0000-0000149B0000}"/>
    <cellStyle name="20% - Accent1 4 3 3 2 5 3 2" xfId="39885" xr:uid="{00000000-0005-0000-0000-0000159B0000}"/>
    <cellStyle name="20% - Accent1 4 3 3 2 5 4" xfId="39886" xr:uid="{00000000-0005-0000-0000-0000169B0000}"/>
    <cellStyle name="20% - Accent1 4 3 3 2 6" xfId="39887" xr:uid="{00000000-0005-0000-0000-0000179B0000}"/>
    <cellStyle name="20% - Accent1 4 3 3 2 6 2" xfId="39888" xr:uid="{00000000-0005-0000-0000-0000189B0000}"/>
    <cellStyle name="20% - Accent1 4 3 3 2 6 2 2" xfId="39889" xr:uid="{00000000-0005-0000-0000-0000199B0000}"/>
    <cellStyle name="20% - Accent1 4 3 3 2 6 2 2 2" xfId="39890" xr:uid="{00000000-0005-0000-0000-00001A9B0000}"/>
    <cellStyle name="20% - Accent1 4 3 3 2 6 2 3" xfId="39891" xr:uid="{00000000-0005-0000-0000-00001B9B0000}"/>
    <cellStyle name="20% - Accent1 4 3 3 2 6 3" xfId="39892" xr:uid="{00000000-0005-0000-0000-00001C9B0000}"/>
    <cellStyle name="20% - Accent1 4 3 3 2 6 3 2" xfId="39893" xr:uid="{00000000-0005-0000-0000-00001D9B0000}"/>
    <cellStyle name="20% - Accent1 4 3 3 2 6 4" xfId="39894" xr:uid="{00000000-0005-0000-0000-00001E9B0000}"/>
    <cellStyle name="20% - Accent1 4 3 3 2 7" xfId="39895" xr:uid="{00000000-0005-0000-0000-00001F9B0000}"/>
    <cellStyle name="20% - Accent1 4 3 3 2 7 2" xfId="39896" xr:uid="{00000000-0005-0000-0000-0000209B0000}"/>
    <cellStyle name="20% - Accent1 4 3 3 2 7 2 2" xfId="39897" xr:uid="{00000000-0005-0000-0000-0000219B0000}"/>
    <cellStyle name="20% - Accent1 4 3 3 2 7 3" xfId="39898" xr:uid="{00000000-0005-0000-0000-0000229B0000}"/>
    <cellStyle name="20% - Accent1 4 3 3 2 8" xfId="39899" xr:uid="{00000000-0005-0000-0000-0000239B0000}"/>
    <cellStyle name="20% - Accent1 4 3 3 2 8 2" xfId="39900" xr:uid="{00000000-0005-0000-0000-0000249B0000}"/>
    <cellStyle name="20% - Accent1 4 3 3 2 8 2 2" xfId="39901" xr:uid="{00000000-0005-0000-0000-0000259B0000}"/>
    <cellStyle name="20% - Accent1 4 3 3 2 8 3" xfId="39902" xr:uid="{00000000-0005-0000-0000-0000269B0000}"/>
    <cellStyle name="20% - Accent1 4 3 3 2 9" xfId="39903" xr:uid="{00000000-0005-0000-0000-0000279B0000}"/>
    <cellStyle name="20% - Accent1 4 3 3 2 9 2" xfId="39904" xr:uid="{00000000-0005-0000-0000-0000289B0000}"/>
    <cellStyle name="20% - Accent1 4 3 3 3" xfId="39905" xr:uid="{00000000-0005-0000-0000-0000299B0000}"/>
    <cellStyle name="20% - Accent1 4 3 3 3 10" xfId="39906" xr:uid="{00000000-0005-0000-0000-00002A9B0000}"/>
    <cellStyle name="20% - Accent1 4 3 3 3 10 2" xfId="39907" xr:uid="{00000000-0005-0000-0000-00002B9B0000}"/>
    <cellStyle name="20% - Accent1 4 3 3 3 11" xfId="39908" xr:uid="{00000000-0005-0000-0000-00002C9B0000}"/>
    <cellStyle name="20% - Accent1 4 3 3 3 2" xfId="39909" xr:uid="{00000000-0005-0000-0000-00002D9B0000}"/>
    <cellStyle name="20% - Accent1 4 3 3 3 2 2" xfId="39910" xr:uid="{00000000-0005-0000-0000-00002E9B0000}"/>
    <cellStyle name="20% - Accent1 4 3 3 3 2 2 2" xfId="39911" xr:uid="{00000000-0005-0000-0000-00002F9B0000}"/>
    <cellStyle name="20% - Accent1 4 3 3 3 2 2 2 2" xfId="39912" xr:uid="{00000000-0005-0000-0000-0000309B0000}"/>
    <cellStyle name="20% - Accent1 4 3 3 3 2 2 2 2 2" xfId="39913" xr:uid="{00000000-0005-0000-0000-0000319B0000}"/>
    <cellStyle name="20% - Accent1 4 3 3 3 2 2 2 3" xfId="39914" xr:uid="{00000000-0005-0000-0000-0000329B0000}"/>
    <cellStyle name="20% - Accent1 4 3 3 3 2 2 3" xfId="39915" xr:uid="{00000000-0005-0000-0000-0000339B0000}"/>
    <cellStyle name="20% - Accent1 4 3 3 3 2 2 3 2" xfId="39916" xr:uid="{00000000-0005-0000-0000-0000349B0000}"/>
    <cellStyle name="20% - Accent1 4 3 3 3 2 2 4" xfId="39917" xr:uid="{00000000-0005-0000-0000-0000359B0000}"/>
    <cellStyle name="20% - Accent1 4 3 3 3 2 3" xfId="39918" xr:uid="{00000000-0005-0000-0000-0000369B0000}"/>
    <cellStyle name="20% - Accent1 4 3 3 3 2 3 2" xfId="39919" xr:uid="{00000000-0005-0000-0000-0000379B0000}"/>
    <cellStyle name="20% - Accent1 4 3 3 3 2 3 2 2" xfId="39920" xr:uid="{00000000-0005-0000-0000-0000389B0000}"/>
    <cellStyle name="20% - Accent1 4 3 3 3 2 3 2 2 2" xfId="39921" xr:uid="{00000000-0005-0000-0000-0000399B0000}"/>
    <cellStyle name="20% - Accent1 4 3 3 3 2 3 2 3" xfId="39922" xr:uid="{00000000-0005-0000-0000-00003A9B0000}"/>
    <cellStyle name="20% - Accent1 4 3 3 3 2 3 3" xfId="39923" xr:uid="{00000000-0005-0000-0000-00003B9B0000}"/>
    <cellStyle name="20% - Accent1 4 3 3 3 2 3 3 2" xfId="39924" xr:uid="{00000000-0005-0000-0000-00003C9B0000}"/>
    <cellStyle name="20% - Accent1 4 3 3 3 2 3 4" xfId="39925" xr:uid="{00000000-0005-0000-0000-00003D9B0000}"/>
    <cellStyle name="20% - Accent1 4 3 3 3 2 4" xfId="39926" xr:uid="{00000000-0005-0000-0000-00003E9B0000}"/>
    <cellStyle name="20% - Accent1 4 3 3 3 2 4 2" xfId="39927" xr:uid="{00000000-0005-0000-0000-00003F9B0000}"/>
    <cellStyle name="20% - Accent1 4 3 3 3 2 4 2 2" xfId="39928" xr:uid="{00000000-0005-0000-0000-0000409B0000}"/>
    <cellStyle name="20% - Accent1 4 3 3 3 2 4 2 2 2" xfId="39929" xr:uid="{00000000-0005-0000-0000-0000419B0000}"/>
    <cellStyle name="20% - Accent1 4 3 3 3 2 4 2 3" xfId="39930" xr:uid="{00000000-0005-0000-0000-0000429B0000}"/>
    <cellStyle name="20% - Accent1 4 3 3 3 2 4 3" xfId="39931" xr:uid="{00000000-0005-0000-0000-0000439B0000}"/>
    <cellStyle name="20% - Accent1 4 3 3 3 2 4 3 2" xfId="39932" xr:uid="{00000000-0005-0000-0000-0000449B0000}"/>
    <cellStyle name="20% - Accent1 4 3 3 3 2 4 4" xfId="39933" xr:uid="{00000000-0005-0000-0000-0000459B0000}"/>
    <cellStyle name="20% - Accent1 4 3 3 3 2 5" xfId="39934" xr:uid="{00000000-0005-0000-0000-0000469B0000}"/>
    <cellStyle name="20% - Accent1 4 3 3 3 2 5 2" xfId="39935" xr:uid="{00000000-0005-0000-0000-0000479B0000}"/>
    <cellStyle name="20% - Accent1 4 3 3 3 2 5 2 2" xfId="39936" xr:uid="{00000000-0005-0000-0000-0000489B0000}"/>
    <cellStyle name="20% - Accent1 4 3 3 3 2 5 3" xfId="39937" xr:uid="{00000000-0005-0000-0000-0000499B0000}"/>
    <cellStyle name="20% - Accent1 4 3 3 3 2 6" xfId="39938" xr:uid="{00000000-0005-0000-0000-00004A9B0000}"/>
    <cellStyle name="20% - Accent1 4 3 3 3 2 6 2" xfId="39939" xr:uid="{00000000-0005-0000-0000-00004B9B0000}"/>
    <cellStyle name="20% - Accent1 4 3 3 3 2 6 2 2" xfId="39940" xr:uid="{00000000-0005-0000-0000-00004C9B0000}"/>
    <cellStyle name="20% - Accent1 4 3 3 3 2 6 3" xfId="39941" xr:uid="{00000000-0005-0000-0000-00004D9B0000}"/>
    <cellStyle name="20% - Accent1 4 3 3 3 2 7" xfId="39942" xr:uid="{00000000-0005-0000-0000-00004E9B0000}"/>
    <cellStyle name="20% - Accent1 4 3 3 3 2 7 2" xfId="39943" xr:uid="{00000000-0005-0000-0000-00004F9B0000}"/>
    <cellStyle name="20% - Accent1 4 3 3 3 2 8" xfId="39944" xr:uid="{00000000-0005-0000-0000-0000509B0000}"/>
    <cellStyle name="20% - Accent1 4 3 3 3 2 8 2" xfId="39945" xr:uid="{00000000-0005-0000-0000-0000519B0000}"/>
    <cellStyle name="20% - Accent1 4 3 3 3 2 9" xfId="39946" xr:uid="{00000000-0005-0000-0000-0000529B0000}"/>
    <cellStyle name="20% - Accent1 4 3 3 3 3" xfId="39947" xr:uid="{00000000-0005-0000-0000-0000539B0000}"/>
    <cellStyle name="20% - Accent1 4 3 3 3 3 2" xfId="39948" xr:uid="{00000000-0005-0000-0000-0000549B0000}"/>
    <cellStyle name="20% - Accent1 4 3 3 3 3 2 2" xfId="39949" xr:uid="{00000000-0005-0000-0000-0000559B0000}"/>
    <cellStyle name="20% - Accent1 4 3 3 3 3 2 2 2" xfId="39950" xr:uid="{00000000-0005-0000-0000-0000569B0000}"/>
    <cellStyle name="20% - Accent1 4 3 3 3 3 2 2 2 2" xfId="39951" xr:uid="{00000000-0005-0000-0000-0000579B0000}"/>
    <cellStyle name="20% - Accent1 4 3 3 3 3 2 2 3" xfId="39952" xr:uid="{00000000-0005-0000-0000-0000589B0000}"/>
    <cellStyle name="20% - Accent1 4 3 3 3 3 2 3" xfId="39953" xr:uid="{00000000-0005-0000-0000-0000599B0000}"/>
    <cellStyle name="20% - Accent1 4 3 3 3 3 2 3 2" xfId="39954" xr:uid="{00000000-0005-0000-0000-00005A9B0000}"/>
    <cellStyle name="20% - Accent1 4 3 3 3 3 2 4" xfId="39955" xr:uid="{00000000-0005-0000-0000-00005B9B0000}"/>
    <cellStyle name="20% - Accent1 4 3 3 3 3 3" xfId="39956" xr:uid="{00000000-0005-0000-0000-00005C9B0000}"/>
    <cellStyle name="20% - Accent1 4 3 3 3 3 3 2" xfId="39957" xr:uid="{00000000-0005-0000-0000-00005D9B0000}"/>
    <cellStyle name="20% - Accent1 4 3 3 3 3 3 2 2" xfId="39958" xr:uid="{00000000-0005-0000-0000-00005E9B0000}"/>
    <cellStyle name="20% - Accent1 4 3 3 3 3 3 2 2 2" xfId="39959" xr:uid="{00000000-0005-0000-0000-00005F9B0000}"/>
    <cellStyle name="20% - Accent1 4 3 3 3 3 3 2 3" xfId="39960" xr:uid="{00000000-0005-0000-0000-0000609B0000}"/>
    <cellStyle name="20% - Accent1 4 3 3 3 3 3 3" xfId="39961" xr:uid="{00000000-0005-0000-0000-0000619B0000}"/>
    <cellStyle name="20% - Accent1 4 3 3 3 3 3 3 2" xfId="39962" xr:uid="{00000000-0005-0000-0000-0000629B0000}"/>
    <cellStyle name="20% - Accent1 4 3 3 3 3 3 4" xfId="39963" xr:uid="{00000000-0005-0000-0000-0000639B0000}"/>
    <cellStyle name="20% - Accent1 4 3 3 3 3 4" xfId="39964" xr:uid="{00000000-0005-0000-0000-0000649B0000}"/>
    <cellStyle name="20% - Accent1 4 3 3 3 3 4 2" xfId="39965" xr:uid="{00000000-0005-0000-0000-0000659B0000}"/>
    <cellStyle name="20% - Accent1 4 3 3 3 3 4 2 2" xfId="39966" xr:uid="{00000000-0005-0000-0000-0000669B0000}"/>
    <cellStyle name="20% - Accent1 4 3 3 3 3 4 2 2 2" xfId="39967" xr:uid="{00000000-0005-0000-0000-0000679B0000}"/>
    <cellStyle name="20% - Accent1 4 3 3 3 3 4 2 3" xfId="39968" xr:uid="{00000000-0005-0000-0000-0000689B0000}"/>
    <cellStyle name="20% - Accent1 4 3 3 3 3 4 3" xfId="39969" xr:uid="{00000000-0005-0000-0000-0000699B0000}"/>
    <cellStyle name="20% - Accent1 4 3 3 3 3 4 3 2" xfId="39970" xr:uid="{00000000-0005-0000-0000-00006A9B0000}"/>
    <cellStyle name="20% - Accent1 4 3 3 3 3 4 4" xfId="39971" xr:uid="{00000000-0005-0000-0000-00006B9B0000}"/>
    <cellStyle name="20% - Accent1 4 3 3 3 3 5" xfId="39972" xr:uid="{00000000-0005-0000-0000-00006C9B0000}"/>
    <cellStyle name="20% - Accent1 4 3 3 3 3 5 2" xfId="39973" xr:uid="{00000000-0005-0000-0000-00006D9B0000}"/>
    <cellStyle name="20% - Accent1 4 3 3 3 3 5 2 2" xfId="39974" xr:uid="{00000000-0005-0000-0000-00006E9B0000}"/>
    <cellStyle name="20% - Accent1 4 3 3 3 3 5 3" xfId="39975" xr:uid="{00000000-0005-0000-0000-00006F9B0000}"/>
    <cellStyle name="20% - Accent1 4 3 3 3 3 6" xfId="39976" xr:uid="{00000000-0005-0000-0000-0000709B0000}"/>
    <cellStyle name="20% - Accent1 4 3 3 3 3 6 2" xfId="39977" xr:uid="{00000000-0005-0000-0000-0000719B0000}"/>
    <cellStyle name="20% - Accent1 4 3 3 3 3 6 2 2" xfId="39978" xr:uid="{00000000-0005-0000-0000-0000729B0000}"/>
    <cellStyle name="20% - Accent1 4 3 3 3 3 6 3" xfId="39979" xr:uid="{00000000-0005-0000-0000-0000739B0000}"/>
    <cellStyle name="20% - Accent1 4 3 3 3 3 7" xfId="39980" xr:uid="{00000000-0005-0000-0000-0000749B0000}"/>
    <cellStyle name="20% - Accent1 4 3 3 3 3 7 2" xfId="39981" xr:uid="{00000000-0005-0000-0000-0000759B0000}"/>
    <cellStyle name="20% - Accent1 4 3 3 3 3 8" xfId="39982" xr:uid="{00000000-0005-0000-0000-0000769B0000}"/>
    <cellStyle name="20% - Accent1 4 3 3 3 3 8 2" xfId="39983" xr:uid="{00000000-0005-0000-0000-0000779B0000}"/>
    <cellStyle name="20% - Accent1 4 3 3 3 3 9" xfId="39984" xr:uid="{00000000-0005-0000-0000-0000789B0000}"/>
    <cellStyle name="20% - Accent1 4 3 3 3 4" xfId="39985" xr:uid="{00000000-0005-0000-0000-0000799B0000}"/>
    <cellStyle name="20% - Accent1 4 3 3 3 4 2" xfId="39986" xr:uid="{00000000-0005-0000-0000-00007A9B0000}"/>
    <cellStyle name="20% - Accent1 4 3 3 3 4 2 2" xfId="39987" xr:uid="{00000000-0005-0000-0000-00007B9B0000}"/>
    <cellStyle name="20% - Accent1 4 3 3 3 4 2 2 2" xfId="39988" xr:uid="{00000000-0005-0000-0000-00007C9B0000}"/>
    <cellStyle name="20% - Accent1 4 3 3 3 4 2 3" xfId="39989" xr:uid="{00000000-0005-0000-0000-00007D9B0000}"/>
    <cellStyle name="20% - Accent1 4 3 3 3 4 3" xfId="39990" xr:uid="{00000000-0005-0000-0000-00007E9B0000}"/>
    <cellStyle name="20% - Accent1 4 3 3 3 4 3 2" xfId="39991" xr:uid="{00000000-0005-0000-0000-00007F9B0000}"/>
    <cellStyle name="20% - Accent1 4 3 3 3 4 4" xfId="39992" xr:uid="{00000000-0005-0000-0000-0000809B0000}"/>
    <cellStyle name="20% - Accent1 4 3 3 3 5" xfId="39993" xr:uid="{00000000-0005-0000-0000-0000819B0000}"/>
    <cellStyle name="20% - Accent1 4 3 3 3 5 2" xfId="39994" xr:uid="{00000000-0005-0000-0000-0000829B0000}"/>
    <cellStyle name="20% - Accent1 4 3 3 3 5 2 2" xfId="39995" xr:uid="{00000000-0005-0000-0000-0000839B0000}"/>
    <cellStyle name="20% - Accent1 4 3 3 3 5 2 2 2" xfId="39996" xr:uid="{00000000-0005-0000-0000-0000849B0000}"/>
    <cellStyle name="20% - Accent1 4 3 3 3 5 2 3" xfId="39997" xr:uid="{00000000-0005-0000-0000-0000859B0000}"/>
    <cellStyle name="20% - Accent1 4 3 3 3 5 3" xfId="39998" xr:uid="{00000000-0005-0000-0000-0000869B0000}"/>
    <cellStyle name="20% - Accent1 4 3 3 3 5 3 2" xfId="39999" xr:uid="{00000000-0005-0000-0000-0000879B0000}"/>
    <cellStyle name="20% - Accent1 4 3 3 3 5 4" xfId="40000" xr:uid="{00000000-0005-0000-0000-0000889B0000}"/>
    <cellStyle name="20% - Accent1 4 3 3 3 6" xfId="40001" xr:uid="{00000000-0005-0000-0000-0000899B0000}"/>
    <cellStyle name="20% - Accent1 4 3 3 3 6 2" xfId="40002" xr:uid="{00000000-0005-0000-0000-00008A9B0000}"/>
    <cellStyle name="20% - Accent1 4 3 3 3 6 2 2" xfId="40003" xr:uid="{00000000-0005-0000-0000-00008B9B0000}"/>
    <cellStyle name="20% - Accent1 4 3 3 3 6 2 2 2" xfId="40004" xr:uid="{00000000-0005-0000-0000-00008C9B0000}"/>
    <cellStyle name="20% - Accent1 4 3 3 3 6 2 3" xfId="40005" xr:uid="{00000000-0005-0000-0000-00008D9B0000}"/>
    <cellStyle name="20% - Accent1 4 3 3 3 6 3" xfId="40006" xr:uid="{00000000-0005-0000-0000-00008E9B0000}"/>
    <cellStyle name="20% - Accent1 4 3 3 3 6 3 2" xfId="40007" xr:uid="{00000000-0005-0000-0000-00008F9B0000}"/>
    <cellStyle name="20% - Accent1 4 3 3 3 6 4" xfId="40008" xr:uid="{00000000-0005-0000-0000-0000909B0000}"/>
    <cellStyle name="20% - Accent1 4 3 3 3 7" xfId="40009" xr:uid="{00000000-0005-0000-0000-0000919B0000}"/>
    <cellStyle name="20% - Accent1 4 3 3 3 7 2" xfId="40010" xr:uid="{00000000-0005-0000-0000-0000929B0000}"/>
    <cellStyle name="20% - Accent1 4 3 3 3 7 2 2" xfId="40011" xr:uid="{00000000-0005-0000-0000-0000939B0000}"/>
    <cellStyle name="20% - Accent1 4 3 3 3 7 3" xfId="40012" xr:uid="{00000000-0005-0000-0000-0000949B0000}"/>
    <cellStyle name="20% - Accent1 4 3 3 3 8" xfId="40013" xr:uid="{00000000-0005-0000-0000-0000959B0000}"/>
    <cellStyle name="20% - Accent1 4 3 3 3 8 2" xfId="40014" xr:uid="{00000000-0005-0000-0000-0000969B0000}"/>
    <cellStyle name="20% - Accent1 4 3 3 3 8 2 2" xfId="40015" xr:uid="{00000000-0005-0000-0000-0000979B0000}"/>
    <cellStyle name="20% - Accent1 4 3 3 3 8 3" xfId="40016" xr:uid="{00000000-0005-0000-0000-0000989B0000}"/>
    <cellStyle name="20% - Accent1 4 3 3 3 9" xfId="40017" xr:uid="{00000000-0005-0000-0000-0000999B0000}"/>
    <cellStyle name="20% - Accent1 4 3 3 3 9 2" xfId="40018" xr:uid="{00000000-0005-0000-0000-00009A9B0000}"/>
    <cellStyle name="20% - Accent1 4 3 3 4" xfId="40019" xr:uid="{00000000-0005-0000-0000-00009B9B0000}"/>
    <cellStyle name="20% - Accent1 4 3 3 4 10" xfId="40020" xr:uid="{00000000-0005-0000-0000-00009C9B0000}"/>
    <cellStyle name="20% - Accent1 4 3 3 4 10 2" xfId="40021" xr:uid="{00000000-0005-0000-0000-00009D9B0000}"/>
    <cellStyle name="20% - Accent1 4 3 3 4 11" xfId="40022" xr:uid="{00000000-0005-0000-0000-00009E9B0000}"/>
    <cellStyle name="20% - Accent1 4 3 3 4 2" xfId="40023" xr:uid="{00000000-0005-0000-0000-00009F9B0000}"/>
    <cellStyle name="20% - Accent1 4 3 3 4 2 2" xfId="40024" xr:uid="{00000000-0005-0000-0000-0000A09B0000}"/>
    <cellStyle name="20% - Accent1 4 3 3 4 2 2 2" xfId="40025" xr:uid="{00000000-0005-0000-0000-0000A19B0000}"/>
    <cellStyle name="20% - Accent1 4 3 3 4 2 2 2 2" xfId="40026" xr:uid="{00000000-0005-0000-0000-0000A29B0000}"/>
    <cellStyle name="20% - Accent1 4 3 3 4 2 2 2 2 2" xfId="40027" xr:uid="{00000000-0005-0000-0000-0000A39B0000}"/>
    <cellStyle name="20% - Accent1 4 3 3 4 2 2 2 3" xfId="40028" xr:uid="{00000000-0005-0000-0000-0000A49B0000}"/>
    <cellStyle name="20% - Accent1 4 3 3 4 2 2 3" xfId="40029" xr:uid="{00000000-0005-0000-0000-0000A59B0000}"/>
    <cellStyle name="20% - Accent1 4 3 3 4 2 2 3 2" xfId="40030" xr:uid="{00000000-0005-0000-0000-0000A69B0000}"/>
    <cellStyle name="20% - Accent1 4 3 3 4 2 2 4" xfId="40031" xr:uid="{00000000-0005-0000-0000-0000A79B0000}"/>
    <cellStyle name="20% - Accent1 4 3 3 4 2 3" xfId="40032" xr:uid="{00000000-0005-0000-0000-0000A89B0000}"/>
    <cellStyle name="20% - Accent1 4 3 3 4 2 3 2" xfId="40033" xr:uid="{00000000-0005-0000-0000-0000A99B0000}"/>
    <cellStyle name="20% - Accent1 4 3 3 4 2 3 2 2" xfId="40034" xr:uid="{00000000-0005-0000-0000-0000AA9B0000}"/>
    <cellStyle name="20% - Accent1 4 3 3 4 2 3 2 2 2" xfId="40035" xr:uid="{00000000-0005-0000-0000-0000AB9B0000}"/>
    <cellStyle name="20% - Accent1 4 3 3 4 2 3 2 3" xfId="40036" xr:uid="{00000000-0005-0000-0000-0000AC9B0000}"/>
    <cellStyle name="20% - Accent1 4 3 3 4 2 3 3" xfId="40037" xr:uid="{00000000-0005-0000-0000-0000AD9B0000}"/>
    <cellStyle name="20% - Accent1 4 3 3 4 2 3 3 2" xfId="40038" xr:uid="{00000000-0005-0000-0000-0000AE9B0000}"/>
    <cellStyle name="20% - Accent1 4 3 3 4 2 3 4" xfId="40039" xr:uid="{00000000-0005-0000-0000-0000AF9B0000}"/>
    <cellStyle name="20% - Accent1 4 3 3 4 2 4" xfId="40040" xr:uid="{00000000-0005-0000-0000-0000B09B0000}"/>
    <cellStyle name="20% - Accent1 4 3 3 4 2 4 2" xfId="40041" xr:uid="{00000000-0005-0000-0000-0000B19B0000}"/>
    <cellStyle name="20% - Accent1 4 3 3 4 2 4 2 2" xfId="40042" xr:uid="{00000000-0005-0000-0000-0000B29B0000}"/>
    <cellStyle name="20% - Accent1 4 3 3 4 2 4 2 2 2" xfId="40043" xr:uid="{00000000-0005-0000-0000-0000B39B0000}"/>
    <cellStyle name="20% - Accent1 4 3 3 4 2 4 2 3" xfId="40044" xr:uid="{00000000-0005-0000-0000-0000B49B0000}"/>
    <cellStyle name="20% - Accent1 4 3 3 4 2 4 3" xfId="40045" xr:uid="{00000000-0005-0000-0000-0000B59B0000}"/>
    <cellStyle name="20% - Accent1 4 3 3 4 2 4 3 2" xfId="40046" xr:uid="{00000000-0005-0000-0000-0000B69B0000}"/>
    <cellStyle name="20% - Accent1 4 3 3 4 2 4 4" xfId="40047" xr:uid="{00000000-0005-0000-0000-0000B79B0000}"/>
    <cellStyle name="20% - Accent1 4 3 3 4 2 5" xfId="40048" xr:uid="{00000000-0005-0000-0000-0000B89B0000}"/>
    <cellStyle name="20% - Accent1 4 3 3 4 2 5 2" xfId="40049" xr:uid="{00000000-0005-0000-0000-0000B99B0000}"/>
    <cellStyle name="20% - Accent1 4 3 3 4 2 5 2 2" xfId="40050" xr:uid="{00000000-0005-0000-0000-0000BA9B0000}"/>
    <cellStyle name="20% - Accent1 4 3 3 4 2 5 3" xfId="40051" xr:uid="{00000000-0005-0000-0000-0000BB9B0000}"/>
    <cellStyle name="20% - Accent1 4 3 3 4 2 6" xfId="40052" xr:uid="{00000000-0005-0000-0000-0000BC9B0000}"/>
    <cellStyle name="20% - Accent1 4 3 3 4 2 6 2" xfId="40053" xr:uid="{00000000-0005-0000-0000-0000BD9B0000}"/>
    <cellStyle name="20% - Accent1 4 3 3 4 2 6 2 2" xfId="40054" xr:uid="{00000000-0005-0000-0000-0000BE9B0000}"/>
    <cellStyle name="20% - Accent1 4 3 3 4 2 6 3" xfId="40055" xr:uid="{00000000-0005-0000-0000-0000BF9B0000}"/>
    <cellStyle name="20% - Accent1 4 3 3 4 2 7" xfId="40056" xr:uid="{00000000-0005-0000-0000-0000C09B0000}"/>
    <cellStyle name="20% - Accent1 4 3 3 4 2 7 2" xfId="40057" xr:uid="{00000000-0005-0000-0000-0000C19B0000}"/>
    <cellStyle name="20% - Accent1 4 3 3 4 2 8" xfId="40058" xr:uid="{00000000-0005-0000-0000-0000C29B0000}"/>
    <cellStyle name="20% - Accent1 4 3 3 4 2 8 2" xfId="40059" xr:uid="{00000000-0005-0000-0000-0000C39B0000}"/>
    <cellStyle name="20% - Accent1 4 3 3 4 2 9" xfId="40060" xr:uid="{00000000-0005-0000-0000-0000C49B0000}"/>
    <cellStyle name="20% - Accent1 4 3 3 4 3" xfId="40061" xr:uid="{00000000-0005-0000-0000-0000C59B0000}"/>
    <cellStyle name="20% - Accent1 4 3 3 4 3 2" xfId="40062" xr:uid="{00000000-0005-0000-0000-0000C69B0000}"/>
    <cellStyle name="20% - Accent1 4 3 3 4 3 2 2" xfId="40063" xr:uid="{00000000-0005-0000-0000-0000C79B0000}"/>
    <cellStyle name="20% - Accent1 4 3 3 4 3 2 2 2" xfId="40064" xr:uid="{00000000-0005-0000-0000-0000C89B0000}"/>
    <cellStyle name="20% - Accent1 4 3 3 4 3 2 2 2 2" xfId="40065" xr:uid="{00000000-0005-0000-0000-0000C99B0000}"/>
    <cellStyle name="20% - Accent1 4 3 3 4 3 2 2 3" xfId="40066" xr:uid="{00000000-0005-0000-0000-0000CA9B0000}"/>
    <cellStyle name="20% - Accent1 4 3 3 4 3 2 3" xfId="40067" xr:uid="{00000000-0005-0000-0000-0000CB9B0000}"/>
    <cellStyle name="20% - Accent1 4 3 3 4 3 2 3 2" xfId="40068" xr:uid="{00000000-0005-0000-0000-0000CC9B0000}"/>
    <cellStyle name="20% - Accent1 4 3 3 4 3 2 4" xfId="40069" xr:uid="{00000000-0005-0000-0000-0000CD9B0000}"/>
    <cellStyle name="20% - Accent1 4 3 3 4 3 3" xfId="40070" xr:uid="{00000000-0005-0000-0000-0000CE9B0000}"/>
    <cellStyle name="20% - Accent1 4 3 3 4 3 3 2" xfId="40071" xr:uid="{00000000-0005-0000-0000-0000CF9B0000}"/>
    <cellStyle name="20% - Accent1 4 3 3 4 3 3 2 2" xfId="40072" xr:uid="{00000000-0005-0000-0000-0000D09B0000}"/>
    <cellStyle name="20% - Accent1 4 3 3 4 3 3 2 2 2" xfId="40073" xr:uid="{00000000-0005-0000-0000-0000D19B0000}"/>
    <cellStyle name="20% - Accent1 4 3 3 4 3 3 2 3" xfId="40074" xr:uid="{00000000-0005-0000-0000-0000D29B0000}"/>
    <cellStyle name="20% - Accent1 4 3 3 4 3 3 3" xfId="40075" xr:uid="{00000000-0005-0000-0000-0000D39B0000}"/>
    <cellStyle name="20% - Accent1 4 3 3 4 3 3 3 2" xfId="40076" xr:uid="{00000000-0005-0000-0000-0000D49B0000}"/>
    <cellStyle name="20% - Accent1 4 3 3 4 3 3 4" xfId="40077" xr:uid="{00000000-0005-0000-0000-0000D59B0000}"/>
    <cellStyle name="20% - Accent1 4 3 3 4 3 4" xfId="40078" xr:uid="{00000000-0005-0000-0000-0000D69B0000}"/>
    <cellStyle name="20% - Accent1 4 3 3 4 3 4 2" xfId="40079" xr:uid="{00000000-0005-0000-0000-0000D79B0000}"/>
    <cellStyle name="20% - Accent1 4 3 3 4 3 4 2 2" xfId="40080" xr:uid="{00000000-0005-0000-0000-0000D89B0000}"/>
    <cellStyle name="20% - Accent1 4 3 3 4 3 4 2 2 2" xfId="40081" xr:uid="{00000000-0005-0000-0000-0000D99B0000}"/>
    <cellStyle name="20% - Accent1 4 3 3 4 3 4 2 3" xfId="40082" xr:uid="{00000000-0005-0000-0000-0000DA9B0000}"/>
    <cellStyle name="20% - Accent1 4 3 3 4 3 4 3" xfId="40083" xr:uid="{00000000-0005-0000-0000-0000DB9B0000}"/>
    <cellStyle name="20% - Accent1 4 3 3 4 3 4 3 2" xfId="40084" xr:uid="{00000000-0005-0000-0000-0000DC9B0000}"/>
    <cellStyle name="20% - Accent1 4 3 3 4 3 4 4" xfId="40085" xr:uid="{00000000-0005-0000-0000-0000DD9B0000}"/>
    <cellStyle name="20% - Accent1 4 3 3 4 3 5" xfId="40086" xr:uid="{00000000-0005-0000-0000-0000DE9B0000}"/>
    <cellStyle name="20% - Accent1 4 3 3 4 3 5 2" xfId="40087" xr:uid="{00000000-0005-0000-0000-0000DF9B0000}"/>
    <cellStyle name="20% - Accent1 4 3 3 4 3 5 2 2" xfId="40088" xr:uid="{00000000-0005-0000-0000-0000E09B0000}"/>
    <cellStyle name="20% - Accent1 4 3 3 4 3 5 3" xfId="40089" xr:uid="{00000000-0005-0000-0000-0000E19B0000}"/>
    <cellStyle name="20% - Accent1 4 3 3 4 3 6" xfId="40090" xr:uid="{00000000-0005-0000-0000-0000E29B0000}"/>
    <cellStyle name="20% - Accent1 4 3 3 4 3 6 2" xfId="40091" xr:uid="{00000000-0005-0000-0000-0000E39B0000}"/>
    <cellStyle name="20% - Accent1 4 3 3 4 3 6 2 2" xfId="40092" xr:uid="{00000000-0005-0000-0000-0000E49B0000}"/>
    <cellStyle name="20% - Accent1 4 3 3 4 3 6 3" xfId="40093" xr:uid="{00000000-0005-0000-0000-0000E59B0000}"/>
    <cellStyle name="20% - Accent1 4 3 3 4 3 7" xfId="40094" xr:uid="{00000000-0005-0000-0000-0000E69B0000}"/>
    <cellStyle name="20% - Accent1 4 3 3 4 3 7 2" xfId="40095" xr:uid="{00000000-0005-0000-0000-0000E79B0000}"/>
    <cellStyle name="20% - Accent1 4 3 3 4 3 8" xfId="40096" xr:uid="{00000000-0005-0000-0000-0000E89B0000}"/>
    <cellStyle name="20% - Accent1 4 3 3 4 3 8 2" xfId="40097" xr:uid="{00000000-0005-0000-0000-0000E99B0000}"/>
    <cellStyle name="20% - Accent1 4 3 3 4 3 9" xfId="40098" xr:uid="{00000000-0005-0000-0000-0000EA9B0000}"/>
    <cellStyle name="20% - Accent1 4 3 3 4 4" xfId="40099" xr:uid="{00000000-0005-0000-0000-0000EB9B0000}"/>
    <cellStyle name="20% - Accent1 4 3 3 4 4 2" xfId="40100" xr:uid="{00000000-0005-0000-0000-0000EC9B0000}"/>
    <cellStyle name="20% - Accent1 4 3 3 4 4 2 2" xfId="40101" xr:uid="{00000000-0005-0000-0000-0000ED9B0000}"/>
    <cellStyle name="20% - Accent1 4 3 3 4 4 2 2 2" xfId="40102" xr:uid="{00000000-0005-0000-0000-0000EE9B0000}"/>
    <cellStyle name="20% - Accent1 4 3 3 4 4 2 3" xfId="40103" xr:uid="{00000000-0005-0000-0000-0000EF9B0000}"/>
    <cellStyle name="20% - Accent1 4 3 3 4 4 3" xfId="40104" xr:uid="{00000000-0005-0000-0000-0000F09B0000}"/>
    <cellStyle name="20% - Accent1 4 3 3 4 4 3 2" xfId="40105" xr:uid="{00000000-0005-0000-0000-0000F19B0000}"/>
    <cellStyle name="20% - Accent1 4 3 3 4 4 4" xfId="40106" xr:uid="{00000000-0005-0000-0000-0000F29B0000}"/>
    <cellStyle name="20% - Accent1 4 3 3 4 5" xfId="40107" xr:uid="{00000000-0005-0000-0000-0000F39B0000}"/>
    <cellStyle name="20% - Accent1 4 3 3 4 5 2" xfId="40108" xr:uid="{00000000-0005-0000-0000-0000F49B0000}"/>
    <cellStyle name="20% - Accent1 4 3 3 4 5 2 2" xfId="40109" xr:uid="{00000000-0005-0000-0000-0000F59B0000}"/>
    <cellStyle name="20% - Accent1 4 3 3 4 5 2 2 2" xfId="40110" xr:uid="{00000000-0005-0000-0000-0000F69B0000}"/>
    <cellStyle name="20% - Accent1 4 3 3 4 5 2 3" xfId="40111" xr:uid="{00000000-0005-0000-0000-0000F79B0000}"/>
    <cellStyle name="20% - Accent1 4 3 3 4 5 3" xfId="40112" xr:uid="{00000000-0005-0000-0000-0000F89B0000}"/>
    <cellStyle name="20% - Accent1 4 3 3 4 5 3 2" xfId="40113" xr:uid="{00000000-0005-0000-0000-0000F99B0000}"/>
    <cellStyle name="20% - Accent1 4 3 3 4 5 4" xfId="40114" xr:uid="{00000000-0005-0000-0000-0000FA9B0000}"/>
    <cellStyle name="20% - Accent1 4 3 3 4 6" xfId="40115" xr:uid="{00000000-0005-0000-0000-0000FB9B0000}"/>
    <cellStyle name="20% - Accent1 4 3 3 4 6 2" xfId="40116" xr:uid="{00000000-0005-0000-0000-0000FC9B0000}"/>
    <cellStyle name="20% - Accent1 4 3 3 4 6 2 2" xfId="40117" xr:uid="{00000000-0005-0000-0000-0000FD9B0000}"/>
    <cellStyle name="20% - Accent1 4 3 3 4 6 2 2 2" xfId="40118" xr:uid="{00000000-0005-0000-0000-0000FE9B0000}"/>
    <cellStyle name="20% - Accent1 4 3 3 4 6 2 3" xfId="40119" xr:uid="{00000000-0005-0000-0000-0000FF9B0000}"/>
    <cellStyle name="20% - Accent1 4 3 3 4 6 3" xfId="40120" xr:uid="{00000000-0005-0000-0000-0000009C0000}"/>
    <cellStyle name="20% - Accent1 4 3 3 4 6 3 2" xfId="40121" xr:uid="{00000000-0005-0000-0000-0000019C0000}"/>
    <cellStyle name="20% - Accent1 4 3 3 4 6 4" xfId="40122" xr:uid="{00000000-0005-0000-0000-0000029C0000}"/>
    <cellStyle name="20% - Accent1 4 3 3 4 7" xfId="40123" xr:uid="{00000000-0005-0000-0000-0000039C0000}"/>
    <cellStyle name="20% - Accent1 4 3 3 4 7 2" xfId="40124" xr:uid="{00000000-0005-0000-0000-0000049C0000}"/>
    <cellStyle name="20% - Accent1 4 3 3 4 7 2 2" xfId="40125" xr:uid="{00000000-0005-0000-0000-0000059C0000}"/>
    <cellStyle name="20% - Accent1 4 3 3 4 7 3" xfId="40126" xr:uid="{00000000-0005-0000-0000-0000069C0000}"/>
    <cellStyle name="20% - Accent1 4 3 3 4 8" xfId="40127" xr:uid="{00000000-0005-0000-0000-0000079C0000}"/>
    <cellStyle name="20% - Accent1 4 3 3 4 8 2" xfId="40128" xr:uid="{00000000-0005-0000-0000-0000089C0000}"/>
    <cellStyle name="20% - Accent1 4 3 3 4 8 2 2" xfId="40129" xr:uid="{00000000-0005-0000-0000-0000099C0000}"/>
    <cellStyle name="20% - Accent1 4 3 3 4 8 3" xfId="40130" xr:uid="{00000000-0005-0000-0000-00000A9C0000}"/>
    <cellStyle name="20% - Accent1 4 3 3 4 9" xfId="40131" xr:uid="{00000000-0005-0000-0000-00000B9C0000}"/>
    <cellStyle name="20% - Accent1 4 3 3 4 9 2" xfId="40132" xr:uid="{00000000-0005-0000-0000-00000C9C0000}"/>
    <cellStyle name="20% - Accent1 4 3 3 5" xfId="40133" xr:uid="{00000000-0005-0000-0000-00000D9C0000}"/>
    <cellStyle name="20% - Accent1 4 3 3 5 2" xfId="40134" xr:uid="{00000000-0005-0000-0000-00000E9C0000}"/>
    <cellStyle name="20% - Accent1 4 3 3 5 2 2" xfId="40135" xr:uid="{00000000-0005-0000-0000-00000F9C0000}"/>
    <cellStyle name="20% - Accent1 4 3 3 5 2 2 2" xfId="40136" xr:uid="{00000000-0005-0000-0000-0000109C0000}"/>
    <cellStyle name="20% - Accent1 4 3 3 5 2 2 2 2" xfId="40137" xr:uid="{00000000-0005-0000-0000-0000119C0000}"/>
    <cellStyle name="20% - Accent1 4 3 3 5 2 2 3" xfId="40138" xr:uid="{00000000-0005-0000-0000-0000129C0000}"/>
    <cellStyle name="20% - Accent1 4 3 3 5 2 3" xfId="40139" xr:uid="{00000000-0005-0000-0000-0000139C0000}"/>
    <cellStyle name="20% - Accent1 4 3 3 5 2 3 2" xfId="40140" xr:uid="{00000000-0005-0000-0000-0000149C0000}"/>
    <cellStyle name="20% - Accent1 4 3 3 5 2 4" xfId="40141" xr:uid="{00000000-0005-0000-0000-0000159C0000}"/>
    <cellStyle name="20% - Accent1 4 3 3 5 3" xfId="40142" xr:uid="{00000000-0005-0000-0000-0000169C0000}"/>
    <cellStyle name="20% - Accent1 4 3 3 5 3 2" xfId="40143" xr:uid="{00000000-0005-0000-0000-0000179C0000}"/>
    <cellStyle name="20% - Accent1 4 3 3 5 3 2 2" xfId="40144" xr:uid="{00000000-0005-0000-0000-0000189C0000}"/>
    <cellStyle name="20% - Accent1 4 3 3 5 3 2 2 2" xfId="40145" xr:uid="{00000000-0005-0000-0000-0000199C0000}"/>
    <cellStyle name="20% - Accent1 4 3 3 5 3 2 3" xfId="40146" xr:uid="{00000000-0005-0000-0000-00001A9C0000}"/>
    <cellStyle name="20% - Accent1 4 3 3 5 3 3" xfId="40147" xr:uid="{00000000-0005-0000-0000-00001B9C0000}"/>
    <cellStyle name="20% - Accent1 4 3 3 5 3 3 2" xfId="40148" xr:uid="{00000000-0005-0000-0000-00001C9C0000}"/>
    <cellStyle name="20% - Accent1 4 3 3 5 3 4" xfId="40149" xr:uid="{00000000-0005-0000-0000-00001D9C0000}"/>
    <cellStyle name="20% - Accent1 4 3 3 5 4" xfId="40150" xr:uid="{00000000-0005-0000-0000-00001E9C0000}"/>
    <cellStyle name="20% - Accent1 4 3 3 5 4 2" xfId="40151" xr:uid="{00000000-0005-0000-0000-00001F9C0000}"/>
    <cellStyle name="20% - Accent1 4 3 3 5 4 2 2" xfId="40152" xr:uid="{00000000-0005-0000-0000-0000209C0000}"/>
    <cellStyle name="20% - Accent1 4 3 3 5 4 2 2 2" xfId="40153" xr:uid="{00000000-0005-0000-0000-0000219C0000}"/>
    <cellStyle name="20% - Accent1 4 3 3 5 4 2 3" xfId="40154" xr:uid="{00000000-0005-0000-0000-0000229C0000}"/>
    <cellStyle name="20% - Accent1 4 3 3 5 4 3" xfId="40155" xr:uid="{00000000-0005-0000-0000-0000239C0000}"/>
    <cellStyle name="20% - Accent1 4 3 3 5 4 3 2" xfId="40156" xr:uid="{00000000-0005-0000-0000-0000249C0000}"/>
    <cellStyle name="20% - Accent1 4 3 3 5 4 4" xfId="40157" xr:uid="{00000000-0005-0000-0000-0000259C0000}"/>
    <cellStyle name="20% - Accent1 4 3 3 5 5" xfId="40158" xr:uid="{00000000-0005-0000-0000-0000269C0000}"/>
    <cellStyle name="20% - Accent1 4 3 3 5 5 2" xfId="40159" xr:uid="{00000000-0005-0000-0000-0000279C0000}"/>
    <cellStyle name="20% - Accent1 4 3 3 5 5 2 2" xfId="40160" xr:uid="{00000000-0005-0000-0000-0000289C0000}"/>
    <cellStyle name="20% - Accent1 4 3 3 5 5 3" xfId="40161" xr:uid="{00000000-0005-0000-0000-0000299C0000}"/>
    <cellStyle name="20% - Accent1 4 3 3 5 6" xfId="40162" xr:uid="{00000000-0005-0000-0000-00002A9C0000}"/>
    <cellStyle name="20% - Accent1 4 3 3 5 6 2" xfId="40163" xr:uid="{00000000-0005-0000-0000-00002B9C0000}"/>
    <cellStyle name="20% - Accent1 4 3 3 5 6 2 2" xfId="40164" xr:uid="{00000000-0005-0000-0000-00002C9C0000}"/>
    <cellStyle name="20% - Accent1 4 3 3 5 6 3" xfId="40165" xr:uid="{00000000-0005-0000-0000-00002D9C0000}"/>
    <cellStyle name="20% - Accent1 4 3 3 5 7" xfId="40166" xr:uid="{00000000-0005-0000-0000-00002E9C0000}"/>
    <cellStyle name="20% - Accent1 4 3 3 5 7 2" xfId="40167" xr:uid="{00000000-0005-0000-0000-00002F9C0000}"/>
    <cellStyle name="20% - Accent1 4 3 3 5 8" xfId="40168" xr:uid="{00000000-0005-0000-0000-0000309C0000}"/>
    <cellStyle name="20% - Accent1 4 3 3 5 8 2" xfId="40169" xr:uid="{00000000-0005-0000-0000-0000319C0000}"/>
    <cellStyle name="20% - Accent1 4 3 3 5 9" xfId="40170" xr:uid="{00000000-0005-0000-0000-0000329C0000}"/>
    <cellStyle name="20% - Accent1 4 3 3 6" xfId="40171" xr:uid="{00000000-0005-0000-0000-0000339C0000}"/>
    <cellStyle name="20% - Accent1 4 3 3 6 2" xfId="40172" xr:uid="{00000000-0005-0000-0000-0000349C0000}"/>
    <cellStyle name="20% - Accent1 4 3 3 6 2 2" xfId="40173" xr:uid="{00000000-0005-0000-0000-0000359C0000}"/>
    <cellStyle name="20% - Accent1 4 3 3 6 2 2 2" xfId="40174" xr:uid="{00000000-0005-0000-0000-0000369C0000}"/>
    <cellStyle name="20% - Accent1 4 3 3 6 2 2 2 2" xfId="40175" xr:uid="{00000000-0005-0000-0000-0000379C0000}"/>
    <cellStyle name="20% - Accent1 4 3 3 6 2 2 3" xfId="40176" xr:uid="{00000000-0005-0000-0000-0000389C0000}"/>
    <cellStyle name="20% - Accent1 4 3 3 6 2 3" xfId="40177" xr:uid="{00000000-0005-0000-0000-0000399C0000}"/>
    <cellStyle name="20% - Accent1 4 3 3 6 2 3 2" xfId="40178" xr:uid="{00000000-0005-0000-0000-00003A9C0000}"/>
    <cellStyle name="20% - Accent1 4 3 3 6 2 4" xfId="40179" xr:uid="{00000000-0005-0000-0000-00003B9C0000}"/>
    <cellStyle name="20% - Accent1 4 3 3 6 3" xfId="40180" xr:uid="{00000000-0005-0000-0000-00003C9C0000}"/>
    <cellStyle name="20% - Accent1 4 3 3 6 3 2" xfId="40181" xr:uid="{00000000-0005-0000-0000-00003D9C0000}"/>
    <cellStyle name="20% - Accent1 4 3 3 6 3 2 2" xfId="40182" xr:uid="{00000000-0005-0000-0000-00003E9C0000}"/>
    <cellStyle name="20% - Accent1 4 3 3 6 3 2 2 2" xfId="40183" xr:uid="{00000000-0005-0000-0000-00003F9C0000}"/>
    <cellStyle name="20% - Accent1 4 3 3 6 3 2 3" xfId="40184" xr:uid="{00000000-0005-0000-0000-0000409C0000}"/>
    <cellStyle name="20% - Accent1 4 3 3 6 3 3" xfId="40185" xr:uid="{00000000-0005-0000-0000-0000419C0000}"/>
    <cellStyle name="20% - Accent1 4 3 3 6 3 3 2" xfId="40186" xr:uid="{00000000-0005-0000-0000-0000429C0000}"/>
    <cellStyle name="20% - Accent1 4 3 3 6 3 4" xfId="40187" xr:uid="{00000000-0005-0000-0000-0000439C0000}"/>
    <cellStyle name="20% - Accent1 4 3 3 6 4" xfId="40188" xr:uid="{00000000-0005-0000-0000-0000449C0000}"/>
    <cellStyle name="20% - Accent1 4 3 3 6 4 2" xfId="40189" xr:uid="{00000000-0005-0000-0000-0000459C0000}"/>
    <cellStyle name="20% - Accent1 4 3 3 6 4 2 2" xfId="40190" xr:uid="{00000000-0005-0000-0000-0000469C0000}"/>
    <cellStyle name="20% - Accent1 4 3 3 6 4 2 2 2" xfId="40191" xr:uid="{00000000-0005-0000-0000-0000479C0000}"/>
    <cellStyle name="20% - Accent1 4 3 3 6 4 2 3" xfId="40192" xr:uid="{00000000-0005-0000-0000-0000489C0000}"/>
    <cellStyle name="20% - Accent1 4 3 3 6 4 3" xfId="40193" xr:uid="{00000000-0005-0000-0000-0000499C0000}"/>
    <cellStyle name="20% - Accent1 4 3 3 6 4 3 2" xfId="40194" xr:uid="{00000000-0005-0000-0000-00004A9C0000}"/>
    <cellStyle name="20% - Accent1 4 3 3 6 4 4" xfId="40195" xr:uid="{00000000-0005-0000-0000-00004B9C0000}"/>
    <cellStyle name="20% - Accent1 4 3 3 6 5" xfId="40196" xr:uid="{00000000-0005-0000-0000-00004C9C0000}"/>
    <cellStyle name="20% - Accent1 4 3 3 6 5 2" xfId="40197" xr:uid="{00000000-0005-0000-0000-00004D9C0000}"/>
    <cellStyle name="20% - Accent1 4 3 3 6 5 2 2" xfId="40198" xr:uid="{00000000-0005-0000-0000-00004E9C0000}"/>
    <cellStyle name="20% - Accent1 4 3 3 6 5 3" xfId="40199" xr:uid="{00000000-0005-0000-0000-00004F9C0000}"/>
    <cellStyle name="20% - Accent1 4 3 3 6 6" xfId="40200" xr:uid="{00000000-0005-0000-0000-0000509C0000}"/>
    <cellStyle name="20% - Accent1 4 3 3 6 6 2" xfId="40201" xr:uid="{00000000-0005-0000-0000-0000519C0000}"/>
    <cellStyle name="20% - Accent1 4 3 3 6 6 2 2" xfId="40202" xr:uid="{00000000-0005-0000-0000-0000529C0000}"/>
    <cellStyle name="20% - Accent1 4 3 3 6 6 3" xfId="40203" xr:uid="{00000000-0005-0000-0000-0000539C0000}"/>
    <cellStyle name="20% - Accent1 4 3 3 6 7" xfId="40204" xr:uid="{00000000-0005-0000-0000-0000549C0000}"/>
    <cellStyle name="20% - Accent1 4 3 3 6 7 2" xfId="40205" xr:uid="{00000000-0005-0000-0000-0000559C0000}"/>
    <cellStyle name="20% - Accent1 4 3 3 6 8" xfId="40206" xr:uid="{00000000-0005-0000-0000-0000569C0000}"/>
    <cellStyle name="20% - Accent1 4 3 3 6 8 2" xfId="40207" xr:uid="{00000000-0005-0000-0000-0000579C0000}"/>
    <cellStyle name="20% - Accent1 4 3 3 6 9" xfId="40208" xr:uid="{00000000-0005-0000-0000-0000589C0000}"/>
    <cellStyle name="20% - Accent1 4 3 3 7" xfId="40209" xr:uid="{00000000-0005-0000-0000-0000599C0000}"/>
    <cellStyle name="20% - Accent1 4 3 3 7 2" xfId="40210" xr:uid="{00000000-0005-0000-0000-00005A9C0000}"/>
    <cellStyle name="20% - Accent1 4 3 3 7 2 2" xfId="40211" xr:uid="{00000000-0005-0000-0000-00005B9C0000}"/>
    <cellStyle name="20% - Accent1 4 3 3 7 2 2 2" xfId="40212" xr:uid="{00000000-0005-0000-0000-00005C9C0000}"/>
    <cellStyle name="20% - Accent1 4 3 3 7 2 3" xfId="40213" xr:uid="{00000000-0005-0000-0000-00005D9C0000}"/>
    <cellStyle name="20% - Accent1 4 3 3 7 3" xfId="40214" xr:uid="{00000000-0005-0000-0000-00005E9C0000}"/>
    <cellStyle name="20% - Accent1 4 3 3 7 3 2" xfId="40215" xr:uid="{00000000-0005-0000-0000-00005F9C0000}"/>
    <cellStyle name="20% - Accent1 4 3 3 7 4" xfId="40216" xr:uid="{00000000-0005-0000-0000-0000609C0000}"/>
    <cellStyle name="20% - Accent1 4 3 3 8" xfId="40217" xr:uid="{00000000-0005-0000-0000-0000619C0000}"/>
    <cellStyle name="20% - Accent1 4 3 3 8 2" xfId="40218" xr:uid="{00000000-0005-0000-0000-0000629C0000}"/>
    <cellStyle name="20% - Accent1 4 3 3 8 2 2" xfId="40219" xr:uid="{00000000-0005-0000-0000-0000639C0000}"/>
    <cellStyle name="20% - Accent1 4 3 3 8 2 2 2" xfId="40220" xr:uid="{00000000-0005-0000-0000-0000649C0000}"/>
    <cellStyle name="20% - Accent1 4 3 3 8 2 3" xfId="40221" xr:uid="{00000000-0005-0000-0000-0000659C0000}"/>
    <cellStyle name="20% - Accent1 4 3 3 8 3" xfId="40222" xr:uid="{00000000-0005-0000-0000-0000669C0000}"/>
    <cellStyle name="20% - Accent1 4 3 3 8 3 2" xfId="40223" xr:uid="{00000000-0005-0000-0000-0000679C0000}"/>
    <cellStyle name="20% - Accent1 4 3 3 8 4" xfId="40224" xr:uid="{00000000-0005-0000-0000-0000689C0000}"/>
    <cellStyle name="20% - Accent1 4 3 3 9" xfId="40225" xr:uid="{00000000-0005-0000-0000-0000699C0000}"/>
    <cellStyle name="20% - Accent1 4 3 3 9 2" xfId="40226" xr:uid="{00000000-0005-0000-0000-00006A9C0000}"/>
    <cellStyle name="20% - Accent1 4 3 3 9 2 2" xfId="40227" xr:uid="{00000000-0005-0000-0000-00006B9C0000}"/>
    <cellStyle name="20% - Accent1 4 3 3 9 2 2 2" xfId="40228" xr:uid="{00000000-0005-0000-0000-00006C9C0000}"/>
    <cellStyle name="20% - Accent1 4 3 3 9 2 3" xfId="40229" xr:uid="{00000000-0005-0000-0000-00006D9C0000}"/>
    <cellStyle name="20% - Accent1 4 3 3 9 3" xfId="40230" xr:uid="{00000000-0005-0000-0000-00006E9C0000}"/>
    <cellStyle name="20% - Accent1 4 3 3 9 3 2" xfId="40231" xr:uid="{00000000-0005-0000-0000-00006F9C0000}"/>
    <cellStyle name="20% - Accent1 4 3 3 9 4" xfId="40232" xr:uid="{00000000-0005-0000-0000-0000709C0000}"/>
    <cellStyle name="20% - Accent1 4 3 4" xfId="40233" xr:uid="{00000000-0005-0000-0000-0000719C0000}"/>
    <cellStyle name="20% - Accent1 4 3 4 10" xfId="40234" xr:uid="{00000000-0005-0000-0000-0000729C0000}"/>
    <cellStyle name="20% - Accent1 4 3 4 10 2" xfId="40235" xr:uid="{00000000-0005-0000-0000-0000739C0000}"/>
    <cellStyle name="20% - Accent1 4 3 4 11" xfId="40236" xr:uid="{00000000-0005-0000-0000-0000749C0000}"/>
    <cellStyle name="20% - Accent1 4 3 4 2" xfId="40237" xr:uid="{00000000-0005-0000-0000-0000759C0000}"/>
    <cellStyle name="20% - Accent1 4 3 4 2 2" xfId="40238" xr:uid="{00000000-0005-0000-0000-0000769C0000}"/>
    <cellStyle name="20% - Accent1 4 3 4 2 2 2" xfId="40239" xr:uid="{00000000-0005-0000-0000-0000779C0000}"/>
    <cellStyle name="20% - Accent1 4 3 4 2 2 2 2" xfId="40240" xr:uid="{00000000-0005-0000-0000-0000789C0000}"/>
    <cellStyle name="20% - Accent1 4 3 4 2 2 2 2 2" xfId="40241" xr:uid="{00000000-0005-0000-0000-0000799C0000}"/>
    <cellStyle name="20% - Accent1 4 3 4 2 2 2 3" xfId="40242" xr:uid="{00000000-0005-0000-0000-00007A9C0000}"/>
    <cellStyle name="20% - Accent1 4 3 4 2 2 3" xfId="40243" xr:uid="{00000000-0005-0000-0000-00007B9C0000}"/>
    <cellStyle name="20% - Accent1 4 3 4 2 2 3 2" xfId="40244" xr:uid="{00000000-0005-0000-0000-00007C9C0000}"/>
    <cellStyle name="20% - Accent1 4 3 4 2 2 4" xfId="40245" xr:uid="{00000000-0005-0000-0000-00007D9C0000}"/>
    <cellStyle name="20% - Accent1 4 3 4 2 3" xfId="40246" xr:uid="{00000000-0005-0000-0000-00007E9C0000}"/>
    <cellStyle name="20% - Accent1 4 3 4 2 3 2" xfId="40247" xr:uid="{00000000-0005-0000-0000-00007F9C0000}"/>
    <cellStyle name="20% - Accent1 4 3 4 2 3 2 2" xfId="40248" xr:uid="{00000000-0005-0000-0000-0000809C0000}"/>
    <cellStyle name="20% - Accent1 4 3 4 2 3 2 2 2" xfId="40249" xr:uid="{00000000-0005-0000-0000-0000819C0000}"/>
    <cellStyle name="20% - Accent1 4 3 4 2 3 2 3" xfId="40250" xr:uid="{00000000-0005-0000-0000-0000829C0000}"/>
    <cellStyle name="20% - Accent1 4 3 4 2 3 3" xfId="40251" xr:uid="{00000000-0005-0000-0000-0000839C0000}"/>
    <cellStyle name="20% - Accent1 4 3 4 2 3 3 2" xfId="40252" xr:uid="{00000000-0005-0000-0000-0000849C0000}"/>
    <cellStyle name="20% - Accent1 4 3 4 2 3 4" xfId="40253" xr:uid="{00000000-0005-0000-0000-0000859C0000}"/>
    <cellStyle name="20% - Accent1 4 3 4 2 4" xfId="40254" xr:uid="{00000000-0005-0000-0000-0000869C0000}"/>
    <cellStyle name="20% - Accent1 4 3 4 2 4 2" xfId="40255" xr:uid="{00000000-0005-0000-0000-0000879C0000}"/>
    <cellStyle name="20% - Accent1 4 3 4 2 4 2 2" xfId="40256" xr:uid="{00000000-0005-0000-0000-0000889C0000}"/>
    <cellStyle name="20% - Accent1 4 3 4 2 4 2 2 2" xfId="40257" xr:uid="{00000000-0005-0000-0000-0000899C0000}"/>
    <cellStyle name="20% - Accent1 4 3 4 2 4 2 3" xfId="40258" xr:uid="{00000000-0005-0000-0000-00008A9C0000}"/>
    <cellStyle name="20% - Accent1 4 3 4 2 4 3" xfId="40259" xr:uid="{00000000-0005-0000-0000-00008B9C0000}"/>
    <cellStyle name="20% - Accent1 4 3 4 2 4 3 2" xfId="40260" xr:uid="{00000000-0005-0000-0000-00008C9C0000}"/>
    <cellStyle name="20% - Accent1 4 3 4 2 4 4" xfId="40261" xr:uid="{00000000-0005-0000-0000-00008D9C0000}"/>
    <cellStyle name="20% - Accent1 4 3 4 2 5" xfId="40262" xr:uid="{00000000-0005-0000-0000-00008E9C0000}"/>
    <cellStyle name="20% - Accent1 4 3 4 2 5 2" xfId="40263" xr:uid="{00000000-0005-0000-0000-00008F9C0000}"/>
    <cellStyle name="20% - Accent1 4 3 4 2 5 2 2" xfId="40264" xr:uid="{00000000-0005-0000-0000-0000909C0000}"/>
    <cellStyle name="20% - Accent1 4 3 4 2 5 3" xfId="40265" xr:uid="{00000000-0005-0000-0000-0000919C0000}"/>
    <cellStyle name="20% - Accent1 4 3 4 2 6" xfId="40266" xr:uid="{00000000-0005-0000-0000-0000929C0000}"/>
    <cellStyle name="20% - Accent1 4 3 4 2 6 2" xfId="40267" xr:uid="{00000000-0005-0000-0000-0000939C0000}"/>
    <cellStyle name="20% - Accent1 4 3 4 2 6 2 2" xfId="40268" xr:uid="{00000000-0005-0000-0000-0000949C0000}"/>
    <cellStyle name="20% - Accent1 4 3 4 2 6 3" xfId="40269" xr:uid="{00000000-0005-0000-0000-0000959C0000}"/>
    <cellStyle name="20% - Accent1 4 3 4 2 7" xfId="40270" xr:uid="{00000000-0005-0000-0000-0000969C0000}"/>
    <cellStyle name="20% - Accent1 4 3 4 2 7 2" xfId="40271" xr:uid="{00000000-0005-0000-0000-0000979C0000}"/>
    <cellStyle name="20% - Accent1 4 3 4 2 8" xfId="40272" xr:uid="{00000000-0005-0000-0000-0000989C0000}"/>
    <cellStyle name="20% - Accent1 4 3 4 2 8 2" xfId="40273" xr:uid="{00000000-0005-0000-0000-0000999C0000}"/>
    <cellStyle name="20% - Accent1 4 3 4 2 9" xfId="40274" xr:uid="{00000000-0005-0000-0000-00009A9C0000}"/>
    <cellStyle name="20% - Accent1 4 3 4 3" xfId="40275" xr:uid="{00000000-0005-0000-0000-00009B9C0000}"/>
    <cellStyle name="20% - Accent1 4 3 4 3 2" xfId="40276" xr:uid="{00000000-0005-0000-0000-00009C9C0000}"/>
    <cellStyle name="20% - Accent1 4 3 4 3 2 2" xfId="40277" xr:uid="{00000000-0005-0000-0000-00009D9C0000}"/>
    <cellStyle name="20% - Accent1 4 3 4 3 2 2 2" xfId="40278" xr:uid="{00000000-0005-0000-0000-00009E9C0000}"/>
    <cellStyle name="20% - Accent1 4 3 4 3 2 2 2 2" xfId="40279" xr:uid="{00000000-0005-0000-0000-00009F9C0000}"/>
    <cellStyle name="20% - Accent1 4 3 4 3 2 2 3" xfId="40280" xr:uid="{00000000-0005-0000-0000-0000A09C0000}"/>
    <cellStyle name="20% - Accent1 4 3 4 3 2 3" xfId="40281" xr:uid="{00000000-0005-0000-0000-0000A19C0000}"/>
    <cellStyle name="20% - Accent1 4 3 4 3 2 3 2" xfId="40282" xr:uid="{00000000-0005-0000-0000-0000A29C0000}"/>
    <cellStyle name="20% - Accent1 4 3 4 3 2 4" xfId="40283" xr:uid="{00000000-0005-0000-0000-0000A39C0000}"/>
    <cellStyle name="20% - Accent1 4 3 4 3 3" xfId="40284" xr:uid="{00000000-0005-0000-0000-0000A49C0000}"/>
    <cellStyle name="20% - Accent1 4 3 4 3 3 2" xfId="40285" xr:uid="{00000000-0005-0000-0000-0000A59C0000}"/>
    <cellStyle name="20% - Accent1 4 3 4 3 3 2 2" xfId="40286" xr:uid="{00000000-0005-0000-0000-0000A69C0000}"/>
    <cellStyle name="20% - Accent1 4 3 4 3 3 2 2 2" xfId="40287" xr:uid="{00000000-0005-0000-0000-0000A79C0000}"/>
    <cellStyle name="20% - Accent1 4 3 4 3 3 2 3" xfId="40288" xr:uid="{00000000-0005-0000-0000-0000A89C0000}"/>
    <cellStyle name="20% - Accent1 4 3 4 3 3 3" xfId="40289" xr:uid="{00000000-0005-0000-0000-0000A99C0000}"/>
    <cellStyle name="20% - Accent1 4 3 4 3 3 3 2" xfId="40290" xr:uid="{00000000-0005-0000-0000-0000AA9C0000}"/>
    <cellStyle name="20% - Accent1 4 3 4 3 3 4" xfId="40291" xr:uid="{00000000-0005-0000-0000-0000AB9C0000}"/>
    <cellStyle name="20% - Accent1 4 3 4 3 4" xfId="40292" xr:uid="{00000000-0005-0000-0000-0000AC9C0000}"/>
    <cellStyle name="20% - Accent1 4 3 4 3 4 2" xfId="40293" xr:uid="{00000000-0005-0000-0000-0000AD9C0000}"/>
    <cellStyle name="20% - Accent1 4 3 4 3 4 2 2" xfId="40294" xr:uid="{00000000-0005-0000-0000-0000AE9C0000}"/>
    <cellStyle name="20% - Accent1 4 3 4 3 4 2 2 2" xfId="40295" xr:uid="{00000000-0005-0000-0000-0000AF9C0000}"/>
    <cellStyle name="20% - Accent1 4 3 4 3 4 2 3" xfId="40296" xr:uid="{00000000-0005-0000-0000-0000B09C0000}"/>
    <cellStyle name="20% - Accent1 4 3 4 3 4 3" xfId="40297" xr:uid="{00000000-0005-0000-0000-0000B19C0000}"/>
    <cellStyle name="20% - Accent1 4 3 4 3 4 3 2" xfId="40298" xr:uid="{00000000-0005-0000-0000-0000B29C0000}"/>
    <cellStyle name="20% - Accent1 4 3 4 3 4 4" xfId="40299" xr:uid="{00000000-0005-0000-0000-0000B39C0000}"/>
    <cellStyle name="20% - Accent1 4 3 4 3 5" xfId="40300" xr:uid="{00000000-0005-0000-0000-0000B49C0000}"/>
    <cellStyle name="20% - Accent1 4 3 4 3 5 2" xfId="40301" xr:uid="{00000000-0005-0000-0000-0000B59C0000}"/>
    <cellStyle name="20% - Accent1 4 3 4 3 5 2 2" xfId="40302" xr:uid="{00000000-0005-0000-0000-0000B69C0000}"/>
    <cellStyle name="20% - Accent1 4 3 4 3 5 3" xfId="40303" xr:uid="{00000000-0005-0000-0000-0000B79C0000}"/>
    <cellStyle name="20% - Accent1 4 3 4 3 6" xfId="40304" xr:uid="{00000000-0005-0000-0000-0000B89C0000}"/>
    <cellStyle name="20% - Accent1 4 3 4 3 6 2" xfId="40305" xr:uid="{00000000-0005-0000-0000-0000B99C0000}"/>
    <cellStyle name="20% - Accent1 4 3 4 3 6 2 2" xfId="40306" xr:uid="{00000000-0005-0000-0000-0000BA9C0000}"/>
    <cellStyle name="20% - Accent1 4 3 4 3 6 3" xfId="40307" xr:uid="{00000000-0005-0000-0000-0000BB9C0000}"/>
    <cellStyle name="20% - Accent1 4 3 4 3 7" xfId="40308" xr:uid="{00000000-0005-0000-0000-0000BC9C0000}"/>
    <cellStyle name="20% - Accent1 4 3 4 3 7 2" xfId="40309" xr:uid="{00000000-0005-0000-0000-0000BD9C0000}"/>
    <cellStyle name="20% - Accent1 4 3 4 3 8" xfId="40310" xr:uid="{00000000-0005-0000-0000-0000BE9C0000}"/>
    <cellStyle name="20% - Accent1 4 3 4 3 8 2" xfId="40311" xr:uid="{00000000-0005-0000-0000-0000BF9C0000}"/>
    <cellStyle name="20% - Accent1 4 3 4 3 9" xfId="40312" xr:uid="{00000000-0005-0000-0000-0000C09C0000}"/>
    <cellStyle name="20% - Accent1 4 3 4 4" xfId="40313" xr:uid="{00000000-0005-0000-0000-0000C19C0000}"/>
    <cellStyle name="20% - Accent1 4 3 4 4 2" xfId="40314" xr:uid="{00000000-0005-0000-0000-0000C29C0000}"/>
    <cellStyle name="20% - Accent1 4 3 4 4 2 2" xfId="40315" xr:uid="{00000000-0005-0000-0000-0000C39C0000}"/>
    <cellStyle name="20% - Accent1 4 3 4 4 2 2 2" xfId="40316" xr:uid="{00000000-0005-0000-0000-0000C49C0000}"/>
    <cellStyle name="20% - Accent1 4 3 4 4 2 3" xfId="40317" xr:uid="{00000000-0005-0000-0000-0000C59C0000}"/>
    <cellStyle name="20% - Accent1 4 3 4 4 3" xfId="40318" xr:uid="{00000000-0005-0000-0000-0000C69C0000}"/>
    <cellStyle name="20% - Accent1 4 3 4 4 3 2" xfId="40319" xr:uid="{00000000-0005-0000-0000-0000C79C0000}"/>
    <cellStyle name="20% - Accent1 4 3 4 4 4" xfId="40320" xr:uid="{00000000-0005-0000-0000-0000C89C0000}"/>
    <cellStyle name="20% - Accent1 4 3 4 5" xfId="40321" xr:uid="{00000000-0005-0000-0000-0000C99C0000}"/>
    <cellStyle name="20% - Accent1 4 3 4 5 2" xfId="40322" xr:uid="{00000000-0005-0000-0000-0000CA9C0000}"/>
    <cellStyle name="20% - Accent1 4 3 4 5 2 2" xfId="40323" xr:uid="{00000000-0005-0000-0000-0000CB9C0000}"/>
    <cellStyle name="20% - Accent1 4 3 4 5 2 2 2" xfId="40324" xr:uid="{00000000-0005-0000-0000-0000CC9C0000}"/>
    <cellStyle name="20% - Accent1 4 3 4 5 2 3" xfId="40325" xr:uid="{00000000-0005-0000-0000-0000CD9C0000}"/>
    <cellStyle name="20% - Accent1 4 3 4 5 3" xfId="40326" xr:uid="{00000000-0005-0000-0000-0000CE9C0000}"/>
    <cellStyle name="20% - Accent1 4 3 4 5 3 2" xfId="40327" xr:uid="{00000000-0005-0000-0000-0000CF9C0000}"/>
    <cellStyle name="20% - Accent1 4 3 4 5 4" xfId="40328" xr:uid="{00000000-0005-0000-0000-0000D09C0000}"/>
    <cellStyle name="20% - Accent1 4 3 4 6" xfId="40329" xr:uid="{00000000-0005-0000-0000-0000D19C0000}"/>
    <cellStyle name="20% - Accent1 4 3 4 6 2" xfId="40330" xr:uid="{00000000-0005-0000-0000-0000D29C0000}"/>
    <cellStyle name="20% - Accent1 4 3 4 6 2 2" xfId="40331" xr:uid="{00000000-0005-0000-0000-0000D39C0000}"/>
    <cellStyle name="20% - Accent1 4 3 4 6 2 2 2" xfId="40332" xr:uid="{00000000-0005-0000-0000-0000D49C0000}"/>
    <cellStyle name="20% - Accent1 4 3 4 6 2 3" xfId="40333" xr:uid="{00000000-0005-0000-0000-0000D59C0000}"/>
    <cellStyle name="20% - Accent1 4 3 4 6 3" xfId="40334" xr:uid="{00000000-0005-0000-0000-0000D69C0000}"/>
    <cellStyle name="20% - Accent1 4 3 4 6 3 2" xfId="40335" xr:uid="{00000000-0005-0000-0000-0000D79C0000}"/>
    <cellStyle name="20% - Accent1 4 3 4 6 4" xfId="40336" xr:uid="{00000000-0005-0000-0000-0000D89C0000}"/>
    <cellStyle name="20% - Accent1 4 3 4 7" xfId="40337" xr:uid="{00000000-0005-0000-0000-0000D99C0000}"/>
    <cellStyle name="20% - Accent1 4 3 4 7 2" xfId="40338" xr:uid="{00000000-0005-0000-0000-0000DA9C0000}"/>
    <cellStyle name="20% - Accent1 4 3 4 7 2 2" xfId="40339" xr:uid="{00000000-0005-0000-0000-0000DB9C0000}"/>
    <cellStyle name="20% - Accent1 4 3 4 7 3" xfId="40340" xr:uid="{00000000-0005-0000-0000-0000DC9C0000}"/>
    <cellStyle name="20% - Accent1 4 3 4 8" xfId="40341" xr:uid="{00000000-0005-0000-0000-0000DD9C0000}"/>
    <cellStyle name="20% - Accent1 4 3 4 8 2" xfId="40342" xr:uid="{00000000-0005-0000-0000-0000DE9C0000}"/>
    <cellStyle name="20% - Accent1 4 3 4 8 2 2" xfId="40343" xr:uid="{00000000-0005-0000-0000-0000DF9C0000}"/>
    <cellStyle name="20% - Accent1 4 3 4 8 3" xfId="40344" xr:uid="{00000000-0005-0000-0000-0000E09C0000}"/>
    <cellStyle name="20% - Accent1 4 3 4 9" xfId="40345" xr:uid="{00000000-0005-0000-0000-0000E19C0000}"/>
    <cellStyle name="20% - Accent1 4 3 4 9 2" xfId="40346" xr:uid="{00000000-0005-0000-0000-0000E29C0000}"/>
    <cellStyle name="20% - Accent1 4 3 5" xfId="40347" xr:uid="{00000000-0005-0000-0000-0000E39C0000}"/>
    <cellStyle name="20% - Accent1 4 3 5 10" xfId="40348" xr:uid="{00000000-0005-0000-0000-0000E49C0000}"/>
    <cellStyle name="20% - Accent1 4 3 5 10 2" xfId="40349" xr:uid="{00000000-0005-0000-0000-0000E59C0000}"/>
    <cellStyle name="20% - Accent1 4 3 5 11" xfId="40350" xr:uid="{00000000-0005-0000-0000-0000E69C0000}"/>
    <cellStyle name="20% - Accent1 4 3 5 2" xfId="40351" xr:uid="{00000000-0005-0000-0000-0000E79C0000}"/>
    <cellStyle name="20% - Accent1 4 3 5 2 2" xfId="40352" xr:uid="{00000000-0005-0000-0000-0000E89C0000}"/>
    <cellStyle name="20% - Accent1 4 3 5 2 2 2" xfId="40353" xr:uid="{00000000-0005-0000-0000-0000E99C0000}"/>
    <cellStyle name="20% - Accent1 4 3 5 2 2 2 2" xfId="40354" xr:uid="{00000000-0005-0000-0000-0000EA9C0000}"/>
    <cellStyle name="20% - Accent1 4 3 5 2 2 2 2 2" xfId="40355" xr:uid="{00000000-0005-0000-0000-0000EB9C0000}"/>
    <cellStyle name="20% - Accent1 4 3 5 2 2 2 3" xfId="40356" xr:uid="{00000000-0005-0000-0000-0000EC9C0000}"/>
    <cellStyle name="20% - Accent1 4 3 5 2 2 3" xfId="40357" xr:uid="{00000000-0005-0000-0000-0000ED9C0000}"/>
    <cellStyle name="20% - Accent1 4 3 5 2 2 3 2" xfId="40358" xr:uid="{00000000-0005-0000-0000-0000EE9C0000}"/>
    <cellStyle name="20% - Accent1 4 3 5 2 2 4" xfId="40359" xr:uid="{00000000-0005-0000-0000-0000EF9C0000}"/>
    <cellStyle name="20% - Accent1 4 3 5 2 3" xfId="40360" xr:uid="{00000000-0005-0000-0000-0000F09C0000}"/>
    <cellStyle name="20% - Accent1 4 3 5 2 3 2" xfId="40361" xr:uid="{00000000-0005-0000-0000-0000F19C0000}"/>
    <cellStyle name="20% - Accent1 4 3 5 2 3 2 2" xfId="40362" xr:uid="{00000000-0005-0000-0000-0000F29C0000}"/>
    <cellStyle name="20% - Accent1 4 3 5 2 3 2 2 2" xfId="40363" xr:uid="{00000000-0005-0000-0000-0000F39C0000}"/>
    <cellStyle name="20% - Accent1 4 3 5 2 3 2 3" xfId="40364" xr:uid="{00000000-0005-0000-0000-0000F49C0000}"/>
    <cellStyle name="20% - Accent1 4 3 5 2 3 3" xfId="40365" xr:uid="{00000000-0005-0000-0000-0000F59C0000}"/>
    <cellStyle name="20% - Accent1 4 3 5 2 3 3 2" xfId="40366" xr:uid="{00000000-0005-0000-0000-0000F69C0000}"/>
    <cellStyle name="20% - Accent1 4 3 5 2 3 4" xfId="40367" xr:uid="{00000000-0005-0000-0000-0000F79C0000}"/>
    <cellStyle name="20% - Accent1 4 3 5 2 4" xfId="40368" xr:uid="{00000000-0005-0000-0000-0000F89C0000}"/>
    <cellStyle name="20% - Accent1 4 3 5 2 4 2" xfId="40369" xr:uid="{00000000-0005-0000-0000-0000F99C0000}"/>
    <cellStyle name="20% - Accent1 4 3 5 2 4 2 2" xfId="40370" xr:uid="{00000000-0005-0000-0000-0000FA9C0000}"/>
    <cellStyle name="20% - Accent1 4 3 5 2 4 2 2 2" xfId="40371" xr:uid="{00000000-0005-0000-0000-0000FB9C0000}"/>
    <cellStyle name="20% - Accent1 4 3 5 2 4 2 3" xfId="40372" xr:uid="{00000000-0005-0000-0000-0000FC9C0000}"/>
    <cellStyle name="20% - Accent1 4 3 5 2 4 3" xfId="40373" xr:uid="{00000000-0005-0000-0000-0000FD9C0000}"/>
    <cellStyle name="20% - Accent1 4 3 5 2 4 3 2" xfId="40374" xr:uid="{00000000-0005-0000-0000-0000FE9C0000}"/>
    <cellStyle name="20% - Accent1 4 3 5 2 4 4" xfId="40375" xr:uid="{00000000-0005-0000-0000-0000FF9C0000}"/>
    <cellStyle name="20% - Accent1 4 3 5 2 5" xfId="40376" xr:uid="{00000000-0005-0000-0000-0000009D0000}"/>
    <cellStyle name="20% - Accent1 4 3 5 2 5 2" xfId="40377" xr:uid="{00000000-0005-0000-0000-0000019D0000}"/>
    <cellStyle name="20% - Accent1 4 3 5 2 5 2 2" xfId="40378" xr:uid="{00000000-0005-0000-0000-0000029D0000}"/>
    <cellStyle name="20% - Accent1 4 3 5 2 5 3" xfId="40379" xr:uid="{00000000-0005-0000-0000-0000039D0000}"/>
    <cellStyle name="20% - Accent1 4 3 5 2 6" xfId="40380" xr:uid="{00000000-0005-0000-0000-0000049D0000}"/>
    <cellStyle name="20% - Accent1 4 3 5 2 6 2" xfId="40381" xr:uid="{00000000-0005-0000-0000-0000059D0000}"/>
    <cellStyle name="20% - Accent1 4 3 5 2 6 2 2" xfId="40382" xr:uid="{00000000-0005-0000-0000-0000069D0000}"/>
    <cellStyle name="20% - Accent1 4 3 5 2 6 3" xfId="40383" xr:uid="{00000000-0005-0000-0000-0000079D0000}"/>
    <cellStyle name="20% - Accent1 4 3 5 2 7" xfId="40384" xr:uid="{00000000-0005-0000-0000-0000089D0000}"/>
    <cellStyle name="20% - Accent1 4 3 5 2 7 2" xfId="40385" xr:uid="{00000000-0005-0000-0000-0000099D0000}"/>
    <cellStyle name="20% - Accent1 4 3 5 2 8" xfId="40386" xr:uid="{00000000-0005-0000-0000-00000A9D0000}"/>
    <cellStyle name="20% - Accent1 4 3 5 2 8 2" xfId="40387" xr:uid="{00000000-0005-0000-0000-00000B9D0000}"/>
    <cellStyle name="20% - Accent1 4 3 5 2 9" xfId="40388" xr:uid="{00000000-0005-0000-0000-00000C9D0000}"/>
    <cellStyle name="20% - Accent1 4 3 5 3" xfId="40389" xr:uid="{00000000-0005-0000-0000-00000D9D0000}"/>
    <cellStyle name="20% - Accent1 4 3 5 3 2" xfId="40390" xr:uid="{00000000-0005-0000-0000-00000E9D0000}"/>
    <cellStyle name="20% - Accent1 4 3 5 3 2 2" xfId="40391" xr:uid="{00000000-0005-0000-0000-00000F9D0000}"/>
    <cellStyle name="20% - Accent1 4 3 5 3 2 2 2" xfId="40392" xr:uid="{00000000-0005-0000-0000-0000109D0000}"/>
    <cellStyle name="20% - Accent1 4 3 5 3 2 2 2 2" xfId="40393" xr:uid="{00000000-0005-0000-0000-0000119D0000}"/>
    <cellStyle name="20% - Accent1 4 3 5 3 2 2 3" xfId="40394" xr:uid="{00000000-0005-0000-0000-0000129D0000}"/>
    <cellStyle name="20% - Accent1 4 3 5 3 2 3" xfId="40395" xr:uid="{00000000-0005-0000-0000-0000139D0000}"/>
    <cellStyle name="20% - Accent1 4 3 5 3 2 3 2" xfId="40396" xr:uid="{00000000-0005-0000-0000-0000149D0000}"/>
    <cellStyle name="20% - Accent1 4 3 5 3 2 4" xfId="40397" xr:uid="{00000000-0005-0000-0000-0000159D0000}"/>
    <cellStyle name="20% - Accent1 4 3 5 3 3" xfId="40398" xr:uid="{00000000-0005-0000-0000-0000169D0000}"/>
    <cellStyle name="20% - Accent1 4 3 5 3 3 2" xfId="40399" xr:uid="{00000000-0005-0000-0000-0000179D0000}"/>
    <cellStyle name="20% - Accent1 4 3 5 3 3 2 2" xfId="40400" xr:uid="{00000000-0005-0000-0000-0000189D0000}"/>
    <cellStyle name="20% - Accent1 4 3 5 3 3 2 2 2" xfId="40401" xr:uid="{00000000-0005-0000-0000-0000199D0000}"/>
    <cellStyle name="20% - Accent1 4 3 5 3 3 2 3" xfId="40402" xr:uid="{00000000-0005-0000-0000-00001A9D0000}"/>
    <cellStyle name="20% - Accent1 4 3 5 3 3 3" xfId="40403" xr:uid="{00000000-0005-0000-0000-00001B9D0000}"/>
    <cellStyle name="20% - Accent1 4 3 5 3 3 3 2" xfId="40404" xr:uid="{00000000-0005-0000-0000-00001C9D0000}"/>
    <cellStyle name="20% - Accent1 4 3 5 3 3 4" xfId="40405" xr:uid="{00000000-0005-0000-0000-00001D9D0000}"/>
    <cellStyle name="20% - Accent1 4 3 5 3 4" xfId="40406" xr:uid="{00000000-0005-0000-0000-00001E9D0000}"/>
    <cellStyle name="20% - Accent1 4 3 5 3 4 2" xfId="40407" xr:uid="{00000000-0005-0000-0000-00001F9D0000}"/>
    <cellStyle name="20% - Accent1 4 3 5 3 4 2 2" xfId="40408" xr:uid="{00000000-0005-0000-0000-0000209D0000}"/>
    <cellStyle name="20% - Accent1 4 3 5 3 4 2 2 2" xfId="40409" xr:uid="{00000000-0005-0000-0000-0000219D0000}"/>
    <cellStyle name="20% - Accent1 4 3 5 3 4 2 3" xfId="40410" xr:uid="{00000000-0005-0000-0000-0000229D0000}"/>
    <cellStyle name="20% - Accent1 4 3 5 3 4 3" xfId="40411" xr:uid="{00000000-0005-0000-0000-0000239D0000}"/>
    <cellStyle name="20% - Accent1 4 3 5 3 4 3 2" xfId="40412" xr:uid="{00000000-0005-0000-0000-0000249D0000}"/>
    <cellStyle name="20% - Accent1 4 3 5 3 4 4" xfId="40413" xr:uid="{00000000-0005-0000-0000-0000259D0000}"/>
    <cellStyle name="20% - Accent1 4 3 5 3 5" xfId="40414" xr:uid="{00000000-0005-0000-0000-0000269D0000}"/>
    <cellStyle name="20% - Accent1 4 3 5 3 5 2" xfId="40415" xr:uid="{00000000-0005-0000-0000-0000279D0000}"/>
    <cellStyle name="20% - Accent1 4 3 5 3 5 2 2" xfId="40416" xr:uid="{00000000-0005-0000-0000-0000289D0000}"/>
    <cellStyle name="20% - Accent1 4 3 5 3 5 3" xfId="40417" xr:uid="{00000000-0005-0000-0000-0000299D0000}"/>
    <cellStyle name="20% - Accent1 4 3 5 3 6" xfId="40418" xr:uid="{00000000-0005-0000-0000-00002A9D0000}"/>
    <cellStyle name="20% - Accent1 4 3 5 3 6 2" xfId="40419" xr:uid="{00000000-0005-0000-0000-00002B9D0000}"/>
    <cellStyle name="20% - Accent1 4 3 5 3 6 2 2" xfId="40420" xr:uid="{00000000-0005-0000-0000-00002C9D0000}"/>
    <cellStyle name="20% - Accent1 4 3 5 3 6 3" xfId="40421" xr:uid="{00000000-0005-0000-0000-00002D9D0000}"/>
    <cellStyle name="20% - Accent1 4 3 5 3 7" xfId="40422" xr:uid="{00000000-0005-0000-0000-00002E9D0000}"/>
    <cellStyle name="20% - Accent1 4 3 5 3 7 2" xfId="40423" xr:uid="{00000000-0005-0000-0000-00002F9D0000}"/>
    <cellStyle name="20% - Accent1 4 3 5 3 8" xfId="40424" xr:uid="{00000000-0005-0000-0000-0000309D0000}"/>
    <cellStyle name="20% - Accent1 4 3 5 3 8 2" xfId="40425" xr:uid="{00000000-0005-0000-0000-0000319D0000}"/>
    <cellStyle name="20% - Accent1 4 3 5 3 9" xfId="40426" xr:uid="{00000000-0005-0000-0000-0000329D0000}"/>
    <cellStyle name="20% - Accent1 4 3 5 4" xfId="40427" xr:uid="{00000000-0005-0000-0000-0000339D0000}"/>
    <cellStyle name="20% - Accent1 4 3 5 4 2" xfId="40428" xr:uid="{00000000-0005-0000-0000-0000349D0000}"/>
    <cellStyle name="20% - Accent1 4 3 5 4 2 2" xfId="40429" xr:uid="{00000000-0005-0000-0000-0000359D0000}"/>
    <cellStyle name="20% - Accent1 4 3 5 4 2 2 2" xfId="40430" xr:uid="{00000000-0005-0000-0000-0000369D0000}"/>
    <cellStyle name="20% - Accent1 4 3 5 4 2 3" xfId="40431" xr:uid="{00000000-0005-0000-0000-0000379D0000}"/>
    <cellStyle name="20% - Accent1 4 3 5 4 3" xfId="40432" xr:uid="{00000000-0005-0000-0000-0000389D0000}"/>
    <cellStyle name="20% - Accent1 4 3 5 4 3 2" xfId="40433" xr:uid="{00000000-0005-0000-0000-0000399D0000}"/>
    <cellStyle name="20% - Accent1 4 3 5 4 4" xfId="40434" xr:uid="{00000000-0005-0000-0000-00003A9D0000}"/>
    <cellStyle name="20% - Accent1 4 3 5 5" xfId="40435" xr:uid="{00000000-0005-0000-0000-00003B9D0000}"/>
    <cellStyle name="20% - Accent1 4 3 5 5 2" xfId="40436" xr:uid="{00000000-0005-0000-0000-00003C9D0000}"/>
    <cellStyle name="20% - Accent1 4 3 5 5 2 2" xfId="40437" xr:uid="{00000000-0005-0000-0000-00003D9D0000}"/>
    <cellStyle name="20% - Accent1 4 3 5 5 2 2 2" xfId="40438" xr:uid="{00000000-0005-0000-0000-00003E9D0000}"/>
    <cellStyle name="20% - Accent1 4 3 5 5 2 3" xfId="40439" xr:uid="{00000000-0005-0000-0000-00003F9D0000}"/>
    <cellStyle name="20% - Accent1 4 3 5 5 3" xfId="40440" xr:uid="{00000000-0005-0000-0000-0000409D0000}"/>
    <cellStyle name="20% - Accent1 4 3 5 5 3 2" xfId="40441" xr:uid="{00000000-0005-0000-0000-0000419D0000}"/>
    <cellStyle name="20% - Accent1 4 3 5 5 4" xfId="40442" xr:uid="{00000000-0005-0000-0000-0000429D0000}"/>
    <cellStyle name="20% - Accent1 4 3 5 6" xfId="40443" xr:uid="{00000000-0005-0000-0000-0000439D0000}"/>
    <cellStyle name="20% - Accent1 4 3 5 6 2" xfId="40444" xr:uid="{00000000-0005-0000-0000-0000449D0000}"/>
    <cellStyle name="20% - Accent1 4 3 5 6 2 2" xfId="40445" xr:uid="{00000000-0005-0000-0000-0000459D0000}"/>
    <cellStyle name="20% - Accent1 4 3 5 6 2 2 2" xfId="40446" xr:uid="{00000000-0005-0000-0000-0000469D0000}"/>
    <cellStyle name="20% - Accent1 4 3 5 6 2 3" xfId="40447" xr:uid="{00000000-0005-0000-0000-0000479D0000}"/>
    <cellStyle name="20% - Accent1 4 3 5 6 3" xfId="40448" xr:uid="{00000000-0005-0000-0000-0000489D0000}"/>
    <cellStyle name="20% - Accent1 4 3 5 6 3 2" xfId="40449" xr:uid="{00000000-0005-0000-0000-0000499D0000}"/>
    <cellStyle name="20% - Accent1 4 3 5 6 4" xfId="40450" xr:uid="{00000000-0005-0000-0000-00004A9D0000}"/>
    <cellStyle name="20% - Accent1 4 3 5 7" xfId="40451" xr:uid="{00000000-0005-0000-0000-00004B9D0000}"/>
    <cellStyle name="20% - Accent1 4 3 5 7 2" xfId="40452" xr:uid="{00000000-0005-0000-0000-00004C9D0000}"/>
    <cellStyle name="20% - Accent1 4 3 5 7 2 2" xfId="40453" xr:uid="{00000000-0005-0000-0000-00004D9D0000}"/>
    <cellStyle name="20% - Accent1 4 3 5 7 3" xfId="40454" xr:uid="{00000000-0005-0000-0000-00004E9D0000}"/>
    <cellStyle name="20% - Accent1 4 3 5 8" xfId="40455" xr:uid="{00000000-0005-0000-0000-00004F9D0000}"/>
    <cellStyle name="20% - Accent1 4 3 5 8 2" xfId="40456" xr:uid="{00000000-0005-0000-0000-0000509D0000}"/>
    <cellStyle name="20% - Accent1 4 3 5 8 2 2" xfId="40457" xr:uid="{00000000-0005-0000-0000-0000519D0000}"/>
    <cellStyle name="20% - Accent1 4 3 5 8 3" xfId="40458" xr:uid="{00000000-0005-0000-0000-0000529D0000}"/>
    <cellStyle name="20% - Accent1 4 3 5 9" xfId="40459" xr:uid="{00000000-0005-0000-0000-0000539D0000}"/>
    <cellStyle name="20% - Accent1 4 3 5 9 2" xfId="40460" xr:uid="{00000000-0005-0000-0000-0000549D0000}"/>
    <cellStyle name="20% - Accent1 4 3 6" xfId="40461" xr:uid="{00000000-0005-0000-0000-0000559D0000}"/>
    <cellStyle name="20% - Accent1 4 3 6 10" xfId="40462" xr:uid="{00000000-0005-0000-0000-0000569D0000}"/>
    <cellStyle name="20% - Accent1 4 3 6 10 2" xfId="40463" xr:uid="{00000000-0005-0000-0000-0000579D0000}"/>
    <cellStyle name="20% - Accent1 4 3 6 11" xfId="40464" xr:uid="{00000000-0005-0000-0000-0000589D0000}"/>
    <cellStyle name="20% - Accent1 4 3 6 2" xfId="40465" xr:uid="{00000000-0005-0000-0000-0000599D0000}"/>
    <cellStyle name="20% - Accent1 4 3 6 2 2" xfId="40466" xr:uid="{00000000-0005-0000-0000-00005A9D0000}"/>
    <cellStyle name="20% - Accent1 4 3 6 2 2 2" xfId="40467" xr:uid="{00000000-0005-0000-0000-00005B9D0000}"/>
    <cellStyle name="20% - Accent1 4 3 6 2 2 2 2" xfId="40468" xr:uid="{00000000-0005-0000-0000-00005C9D0000}"/>
    <cellStyle name="20% - Accent1 4 3 6 2 2 2 2 2" xfId="40469" xr:uid="{00000000-0005-0000-0000-00005D9D0000}"/>
    <cellStyle name="20% - Accent1 4 3 6 2 2 2 3" xfId="40470" xr:uid="{00000000-0005-0000-0000-00005E9D0000}"/>
    <cellStyle name="20% - Accent1 4 3 6 2 2 3" xfId="40471" xr:uid="{00000000-0005-0000-0000-00005F9D0000}"/>
    <cellStyle name="20% - Accent1 4 3 6 2 2 3 2" xfId="40472" xr:uid="{00000000-0005-0000-0000-0000609D0000}"/>
    <cellStyle name="20% - Accent1 4 3 6 2 2 4" xfId="40473" xr:uid="{00000000-0005-0000-0000-0000619D0000}"/>
    <cellStyle name="20% - Accent1 4 3 6 2 3" xfId="40474" xr:uid="{00000000-0005-0000-0000-0000629D0000}"/>
    <cellStyle name="20% - Accent1 4 3 6 2 3 2" xfId="40475" xr:uid="{00000000-0005-0000-0000-0000639D0000}"/>
    <cellStyle name="20% - Accent1 4 3 6 2 3 2 2" xfId="40476" xr:uid="{00000000-0005-0000-0000-0000649D0000}"/>
    <cellStyle name="20% - Accent1 4 3 6 2 3 2 2 2" xfId="40477" xr:uid="{00000000-0005-0000-0000-0000659D0000}"/>
    <cellStyle name="20% - Accent1 4 3 6 2 3 2 3" xfId="40478" xr:uid="{00000000-0005-0000-0000-0000669D0000}"/>
    <cellStyle name="20% - Accent1 4 3 6 2 3 3" xfId="40479" xr:uid="{00000000-0005-0000-0000-0000679D0000}"/>
    <cellStyle name="20% - Accent1 4 3 6 2 3 3 2" xfId="40480" xr:uid="{00000000-0005-0000-0000-0000689D0000}"/>
    <cellStyle name="20% - Accent1 4 3 6 2 3 4" xfId="40481" xr:uid="{00000000-0005-0000-0000-0000699D0000}"/>
    <cellStyle name="20% - Accent1 4 3 6 2 4" xfId="40482" xr:uid="{00000000-0005-0000-0000-00006A9D0000}"/>
    <cellStyle name="20% - Accent1 4 3 6 2 4 2" xfId="40483" xr:uid="{00000000-0005-0000-0000-00006B9D0000}"/>
    <cellStyle name="20% - Accent1 4 3 6 2 4 2 2" xfId="40484" xr:uid="{00000000-0005-0000-0000-00006C9D0000}"/>
    <cellStyle name="20% - Accent1 4 3 6 2 4 2 2 2" xfId="40485" xr:uid="{00000000-0005-0000-0000-00006D9D0000}"/>
    <cellStyle name="20% - Accent1 4 3 6 2 4 2 3" xfId="40486" xr:uid="{00000000-0005-0000-0000-00006E9D0000}"/>
    <cellStyle name="20% - Accent1 4 3 6 2 4 3" xfId="40487" xr:uid="{00000000-0005-0000-0000-00006F9D0000}"/>
    <cellStyle name="20% - Accent1 4 3 6 2 4 3 2" xfId="40488" xr:uid="{00000000-0005-0000-0000-0000709D0000}"/>
    <cellStyle name="20% - Accent1 4 3 6 2 4 4" xfId="40489" xr:uid="{00000000-0005-0000-0000-0000719D0000}"/>
    <cellStyle name="20% - Accent1 4 3 6 2 5" xfId="40490" xr:uid="{00000000-0005-0000-0000-0000729D0000}"/>
    <cellStyle name="20% - Accent1 4 3 6 2 5 2" xfId="40491" xr:uid="{00000000-0005-0000-0000-0000739D0000}"/>
    <cellStyle name="20% - Accent1 4 3 6 2 5 2 2" xfId="40492" xr:uid="{00000000-0005-0000-0000-0000749D0000}"/>
    <cellStyle name="20% - Accent1 4 3 6 2 5 3" xfId="40493" xr:uid="{00000000-0005-0000-0000-0000759D0000}"/>
    <cellStyle name="20% - Accent1 4 3 6 2 6" xfId="40494" xr:uid="{00000000-0005-0000-0000-0000769D0000}"/>
    <cellStyle name="20% - Accent1 4 3 6 2 6 2" xfId="40495" xr:uid="{00000000-0005-0000-0000-0000779D0000}"/>
    <cellStyle name="20% - Accent1 4 3 6 2 6 2 2" xfId="40496" xr:uid="{00000000-0005-0000-0000-0000789D0000}"/>
    <cellStyle name="20% - Accent1 4 3 6 2 6 3" xfId="40497" xr:uid="{00000000-0005-0000-0000-0000799D0000}"/>
    <cellStyle name="20% - Accent1 4 3 6 2 7" xfId="40498" xr:uid="{00000000-0005-0000-0000-00007A9D0000}"/>
    <cellStyle name="20% - Accent1 4 3 6 2 7 2" xfId="40499" xr:uid="{00000000-0005-0000-0000-00007B9D0000}"/>
    <cellStyle name="20% - Accent1 4 3 6 2 8" xfId="40500" xr:uid="{00000000-0005-0000-0000-00007C9D0000}"/>
    <cellStyle name="20% - Accent1 4 3 6 2 8 2" xfId="40501" xr:uid="{00000000-0005-0000-0000-00007D9D0000}"/>
    <cellStyle name="20% - Accent1 4 3 6 2 9" xfId="40502" xr:uid="{00000000-0005-0000-0000-00007E9D0000}"/>
    <cellStyle name="20% - Accent1 4 3 6 3" xfId="40503" xr:uid="{00000000-0005-0000-0000-00007F9D0000}"/>
    <cellStyle name="20% - Accent1 4 3 6 3 2" xfId="40504" xr:uid="{00000000-0005-0000-0000-0000809D0000}"/>
    <cellStyle name="20% - Accent1 4 3 6 3 2 2" xfId="40505" xr:uid="{00000000-0005-0000-0000-0000819D0000}"/>
    <cellStyle name="20% - Accent1 4 3 6 3 2 2 2" xfId="40506" xr:uid="{00000000-0005-0000-0000-0000829D0000}"/>
    <cellStyle name="20% - Accent1 4 3 6 3 2 2 2 2" xfId="40507" xr:uid="{00000000-0005-0000-0000-0000839D0000}"/>
    <cellStyle name="20% - Accent1 4 3 6 3 2 2 3" xfId="40508" xr:uid="{00000000-0005-0000-0000-0000849D0000}"/>
    <cellStyle name="20% - Accent1 4 3 6 3 2 3" xfId="40509" xr:uid="{00000000-0005-0000-0000-0000859D0000}"/>
    <cellStyle name="20% - Accent1 4 3 6 3 2 3 2" xfId="40510" xr:uid="{00000000-0005-0000-0000-0000869D0000}"/>
    <cellStyle name="20% - Accent1 4 3 6 3 2 4" xfId="40511" xr:uid="{00000000-0005-0000-0000-0000879D0000}"/>
    <cellStyle name="20% - Accent1 4 3 6 3 3" xfId="40512" xr:uid="{00000000-0005-0000-0000-0000889D0000}"/>
    <cellStyle name="20% - Accent1 4 3 6 3 3 2" xfId="40513" xr:uid="{00000000-0005-0000-0000-0000899D0000}"/>
    <cellStyle name="20% - Accent1 4 3 6 3 3 2 2" xfId="40514" xr:uid="{00000000-0005-0000-0000-00008A9D0000}"/>
    <cellStyle name="20% - Accent1 4 3 6 3 3 2 2 2" xfId="40515" xr:uid="{00000000-0005-0000-0000-00008B9D0000}"/>
    <cellStyle name="20% - Accent1 4 3 6 3 3 2 3" xfId="40516" xr:uid="{00000000-0005-0000-0000-00008C9D0000}"/>
    <cellStyle name="20% - Accent1 4 3 6 3 3 3" xfId="40517" xr:uid="{00000000-0005-0000-0000-00008D9D0000}"/>
    <cellStyle name="20% - Accent1 4 3 6 3 3 3 2" xfId="40518" xr:uid="{00000000-0005-0000-0000-00008E9D0000}"/>
    <cellStyle name="20% - Accent1 4 3 6 3 3 4" xfId="40519" xr:uid="{00000000-0005-0000-0000-00008F9D0000}"/>
    <cellStyle name="20% - Accent1 4 3 6 3 4" xfId="40520" xr:uid="{00000000-0005-0000-0000-0000909D0000}"/>
    <cellStyle name="20% - Accent1 4 3 6 3 4 2" xfId="40521" xr:uid="{00000000-0005-0000-0000-0000919D0000}"/>
    <cellStyle name="20% - Accent1 4 3 6 3 4 2 2" xfId="40522" xr:uid="{00000000-0005-0000-0000-0000929D0000}"/>
    <cellStyle name="20% - Accent1 4 3 6 3 4 2 2 2" xfId="40523" xr:uid="{00000000-0005-0000-0000-0000939D0000}"/>
    <cellStyle name="20% - Accent1 4 3 6 3 4 2 3" xfId="40524" xr:uid="{00000000-0005-0000-0000-0000949D0000}"/>
    <cellStyle name="20% - Accent1 4 3 6 3 4 3" xfId="40525" xr:uid="{00000000-0005-0000-0000-0000959D0000}"/>
    <cellStyle name="20% - Accent1 4 3 6 3 4 3 2" xfId="40526" xr:uid="{00000000-0005-0000-0000-0000969D0000}"/>
    <cellStyle name="20% - Accent1 4 3 6 3 4 4" xfId="40527" xr:uid="{00000000-0005-0000-0000-0000979D0000}"/>
    <cellStyle name="20% - Accent1 4 3 6 3 5" xfId="40528" xr:uid="{00000000-0005-0000-0000-0000989D0000}"/>
    <cellStyle name="20% - Accent1 4 3 6 3 5 2" xfId="40529" xr:uid="{00000000-0005-0000-0000-0000999D0000}"/>
    <cellStyle name="20% - Accent1 4 3 6 3 5 2 2" xfId="40530" xr:uid="{00000000-0005-0000-0000-00009A9D0000}"/>
    <cellStyle name="20% - Accent1 4 3 6 3 5 3" xfId="40531" xr:uid="{00000000-0005-0000-0000-00009B9D0000}"/>
    <cellStyle name="20% - Accent1 4 3 6 3 6" xfId="40532" xr:uid="{00000000-0005-0000-0000-00009C9D0000}"/>
    <cellStyle name="20% - Accent1 4 3 6 3 6 2" xfId="40533" xr:uid="{00000000-0005-0000-0000-00009D9D0000}"/>
    <cellStyle name="20% - Accent1 4 3 6 3 6 2 2" xfId="40534" xr:uid="{00000000-0005-0000-0000-00009E9D0000}"/>
    <cellStyle name="20% - Accent1 4 3 6 3 6 3" xfId="40535" xr:uid="{00000000-0005-0000-0000-00009F9D0000}"/>
    <cellStyle name="20% - Accent1 4 3 6 3 7" xfId="40536" xr:uid="{00000000-0005-0000-0000-0000A09D0000}"/>
    <cellStyle name="20% - Accent1 4 3 6 3 7 2" xfId="40537" xr:uid="{00000000-0005-0000-0000-0000A19D0000}"/>
    <cellStyle name="20% - Accent1 4 3 6 3 8" xfId="40538" xr:uid="{00000000-0005-0000-0000-0000A29D0000}"/>
    <cellStyle name="20% - Accent1 4 3 6 3 8 2" xfId="40539" xr:uid="{00000000-0005-0000-0000-0000A39D0000}"/>
    <cellStyle name="20% - Accent1 4 3 6 3 9" xfId="40540" xr:uid="{00000000-0005-0000-0000-0000A49D0000}"/>
    <cellStyle name="20% - Accent1 4 3 6 4" xfId="40541" xr:uid="{00000000-0005-0000-0000-0000A59D0000}"/>
    <cellStyle name="20% - Accent1 4 3 6 4 2" xfId="40542" xr:uid="{00000000-0005-0000-0000-0000A69D0000}"/>
    <cellStyle name="20% - Accent1 4 3 6 4 2 2" xfId="40543" xr:uid="{00000000-0005-0000-0000-0000A79D0000}"/>
    <cellStyle name="20% - Accent1 4 3 6 4 2 2 2" xfId="40544" xr:uid="{00000000-0005-0000-0000-0000A89D0000}"/>
    <cellStyle name="20% - Accent1 4 3 6 4 2 3" xfId="40545" xr:uid="{00000000-0005-0000-0000-0000A99D0000}"/>
    <cellStyle name="20% - Accent1 4 3 6 4 3" xfId="40546" xr:uid="{00000000-0005-0000-0000-0000AA9D0000}"/>
    <cellStyle name="20% - Accent1 4 3 6 4 3 2" xfId="40547" xr:uid="{00000000-0005-0000-0000-0000AB9D0000}"/>
    <cellStyle name="20% - Accent1 4 3 6 4 4" xfId="40548" xr:uid="{00000000-0005-0000-0000-0000AC9D0000}"/>
    <cellStyle name="20% - Accent1 4 3 6 5" xfId="40549" xr:uid="{00000000-0005-0000-0000-0000AD9D0000}"/>
    <cellStyle name="20% - Accent1 4 3 6 5 2" xfId="40550" xr:uid="{00000000-0005-0000-0000-0000AE9D0000}"/>
    <cellStyle name="20% - Accent1 4 3 6 5 2 2" xfId="40551" xr:uid="{00000000-0005-0000-0000-0000AF9D0000}"/>
    <cellStyle name="20% - Accent1 4 3 6 5 2 2 2" xfId="40552" xr:uid="{00000000-0005-0000-0000-0000B09D0000}"/>
    <cellStyle name="20% - Accent1 4 3 6 5 2 3" xfId="40553" xr:uid="{00000000-0005-0000-0000-0000B19D0000}"/>
    <cellStyle name="20% - Accent1 4 3 6 5 3" xfId="40554" xr:uid="{00000000-0005-0000-0000-0000B29D0000}"/>
    <cellStyle name="20% - Accent1 4 3 6 5 3 2" xfId="40555" xr:uid="{00000000-0005-0000-0000-0000B39D0000}"/>
    <cellStyle name="20% - Accent1 4 3 6 5 4" xfId="40556" xr:uid="{00000000-0005-0000-0000-0000B49D0000}"/>
    <cellStyle name="20% - Accent1 4 3 6 6" xfId="40557" xr:uid="{00000000-0005-0000-0000-0000B59D0000}"/>
    <cellStyle name="20% - Accent1 4 3 6 6 2" xfId="40558" xr:uid="{00000000-0005-0000-0000-0000B69D0000}"/>
    <cellStyle name="20% - Accent1 4 3 6 6 2 2" xfId="40559" xr:uid="{00000000-0005-0000-0000-0000B79D0000}"/>
    <cellStyle name="20% - Accent1 4 3 6 6 2 2 2" xfId="40560" xr:uid="{00000000-0005-0000-0000-0000B89D0000}"/>
    <cellStyle name="20% - Accent1 4 3 6 6 2 3" xfId="40561" xr:uid="{00000000-0005-0000-0000-0000B99D0000}"/>
    <cellStyle name="20% - Accent1 4 3 6 6 3" xfId="40562" xr:uid="{00000000-0005-0000-0000-0000BA9D0000}"/>
    <cellStyle name="20% - Accent1 4 3 6 6 3 2" xfId="40563" xr:uid="{00000000-0005-0000-0000-0000BB9D0000}"/>
    <cellStyle name="20% - Accent1 4 3 6 6 4" xfId="40564" xr:uid="{00000000-0005-0000-0000-0000BC9D0000}"/>
    <cellStyle name="20% - Accent1 4 3 6 7" xfId="40565" xr:uid="{00000000-0005-0000-0000-0000BD9D0000}"/>
    <cellStyle name="20% - Accent1 4 3 6 7 2" xfId="40566" xr:uid="{00000000-0005-0000-0000-0000BE9D0000}"/>
    <cellStyle name="20% - Accent1 4 3 6 7 2 2" xfId="40567" xr:uid="{00000000-0005-0000-0000-0000BF9D0000}"/>
    <cellStyle name="20% - Accent1 4 3 6 7 3" xfId="40568" xr:uid="{00000000-0005-0000-0000-0000C09D0000}"/>
    <cellStyle name="20% - Accent1 4 3 6 8" xfId="40569" xr:uid="{00000000-0005-0000-0000-0000C19D0000}"/>
    <cellStyle name="20% - Accent1 4 3 6 8 2" xfId="40570" xr:uid="{00000000-0005-0000-0000-0000C29D0000}"/>
    <cellStyle name="20% - Accent1 4 3 6 8 2 2" xfId="40571" xr:uid="{00000000-0005-0000-0000-0000C39D0000}"/>
    <cellStyle name="20% - Accent1 4 3 6 8 3" xfId="40572" xr:uid="{00000000-0005-0000-0000-0000C49D0000}"/>
    <cellStyle name="20% - Accent1 4 3 6 9" xfId="40573" xr:uid="{00000000-0005-0000-0000-0000C59D0000}"/>
    <cellStyle name="20% - Accent1 4 3 6 9 2" xfId="40574" xr:uid="{00000000-0005-0000-0000-0000C69D0000}"/>
    <cellStyle name="20% - Accent1 4 3 7" xfId="40575" xr:uid="{00000000-0005-0000-0000-0000C79D0000}"/>
    <cellStyle name="20% - Accent1 4 3 7 2" xfId="40576" xr:uid="{00000000-0005-0000-0000-0000C89D0000}"/>
    <cellStyle name="20% - Accent1 4 3 7 2 2" xfId="40577" xr:uid="{00000000-0005-0000-0000-0000C99D0000}"/>
    <cellStyle name="20% - Accent1 4 3 7 2 2 2" xfId="40578" xr:uid="{00000000-0005-0000-0000-0000CA9D0000}"/>
    <cellStyle name="20% - Accent1 4 3 7 2 2 2 2" xfId="40579" xr:uid="{00000000-0005-0000-0000-0000CB9D0000}"/>
    <cellStyle name="20% - Accent1 4 3 7 2 2 3" xfId="40580" xr:uid="{00000000-0005-0000-0000-0000CC9D0000}"/>
    <cellStyle name="20% - Accent1 4 3 7 2 3" xfId="40581" xr:uid="{00000000-0005-0000-0000-0000CD9D0000}"/>
    <cellStyle name="20% - Accent1 4 3 7 2 3 2" xfId="40582" xr:uid="{00000000-0005-0000-0000-0000CE9D0000}"/>
    <cellStyle name="20% - Accent1 4 3 7 2 4" xfId="40583" xr:uid="{00000000-0005-0000-0000-0000CF9D0000}"/>
    <cellStyle name="20% - Accent1 4 3 7 3" xfId="40584" xr:uid="{00000000-0005-0000-0000-0000D09D0000}"/>
    <cellStyle name="20% - Accent1 4 3 7 3 2" xfId="40585" xr:uid="{00000000-0005-0000-0000-0000D19D0000}"/>
    <cellStyle name="20% - Accent1 4 3 7 3 2 2" xfId="40586" xr:uid="{00000000-0005-0000-0000-0000D29D0000}"/>
    <cellStyle name="20% - Accent1 4 3 7 3 2 2 2" xfId="40587" xr:uid="{00000000-0005-0000-0000-0000D39D0000}"/>
    <cellStyle name="20% - Accent1 4 3 7 3 2 3" xfId="40588" xr:uid="{00000000-0005-0000-0000-0000D49D0000}"/>
    <cellStyle name="20% - Accent1 4 3 7 3 3" xfId="40589" xr:uid="{00000000-0005-0000-0000-0000D59D0000}"/>
    <cellStyle name="20% - Accent1 4 3 7 3 3 2" xfId="40590" xr:uid="{00000000-0005-0000-0000-0000D69D0000}"/>
    <cellStyle name="20% - Accent1 4 3 7 3 4" xfId="40591" xr:uid="{00000000-0005-0000-0000-0000D79D0000}"/>
    <cellStyle name="20% - Accent1 4 3 7 4" xfId="40592" xr:uid="{00000000-0005-0000-0000-0000D89D0000}"/>
    <cellStyle name="20% - Accent1 4 3 7 4 2" xfId="40593" xr:uid="{00000000-0005-0000-0000-0000D99D0000}"/>
    <cellStyle name="20% - Accent1 4 3 7 4 2 2" xfId="40594" xr:uid="{00000000-0005-0000-0000-0000DA9D0000}"/>
    <cellStyle name="20% - Accent1 4 3 7 4 2 2 2" xfId="40595" xr:uid="{00000000-0005-0000-0000-0000DB9D0000}"/>
    <cellStyle name="20% - Accent1 4 3 7 4 2 3" xfId="40596" xr:uid="{00000000-0005-0000-0000-0000DC9D0000}"/>
    <cellStyle name="20% - Accent1 4 3 7 4 3" xfId="40597" xr:uid="{00000000-0005-0000-0000-0000DD9D0000}"/>
    <cellStyle name="20% - Accent1 4 3 7 4 3 2" xfId="40598" xr:uid="{00000000-0005-0000-0000-0000DE9D0000}"/>
    <cellStyle name="20% - Accent1 4 3 7 4 4" xfId="40599" xr:uid="{00000000-0005-0000-0000-0000DF9D0000}"/>
    <cellStyle name="20% - Accent1 4 3 7 5" xfId="40600" xr:uid="{00000000-0005-0000-0000-0000E09D0000}"/>
    <cellStyle name="20% - Accent1 4 3 7 5 2" xfId="40601" xr:uid="{00000000-0005-0000-0000-0000E19D0000}"/>
    <cellStyle name="20% - Accent1 4 3 7 5 2 2" xfId="40602" xr:uid="{00000000-0005-0000-0000-0000E29D0000}"/>
    <cellStyle name="20% - Accent1 4 3 7 5 3" xfId="40603" xr:uid="{00000000-0005-0000-0000-0000E39D0000}"/>
    <cellStyle name="20% - Accent1 4 3 7 6" xfId="40604" xr:uid="{00000000-0005-0000-0000-0000E49D0000}"/>
    <cellStyle name="20% - Accent1 4 3 7 6 2" xfId="40605" xr:uid="{00000000-0005-0000-0000-0000E59D0000}"/>
    <cellStyle name="20% - Accent1 4 3 7 6 2 2" xfId="40606" xr:uid="{00000000-0005-0000-0000-0000E69D0000}"/>
    <cellStyle name="20% - Accent1 4 3 7 6 3" xfId="40607" xr:uid="{00000000-0005-0000-0000-0000E79D0000}"/>
    <cellStyle name="20% - Accent1 4 3 7 7" xfId="40608" xr:uid="{00000000-0005-0000-0000-0000E89D0000}"/>
    <cellStyle name="20% - Accent1 4 3 7 7 2" xfId="40609" xr:uid="{00000000-0005-0000-0000-0000E99D0000}"/>
    <cellStyle name="20% - Accent1 4 3 7 8" xfId="40610" xr:uid="{00000000-0005-0000-0000-0000EA9D0000}"/>
    <cellStyle name="20% - Accent1 4 3 7 8 2" xfId="40611" xr:uid="{00000000-0005-0000-0000-0000EB9D0000}"/>
    <cellStyle name="20% - Accent1 4 3 7 9" xfId="40612" xr:uid="{00000000-0005-0000-0000-0000EC9D0000}"/>
    <cellStyle name="20% - Accent1 4 3 8" xfId="40613" xr:uid="{00000000-0005-0000-0000-0000ED9D0000}"/>
    <cellStyle name="20% - Accent1 4 3 8 2" xfId="40614" xr:uid="{00000000-0005-0000-0000-0000EE9D0000}"/>
    <cellStyle name="20% - Accent1 4 3 8 2 2" xfId="40615" xr:uid="{00000000-0005-0000-0000-0000EF9D0000}"/>
    <cellStyle name="20% - Accent1 4 3 8 2 2 2" xfId="40616" xr:uid="{00000000-0005-0000-0000-0000F09D0000}"/>
    <cellStyle name="20% - Accent1 4 3 8 2 2 2 2" xfId="40617" xr:uid="{00000000-0005-0000-0000-0000F19D0000}"/>
    <cellStyle name="20% - Accent1 4 3 8 2 2 3" xfId="40618" xr:uid="{00000000-0005-0000-0000-0000F29D0000}"/>
    <cellStyle name="20% - Accent1 4 3 8 2 3" xfId="40619" xr:uid="{00000000-0005-0000-0000-0000F39D0000}"/>
    <cellStyle name="20% - Accent1 4 3 8 2 3 2" xfId="40620" xr:uid="{00000000-0005-0000-0000-0000F49D0000}"/>
    <cellStyle name="20% - Accent1 4 3 8 2 4" xfId="40621" xr:uid="{00000000-0005-0000-0000-0000F59D0000}"/>
    <cellStyle name="20% - Accent1 4 3 8 3" xfId="40622" xr:uid="{00000000-0005-0000-0000-0000F69D0000}"/>
    <cellStyle name="20% - Accent1 4 3 8 3 2" xfId="40623" xr:uid="{00000000-0005-0000-0000-0000F79D0000}"/>
    <cellStyle name="20% - Accent1 4 3 8 3 2 2" xfId="40624" xr:uid="{00000000-0005-0000-0000-0000F89D0000}"/>
    <cellStyle name="20% - Accent1 4 3 8 3 2 2 2" xfId="40625" xr:uid="{00000000-0005-0000-0000-0000F99D0000}"/>
    <cellStyle name="20% - Accent1 4 3 8 3 2 3" xfId="40626" xr:uid="{00000000-0005-0000-0000-0000FA9D0000}"/>
    <cellStyle name="20% - Accent1 4 3 8 3 3" xfId="40627" xr:uid="{00000000-0005-0000-0000-0000FB9D0000}"/>
    <cellStyle name="20% - Accent1 4 3 8 3 3 2" xfId="40628" xr:uid="{00000000-0005-0000-0000-0000FC9D0000}"/>
    <cellStyle name="20% - Accent1 4 3 8 3 4" xfId="40629" xr:uid="{00000000-0005-0000-0000-0000FD9D0000}"/>
    <cellStyle name="20% - Accent1 4 3 8 4" xfId="40630" xr:uid="{00000000-0005-0000-0000-0000FE9D0000}"/>
    <cellStyle name="20% - Accent1 4 3 8 4 2" xfId="40631" xr:uid="{00000000-0005-0000-0000-0000FF9D0000}"/>
    <cellStyle name="20% - Accent1 4 3 8 4 2 2" xfId="40632" xr:uid="{00000000-0005-0000-0000-0000009E0000}"/>
    <cellStyle name="20% - Accent1 4 3 8 4 2 2 2" xfId="40633" xr:uid="{00000000-0005-0000-0000-0000019E0000}"/>
    <cellStyle name="20% - Accent1 4 3 8 4 2 3" xfId="40634" xr:uid="{00000000-0005-0000-0000-0000029E0000}"/>
    <cellStyle name="20% - Accent1 4 3 8 4 3" xfId="40635" xr:uid="{00000000-0005-0000-0000-0000039E0000}"/>
    <cellStyle name="20% - Accent1 4 3 8 4 3 2" xfId="40636" xr:uid="{00000000-0005-0000-0000-0000049E0000}"/>
    <cellStyle name="20% - Accent1 4 3 8 4 4" xfId="40637" xr:uid="{00000000-0005-0000-0000-0000059E0000}"/>
    <cellStyle name="20% - Accent1 4 3 8 5" xfId="40638" xr:uid="{00000000-0005-0000-0000-0000069E0000}"/>
    <cellStyle name="20% - Accent1 4 3 8 5 2" xfId="40639" xr:uid="{00000000-0005-0000-0000-0000079E0000}"/>
    <cellStyle name="20% - Accent1 4 3 8 5 2 2" xfId="40640" xr:uid="{00000000-0005-0000-0000-0000089E0000}"/>
    <cellStyle name="20% - Accent1 4 3 8 5 3" xfId="40641" xr:uid="{00000000-0005-0000-0000-0000099E0000}"/>
    <cellStyle name="20% - Accent1 4 3 8 6" xfId="40642" xr:uid="{00000000-0005-0000-0000-00000A9E0000}"/>
    <cellStyle name="20% - Accent1 4 3 8 6 2" xfId="40643" xr:uid="{00000000-0005-0000-0000-00000B9E0000}"/>
    <cellStyle name="20% - Accent1 4 3 8 6 2 2" xfId="40644" xr:uid="{00000000-0005-0000-0000-00000C9E0000}"/>
    <cellStyle name="20% - Accent1 4 3 8 6 3" xfId="40645" xr:uid="{00000000-0005-0000-0000-00000D9E0000}"/>
    <cellStyle name="20% - Accent1 4 3 8 7" xfId="40646" xr:uid="{00000000-0005-0000-0000-00000E9E0000}"/>
    <cellStyle name="20% - Accent1 4 3 8 7 2" xfId="40647" xr:uid="{00000000-0005-0000-0000-00000F9E0000}"/>
    <cellStyle name="20% - Accent1 4 3 8 8" xfId="40648" xr:uid="{00000000-0005-0000-0000-0000109E0000}"/>
    <cellStyle name="20% - Accent1 4 3 8 8 2" xfId="40649" xr:uid="{00000000-0005-0000-0000-0000119E0000}"/>
    <cellStyle name="20% - Accent1 4 3 8 9" xfId="40650" xr:uid="{00000000-0005-0000-0000-0000129E0000}"/>
    <cellStyle name="20% - Accent1 4 3 9" xfId="40651" xr:uid="{00000000-0005-0000-0000-0000139E0000}"/>
    <cellStyle name="20% - Accent1 4 3 9 2" xfId="40652" xr:uid="{00000000-0005-0000-0000-0000149E0000}"/>
    <cellStyle name="20% - Accent1 4 3 9 2 2" xfId="40653" xr:uid="{00000000-0005-0000-0000-0000159E0000}"/>
    <cellStyle name="20% - Accent1 4 3 9 2 2 2" xfId="40654" xr:uid="{00000000-0005-0000-0000-0000169E0000}"/>
    <cellStyle name="20% - Accent1 4 3 9 2 3" xfId="40655" xr:uid="{00000000-0005-0000-0000-0000179E0000}"/>
    <cellStyle name="20% - Accent1 4 3 9 3" xfId="40656" xr:uid="{00000000-0005-0000-0000-0000189E0000}"/>
    <cellStyle name="20% - Accent1 4 3 9 3 2" xfId="40657" xr:uid="{00000000-0005-0000-0000-0000199E0000}"/>
    <cellStyle name="20% - Accent1 4 3 9 4" xfId="40658" xr:uid="{00000000-0005-0000-0000-00001A9E0000}"/>
    <cellStyle name="20% - Accent1 4 4" xfId="40659" xr:uid="{00000000-0005-0000-0000-00001B9E0000}"/>
    <cellStyle name="20% - Accent1 4 4 10" xfId="40660" xr:uid="{00000000-0005-0000-0000-00001C9E0000}"/>
    <cellStyle name="20% - Accent1 4 4 10 2" xfId="40661" xr:uid="{00000000-0005-0000-0000-00001D9E0000}"/>
    <cellStyle name="20% - Accent1 4 4 10 2 2" xfId="40662" xr:uid="{00000000-0005-0000-0000-00001E9E0000}"/>
    <cellStyle name="20% - Accent1 4 4 10 2 2 2" xfId="40663" xr:uid="{00000000-0005-0000-0000-00001F9E0000}"/>
    <cellStyle name="20% - Accent1 4 4 10 2 3" xfId="40664" xr:uid="{00000000-0005-0000-0000-0000209E0000}"/>
    <cellStyle name="20% - Accent1 4 4 10 3" xfId="40665" xr:uid="{00000000-0005-0000-0000-0000219E0000}"/>
    <cellStyle name="20% - Accent1 4 4 10 3 2" xfId="40666" xr:uid="{00000000-0005-0000-0000-0000229E0000}"/>
    <cellStyle name="20% - Accent1 4 4 10 4" xfId="40667" xr:uid="{00000000-0005-0000-0000-0000239E0000}"/>
    <cellStyle name="20% - Accent1 4 4 11" xfId="40668" xr:uid="{00000000-0005-0000-0000-0000249E0000}"/>
    <cellStyle name="20% - Accent1 4 4 11 2" xfId="40669" xr:uid="{00000000-0005-0000-0000-0000259E0000}"/>
    <cellStyle name="20% - Accent1 4 4 11 2 2" xfId="40670" xr:uid="{00000000-0005-0000-0000-0000269E0000}"/>
    <cellStyle name="20% - Accent1 4 4 11 2 2 2" xfId="40671" xr:uid="{00000000-0005-0000-0000-0000279E0000}"/>
    <cellStyle name="20% - Accent1 4 4 11 2 3" xfId="40672" xr:uid="{00000000-0005-0000-0000-0000289E0000}"/>
    <cellStyle name="20% - Accent1 4 4 11 3" xfId="40673" xr:uid="{00000000-0005-0000-0000-0000299E0000}"/>
    <cellStyle name="20% - Accent1 4 4 11 3 2" xfId="40674" xr:uid="{00000000-0005-0000-0000-00002A9E0000}"/>
    <cellStyle name="20% - Accent1 4 4 11 4" xfId="40675" xr:uid="{00000000-0005-0000-0000-00002B9E0000}"/>
    <cellStyle name="20% - Accent1 4 4 12" xfId="40676" xr:uid="{00000000-0005-0000-0000-00002C9E0000}"/>
    <cellStyle name="20% - Accent1 4 4 12 2" xfId="40677" xr:uid="{00000000-0005-0000-0000-00002D9E0000}"/>
    <cellStyle name="20% - Accent1 4 4 12 2 2" xfId="40678" xr:uid="{00000000-0005-0000-0000-00002E9E0000}"/>
    <cellStyle name="20% - Accent1 4 4 12 3" xfId="40679" xr:uid="{00000000-0005-0000-0000-00002F9E0000}"/>
    <cellStyle name="20% - Accent1 4 4 13" xfId="40680" xr:uid="{00000000-0005-0000-0000-0000309E0000}"/>
    <cellStyle name="20% - Accent1 4 4 13 2" xfId="40681" xr:uid="{00000000-0005-0000-0000-0000319E0000}"/>
    <cellStyle name="20% - Accent1 4 4 13 2 2" xfId="40682" xr:uid="{00000000-0005-0000-0000-0000329E0000}"/>
    <cellStyle name="20% - Accent1 4 4 13 3" xfId="40683" xr:uid="{00000000-0005-0000-0000-0000339E0000}"/>
    <cellStyle name="20% - Accent1 4 4 14" xfId="40684" xr:uid="{00000000-0005-0000-0000-0000349E0000}"/>
    <cellStyle name="20% - Accent1 4 4 14 2" xfId="40685" xr:uid="{00000000-0005-0000-0000-0000359E0000}"/>
    <cellStyle name="20% - Accent1 4 4 15" xfId="40686" xr:uid="{00000000-0005-0000-0000-0000369E0000}"/>
    <cellStyle name="20% - Accent1 4 4 15 2" xfId="40687" xr:uid="{00000000-0005-0000-0000-0000379E0000}"/>
    <cellStyle name="20% - Accent1 4 4 16" xfId="40688" xr:uid="{00000000-0005-0000-0000-0000389E0000}"/>
    <cellStyle name="20% - Accent1 4 4 2" xfId="40689" xr:uid="{00000000-0005-0000-0000-0000399E0000}"/>
    <cellStyle name="20% - Accent1 4 4 2 10" xfId="40690" xr:uid="{00000000-0005-0000-0000-00003A9E0000}"/>
    <cellStyle name="20% - Accent1 4 4 2 10 2" xfId="40691" xr:uid="{00000000-0005-0000-0000-00003B9E0000}"/>
    <cellStyle name="20% - Accent1 4 4 2 10 2 2" xfId="40692" xr:uid="{00000000-0005-0000-0000-00003C9E0000}"/>
    <cellStyle name="20% - Accent1 4 4 2 10 2 2 2" xfId="40693" xr:uid="{00000000-0005-0000-0000-00003D9E0000}"/>
    <cellStyle name="20% - Accent1 4 4 2 10 2 3" xfId="40694" xr:uid="{00000000-0005-0000-0000-00003E9E0000}"/>
    <cellStyle name="20% - Accent1 4 4 2 10 3" xfId="40695" xr:uid="{00000000-0005-0000-0000-00003F9E0000}"/>
    <cellStyle name="20% - Accent1 4 4 2 10 3 2" xfId="40696" xr:uid="{00000000-0005-0000-0000-0000409E0000}"/>
    <cellStyle name="20% - Accent1 4 4 2 10 4" xfId="40697" xr:uid="{00000000-0005-0000-0000-0000419E0000}"/>
    <cellStyle name="20% - Accent1 4 4 2 11" xfId="40698" xr:uid="{00000000-0005-0000-0000-0000429E0000}"/>
    <cellStyle name="20% - Accent1 4 4 2 11 2" xfId="40699" xr:uid="{00000000-0005-0000-0000-0000439E0000}"/>
    <cellStyle name="20% - Accent1 4 4 2 11 2 2" xfId="40700" xr:uid="{00000000-0005-0000-0000-0000449E0000}"/>
    <cellStyle name="20% - Accent1 4 4 2 11 3" xfId="40701" xr:uid="{00000000-0005-0000-0000-0000459E0000}"/>
    <cellStyle name="20% - Accent1 4 4 2 12" xfId="40702" xr:uid="{00000000-0005-0000-0000-0000469E0000}"/>
    <cellStyle name="20% - Accent1 4 4 2 12 2" xfId="40703" xr:uid="{00000000-0005-0000-0000-0000479E0000}"/>
    <cellStyle name="20% - Accent1 4 4 2 12 2 2" xfId="40704" xr:uid="{00000000-0005-0000-0000-0000489E0000}"/>
    <cellStyle name="20% - Accent1 4 4 2 12 3" xfId="40705" xr:uid="{00000000-0005-0000-0000-0000499E0000}"/>
    <cellStyle name="20% - Accent1 4 4 2 13" xfId="40706" xr:uid="{00000000-0005-0000-0000-00004A9E0000}"/>
    <cellStyle name="20% - Accent1 4 4 2 13 2" xfId="40707" xr:uid="{00000000-0005-0000-0000-00004B9E0000}"/>
    <cellStyle name="20% - Accent1 4 4 2 14" xfId="40708" xr:uid="{00000000-0005-0000-0000-00004C9E0000}"/>
    <cellStyle name="20% - Accent1 4 4 2 14 2" xfId="40709" xr:uid="{00000000-0005-0000-0000-00004D9E0000}"/>
    <cellStyle name="20% - Accent1 4 4 2 15" xfId="40710" xr:uid="{00000000-0005-0000-0000-00004E9E0000}"/>
    <cellStyle name="20% - Accent1 4 4 2 2" xfId="40711" xr:uid="{00000000-0005-0000-0000-00004F9E0000}"/>
    <cellStyle name="20% - Accent1 4 4 2 2 10" xfId="40712" xr:uid="{00000000-0005-0000-0000-0000509E0000}"/>
    <cellStyle name="20% - Accent1 4 4 2 2 10 2" xfId="40713" xr:uid="{00000000-0005-0000-0000-0000519E0000}"/>
    <cellStyle name="20% - Accent1 4 4 2 2 10 2 2" xfId="40714" xr:uid="{00000000-0005-0000-0000-0000529E0000}"/>
    <cellStyle name="20% - Accent1 4 4 2 2 10 3" xfId="40715" xr:uid="{00000000-0005-0000-0000-0000539E0000}"/>
    <cellStyle name="20% - Accent1 4 4 2 2 11" xfId="40716" xr:uid="{00000000-0005-0000-0000-0000549E0000}"/>
    <cellStyle name="20% - Accent1 4 4 2 2 11 2" xfId="40717" xr:uid="{00000000-0005-0000-0000-0000559E0000}"/>
    <cellStyle name="20% - Accent1 4 4 2 2 11 2 2" xfId="40718" xr:uid="{00000000-0005-0000-0000-0000569E0000}"/>
    <cellStyle name="20% - Accent1 4 4 2 2 11 3" xfId="40719" xr:uid="{00000000-0005-0000-0000-0000579E0000}"/>
    <cellStyle name="20% - Accent1 4 4 2 2 12" xfId="40720" xr:uid="{00000000-0005-0000-0000-0000589E0000}"/>
    <cellStyle name="20% - Accent1 4 4 2 2 12 2" xfId="40721" xr:uid="{00000000-0005-0000-0000-0000599E0000}"/>
    <cellStyle name="20% - Accent1 4 4 2 2 13" xfId="40722" xr:uid="{00000000-0005-0000-0000-00005A9E0000}"/>
    <cellStyle name="20% - Accent1 4 4 2 2 13 2" xfId="40723" xr:uid="{00000000-0005-0000-0000-00005B9E0000}"/>
    <cellStyle name="20% - Accent1 4 4 2 2 14" xfId="40724" xr:uid="{00000000-0005-0000-0000-00005C9E0000}"/>
    <cellStyle name="20% - Accent1 4 4 2 2 2" xfId="40725" xr:uid="{00000000-0005-0000-0000-00005D9E0000}"/>
    <cellStyle name="20% - Accent1 4 4 2 2 2 10" xfId="40726" xr:uid="{00000000-0005-0000-0000-00005E9E0000}"/>
    <cellStyle name="20% - Accent1 4 4 2 2 2 10 2" xfId="40727" xr:uid="{00000000-0005-0000-0000-00005F9E0000}"/>
    <cellStyle name="20% - Accent1 4 4 2 2 2 11" xfId="40728" xr:uid="{00000000-0005-0000-0000-0000609E0000}"/>
    <cellStyle name="20% - Accent1 4 4 2 2 2 2" xfId="40729" xr:uid="{00000000-0005-0000-0000-0000619E0000}"/>
    <cellStyle name="20% - Accent1 4 4 2 2 2 2 2" xfId="40730" xr:uid="{00000000-0005-0000-0000-0000629E0000}"/>
    <cellStyle name="20% - Accent1 4 4 2 2 2 2 2 2" xfId="40731" xr:uid="{00000000-0005-0000-0000-0000639E0000}"/>
    <cellStyle name="20% - Accent1 4 4 2 2 2 2 2 2 2" xfId="40732" xr:uid="{00000000-0005-0000-0000-0000649E0000}"/>
    <cellStyle name="20% - Accent1 4 4 2 2 2 2 2 2 2 2" xfId="40733" xr:uid="{00000000-0005-0000-0000-0000659E0000}"/>
    <cellStyle name="20% - Accent1 4 4 2 2 2 2 2 2 3" xfId="40734" xr:uid="{00000000-0005-0000-0000-0000669E0000}"/>
    <cellStyle name="20% - Accent1 4 4 2 2 2 2 2 3" xfId="40735" xr:uid="{00000000-0005-0000-0000-0000679E0000}"/>
    <cellStyle name="20% - Accent1 4 4 2 2 2 2 2 3 2" xfId="40736" xr:uid="{00000000-0005-0000-0000-0000689E0000}"/>
    <cellStyle name="20% - Accent1 4 4 2 2 2 2 2 4" xfId="40737" xr:uid="{00000000-0005-0000-0000-0000699E0000}"/>
    <cellStyle name="20% - Accent1 4 4 2 2 2 2 3" xfId="40738" xr:uid="{00000000-0005-0000-0000-00006A9E0000}"/>
    <cellStyle name="20% - Accent1 4 4 2 2 2 2 3 2" xfId="40739" xr:uid="{00000000-0005-0000-0000-00006B9E0000}"/>
    <cellStyle name="20% - Accent1 4 4 2 2 2 2 3 2 2" xfId="40740" xr:uid="{00000000-0005-0000-0000-00006C9E0000}"/>
    <cellStyle name="20% - Accent1 4 4 2 2 2 2 3 2 2 2" xfId="40741" xr:uid="{00000000-0005-0000-0000-00006D9E0000}"/>
    <cellStyle name="20% - Accent1 4 4 2 2 2 2 3 2 3" xfId="40742" xr:uid="{00000000-0005-0000-0000-00006E9E0000}"/>
    <cellStyle name="20% - Accent1 4 4 2 2 2 2 3 3" xfId="40743" xr:uid="{00000000-0005-0000-0000-00006F9E0000}"/>
    <cellStyle name="20% - Accent1 4 4 2 2 2 2 3 3 2" xfId="40744" xr:uid="{00000000-0005-0000-0000-0000709E0000}"/>
    <cellStyle name="20% - Accent1 4 4 2 2 2 2 3 4" xfId="40745" xr:uid="{00000000-0005-0000-0000-0000719E0000}"/>
    <cellStyle name="20% - Accent1 4 4 2 2 2 2 4" xfId="40746" xr:uid="{00000000-0005-0000-0000-0000729E0000}"/>
    <cellStyle name="20% - Accent1 4 4 2 2 2 2 4 2" xfId="40747" xr:uid="{00000000-0005-0000-0000-0000739E0000}"/>
    <cellStyle name="20% - Accent1 4 4 2 2 2 2 4 2 2" xfId="40748" xr:uid="{00000000-0005-0000-0000-0000749E0000}"/>
    <cellStyle name="20% - Accent1 4 4 2 2 2 2 4 2 2 2" xfId="40749" xr:uid="{00000000-0005-0000-0000-0000759E0000}"/>
    <cellStyle name="20% - Accent1 4 4 2 2 2 2 4 2 3" xfId="40750" xr:uid="{00000000-0005-0000-0000-0000769E0000}"/>
    <cellStyle name="20% - Accent1 4 4 2 2 2 2 4 3" xfId="40751" xr:uid="{00000000-0005-0000-0000-0000779E0000}"/>
    <cellStyle name="20% - Accent1 4 4 2 2 2 2 4 3 2" xfId="40752" xr:uid="{00000000-0005-0000-0000-0000789E0000}"/>
    <cellStyle name="20% - Accent1 4 4 2 2 2 2 4 4" xfId="40753" xr:uid="{00000000-0005-0000-0000-0000799E0000}"/>
    <cellStyle name="20% - Accent1 4 4 2 2 2 2 5" xfId="40754" xr:uid="{00000000-0005-0000-0000-00007A9E0000}"/>
    <cellStyle name="20% - Accent1 4 4 2 2 2 2 5 2" xfId="40755" xr:uid="{00000000-0005-0000-0000-00007B9E0000}"/>
    <cellStyle name="20% - Accent1 4 4 2 2 2 2 5 2 2" xfId="40756" xr:uid="{00000000-0005-0000-0000-00007C9E0000}"/>
    <cellStyle name="20% - Accent1 4 4 2 2 2 2 5 3" xfId="40757" xr:uid="{00000000-0005-0000-0000-00007D9E0000}"/>
    <cellStyle name="20% - Accent1 4 4 2 2 2 2 6" xfId="40758" xr:uid="{00000000-0005-0000-0000-00007E9E0000}"/>
    <cellStyle name="20% - Accent1 4 4 2 2 2 2 6 2" xfId="40759" xr:uid="{00000000-0005-0000-0000-00007F9E0000}"/>
    <cellStyle name="20% - Accent1 4 4 2 2 2 2 6 2 2" xfId="40760" xr:uid="{00000000-0005-0000-0000-0000809E0000}"/>
    <cellStyle name="20% - Accent1 4 4 2 2 2 2 6 3" xfId="40761" xr:uid="{00000000-0005-0000-0000-0000819E0000}"/>
    <cellStyle name="20% - Accent1 4 4 2 2 2 2 7" xfId="40762" xr:uid="{00000000-0005-0000-0000-0000829E0000}"/>
    <cellStyle name="20% - Accent1 4 4 2 2 2 2 7 2" xfId="40763" xr:uid="{00000000-0005-0000-0000-0000839E0000}"/>
    <cellStyle name="20% - Accent1 4 4 2 2 2 2 8" xfId="40764" xr:uid="{00000000-0005-0000-0000-0000849E0000}"/>
    <cellStyle name="20% - Accent1 4 4 2 2 2 2 8 2" xfId="40765" xr:uid="{00000000-0005-0000-0000-0000859E0000}"/>
    <cellStyle name="20% - Accent1 4 4 2 2 2 2 9" xfId="40766" xr:uid="{00000000-0005-0000-0000-0000869E0000}"/>
    <cellStyle name="20% - Accent1 4 4 2 2 2 3" xfId="40767" xr:uid="{00000000-0005-0000-0000-0000879E0000}"/>
    <cellStyle name="20% - Accent1 4 4 2 2 2 3 2" xfId="40768" xr:uid="{00000000-0005-0000-0000-0000889E0000}"/>
    <cellStyle name="20% - Accent1 4 4 2 2 2 3 2 2" xfId="40769" xr:uid="{00000000-0005-0000-0000-0000899E0000}"/>
    <cellStyle name="20% - Accent1 4 4 2 2 2 3 2 2 2" xfId="40770" xr:uid="{00000000-0005-0000-0000-00008A9E0000}"/>
    <cellStyle name="20% - Accent1 4 4 2 2 2 3 2 2 2 2" xfId="40771" xr:uid="{00000000-0005-0000-0000-00008B9E0000}"/>
    <cellStyle name="20% - Accent1 4 4 2 2 2 3 2 2 3" xfId="40772" xr:uid="{00000000-0005-0000-0000-00008C9E0000}"/>
    <cellStyle name="20% - Accent1 4 4 2 2 2 3 2 3" xfId="40773" xr:uid="{00000000-0005-0000-0000-00008D9E0000}"/>
    <cellStyle name="20% - Accent1 4 4 2 2 2 3 2 3 2" xfId="40774" xr:uid="{00000000-0005-0000-0000-00008E9E0000}"/>
    <cellStyle name="20% - Accent1 4 4 2 2 2 3 2 4" xfId="40775" xr:uid="{00000000-0005-0000-0000-00008F9E0000}"/>
    <cellStyle name="20% - Accent1 4 4 2 2 2 3 3" xfId="40776" xr:uid="{00000000-0005-0000-0000-0000909E0000}"/>
    <cellStyle name="20% - Accent1 4 4 2 2 2 3 3 2" xfId="40777" xr:uid="{00000000-0005-0000-0000-0000919E0000}"/>
    <cellStyle name="20% - Accent1 4 4 2 2 2 3 3 2 2" xfId="40778" xr:uid="{00000000-0005-0000-0000-0000929E0000}"/>
    <cellStyle name="20% - Accent1 4 4 2 2 2 3 3 2 2 2" xfId="40779" xr:uid="{00000000-0005-0000-0000-0000939E0000}"/>
    <cellStyle name="20% - Accent1 4 4 2 2 2 3 3 2 3" xfId="40780" xr:uid="{00000000-0005-0000-0000-0000949E0000}"/>
    <cellStyle name="20% - Accent1 4 4 2 2 2 3 3 3" xfId="40781" xr:uid="{00000000-0005-0000-0000-0000959E0000}"/>
    <cellStyle name="20% - Accent1 4 4 2 2 2 3 3 3 2" xfId="40782" xr:uid="{00000000-0005-0000-0000-0000969E0000}"/>
    <cellStyle name="20% - Accent1 4 4 2 2 2 3 3 4" xfId="40783" xr:uid="{00000000-0005-0000-0000-0000979E0000}"/>
    <cellStyle name="20% - Accent1 4 4 2 2 2 3 4" xfId="40784" xr:uid="{00000000-0005-0000-0000-0000989E0000}"/>
    <cellStyle name="20% - Accent1 4 4 2 2 2 3 4 2" xfId="40785" xr:uid="{00000000-0005-0000-0000-0000999E0000}"/>
    <cellStyle name="20% - Accent1 4 4 2 2 2 3 4 2 2" xfId="40786" xr:uid="{00000000-0005-0000-0000-00009A9E0000}"/>
    <cellStyle name="20% - Accent1 4 4 2 2 2 3 4 2 2 2" xfId="40787" xr:uid="{00000000-0005-0000-0000-00009B9E0000}"/>
    <cellStyle name="20% - Accent1 4 4 2 2 2 3 4 2 3" xfId="40788" xr:uid="{00000000-0005-0000-0000-00009C9E0000}"/>
    <cellStyle name="20% - Accent1 4 4 2 2 2 3 4 3" xfId="40789" xr:uid="{00000000-0005-0000-0000-00009D9E0000}"/>
    <cellStyle name="20% - Accent1 4 4 2 2 2 3 4 3 2" xfId="40790" xr:uid="{00000000-0005-0000-0000-00009E9E0000}"/>
    <cellStyle name="20% - Accent1 4 4 2 2 2 3 4 4" xfId="40791" xr:uid="{00000000-0005-0000-0000-00009F9E0000}"/>
    <cellStyle name="20% - Accent1 4 4 2 2 2 3 5" xfId="40792" xr:uid="{00000000-0005-0000-0000-0000A09E0000}"/>
    <cellStyle name="20% - Accent1 4 4 2 2 2 3 5 2" xfId="40793" xr:uid="{00000000-0005-0000-0000-0000A19E0000}"/>
    <cellStyle name="20% - Accent1 4 4 2 2 2 3 5 2 2" xfId="40794" xr:uid="{00000000-0005-0000-0000-0000A29E0000}"/>
    <cellStyle name="20% - Accent1 4 4 2 2 2 3 5 3" xfId="40795" xr:uid="{00000000-0005-0000-0000-0000A39E0000}"/>
    <cellStyle name="20% - Accent1 4 4 2 2 2 3 6" xfId="40796" xr:uid="{00000000-0005-0000-0000-0000A49E0000}"/>
    <cellStyle name="20% - Accent1 4 4 2 2 2 3 6 2" xfId="40797" xr:uid="{00000000-0005-0000-0000-0000A59E0000}"/>
    <cellStyle name="20% - Accent1 4 4 2 2 2 3 6 2 2" xfId="40798" xr:uid="{00000000-0005-0000-0000-0000A69E0000}"/>
    <cellStyle name="20% - Accent1 4 4 2 2 2 3 6 3" xfId="40799" xr:uid="{00000000-0005-0000-0000-0000A79E0000}"/>
    <cellStyle name="20% - Accent1 4 4 2 2 2 3 7" xfId="40800" xr:uid="{00000000-0005-0000-0000-0000A89E0000}"/>
    <cellStyle name="20% - Accent1 4 4 2 2 2 3 7 2" xfId="40801" xr:uid="{00000000-0005-0000-0000-0000A99E0000}"/>
    <cellStyle name="20% - Accent1 4 4 2 2 2 3 8" xfId="40802" xr:uid="{00000000-0005-0000-0000-0000AA9E0000}"/>
    <cellStyle name="20% - Accent1 4 4 2 2 2 3 8 2" xfId="40803" xr:uid="{00000000-0005-0000-0000-0000AB9E0000}"/>
    <cellStyle name="20% - Accent1 4 4 2 2 2 3 9" xfId="40804" xr:uid="{00000000-0005-0000-0000-0000AC9E0000}"/>
    <cellStyle name="20% - Accent1 4 4 2 2 2 4" xfId="40805" xr:uid="{00000000-0005-0000-0000-0000AD9E0000}"/>
    <cellStyle name="20% - Accent1 4 4 2 2 2 4 2" xfId="40806" xr:uid="{00000000-0005-0000-0000-0000AE9E0000}"/>
    <cellStyle name="20% - Accent1 4 4 2 2 2 4 2 2" xfId="40807" xr:uid="{00000000-0005-0000-0000-0000AF9E0000}"/>
    <cellStyle name="20% - Accent1 4 4 2 2 2 4 2 2 2" xfId="40808" xr:uid="{00000000-0005-0000-0000-0000B09E0000}"/>
    <cellStyle name="20% - Accent1 4 4 2 2 2 4 2 3" xfId="40809" xr:uid="{00000000-0005-0000-0000-0000B19E0000}"/>
    <cellStyle name="20% - Accent1 4 4 2 2 2 4 3" xfId="40810" xr:uid="{00000000-0005-0000-0000-0000B29E0000}"/>
    <cellStyle name="20% - Accent1 4 4 2 2 2 4 3 2" xfId="40811" xr:uid="{00000000-0005-0000-0000-0000B39E0000}"/>
    <cellStyle name="20% - Accent1 4 4 2 2 2 4 4" xfId="40812" xr:uid="{00000000-0005-0000-0000-0000B49E0000}"/>
    <cellStyle name="20% - Accent1 4 4 2 2 2 5" xfId="40813" xr:uid="{00000000-0005-0000-0000-0000B59E0000}"/>
    <cellStyle name="20% - Accent1 4 4 2 2 2 5 2" xfId="40814" xr:uid="{00000000-0005-0000-0000-0000B69E0000}"/>
    <cellStyle name="20% - Accent1 4 4 2 2 2 5 2 2" xfId="40815" xr:uid="{00000000-0005-0000-0000-0000B79E0000}"/>
    <cellStyle name="20% - Accent1 4 4 2 2 2 5 2 2 2" xfId="40816" xr:uid="{00000000-0005-0000-0000-0000B89E0000}"/>
    <cellStyle name="20% - Accent1 4 4 2 2 2 5 2 3" xfId="40817" xr:uid="{00000000-0005-0000-0000-0000B99E0000}"/>
    <cellStyle name="20% - Accent1 4 4 2 2 2 5 3" xfId="40818" xr:uid="{00000000-0005-0000-0000-0000BA9E0000}"/>
    <cellStyle name="20% - Accent1 4 4 2 2 2 5 3 2" xfId="40819" xr:uid="{00000000-0005-0000-0000-0000BB9E0000}"/>
    <cellStyle name="20% - Accent1 4 4 2 2 2 5 4" xfId="40820" xr:uid="{00000000-0005-0000-0000-0000BC9E0000}"/>
    <cellStyle name="20% - Accent1 4 4 2 2 2 6" xfId="40821" xr:uid="{00000000-0005-0000-0000-0000BD9E0000}"/>
    <cellStyle name="20% - Accent1 4 4 2 2 2 6 2" xfId="40822" xr:uid="{00000000-0005-0000-0000-0000BE9E0000}"/>
    <cellStyle name="20% - Accent1 4 4 2 2 2 6 2 2" xfId="40823" xr:uid="{00000000-0005-0000-0000-0000BF9E0000}"/>
    <cellStyle name="20% - Accent1 4 4 2 2 2 6 2 2 2" xfId="40824" xr:uid="{00000000-0005-0000-0000-0000C09E0000}"/>
    <cellStyle name="20% - Accent1 4 4 2 2 2 6 2 3" xfId="40825" xr:uid="{00000000-0005-0000-0000-0000C19E0000}"/>
    <cellStyle name="20% - Accent1 4 4 2 2 2 6 3" xfId="40826" xr:uid="{00000000-0005-0000-0000-0000C29E0000}"/>
    <cellStyle name="20% - Accent1 4 4 2 2 2 6 3 2" xfId="40827" xr:uid="{00000000-0005-0000-0000-0000C39E0000}"/>
    <cellStyle name="20% - Accent1 4 4 2 2 2 6 4" xfId="40828" xr:uid="{00000000-0005-0000-0000-0000C49E0000}"/>
    <cellStyle name="20% - Accent1 4 4 2 2 2 7" xfId="40829" xr:uid="{00000000-0005-0000-0000-0000C59E0000}"/>
    <cellStyle name="20% - Accent1 4 4 2 2 2 7 2" xfId="40830" xr:uid="{00000000-0005-0000-0000-0000C69E0000}"/>
    <cellStyle name="20% - Accent1 4 4 2 2 2 7 2 2" xfId="40831" xr:uid="{00000000-0005-0000-0000-0000C79E0000}"/>
    <cellStyle name="20% - Accent1 4 4 2 2 2 7 3" xfId="40832" xr:uid="{00000000-0005-0000-0000-0000C89E0000}"/>
    <cellStyle name="20% - Accent1 4 4 2 2 2 8" xfId="40833" xr:uid="{00000000-0005-0000-0000-0000C99E0000}"/>
    <cellStyle name="20% - Accent1 4 4 2 2 2 8 2" xfId="40834" xr:uid="{00000000-0005-0000-0000-0000CA9E0000}"/>
    <cellStyle name="20% - Accent1 4 4 2 2 2 8 2 2" xfId="40835" xr:uid="{00000000-0005-0000-0000-0000CB9E0000}"/>
    <cellStyle name="20% - Accent1 4 4 2 2 2 8 3" xfId="40836" xr:uid="{00000000-0005-0000-0000-0000CC9E0000}"/>
    <cellStyle name="20% - Accent1 4 4 2 2 2 9" xfId="40837" xr:uid="{00000000-0005-0000-0000-0000CD9E0000}"/>
    <cellStyle name="20% - Accent1 4 4 2 2 2 9 2" xfId="40838" xr:uid="{00000000-0005-0000-0000-0000CE9E0000}"/>
    <cellStyle name="20% - Accent1 4 4 2 2 3" xfId="40839" xr:uid="{00000000-0005-0000-0000-0000CF9E0000}"/>
    <cellStyle name="20% - Accent1 4 4 2 2 3 10" xfId="40840" xr:uid="{00000000-0005-0000-0000-0000D09E0000}"/>
    <cellStyle name="20% - Accent1 4 4 2 2 3 10 2" xfId="40841" xr:uid="{00000000-0005-0000-0000-0000D19E0000}"/>
    <cellStyle name="20% - Accent1 4 4 2 2 3 11" xfId="40842" xr:uid="{00000000-0005-0000-0000-0000D29E0000}"/>
    <cellStyle name="20% - Accent1 4 4 2 2 3 2" xfId="40843" xr:uid="{00000000-0005-0000-0000-0000D39E0000}"/>
    <cellStyle name="20% - Accent1 4 4 2 2 3 2 2" xfId="40844" xr:uid="{00000000-0005-0000-0000-0000D49E0000}"/>
    <cellStyle name="20% - Accent1 4 4 2 2 3 2 2 2" xfId="40845" xr:uid="{00000000-0005-0000-0000-0000D59E0000}"/>
    <cellStyle name="20% - Accent1 4 4 2 2 3 2 2 2 2" xfId="40846" xr:uid="{00000000-0005-0000-0000-0000D69E0000}"/>
    <cellStyle name="20% - Accent1 4 4 2 2 3 2 2 2 2 2" xfId="40847" xr:uid="{00000000-0005-0000-0000-0000D79E0000}"/>
    <cellStyle name="20% - Accent1 4 4 2 2 3 2 2 2 3" xfId="40848" xr:uid="{00000000-0005-0000-0000-0000D89E0000}"/>
    <cellStyle name="20% - Accent1 4 4 2 2 3 2 2 3" xfId="40849" xr:uid="{00000000-0005-0000-0000-0000D99E0000}"/>
    <cellStyle name="20% - Accent1 4 4 2 2 3 2 2 3 2" xfId="40850" xr:uid="{00000000-0005-0000-0000-0000DA9E0000}"/>
    <cellStyle name="20% - Accent1 4 4 2 2 3 2 2 4" xfId="40851" xr:uid="{00000000-0005-0000-0000-0000DB9E0000}"/>
    <cellStyle name="20% - Accent1 4 4 2 2 3 2 3" xfId="40852" xr:uid="{00000000-0005-0000-0000-0000DC9E0000}"/>
    <cellStyle name="20% - Accent1 4 4 2 2 3 2 3 2" xfId="40853" xr:uid="{00000000-0005-0000-0000-0000DD9E0000}"/>
    <cellStyle name="20% - Accent1 4 4 2 2 3 2 3 2 2" xfId="40854" xr:uid="{00000000-0005-0000-0000-0000DE9E0000}"/>
    <cellStyle name="20% - Accent1 4 4 2 2 3 2 3 2 2 2" xfId="40855" xr:uid="{00000000-0005-0000-0000-0000DF9E0000}"/>
    <cellStyle name="20% - Accent1 4 4 2 2 3 2 3 2 3" xfId="40856" xr:uid="{00000000-0005-0000-0000-0000E09E0000}"/>
    <cellStyle name="20% - Accent1 4 4 2 2 3 2 3 3" xfId="40857" xr:uid="{00000000-0005-0000-0000-0000E19E0000}"/>
    <cellStyle name="20% - Accent1 4 4 2 2 3 2 3 3 2" xfId="40858" xr:uid="{00000000-0005-0000-0000-0000E29E0000}"/>
    <cellStyle name="20% - Accent1 4 4 2 2 3 2 3 4" xfId="40859" xr:uid="{00000000-0005-0000-0000-0000E39E0000}"/>
    <cellStyle name="20% - Accent1 4 4 2 2 3 2 4" xfId="40860" xr:uid="{00000000-0005-0000-0000-0000E49E0000}"/>
    <cellStyle name="20% - Accent1 4 4 2 2 3 2 4 2" xfId="40861" xr:uid="{00000000-0005-0000-0000-0000E59E0000}"/>
    <cellStyle name="20% - Accent1 4 4 2 2 3 2 4 2 2" xfId="40862" xr:uid="{00000000-0005-0000-0000-0000E69E0000}"/>
    <cellStyle name="20% - Accent1 4 4 2 2 3 2 4 2 2 2" xfId="40863" xr:uid="{00000000-0005-0000-0000-0000E79E0000}"/>
    <cellStyle name="20% - Accent1 4 4 2 2 3 2 4 2 3" xfId="40864" xr:uid="{00000000-0005-0000-0000-0000E89E0000}"/>
    <cellStyle name="20% - Accent1 4 4 2 2 3 2 4 3" xfId="40865" xr:uid="{00000000-0005-0000-0000-0000E99E0000}"/>
    <cellStyle name="20% - Accent1 4 4 2 2 3 2 4 3 2" xfId="40866" xr:uid="{00000000-0005-0000-0000-0000EA9E0000}"/>
    <cellStyle name="20% - Accent1 4 4 2 2 3 2 4 4" xfId="40867" xr:uid="{00000000-0005-0000-0000-0000EB9E0000}"/>
    <cellStyle name="20% - Accent1 4 4 2 2 3 2 5" xfId="40868" xr:uid="{00000000-0005-0000-0000-0000EC9E0000}"/>
    <cellStyle name="20% - Accent1 4 4 2 2 3 2 5 2" xfId="40869" xr:uid="{00000000-0005-0000-0000-0000ED9E0000}"/>
    <cellStyle name="20% - Accent1 4 4 2 2 3 2 5 2 2" xfId="40870" xr:uid="{00000000-0005-0000-0000-0000EE9E0000}"/>
    <cellStyle name="20% - Accent1 4 4 2 2 3 2 5 3" xfId="40871" xr:uid="{00000000-0005-0000-0000-0000EF9E0000}"/>
    <cellStyle name="20% - Accent1 4 4 2 2 3 2 6" xfId="40872" xr:uid="{00000000-0005-0000-0000-0000F09E0000}"/>
    <cellStyle name="20% - Accent1 4 4 2 2 3 2 6 2" xfId="40873" xr:uid="{00000000-0005-0000-0000-0000F19E0000}"/>
    <cellStyle name="20% - Accent1 4 4 2 2 3 2 6 2 2" xfId="40874" xr:uid="{00000000-0005-0000-0000-0000F29E0000}"/>
    <cellStyle name="20% - Accent1 4 4 2 2 3 2 6 3" xfId="40875" xr:uid="{00000000-0005-0000-0000-0000F39E0000}"/>
    <cellStyle name="20% - Accent1 4 4 2 2 3 2 7" xfId="40876" xr:uid="{00000000-0005-0000-0000-0000F49E0000}"/>
    <cellStyle name="20% - Accent1 4 4 2 2 3 2 7 2" xfId="40877" xr:uid="{00000000-0005-0000-0000-0000F59E0000}"/>
    <cellStyle name="20% - Accent1 4 4 2 2 3 2 8" xfId="40878" xr:uid="{00000000-0005-0000-0000-0000F69E0000}"/>
    <cellStyle name="20% - Accent1 4 4 2 2 3 2 8 2" xfId="40879" xr:uid="{00000000-0005-0000-0000-0000F79E0000}"/>
    <cellStyle name="20% - Accent1 4 4 2 2 3 2 9" xfId="40880" xr:uid="{00000000-0005-0000-0000-0000F89E0000}"/>
    <cellStyle name="20% - Accent1 4 4 2 2 3 3" xfId="40881" xr:uid="{00000000-0005-0000-0000-0000F99E0000}"/>
    <cellStyle name="20% - Accent1 4 4 2 2 3 3 2" xfId="40882" xr:uid="{00000000-0005-0000-0000-0000FA9E0000}"/>
    <cellStyle name="20% - Accent1 4 4 2 2 3 3 2 2" xfId="40883" xr:uid="{00000000-0005-0000-0000-0000FB9E0000}"/>
    <cellStyle name="20% - Accent1 4 4 2 2 3 3 2 2 2" xfId="40884" xr:uid="{00000000-0005-0000-0000-0000FC9E0000}"/>
    <cellStyle name="20% - Accent1 4 4 2 2 3 3 2 2 2 2" xfId="40885" xr:uid="{00000000-0005-0000-0000-0000FD9E0000}"/>
    <cellStyle name="20% - Accent1 4 4 2 2 3 3 2 2 3" xfId="40886" xr:uid="{00000000-0005-0000-0000-0000FE9E0000}"/>
    <cellStyle name="20% - Accent1 4 4 2 2 3 3 2 3" xfId="40887" xr:uid="{00000000-0005-0000-0000-0000FF9E0000}"/>
    <cellStyle name="20% - Accent1 4 4 2 2 3 3 2 3 2" xfId="40888" xr:uid="{00000000-0005-0000-0000-0000009F0000}"/>
    <cellStyle name="20% - Accent1 4 4 2 2 3 3 2 4" xfId="40889" xr:uid="{00000000-0005-0000-0000-0000019F0000}"/>
    <cellStyle name="20% - Accent1 4 4 2 2 3 3 3" xfId="40890" xr:uid="{00000000-0005-0000-0000-0000029F0000}"/>
    <cellStyle name="20% - Accent1 4 4 2 2 3 3 3 2" xfId="40891" xr:uid="{00000000-0005-0000-0000-0000039F0000}"/>
    <cellStyle name="20% - Accent1 4 4 2 2 3 3 3 2 2" xfId="40892" xr:uid="{00000000-0005-0000-0000-0000049F0000}"/>
    <cellStyle name="20% - Accent1 4 4 2 2 3 3 3 2 2 2" xfId="40893" xr:uid="{00000000-0005-0000-0000-0000059F0000}"/>
    <cellStyle name="20% - Accent1 4 4 2 2 3 3 3 2 3" xfId="40894" xr:uid="{00000000-0005-0000-0000-0000069F0000}"/>
    <cellStyle name="20% - Accent1 4 4 2 2 3 3 3 3" xfId="40895" xr:uid="{00000000-0005-0000-0000-0000079F0000}"/>
    <cellStyle name="20% - Accent1 4 4 2 2 3 3 3 3 2" xfId="40896" xr:uid="{00000000-0005-0000-0000-0000089F0000}"/>
    <cellStyle name="20% - Accent1 4 4 2 2 3 3 3 4" xfId="40897" xr:uid="{00000000-0005-0000-0000-0000099F0000}"/>
    <cellStyle name="20% - Accent1 4 4 2 2 3 3 4" xfId="40898" xr:uid="{00000000-0005-0000-0000-00000A9F0000}"/>
    <cellStyle name="20% - Accent1 4 4 2 2 3 3 4 2" xfId="40899" xr:uid="{00000000-0005-0000-0000-00000B9F0000}"/>
    <cellStyle name="20% - Accent1 4 4 2 2 3 3 4 2 2" xfId="40900" xr:uid="{00000000-0005-0000-0000-00000C9F0000}"/>
    <cellStyle name="20% - Accent1 4 4 2 2 3 3 4 2 2 2" xfId="40901" xr:uid="{00000000-0005-0000-0000-00000D9F0000}"/>
    <cellStyle name="20% - Accent1 4 4 2 2 3 3 4 2 3" xfId="40902" xr:uid="{00000000-0005-0000-0000-00000E9F0000}"/>
    <cellStyle name="20% - Accent1 4 4 2 2 3 3 4 3" xfId="40903" xr:uid="{00000000-0005-0000-0000-00000F9F0000}"/>
    <cellStyle name="20% - Accent1 4 4 2 2 3 3 4 3 2" xfId="40904" xr:uid="{00000000-0005-0000-0000-0000109F0000}"/>
    <cellStyle name="20% - Accent1 4 4 2 2 3 3 4 4" xfId="40905" xr:uid="{00000000-0005-0000-0000-0000119F0000}"/>
    <cellStyle name="20% - Accent1 4 4 2 2 3 3 5" xfId="40906" xr:uid="{00000000-0005-0000-0000-0000129F0000}"/>
    <cellStyle name="20% - Accent1 4 4 2 2 3 3 5 2" xfId="40907" xr:uid="{00000000-0005-0000-0000-0000139F0000}"/>
    <cellStyle name="20% - Accent1 4 4 2 2 3 3 5 2 2" xfId="40908" xr:uid="{00000000-0005-0000-0000-0000149F0000}"/>
    <cellStyle name="20% - Accent1 4 4 2 2 3 3 5 3" xfId="40909" xr:uid="{00000000-0005-0000-0000-0000159F0000}"/>
    <cellStyle name="20% - Accent1 4 4 2 2 3 3 6" xfId="40910" xr:uid="{00000000-0005-0000-0000-0000169F0000}"/>
    <cellStyle name="20% - Accent1 4 4 2 2 3 3 6 2" xfId="40911" xr:uid="{00000000-0005-0000-0000-0000179F0000}"/>
    <cellStyle name="20% - Accent1 4 4 2 2 3 3 6 2 2" xfId="40912" xr:uid="{00000000-0005-0000-0000-0000189F0000}"/>
    <cellStyle name="20% - Accent1 4 4 2 2 3 3 6 3" xfId="40913" xr:uid="{00000000-0005-0000-0000-0000199F0000}"/>
    <cellStyle name="20% - Accent1 4 4 2 2 3 3 7" xfId="40914" xr:uid="{00000000-0005-0000-0000-00001A9F0000}"/>
    <cellStyle name="20% - Accent1 4 4 2 2 3 3 7 2" xfId="40915" xr:uid="{00000000-0005-0000-0000-00001B9F0000}"/>
    <cellStyle name="20% - Accent1 4 4 2 2 3 3 8" xfId="40916" xr:uid="{00000000-0005-0000-0000-00001C9F0000}"/>
    <cellStyle name="20% - Accent1 4 4 2 2 3 3 8 2" xfId="40917" xr:uid="{00000000-0005-0000-0000-00001D9F0000}"/>
    <cellStyle name="20% - Accent1 4 4 2 2 3 3 9" xfId="40918" xr:uid="{00000000-0005-0000-0000-00001E9F0000}"/>
    <cellStyle name="20% - Accent1 4 4 2 2 3 4" xfId="40919" xr:uid="{00000000-0005-0000-0000-00001F9F0000}"/>
    <cellStyle name="20% - Accent1 4 4 2 2 3 4 2" xfId="40920" xr:uid="{00000000-0005-0000-0000-0000209F0000}"/>
    <cellStyle name="20% - Accent1 4 4 2 2 3 4 2 2" xfId="40921" xr:uid="{00000000-0005-0000-0000-0000219F0000}"/>
    <cellStyle name="20% - Accent1 4 4 2 2 3 4 2 2 2" xfId="40922" xr:uid="{00000000-0005-0000-0000-0000229F0000}"/>
    <cellStyle name="20% - Accent1 4 4 2 2 3 4 2 3" xfId="40923" xr:uid="{00000000-0005-0000-0000-0000239F0000}"/>
    <cellStyle name="20% - Accent1 4 4 2 2 3 4 3" xfId="40924" xr:uid="{00000000-0005-0000-0000-0000249F0000}"/>
    <cellStyle name="20% - Accent1 4 4 2 2 3 4 3 2" xfId="40925" xr:uid="{00000000-0005-0000-0000-0000259F0000}"/>
    <cellStyle name="20% - Accent1 4 4 2 2 3 4 4" xfId="40926" xr:uid="{00000000-0005-0000-0000-0000269F0000}"/>
    <cellStyle name="20% - Accent1 4 4 2 2 3 5" xfId="40927" xr:uid="{00000000-0005-0000-0000-0000279F0000}"/>
    <cellStyle name="20% - Accent1 4 4 2 2 3 5 2" xfId="40928" xr:uid="{00000000-0005-0000-0000-0000289F0000}"/>
    <cellStyle name="20% - Accent1 4 4 2 2 3 5 2 2" xfId="40929" xr:uid="{00000000-0005-0000-0000-0000299F0000}"/>
    <cellStyle name="20% - Accent1 4 4 2 2 3 5 2 2 2" xfId="40930" xr:uid="{00000000-0005-0000-0000-00002A9F0000}"/>
    <cellStyle name="20% - Accent1 4 4 2 2 3 5 2 3" xfId="40931" xr:uid="{00000000-0005-0000-0000-00002B9F0000}"/>
    <cellStyle name="20% - Accent1 4 4 2 2 3 5 3" xfId="40932" xr:uid="{00000000-0005-0000-0000-00002C9F0000}"/>
    <cellStyle name="20% - Accent1 4 4 2 2 3 5 3 2" xfId="40933" xr:uid="{00000000-0005-0000-0000-00002D9F0000}"/>
    <cellStyle name="20% - Accent1 4 4 2 2 3 5 4" xfId="40934" xr:uid="{00000000-0005-0000-0000-00002E9F0000}"/>
    <cellStyle name="20% - Accent1 4 4 2 2 3 6" xfId="40935" xr:uid="{00000000-0005-0000-0000-00002F9F0000}"/>
    <cellStyle name="20% - Accent1 4 4 2 2 3 6 2" xfId="40936" xr:uid="{00000000-0005-0000-0000-0000309F0000}"/>
    <cellStyle name="20% - Accent1 4 4 2 2 3 6 2 2" xfId="40937" xr:uid="{00000000-0005-0000-0000-0000319F0000}"/>
    <cellStyle name="20% - Accent1 4 4 2 2 3 6 2 2 2" xfId="40938" xr:uid="{00000000-0005-0000-0000-0000329F0000}"/>
    <cellStyle name="20% - Accent1 4 4 2 2 3 6 2 3" xfId="40939" xr:uid="{00000000-0005-0000-0000-0000339F0000}"/>
    <cellStyle name="20% - Accent1 4 4 2 2 3 6 3" xfId="40940" xr:uid="{00000000-0005-0000-0000-0000349F0000}"/>
    <cellStyle name="20% - Accent1 4 4 2 2 3 6 3 2" xfId="40941" xr:uid="{00000000-0005-0000-0000-0000359F0000}"/>
    <cellStyle name="20% - Accent1 4 4 2 2 3 6 4" xfId="40942" xr:uid="{00000000-0005-0000-0000-0000369F0000}"/>
    <cellStyle name="20% - Accent1 4 4 2 2 3 7" xfId="40943" xr:uid="{00000000-0005-0000-0000-0000379F0000}"/>
    <cellStyle name="20% - Accent1 4 4 2 2 3 7 2" xfId="40944" xr:uid="{00000000-0005-0000-0000-0000389F0000}"/>
    <cellStyle name="20% - Accent1 4 4 2 2 3 7 2 2" xfId="40945" xr:uid="{00000000-0005-0000-0000-0000399F0000}"/>
    <cellStyle name="20% - Accent1 4 4 2 2 3 7 3" xfId="40946" xr:uid="{00000000-0005-0000-0000-00003A9F0000}"/>
    <cellStyle name="20% - Accent1 4 4 2 2 3 8" xfId="40947" xr:uid="{00000000-0005-0000-0000-00003B9F0000}"/>
    <cellStyle name="20% - Accent1 4 4 2 2 3 8 2" xfId="40948" xr:uid="{00000000-0005-0000-0000-00003C9F0000}"/>
    <cellStyle name="20% - Accent1 4 4 2 2 3 8 2 2" xfId="40949" xr:uid="{00000000-0005-0000-0000-00003D9F0000}"/>
    <cellStyle name="20% - Accent1 4 4 2 2 3 8 3" xfId="40950" xr:uid="{00000000-0005-0000-0000-00003E9F0000}"/>
    <cellStyle name="20% - Accent1 4 4 2 2 3 9" xfId="40951" xr:uid="{00000000-0005-0000-0000-00003F9F0000}"/>
    <cellStyle name="20% - Accent1 4 4 2 2 3 9 2" xfId="40952" xr:uid="{00000000-0005-0000-0000-0000409F0000}"/>
    <cellStyle name="20% - Accent1 4 4 2 2 4" xfId="40953" xr:uid="{00000000-0005-0000-0000-0000419F0000}"/>
    <cellStyle name="20% - Accent1 4 4 2 2 4 10" xfId="40954" xr:uid="{00000000-0005-0000-0000-0000429F0000}"/>
    <cellStyle name="20% - Accent1 4 4 2 2 4 10 2" xfId="40955" xr:uid="{00000000-0005-0000-0000-0000439F0000}"/>
    <cellStyle name="20% - Accent1 4 4 2 2 4 11" xfId="40956" xr:uid="{00000000-0005-0000-0000-0000449F0000}"/>
    <cellStyle name="20% - Accent1 4 4 2 2 4 2" xfId="40957" xr:uid="{00000000-0005-0000-0000-0000459F0000}"/>
    <cellStyle name="20% - Accent1 4 4 2 2 4 2 2" xfId="40958" xr:uid="{00000000-0005-0000-0000-0000469F0000}"/>
    <cellStyle name="20% - Accent1 4 4 2 2 4 2 2 2" xfId="40959" xr:uid="{00000000-0005-0000-0000-0000479F0000}"/>
    <cellStyle name="20% - Accent1 4 4 2 2 4 2 2 2 2" xfId="40960" xr:uid="{00000000-0005-0000-0000-0000489F0000}"/>
    <cellStyle name="20% - Accent1 4 4 2 2 4 2 2 2 2 2" xfId="40961" xr:uid="{00000000-0005-0000-0000-0000499F0000}"/>
    <cellStyle name="20% - Accent1 4 4 2 2 4 2 2 2 3" xfId="40962" xr:uid="{00000000-0005-0000-0000-00004A9F0000}"/>
    <cellStyle name="20% - Accent1 4 4 2 2 4 2 2 3" xfId="40963" xr:uid="{00000000-0005-0000-0000-00004B9F0000}"/>
    <cellStyle name="20% - Accent1 4 4 2 2 4 2 2 3 2" xfId="40964" xr:uid="{00000000-0005-0000-0000-00004C9F0000}"/>
    <cellStyle name="20% - Accent1 4 4 2 2 4 2 2 4" xfId="40965" xr:uid="{00000000-0005-0000-0000-00004D9F0000}"/>
    <cellStyle name="20% - Accent1 4 4 2 2 4 2 3" xfId="40966" xr:uid="{00000000-0005-0000-0000-00004E9F0000}"/>
    <cellStyle name="20% - Accent1 4 4 2 2 4 2 3 2" xfId="40967" xr:uid="{00000000-0005-0000-0000-00004F9F0000}"/>
    <cellStyle name="20% - Accent1 4 4 2 2 4 2 3 2 2" xfId="40968" xr:uid="{00000000-0005-0000-0000-0000509F0000}"/>
    <cellStyle name="20% - Accent1 4 4 2 2 4 2 3 2 2 2" xfId="40969" xr:uid="{00000000-0005-0000-0000-0000519F0000}"/>
    <cellStyle name="20% - Accent1 4 4 2 2 4 2 3 2 3" xfId="40970" xr:uid="{00000000-0005-0000-0000-0000529F0000}"/>
    <cellStyle name="20% - Accent1 4 4 2 2 4 2 3 3" xfId="40971" xr:uid="{00000000-0005-0000-0000-0000539F0000}"/>
    <cellStyle name="20% - Accent1 4 4 2 2 4 2 3 3 2" xfId="40972" xr:uid="{00000000-0005-0000-0000-0000549F0000}"/>
    <cellStyle name="20% - Accent1 4 4 2 2 4 2 3 4" xfId="40973" xr:uid="{00000000-0005-0000-0000-0000559F0000}"/>
    <cellStyle name="20% - Accent1 4 4 2 2 4 2 4" xfId="40974" xr:uid="{00000000-0005-0000-0000-0000569F0000}"/>
    <cellStyle name="20% - Accent1 4 4 2 2 4 2 4 2" xfId="40975" xr:uid="{00000000-0005-0000-0000-0000579F0000}"/>
    <cellStyle name="20% - Accent1 4 4 2 2 4 2 4 2 2" xfId="40976" xr:uid="{00000000-0005-0000-0000-0000589F0000}"/>
    <cellStyle name="20% - Accent1 4 4 2 2 4 2 4 2 2 2" xfId="40977" xr:uid="{00000000-0005-0000-0000-0000599F0000}"/>
    <cellStyle name="20% - Accent1 4 4 2 2 4 2 4 2 3" xfId="40978" xr:uid="{00000000-0005-0000-0000-00005A9F0000}"/>
    <cellStyle name="20% - Accent1 4 4 2 2 4 2 4 3" xfId="40979" xr:uid="{00000000-0005-0000-0000-00005B9F0000}"/>
    <cellStyle name="20% - Accent1 4 4 2 2 4 2 4 3 2" xfId="40980" xr:uid="{00000000-0005-0000-0000-00005C9F0000}"/>
    <cellStyle name="20% - Accent1 4 4 2 2 4 2 4 4" xfId="40981" xr:uid="{00000000-0005-0000-0000-00005D9F0000}"/>
    <cellStyle name="20% - Accent1 4 4 2 2 4 2 5" xfId="40982" xr:uid="{00000000-0005-0000-0000-00005E9F0000}"/>
    <cellStyle name="20% - Accent1 4 4 2 2 4 2 5 2" xfId="40983" xr:uid="{00000000-0005-0000-0000-00005F9F0000}"/>
    <cellStyle name="20% - Accent1 4 4 2 2 4 2 5 2 2" xfId="40984" xr:uid="{00000000-0005-0000-0000-0000609F0000}"/>
    <cellStyle name="20% - Accent1 4 4 2 2 4 2 5 3" xfId="40985" xr:uid="{00000000-0005-0000-0000-0000619F0000}"/>
    <cellStyle name="20% - Accent1 4 4 2 2 4 2 6" xfId="40986" xr:uid="{00000000-0005-0000-0000-0000629F0000}"/>
    <cellStyle name="20% - Accent1 4 4 2 2 4 2 6 2" xfId="40987" xr:uid="{00000000-0005-0000-0000-0000639F0000}"/>
    <cellStyle name="20% - Accent1 4 4 2 2 4 2 6 2 2" xfId="40988" xr:uid="{00000000-0005-0000-0000-0000649F0000}"/>
    <cellStyle name="20% - Accent1 4 4 2 2 4 2 6 3" xfId="40989" xr:uid="{00000000-0005-0000-0000-0000659F0000}"/>
    <cellStyle name="20% - Accent1 4 4 2 2 4 2 7" xfId="40990" xr:uid="{00000000-0005-0000-0000-0000669F0000}"/>
    <cellStyle name="20% - Accent1 4 4 2 2 4 2 7 2" xfId="40991" xr:uid="{00000000-0005-0000-0000-0000679F0000}"/>
    <cellStyle name="20% - Accent1 4 4 2 2 4 2 8" xfId="40992" xr:uid="{00000000-0005-0000-0000-0000689F0000}"/>
    <cellStyle name="20% - Accent1 4 4 2 2 4 2 8 2" xfId="40993" xr:uid="{00000000-0005-0000-0000-0000699F0000}"/>
    <cellStyle name="20% - Accent1 4 4 2 2 4 2 9" xfId="40994" xr:uid="{00000000-0005-0000-0000-00006A9F0000}"/>
    <cellStyle name="20% - Accent1 4 4 2 2 4 3" xfId="40995" xr:uid="{00000000-0005-0000-0000-00006B9F0000}"/>
    <cellStyle name="20% - Accent1 4 4 2 2 4 3 2" xfId="40996" xr:uid="{00000000-0005-0000-0000-00006C9F0000}"/>
    <cellStyle name="20% - Accent1 4 4 2 2 4 3 2 2" xfId="40997" xr:uid="{00000000-0005-0000-0000-00006D9F0000}"/>
    <cellStyle name="20% - Accent1 4 4 2 2 4 3 2 2 2" xfId="40998" xr:uid="{00000000-0005-0000-0000-00006E9F0000}"/>
    <cellStyle name="20% - Accent1 4 4 2 2 4 3 2 2 2 2" xfId="40999" xr:uid="{00000000-0005-0000-0000-00006F9F0000}"/>
    <cellStyle name="20% - Accent1 4 4 2 2 4 3 2 2 3" xfId="41000" xr:uid="{00000000-0005-0000-0000-0000709F0000}"/>
    <cellStyle name="20% - Accent1 4 4 2 2 4 3 2 3" xfId="41001" xr:uid="{00000000-0005-0000-0000-0000719F0000}"/>
    <cellStyle name="20% - Accent1 4 4 2 2 4 3 2 3 2" xfId="41002" xr:uid="{00000000-0005-0000-0000-0000729F0000}"/>
    <cellStyle name="20% - Accent1 4 4 2 2 4 3 2 4" xfId="41003" xr:uid="{00000000-0005-0000-0000-0000739F0000}"/>
    <cellStyle name="20% - Accent1 4 4 2 2 4 3 3" xfId="41004" xr:uid="{00000000-0005-0000-0000-0000749F0000}"/>
    <cellStyle name="20% - Accent1 4 4 2 2 4 3 3 2" xfId="41005" xr:uid="{00000000-0005-0000-0000-0000759F0000}"/>
    <cellStyle name="20% - Accent1 4 4 2 2 4 3 3 2 2" xfId="41006" xr:uid="{00000000-0005-0000-0000-0000769F0000}"/>
    <cellStyle name="20% - Accent1 4 4 2 2 4 3 3 2 2 2" xfId="41007" xr:uid="{00000000-0005-0000-0000-0000779F0000}"/>
    <cellStyle name="20% - Accent1 4 4 2 2 4 3 3 2 3" xfId="41008" xr:uid="{00000000-0005-0000-0000-0000789F0000}"/>
    <cellStyle name="20% - Accent1 4 4 2 2 4 3 3 3" xfId="41009" xr:uid="{00000000-0005-0000-0000-0000799F0000}"/>
    <cellStyle name="20% - Accent1 4 4 2 2 4 3 3 3 2" xfId="41010" xr:uid="{00000000-0005-0000-0000-00007A9F0000}"/>
    <cellStyle name="20% - Accent1 4 4 2 2 4 3 3 4" xfId="41011" xr:uid="{00000000-0005-0000-0000-00007B9F0000}"/>
    <cellStyle name="20% - Accent1 4 4 2 2 4 3 4" xfId="41012" xr:uid="{00000000-0005-0000-0000-00007C9F0000}"/>
    <cellStyle name="20% - Accent1 4 4 2 2 4 3 4 2" xfId="41013" xr:uid="{00000000-0005-0000-0000-00007D9F0000}"/>
    <cellStyle name="20% - Accent1 4 4 2 2 4 3 4 2 2" xfId="41014" xr:uid="{00000000-0005-0000-0000-00007E9F0000}"/>
    <cellStyle name="20% - Accent1 4 4 2 2 4 3 4 2 2 2" xfId="41015" xr:uid="{00000000-0005-0000-0000-00007F9F0000}"/>
    <cellStyle name="20% - Accent1 4 4 2 2 4 3 4 2 3" xfId="41016" xr:uid="{00000000-0005-0000-0000-0000809F0000}"/>
    <cellStyle name="20% - Accent1 4 4 2 2 4 3 4 3" xfId="41017" xr:uid="{00000000-0005-0000-0000-0000819F0000}"/>
    <cellStyle name="20% - Accent1 4 4 2 2 4 3 4 3 2" xfId="41018" xr:uid="{00000000-0005-0000-0000-0000829F0000}"/>
    <cellStyle name="20% - Accent1 4 4 2 2 4 3 4 4" xfId="41019" xr:uid="{00000000-0005-0000-0000-0000839F0000}"/>
    <cellStyle name="20% - Accent1 4 4 2 2 4 3 5" xfId="41020" xr:uid="{00000000-0005-0000-0000-0000849F0000}"/>
    <cellStyle name="20% - Accent1 4 4 2 2 4 3 5 2" xfId="41021" xr:uid="{00000000-0005-0000-0000-0000859F0000}"/>
    <cellStyle name="20% - Accent1 4 4 2 2 4 3 5 2 2" xfId="41022" xr:uid="{00000000-0005-0000-0000-0000869F0000}"/>
    <cellStyle name="20% - Accent1 4 4 2 2 4 3 5 3" xfId="41023" xr:uid="{00000000-0005-0000-0000-0000879F0000}"/>
    <cellStyle name="20% - Accent1 4 4 2 2 4 3 6" xfId="41024" xr:uid="{00000000-0005-0000-0000-0000889F0000}"/>
    <cellStyle name="20% - Accent1 4 4 2 2 4 3 6 2" xfId="41025" xr:uid="{00000000-0005-0000-0000-0000899F0000}"/>
    <cellStyle name="20% - Accent1 4 4 2 2 4 3 6 2 2" xfId="41026" xr:uid="{00000000-0005-0000-0000-00008A9F0000}"/>
    <cellStyle name="20% - Accent1 4 4 2 2 4 3 6 3" xfId="41027" xr:uid="{00000000-0005-0000-0000-00008B9F0000}"/>
    <cellStyle name="20% - Accent1 4 4 2 2 4 3 7" xfId="41028" xr:uid="{00000000-0005-0000-0000-00008C9F0000}"/>
    <cellStyle name="20% - Accent1 4 4 2 2 4 3 7 2" xfId="41029" xr:uid="{00000000-0005-0000-0000-00008D9F0000}"/>
    <cellStyle name="20% - Accent1 4 4 2 2 4 3 8" xfId="41030" xr:uid="{00000000-0005-0000-0000-00008E9F0000}"/>
    <cellStyle name="20% - Accent1 4 4 2 2 4 3 8 2" xfId="41031" xr:uid="{00000000-0005-0000-0000-00008F9F0000}"/>
    <cellStyle name="20% - Accent1 4 4 2 2 4 3 9" xfId="41032" xr:uid="{00000000-0005-0000-0000-0000909F0000}"/>
    <cellStyle name="20% - Accent1 4 4 2 2 4 4" xfId="41033" xr:uid="{00000000-0005-0000-0000-0000919F0000}"/>
    <cellStyle name="20% - Accent1 4 4 2 2 4 4 2" xfId="41034" xr:uid="{00000000-0005-0000-0000-0000929F0000}"/>
    <cellStyle name="20% - Accent1 4 4 2 2 4 4 2 2" xfId="41035" xr:uid="{00000000-0005-0000-0000-0000939F0000}"/>
    <cellStyle name="20% - Accent1 4 4 2 2 4 4 2 2 2" xfId="41036" xr:uid="{00000000-0005-0000-0000-0000949F0000}"/>
    <cellStyle name="20% - Accent1 4 4 2 2 4 4 2 3" xfId="41037" xr:uid="{00000000-0005-0000-0000-0000959F0000}"/>
    <cellStyle name="20% - Accent1 4 4 2 2 4 4 3" xfId="41038" xr:uid="{00000000-0005-0000-0000-0000969F0000}"/>
    <cellStyle name="20% - Accent1 4 4 2 2 4 4 3 2" xfId="41039" xr:uid="{00000000-0005-0000-0000-0000979F0000}"/>
    <cellStyle name="20% - Accent1 4 4 2 2 4 4 4" xfId="41040" xr:uid="{00000000-0005-0000-0000-0000989F0000}"/>
    <cellStyle name="20% - Accent1 4 4 2 2 4 5" xfId="41041" xr:uid="{00000000-0005-0000-0000-0000999F0000}"/>
    <cellStyle name="20% - Accent1 4 4 2 2 4 5 2" xfId="41042" xr:uid="{00000000-0005-0000-0000-00009A9F0000}"/>
    <cellStyle name="20% - Accent1 4 4 2 2 4 5 2 2" xfId="41043" xr:uid="{00000000-0005-0000-0000-00009B9F0000}"/>
    <cellStyle name="20% - Accent1 4 4 2 2 4 5 2 2 2" xfId="41044" xr:uid="{00000000-0005-0000-0000-00009C9F0000}"/>
    <cellStyle name="20% - Accent1 4 4 2 2 4 5 2 3" xfId="41045" xr:uid="{00000000-0005-0000-0000-00009D9F0000}"/>
    <cellStyle name="20% - Accent1 4 4 2 2 4 5 3" xfId="41046" xr:uid="{00000000-0005-0000-0000-00009E9F0000}"/>
    <cellStyle name="20% - Accent1 4 4 2 2 4 5 3 2" xfId="41047" xr:uid="{00000000-0005-0000-0000-00009F9F0000}"/>
    <cellStyle name="20% - Accent1 4 4 2 2 4 5 4" xfId="41048" xr:uid="{00000000-0005-0000-0000-0000A09F0000}"/>
    <cellStyle name="20% - Accent1 4 4 2 2 4 6" xfId="41049" xr:uid="{00000000-0005-0000-0000-0000A19F0000}"/>
    <cellStyle name="20% - Accent1 4 4 2 2 4 6 2" xfId="41050" xr:uid="{00000000-0005-0000-0000-0000A29F0000}"/>
    <cellStyle name="20% - Accent1 4 4 2 2 4 6 2 2" xfId="41051" xr:uid="{00000000-0005-0000-0000-0000A39F0000}"/>
    <cellStyle name="20% - Accent1 4 4 2 2 4 6 2 2 2" xfId="41052" xr:uid="{00000000-0005-0000-0000-0000A49F0000}"/>
    <cellStyle name="20% - Accent1 4 4 2 2 4 6 2 3" xfId="41053" xr:uid="{00000000-0005-0000-0000-0000A59F0000}"/>
    <cellStyle name="20% - Accent1 4 4 2 2 4 6 3" xfId="41054" xr:uid="{00000000-0005-0000-0000-0000A69F0000}"/>
    <cellStyle name="20% - Accent1 4 4 2 2 4 6 3 2" xfId="41055" xr:uid="{00000000-0005-0000-0000-0000A79F0000}"/>
    <cellStyle name="20% - Accent1 4 4 2 2 4 6 4" xfId="41056" xr:uid="{00000000-0005-0000-0000-0000A89F0000}"/>
    <cellStyle name="20% - Accent1 4 4 2 2 4 7" xfId="41057" xr:uid="{00000000-0005-0000-0000-0000A99F0000}"/>
    <cellStyle name="20% - Accent1 4 4 2 2 4 7 2" xfId="41058" xr:uid="{00000000-0005-0000-0000-0000AA9F0000}"/>
    <cellStyle name="20% - Accent1 4 4 2 2 4 7 2 2" xfId="41059" xr:uid="{00000000-0005-0000-0000-0000AB9F0000}"/>
    <cellStyle name="20% - Accent1 4 4 2 2 4 7 3" xfId="41060" xr:uid="{00000000-0005-0000-0000-0000AC9F0000}"/>
    <cellStyle name="20% - Accent1 4 4 2 2 4 8" xfId="41061" xr:uid="{00000000-0005-0000-0000-0000AD9F0000}"/>
    <cellStyle name="20% - Accent1 4 4 2 2 4 8 2" xfId="41062" xr:uid="{00000000-0005-0000-0000-0000AE9F0000}"/>
    <cellStyle name="20% - Accent1 4 4 2 2 4 8 2 2" xfId="41063" xr:uid="{00000000-0005-0000-0000-0000AF9F0000}"/>
    <cellStyle name="20% - Accent1 4 4 2 2 4 8 3" xfId="41064" xr:uid="{00000000-0005-0000-0000-0000B09F0000}"/>
    <cellStyle name="20% - Accent1 4 4 2 2 4 9" xfId="41065" xr:uid="{00000000-0005-0000-0000-0000B19F0000}"/>
    <cellStyle name="20% - Accent1 4 4 2 2 4 9 2" xfId="41066" xr:uid="{00000000-0005-0000-0000-0000B29F0000}"/>
    <cellStyle name="20% - Accent1 4 4 2 2 5" xfId="41067" xr:uid="{00000000-0005-0000-0000-0000B39F0000}"/>
    <cellStyle name="20% - Accent1 4 4 2 2 5 2" xfId="41068" xr:uid="{00000000-0005-0000-0000-0000B49F0000}"/>
    <cellStyle name="20% - Accent1 4 4 2 2 5 2 2" xfId="41069" xr:uid="{00000000-0005-0000-0000-0000B59F0000}"/>
    <cellStyle name="20% - Accent1 4 4 2 2 5 2 2 2" xfId="41070" xr:uid="{00000000-0005-0000-0000-0000B69F0000}"/>
    <cellStyle name="20% - Accent1 4 4 2 2 5 2 2 2 2" xfId="41071" xr:uid="{00000000-0005-0000-0000-0000B79F0000}"/>
    <cellStyle name="20% - Accent1 4 4 2 2 5 2 2 3" xfId="41072" xr:uid="{00000000-0005-0000-0000-0000B89F0000}"/>
    <cellStyle name="20% - Accent1 4 4 2 2 5 2 3" xfId="41073" xr:uid="{00000000-0005-0000-0000-0000B99F0000}"/>
    <cellStyle name="20% - Accent1 4 4 2 2 5 2 3 2" xfId="41074" xr:uid="{00000000-0005-0000-0000-0000BA9F0000}"/>
    <cellStyle name="20% - Accent1 4 4 2 2 5 2 4" xfId="41075" xr:uid="{00000000-0005-0000-0000-0000BB9F0000}"/>
    <cellStyle name="20% - Accent1 4 4 2 2 5 3" xfId="41076" xr:uid="{00000000-0005-0000-0000-0000BC9F0000}"/>
    <cellStyle name="20% - Accent1 4 4 2 2 5 3 2" xfId="41077" xr:uid="{00000000-0005-0000-0000-0000BD9F0000}"/>
    <cellStyle name="20% - Accent1 4 4 2 2 5 3 2 2" xfId="41078" xr:uid="{00000000-0005-0000-0000-0000BE9F0000}"/>
    <cellStyle name="20% - Accent1 4 4 2 2 5 3 2 2 2" xfId="41079" xr:uid="{00000000-0005-0000-0000-0000BF9F0000}"/>
    <cellStyle name="20% - Accent1 4 4 2 2 5 3 2 3" xfId="41080" xr:uid="{00000000-0005-0000-0000-0000C09F0000}"/>
    <cellStyle name="20% - Accent1 4 4 2 2 5 3 3" xfId="41081" xr:uid="{00000000-0005-0000-0000-0000C19F0000}"/>
    <cellStyle name="20% - Accent1 4 4 2 2 5 3 3 2" xfId="41082" xr:uid="{00000000-0005-0000-0000-0000C29F0000}"/>
    <cellStyle name="20% - Accent1 4 4 2 2 5 3 4" xfId="41083" xr:uid="{00000000-0005-0000-0000-0000C39F0000}"/>
    <cellStyle name="20% - Accent1 4 4 2 2 5 4" xfId="41084" xr:uid="{00000000-0005-0000-0000-0000C49F0000}"/>
    <cellStyle name="20% - Accent1 4 4 2 2 5 4 2" xfId="41085" xr:uid="{00000000-0005-0000-0000-0000C59F0000}"/>
    <cellStyle name="20% - Accent1 4 4 2 2 5 4 2 2" xfId="41086" xr:uid="{00000000-0005-0000-0000-0000C69F0000}"/>
    <cellStyle name="20% - Accent1 4 4 2 2 5 4 2 2 2" xfId="41087" xr:uid="{00000000-0005-0000-0000-0000C79F0000}"/>
    <cellStyle name="20% - Accent1 4 4 2 2 5 4 2 3" xfId="41088" xr:uid="{00000000-0005-0000-0000-0000C89F0000}"/>
    <cellStyle name="20% - Accent1 4 4 2 2 5 4 3" xfId="41089" xr:uid="{00000000-0005-0000-0000-0000C99F0000}"/>
    <cellStyle name="20% - Accent1 4 4 2 2 5 4 3 2" xfId="41090" xr:uid="{00000000-0005-0000-0000-0000CA9F0000}"/>
    <cellStyle name="20% - Accent1 4 4 2 2 5 4 4" xfId="41091" xr:uid="{00000000-0005-0000-0000-0000CB9F0000}"/>
    <cellStyle name="20% - Accent1 4 4 2 2 5 5" xfId="41092" xr:uid="{00000000-0005-0000-0000-0000CC9F0000}"/>
    <cellStyle name="20% - Accent1 4 4 2 2 5 5 2" xfId="41093" xr:uid="{00000000-0005-0000-0000-0000CD9F0000}"/>
    <cellStyle name="20% - Accent1 4 4 2 2 5 5 2 2" xfId="41094" xr:uid="{00000000-0005-0000-0000-0000CE9F0000}"/>
    <cellStyle name="20% - Accent1 4 4 2 2 5 5 3" xfId="41095" xr:uid="{00000000-0005-0000-0000-0000CF9F0000}"/>
    <cellStyle name="20% - Accent1 4 4 2 2 5 6" xfId="41096" xr:uid="{00000000-0005-0000-0000-0000D09F0000}"/>
    <cellStyle name="20% - Accent1 4 4 2 2 5 6 2" xfId="41097" xr:uid="{00000000-0005-0000-0000-0000D19F0000}"/>
    <cellStyle name="20% - Accent1 4 4 2 2 5 6 2 2" xfId="41098" xr:uid="{00000000-0005-0000-0000-0000D29F0000}"/>
    <cellStyle name="20% - Accent1 4 4 2 2 5 6 3" xfId="41099" xr:uid="{00000000-0005-0000-0000-0000D39F0000}"/>
    <cellStyle name="20% - Accent1 4 4 2 2 5 7" xfId="41100" xr:uid="{00000000-0005-0000-0000-0000D49F0000}"/>
    <cellStyle name="20% - Accent1 4 4 2 2 5 7 2" xfId="41101" xr:uid="{00000000-0005-0000-0000-0000D59F0000}"/>
    <cellStyle name="20% - Accent1 4 4 2 2 5 8" xfId="41102" xr:uid="{00000000-0005-0000-0000-0000D69F0000}"/>
    <cellStyle name="20% - Accent1 4 4 2 2 5 8 2" xfId="41103" xr:uid="{00000000-0005-0000-0000-0000D79F0000}"/>
    <cellStyle name="20% - Accent1 4 4 2 2 5 9" xfId="41104" xr:uid="{00000000-0005-0000-0000-0000D89F0000}"/>
    <cellStyle name="20% - Accent1 4 4 2 2 6" xfId="41105" xr:uid="{00000000-0005-0000-0000-0000D99F0000}"/>
    <cellStyle name="20% - Accent1 4 4 2 2 6 2" xfId="41106" xr:uid="{00000000-0005-0000-0000-0000DA9F0000}"/>
    <cellStyle name="20% - Accent1 4 4 2 2 6 2 2" xfId="41107" xr:uid="{00000000-0005-0000-0000-0000DB9F0000}"/>
    <cellStyle name="20% - Accent1 4 4 2 2 6 2 2 2" xfId="41108" xr:uid="{00000000-0005-0000-0000-0000DC9F0000}"/>
    <cellStyle name="20% - Accent1 4 4 2 2 6 2 2 2 2" xfId="41109" xr:uid="{00000000-0005-0000-0000-0000DD9F0000}"/>
    <cellStyle name="20% - Accent1 4 4 2 2 6 2 2 3" xfId="41110" xr:uid="{00000000-0005-0000-0000-0000DE9F0000}"/>
    <cellStyle name="20% - Accent1 4 4 2 2 6 2 3" xfId="41111" xr:uid="{00000000-0005-0000-0000-0000DF9F0000}"/>
    <cellStyle name="20% - Accent1 4 4 2 2 6 2 3 2" xfId="41112" xr:uid="{00000000-0005-0000-0000-0000E09F0000}"/>
    <cellStyle name="20% - Accent1 4 4 2 2 6 2 4" xfId="41113" xr:uid="{00000000-0005-0000-0000-0000E19F0000}"/>
    <cellStyle name="20% - Accent1 4 4 2 2 6 3" xfId="41114" xr:uid="{00000000-0005-0000-0000-0000E29F0000}"/>
    <cellStyle name="20% - Accent1 4 4 2 2 6 3 2" xfId="41115" xr:uid="{00000000-0005-0000-0000-0000E39F0000}"/>
    <cellStyle name="20% - Accent1 4 4 2 2 6 3 2 2" xfId="41116" xr:uid="{00000000-0005-0000-0000-0000E49F0000}"/>
    <cellStyle name="20% - Accent1 4 4 2 2 6 3 2 2 2" xfId="41117" xr:uid="{00000000-0005-0000-0000-0000E59F0000}"/>
    <cellStyle name="20% - Accent1 4 4 2 2 6 3 2 3" xfId="41118" xr:uid="{00000000-0005-0000-0000-0000E69F0000}"/>
    <cellStyle name="20% - Accent1 4 4 2 2 6 3 3" xfId="41119" xr:uid="{00000000-0005-0000-0000-0000E79F0000}"/>
    <cellStyle name="20% - Accent1 4 4 2 2 6 3 3 2" xfId="41120" xr:uid="{00000000-0005-0000-0000-0000E89F0000}"/>
    <cellStyle name="20% - Accent1 4 4 2 2 6 3 4" xfId="41121" xr:uid="{00000000-0005-0000-0000-0000E99F0000}"/>
    <cellStyle name="20% - Accent1 4 4 2 2 6 4" xfId="41122" xr:uid="{00000000-0005-0000-0000-0000EA9F0000}"/>
    <cellStyle name="20% - Accent1 4 4 2 2 6 4 2" xfId="41123" xr:uid="{00000000-0005-0000-0000-0000EB9F0000}"/>
    <cellStyle name="20% - Accent1 4 4 2 2 6 4 2 2" xfId="41124" xr:uid="{00000000-0005-0000-0000-0000EC9F0000}"/>
    <cellStyle name="20% - Accent1 4 4 2 2 6 4 2 2 2" xfId="41125" xr:uid="{00000000-0005-0000-0000-0000ED9F0000}"/>
    <cellStyle name="20% - Accent1 4 4 2 2 6 4 2 3" xfId="41126" xr:uid="{00000000-0005-0000-0000-0000EE9F0000}"/>
    <cellStyle name="20% - Accent1 4 4 2 2 6 4 3" xfId="41127" xr:uid="{00000000-0005-0000-0000-0000EF9F0000}"/>
    <cellStyle name="20% - Accent1 4 4 2 2 6 4 3 2" xfId="41128" xr:uid="{00000000-0005-0000-0000-0000F09F0000}"/>
    <cellStyle name="20% - Accent1 4 4 2 2 6 4 4" xfId="41129" xr:uid="{00000000-0005-0000-0000-0000F19F0000}"/>
    <cellStyle name="20% - Accent1 4 4 2 2 6 5" xfId="41130" xr:uid="{00000000-0005-0000-0000-0000F29F0000}"/>
    <cellStyle name="20% - Accent1 4 4 2 2 6 5 2" xfId="41131" xr:uid="{00000000-0005-0000-0000-0000F39F0000}"/>
    <cellStyle name="20% - Accent1 4 4 2 2 6 5 2 2" xfId="41132" xr:uid="{00000000-0005-0000-0000-0000F49F0000}"/>
    <cellStyle name="20% - Accent1 4 4 2 2 6 5 3" xfId="41133" xr:uid="{00000000-0005-0000-0000-0000F59F0000}"/>
    <cellStyle name="20% - Accent1 4 4 2 2 6 6" xfId="41134" xr:uid="{00000000-0005-0000-0000-0000F69F0000}"/>
    <cellStyle name="20% - Accent1 4 4 2 2 6 6 2" xfId="41135" xr:uid="{00000000-0005-0000-0000-0000F79F0000}"/>
    <cellStyle name="20% - Accent1 4 4 2 2 6 6 2 2" xfId="41136" xr:uid="{00000000-0005-0000-0000-0000F89F0000}"/>
    <cellStyle name="20% - Accent1 4 4 2 2 6 6 3" xfId="41137" xr:uid="{00000000-0005-0000-0000-0000F99F0000}"/>
    <cellStyle name="20% - Accent1 4 4 2 2 6 7" xfId="41138" xr:uid="{00000000-0005-0000-0000-0000FA9F0000}"/>
    <cellStyle name="20% - Accent1 4 4 2 2 6 7 2" xfId="41139" xr:uid="{00000000-0005-0000-0000-0000FB9F0000}"/>
    <cellStyle name="20% - Accent1 4 4 2 2 6 8" xfId="41140" xr:uid="{00000000-0005-0000-0000-0000FC9F0000}"/>
    <cellStyle name="20% - Accent1 4 4 2 2 6 8 2" xfId="41141" xr:uid="{00000000-0005-0000-0000-0000FD9F0000}"/>
    <cellStyle name="20% - Accent1 4 4 2 2 6 9" xfId="41142" xr:uid="{00000000-0005-0000-0000-0000FE9F0000}"/>
    <cellStyle name="20% - Accent1 4 4 2 2 7" xfId="41143" xr:uid="{00000000-0005-0000-0000-0000FF9F0000}"/>
    <cellStyle name="20% - Accent1 4 4 2 2 7 2" xfId="41144" xr:uid="{00000000-0005-0000-0000-000000A00000}"/>
    <cellStyle name="20% - Accent1 4 4 2 2 7 2 2" xfId="41145" xr:uid="{00000000-0005-0000-0000-000001A00000}"/>
    <cellStyle name="20% - Accent1 4 4 2 2 7 2 2 2" xfId="41146" xr:uid="{00000000-0005-0000-0000-000002A00000}"/>
    <cellStyle name="20% - Accent1 4 4 2 2 7 2 3" xfId="41147" xr:uid="{00000000-0005-0000-0000-000003A00000}"/>
    <cellStyle name="20% - Accent1 4 4 2 2 7 3" xfId="41148" xr:uid="{00000000-0005-0000-0000-000004A00000}"/>
    <cellStyle name="20% - Accent1 4 4 2 2 7 3 2" xfId="41149" xr:uid="{00000000-0005-0000-0000-000005A00000}"/>
    <cellStyle name="20% - Accent1 4 4 2 2 7 4" xfId="41150" xr:uid="{00000000-0005-0000-0000-000006A00000}"/>
    <cellStyle name="20% - Accent1 4 4 2 2 8" xfId="41151" xr:uid="{00000000-0005-0000-0000-000007A00000}"/>
    <cellStyle name="20% - Accent1 4 4 2 2 8 2" xfId="41152" xr:uid="{00000000-0005-0000-0000-000008A00000}"/>
    <cellStyle name="20% - Accent1 4 4 2 2 8 2 2" xfId="41153" xr:uid="{00000000-0005-0000-0000-000009A00000}"/>
    <cellStyle name="20% - Accent1 4 4 2 2 8 2 2 2" xfId="41154" xr:uid="{00000000-0005-0000-0000-00000AA00000}"/>
    <cellStyle name="20% - Accent1 4 4 2 2 8 2 3" xfId="41155" xr:uid="{00000000-0005-0000-0000-00000BA00000}"/>
    <cellStyle name="20% - Accent1 4 4 2 2 8 3" xfId="41156" xr:uid="{00000000-0005-0000-0000-00000CA00000}"/>
    <cellStyle name="20% - Accent1 4 4 2 2 8 3 2" xfId="41157" xr:uid="{00000000-0005-0000-0000-00000DA00000}"/>
    <cellStyle name="20% - Accent1 4 4 2 2 8 4" xfId="41158" xr:uid="{00000000-0005-0000-0000-00000EA00000}"/>
    <cellStyle name="20% - Accent1 4 4 2 2 9" xfId="41159" xr:uid="{00000000-0005-0000-0000-00000FA00000}"/>
    <cellStyle name="20% - Accent1 4 4 2 2 9 2" xfId="41160" xr:uid="{00000000-0005-0000-0000-000010A00000}"/>
    <cellStyle name="20% - Accent1 4 4 2 2 9 2 2" xfId="41161" xr:uid="{00000000-0005-0000-0000-000011A00000}"/>
    <cellStyle name="20% - Accent1 4 4 2 2 9 2 2 2" xfId="41162" xr:uid="{00000000-0005-0000-0000-000012A00000}"/>
    <cellStyle name="20% - Accent1 4 4 2 2 9 2 3" xfId="41163" xr:uid="{00000000-0005-0000-0000-000013A00000}"/>
    <cellStyle name="20% - Accent1 4 4 2 2 9 3" xfId="41164" xr:uid="{00000000-0005-0000-0000-000014A00000}"/>
    <cellStyle name="20% - Accent1 4 4 2 2 9 3 2" xfId="41165" xr:uid="{00000000-0005-0000-0000-000015A00000}"/>
    <cellStyle name="20% - Accent1 4 4 2 2 9 4" xfId="41166" xr:uid="{00000000-0005-0000-0000-000016A00000}"/>
    <cellStyle name="20% - Accent1 4 4 2 3" xfId="41167" xr:uid="{00000000-0005-0000-0000-000017A00000}"/>
    <cellStyle name="20% - Accent1 4 4 2 3 10" xfId="41168" xr:uid="{00000000-0005-0000-0000-000018A00000}"/>
    <cellStyle name="20% - Accent1 4 4 2 3 10 2" xfId="41169" xr:uid="{00000000-0005-0000-0000-000019A00000}"/>
    <cellStyle name="20% - Accent1 4 4 2 3 11" xfId="41170" xr:uid="{00000000-0005-0000-0000-00001AA00000}"/>
    <cellStyle name="20% - Accent1 4 4 2 3 2" xfId="41171" xr:uid="{00000000-0005-0000-0000-00001BA00000}"/>
    <cellStyle name="20% - Accent1 4 4 2 3 2 2" xfId="41172" xr:uid="{00000000-0005-0000-0000-00001CA00000}"/>
    <cellStyle name="20% - Accent1 4 4 2 3 2 2 2" xfId="41173" xr:uid="{00000000-0005-0000-0000-00001DA00000}"/>
    <cellStyle name="20% - Accent1 4 4 2 3 2 2 2 2" xfId="41174" xr:uid="{00000000-0005-0000-0000-00001EA00000}"/>
    <cellStyle name="20% - Accent1 4 4 2 3 2 2 2 2 2" xfId="41175" xr:uid="{00000000-0005-0000-0000-00001FA00000}"/>
    <cellStyle name="20% - Accent1 4 4 2 3 2 2 2 3" xfId="41176" xr:uid="{00000000-0005-0000-0000-000020A00000}"/>
    <cellStyle name="20% - Accent1 4 4 2 3 2 2 3" xfId="41177" xr:uid="{00000000-0005-0000-0000-000021A00000}"/>
    <cellStyle name="20% - Accent1 4 4 2 3 2 2 3 2" xfId="41178" xr:uid="{00000000-0005-0000-0000-000022A00000}"/>
    <cellStyle name="20% - Accent1 4 4 2 3 2 2 4" xfId="41179" xr:uid="{00000000-0005-0000-0000-000023A00000}"/>
    <cellStyle name="20% - Accent1 4 4 2 3 2 3" xfId="41180" xr:uid="{00000000-0005-0000-0000-000024A00000}"/>
    <cellStyle name="20% - Accent1 4 4 2 3 2 3 2" xfId="41181" xr:uid="{00000000-0005-0000-0000-000025A00000}"/>
    <cellStyle name="20% - Accent1 4 4 2 3 2 3 2 2" xfId="41182" xr:uid="{00000000-0005-0000-0000-000026A00000}"/>
    <cellStyle name="20% - Accent1 4 4 2 3 2 3 2 2 2" xfId="41183" xr:uid="{00000000-0005-0000-0000-000027A00000}"/>
    <cellStyle name="20% - Accent1 4 4 2 3 2 3 2 3" xfId="41184" xr:uid="{00000000-0005-0000-0000-000028A00000}"/>
    <cellStyle name="20% - Accent1 4 4 2 3 2 3 3" xfId="41185" xr:uid="{00000000-0005-0000-0000-000029A00000}"/>
    <cellStyle name="20% - Accent1 4 4 2 3 2 3 3 2" xfId="41186" xr:uid="{00000000-0005-0000-0000-00002AA00000}"/>
    <cellStyle name="20% - Accent1 4 4 2 3 2 3 4" xfId="41187" xr:uid="{00000000-0005-0000-0000-00002BA00000}"/>
    <cellStyle name="20% - Accent1 4 4 2 3 2 4" xfId="41188" xr:uid="{00000000-0005-0000-0000-00002CA00000}"/>
    <cellStyle name="20% - Accent1 4 4 2 3 2 4 2" xfId="41189" xr:uid="{00000000-0005-0000-0000-00002DA00000}"/>
    <cellStyle name="20% - Accent1 4 4 2 3 2 4 2 2" xfId="41190" xr:uid="{00000000-0005-0000-0000-00002EA00000}"/>
    <cellStyle name="20% - Accent1 4 4 2 3 2 4 2 2 2" xfId="41191" xr:uid="{00000000-0005-0000-0000-00002FA00000}"/>
    <cellStyle name="20% - Accent1 4 4 2 3 2 4 2 3" xfId="41192" xr:uid="{00000000-0005-0000-0000-000030A00000}"/>
    <cellStyle name="20% - Accent1 4 4 2 3 2 4 3" xfId="41193" xr:uid="{00000000-0005-0000-0000-000031A00000}"/>
    <cellStyle name="20% - Accent1 4 4 2 3 2 4 3 2" xfId="41194" xr:uid="{00000000-0005-0000-0000-000032A00000}"/>
    <cellStyle name="20% - Accent1 4 4 2 3 2 4 4" xfId="41195" xr:uid="{00000000-0005-0000-0000-000033A00000}"/>
    <cellStyle name="20% - Accent1 4 4 2 3 2 5" xfId="41196" xr:uid="{00000000-0005-0000-0000-000034A00000}"/>
    <cellStyle name="20% - Accent1 4 4 2 3 2 5 2" xfId="41197" xr:uid="{00000000-0005-0000-0000-000035A00000}"/>
    <cellStyle name="20% - Accent1 4 4 2 3 2 5 2 2" xfId="41198" xr:uid="{00000000-0005-0000-0000-000036A00000}"/>
    <cellStyle name="20% - Accent1 4 4 2 3 2 5 3" xfId="41199" xr:uid="{00000000-0005-0000-0000-000037A00000}"/>
    <cellStyle name="20% - Accent1 4 4 2 3 2 6" xfId="41200" xr:uid="{00000000-0005-0000-0000-000038A00000}"/>
    <cellStyle name="20% - Accent1 4 4 2 3 2 6 2" xfId="41201" xr:uid="{00000000-0005-0000-0000-000039A00000}"/>
    <cellStyle name="20% - Accent1 4 4 2 3 2 6 2 2" xfId="41202" xr:uid="{00000000-0005-0000-0000-00003AA00000}"/>
    <cellStyle name="20% - Accent1 4 4 2 3 2 6 3" xfId="41203" xr:uid="{00000000-0005-0000-0000-00003BA00000}"/>
    <cellStyle name="20% - Accent1 4 4 2 3 2 7" xfId="41204" xr:uid="{00000000-0005-0000-0000-00003CA00000}"/>
    <cellStyle name="20% - Accent1 4 4 2 3 2 7 2" xfId="41205" xr:uid="{00000000-0005-0000-0000-00003DA00000}"/>
    <cellStyle name="20% - Accent1 4 4 2 3 2 8" xfId="41206" xr:uid="{00000000-0005-0000-0000-00003EA00000}"/>
    <cellStyle name="20% - Accent1 4 4 2 3 2 8 2" xfId="41207" xr:uid="{00000000-0005-0000-0000-00003FA00000}"/>
    <cellStyle name="20% - Accent1 4 4 2 3 2 9" xfId="41208" xr:uid="{00000000-0005-0000-0000-000040A00000}"/>
    <cellStyle name="20% - Accent1 4 4 2 3 3" xfId="41209" xr:uid="{00000000-0005-0000-0000-000041A00000}"/>
    <cellStyle name="20% - Accent1 4 4 2 3 3 2" xfId="41210" xr:uid="{00000000-0005-0000-0000-000042A00000}"/>
    <cellStyle name="20% - Accent1 4 4 2 3 3 2 2" xfId="41211" xr:uid="{00000000-0005-0000-0000-000043A00000}"/>
    <cellStyle name="20% - Accent1 4 4 2 3 3 2 2 2" xfId="41212" xr:uid="{00000000-0005-0000-0000-000044A00000}"/>
    <cellStyle name="20% - Accent1 4 4 2 3 3 2 2 2 2" xfId="41213" xr:uid="{00000000-0005-0000-0000-000045A00000}"/>
    <cellStyle name="20% - Accent1 4 4 2 3 3 2 2 3" xfId="41214" xr:uid="{00000000-0005-0000-0000-000046A00000}"/>
    <cellStyle name="20% - Accent1 4 4 2 3 3 2 3" xfId="41215" xr:uid="{00000000-0005-0000-0000-000047A00000}"/>
    <cellStyle name="20% - Accent1 4 4 2 3 3 2 3 2" xfId="41216" xr:uid="{00000000-0005-0000-0000-000048A00000}"/>
    <cellStyle name="20% - Accent1 4 4 2 3 3 2 4" xfId="41217" xr:uid="{00000000-0005-0000-0000-000049A00000}"/>
    <cellStyle name="20% - Accent1 4 4 2 3 3 3" xfId="41218" xr:uid="{00000000-0005-0000-0000-00004AA00000}"/>
    <cellStyle name="20% - Accent1 4 4 2 3 3 3 2" xfId="41219" xr:uid="{00000000-0005-0000-0000-00004BA00000}"/>
    <cellStyle name="20% - Accent1 4 4 2 3 3 3 2 2" xfId="41220" xr:uid="{00000000-0005-0000-0000-00004CA00000}"/>
    <cellStyle name="20% - Accent1 4 4 2 3 3 3 2 2 2" xfId="41221" xr:uid="{00000000-0005-0000-0000-00004DA00000}"/>
    <cellStyle name="20% - Accent1 4 4 2 3 3 3 2 3" xfId="41222" xr:uid="{00000000-0005-0000-0000-00004EA00000}"/>
    <cellStyle name="20% - Accent1 4 4 2 3 3 3 3" xfId="41223" xr:uid="{00000000-0005-0000-0000-00004FA00000}"/>
    <cellStyle name="20% - Accent1 4 4 2 3 3 3 3 2" xfId="41224" xr:uid="{00000000-0005-0000-0000-000050A00000}"/>
    <cellStyle name="20% - Accent1 4 4 2 3 3 3 4" xfId="41225" xr:uid="{00000000-0005-0000-0000-000051A00000}"/>
    <cellStyle name="20% - Accent1 4 4 2 3 3 4" xfId="41226" xr:uid="{00000000-0005-0000-0000-000052A00000}"/>
    <cellStyle name="20% - Accent1 4 4 2 3 3 4 2" xfId="41227" xr:uid="{00000000-0005-0000-0000-000053A00000}"/>
    <cellStyle name="20% - Accent1 4 4 2 3 3 4 2 2" xfId="41228" xr:uid="{00000000-0005-0000-0000-000054A00000}"/>
    <cellStyle name="20% - Accent1 4 4 2 3 3 4 2 2 2" xfId="41229" xr:uid="{00000000-0005-0000-0000-000055A00000}"/>
    <cellStyle name="20% - Accent1 4 4 2 3 3 4 2 3" xfId="41230" xr:uid="{00000000-0005-0000-0000-000056A00000}"/>
    <cellStyle name="20% - Accent1 4 4 2 3 3 4 3" xfId="41231" xr:uid="{00000000-0005-0000-0000-000057A00000}"/>
    <cellStyle name="20% - Accent1 4 4 2 3 3 4 3 2" xfId="41232" xr:uid="{00000000-0005-0000-0000-000058A00000}"/>
    <cellStyle name="20% - Accent1 4 4 2 3 3 4 4" xfId="41233" xr:uid="{00000000-0005-0000-0000-000059A00000}"/>
    <cellStyle name="20% - Accent1 4 4 2 3 3 5" xfId="41234" xr:uid="{00000000-0005-0000-0000-00005AA00000}"/>
    <cellStyle name="20% - Accent1 4 4 2 3 3 5 2" xfId="41235" xr:uid="{00000000-0005-0000-0000-00005BA00000}"/>
    <cellStyle name="20% - Accent1 4 4 2 3 3 5 2 2" xfId="41236" xr:uid="{00000000-0005-0000-0000-00005CA00000}"/>
    <cellStyle name="20% - Accent1 4 4 2 3 3 5 3" xfId="41237" xr:uid="{00000000-0005-0000-0000-00005DA00000}"/>
    <cellStyle name="20% - Accent1 4 4 2 3 3 6" xfId="41238" xr:uid="{00000000-0005-0000-0000-00005EA00000}"/>
    <cellStyle name="20% - Accent1 4 4 2 3 3 6 2" xfId="41239" xr:uid="{00000000-0005-0000-0000-00005FA00000}"/>
    <cellStyle name="20% - Accent1 4 4 2 3 3 6 2 2" xfId="41240" xr:uid="{00000000-0005-0000-0000-000060A00000}"/>
    <cellStyle name="20% - Accent1 4 4 2 3 3 6 3" xfId="41241" xr:uid="{00000000-0005-0000-0000-000061A00000}"/>
    <cellStyle name="20% - Accent1 4 4 2 3 3 7" xfId="41242" xr:uid="{00000000-0005-0000-0000-000062A00000}"/>
    <cellStyle name="20% - Accent1 4 4 2 3 3 7 2" xfId="41243" xr:uid="{00000000-0005-0000-0000-000063A00000}"/>
    <cellStyle name="20% - Accent1 4 4 2 3 3 8" xfId="41244" xr:uid="{00000000-0005-0000-0000-000064A00000}"/>
    <cellStyle name="20% - Accent1 4 4 2 3 3 8 2" xfId="41245" xr:uid="{00000000-0005-0000-0000-000065A00000}"/>
    <cellStyle name="20% - Accent1 4 4 2 3 3 9" xfId="41246" xr:uid="{00000000-0005-0000-0000-000066A00000}"/>
    <cellStyle name="20% - Accent1 4 4 2 3 4" xfId="41247" xr:uid="{00000000-0005-0000-0000-000067A00000}"/>
    <cellStyle name="20% - Accent1 4 4 2 3 4 2" xfId="41248" xr:uid="{00000000-0005-0000-0000-000068A00000}"/>
    <cellStyle name="20% - Accent1 4 4 2 3 4 2 2" xfId="41249" xr:uid="{00000000-0005-0000-0000-000069A00000}"/>
    <cellStyle name="20% - Accent1 4 4 2 3 4 2 2 2" xfId="41250" xr:uid="{00000000-0005-0000-0000-00006AA00000}"/>
    <cellStyle name="20% - Accent1 4 4 2 3 4 2 3" xfId="41251" xr:uid="{00000000-0005-0000-0000-00006BA00000}"/>
    <cellStyle name="20% - Accent1 4 4 2 3 4 3" xfId="41252" xr:uid="{00000000-0005-0000-0000-00006CA00000}"/>
    <cellStyle name="20% - Accent1 4 4 2 3 4 3 2" xfId="41253" xr:uid="{00000000-0005-0000-0000-00006DA00000}"/>
    <cellStyle name="20% - Accent1 4 4 2 3 4 4" xfId="41254" xr:uid="{00000000-0005-0000-0000-00006EA00000}"/>
    <cellStyle name="20% - Accent1 4 4 2 3 5" xfId="41255" xr:uid="{00000000-0005-0000-0000-00006FA00000}"/>
    <cellStyle name="20% - Accent1 4 4 2 3 5 2" xfId="41256" xr:uid="{00000000-0005-0000-0000-000070A00000}"/>
    <cellStyle name="20% - Accent1 4 4 2 3 5 2 2" xfId="41257" xr:uid="{00000000-0005-0000-0000-000071A00000}"/>
    <cellStyle name="20% - Accent1 4 4 2 3 5 2 2 2" xfId="41258" xr:uid="{00000000-0005-0000-0000-000072A00000}"/>
    <cellStyle name="20% - Accent1 4 4 2 3 5 2 3" xfId="41259" xr:uid="{00000000-0005-0000-0000-000073A00000}"/>
    <cellStyle name="20% - Accent1 4 4 2 3 5 3" xfId="41260" xr:uid="{00000000-0005-0000-0000-000074A00000}"/>
    <cellStyle name="20% - Accent1 4 4 2 3 5 3 2" xfId="41261" xr:uid="{00000000-0005-0000-0000-000075A00000}"/>
    <cellStyle name="20% - Accent1 4 4 2 3 5 4" xfId="41262" xr:uid="{00000000-0005-0000-0000-000076A00000}"/>
    <cellStyle name="20% - Accent1 4 4 2 3 6" xfId="41263" xr:uid="{00000000-0005-0000-0000-000077A00000}"/>
    <cellStyle name="20% - Accent1 4 4 2 3 6 2" xfId="41264" xr:uid="{00000000-0005-0000-0000-000078A00000}"/>
    <cellStyle name="20% - Accent1 4 4 2 3 6 2 2" xfId="41265" xr:uid="{00000000-0005-0000-0000-000079A00000}"/>
    <cellStyle name="20% - Accent1 4 4 2 3 6 2 2 2" xfId="41266" xr:uid="{00000000-0005-0000-0000-00007AA00000}"/>
    <cellStyle name="20% - Accent1 4 4 2 3 6 2 3" xfId="41267" xr:uid="{00000000-0005-0000-0000-00007BA00000}"/>
    <cellStyle name="20% - Accent1 4 4 2 3 6 3" xfId="41268" xr:uid="{00000000-0005-0000-0000-00007CA00000}"/>
    <cellStyle name="20% - Accent1 4 4 2 3 6 3 2" xfId="41269" xr:uid="{00000000-0005-0000-0000-00007DA00000}"/>
    <cellStyle name="20% - Accent1 4 4 2 3 6 4" xfId="41270" xr:uid="{00000000-0005-0000-0000-00007EA00000}"/>
    <cellStyle name="20% - Accent1 4 4 2 3 7" xfId="41271" xr:uid="{00000000-0005-0000-0000-00007FA00000}"/>
    <cellStyle name="20% - Accent1 4 4 2 3 7 2" xfId="41272" xr:uid="{00000000-0005-0000-0000-000080A00000}"/>
    <cellStyle name="20% - Accent1 4 4 2 3 7 2 2" xfId="41273" xr:uid="{00000000-0005-0000-0000-000081A00000}"/>
    <cellStyle name="20% - Accent1 4 4 2 3 7 3" xfId="41274" xr:uid="{00000000-0005-0000-0000-000082A00000}"/>
    <cellStyle name="20% - Accent1 4 4 2 3 8" xfId="41275" xr:uid="{00000000-0005-0000-0000-000083A00000}"/>
    <cellStyle name="20% - Accent1 4 4 2 3 8 2" xfId="41276" xr:uid="{00000000-0005-0000-0000-000084A00000}"/>
    <cellStyle name="20% - Accent1 4 4 2 3 8 2 2" xfId="41277" xr:uid="{00000000-0005-0000-0000-000085A00000}"/>
    <cellStyle name="20% - Accent1 4 4 2 3 8 3" xfId="41278" xr:uid="{00000000-0005-0000-0000-000086A00000}"/>
    <cellStyle name="20% - Accent1 4 4 2 3 9" xfId="41279" xr:uid="{00000000-0005-0000-0000-000087A00000}"/>
    <cellStyle name="20% - Accent1 4 4 2 3 9 2" xfId="41280" xr:uid="{00000000-0005-0000-0000-000088A00000}"/>
    <cellStyle name="20% - Accent1 4 4 2 4" xfId="41281" xr:uid="{00000000-0005-0000-0000-000089A00000}"/>
    <cellStyle name="20% - Accent1 4 4 2 4 10" xfId="41282" xr:uid="{00000000-0005-0000-0000-00008AA00000}"/>
    <cellStyle name="20% - Accent1 4 4 2 4 10 2" xfId="41283" xr:uid="{00000000-0005-0000-0000-00008BA00000}"/>
    <cellStyle name="20% - Accent1 4 4 2 4 11" xfId="41284" xr:uid="{00000000-0005-0000-0000-00008CA00000}"/>
    <cellStyle name="20% - Accent1 4 4 2 4 2" xfId="41285" xr:uid="{00000000-0005-0000-0000-00008DA00000}"/>
    <cellStyle name="20% - Accent1 4 4 2 4 2 2" xfId="41286" xr:uid="{00000000-0005-0000-0000-00008EA00000}"/>
    <cellStyle name="20% - Accent1 4 4 2 4 2 2 2" xfId="41287" xr:uid="{00000000-0005-0000-0000-00008FA00000}"/>
    <cellStyle name="20% - Accent1 4 4 2 4 2 2 2 2" xfId="41288" xr:uid="{00000000-0005-0000-0000-000090A00000}"/>
    <cellStyle name="20% - Accent1 4 4 2 4 2 2 2 2 2" xfId="41289" xr:uid="{00000000-0005-0000-0000-000091A00000}"/>
    <cellStyle name="20% - Accent1 4 4 2 4 2 2 2 3" xfId="41290" xr:uid="{00000000-0005-0000-0000-000092A00000}"/>
    <cellStyle name="20% - Accent1 4 4 2 4 2 2 3" xfId="41291" xr:uid="{00000000-0005-0000-0000-000093A00000}"/>
    <cellStyle name="20% - Accent1 4 4 2 4 2 2 3 2" xfId="41292" xr:uid="{00000000-0005-0000-0000-000094A00000}"/>
    <cellStyle name="20% - Accent1 4 4 2 4 2 2 4" xfId="41293" xr:uid="{00000000-0005-0000-0000-000095A00000}"/>
    <cellStyle name="20% - Accent1 4 4 2 4 2 3" xfId="41294" xr:uid="{00000000-0005-0000-0000-000096A00000}"/>
    <cellStyle name="20% - Accent1 4 4 2 4 2 3 2" xfId="41295" xr:uid="{00000000-0005-0000-0000-000097A00000}"/>
    <cellStyle name="20% - Accent1 4 4 2 4 2 3 2 2" xfId="41296" xr:uid="{00000000-0005-0000-0000-000098A00000}"/>
    <cellStyle name="20% - Accent1 4 4 2 4 2 3 2 2 2" xfId="41297" xr:uid="{00000000-0005-0000-0000-000099A00000}"/>
    <cellStyle name="20% - Accent1 4 4 2 4 2 3 2 3" xfId="41298" xr:uid="{00000000-0005-0000-0000-00009AA00000}"/>
    <cellStyle name="20% - Accent1 4 4 2 4 2 3 3" xfId="41299" xr:uid="{00000000-0005-0000-0000-00009BA00000}"/>
    <cellStyle name="20% - Accent1 4 4 2 4 2 3 3 2" xfId="41300" xr:uid="{00000000-0005-0000-0000-00009CA00000}"/>
    <cellStyle name="20% - Accent1 4 4 2 4 2 3 4" xfId="41301" xr:uid="{00000000-0005-0000-0000-00009DA00000}"/>
    <cellStyle name="20% - Accent1 4 4 2 4 2 4" xfId="41302" xr:uid="{00000000-0005-0000-0000-00009EA00000}"/>
    <cellStyle name="20% - Accent1 4 4 2 4 2 4 2" xfId="41303" xr:uid="{00000000-0005-0000-0000-00009FA00000}"/>
    <cellStyle name="20% - Accent1 4 4 2 4 2 4 2 2" xfId="41304" xr:uid="{00000000-0005-0000-0000-0000A0A00000}"/>
    <cellStyle name="20% - Accent1 4 4 2 4 2 4 2 2 2" xfId="41305" xr:uid="{00000000-0005-0000-0000-0000A1A00000}"/>
    <cellStyle name="20% - Accent1 4 4 2 4 2 4 2 3" xfId="41306" xr:uid="{00000000-0005-0000-0000-0000A2A00000}"/>
    <cellStyle name="20% - Accent1 4 4 2 4 2 4 3" xfId="41307" xr:uid="{00000000-0005-0000-0000-0000A3A00000}"/>
    <cellStyle name="20% - Accent1 4 4 2 4 2 4 3 2" xfId="41308" xr:uid="{00000000-0005-0000-0000-0000A4A00000}"/>
    <cellStyle name="20% - Accent1 4 4 2 4 2 4 4" xfId="41309" xr:uid="{00000000-0005-0000-0000-0000A5A00000}"/>
    <cellStyle name="20% - Accent1 4 4 2 4 2 5" xfId="41310" xr:uid="{00000000-0005-0000-0000-0000A6A00000}"/>
    <cellStyle name="20% - Accent1 4 4 2 4 2 5 2" xfId="41311" xr:uid="{00000000-0005-0000-0000-0000A7A00000}"/>
    <cellStyle name="20% - Accent1 4 4 2 4 2 5 2 2" xfId="41312" xr:uid="{00000000-0005-0000-0000-0000A8A00000}"/>
    <cellStyle name="20% - Accent1 4 4 2 4 2 5 3" xfId="41313" xr:uid="{00000000-0005-0000-0000-0000A9A00000}"/>
    <cellStyle name="20% - Accent1 4 4 2 4 2 6" xfId="41314" xr:uid="{00000000-0005-0000-0000-0000AAA00000}"/>
    <cellStyle name="20% - Accent1 4 4 2 4 2 6 2" xfId="41315" xr:uid="{00000000-0005-0000-0000-0000ABA00000}"/>
    <cellStyle name="20% - Accent1 4 4 2 4 2 6 2 2" xfId="41316" xr:uid="{00000000-0005-0000-0000-0000ACA00000}"/>
    <cellStyle name="20% - Accent1 4 4 2 4 2 6 3" xfId="41317" xr:uid="{00000000-0005-0000-0000-0000ADA00000}"/>
    <cellStyle name="20% - Accent1 4 4 2 4 2 7" xfId="41318" xr:uid="{00000000-0005-0000-0000-0000AEA00000}"/>
    <cellStyle name="20% - Accent1 4 4 2 4 2 7 2" xfId="41319" xr:uid="{00000000-0005-0000-0000-0000AFA00000}"/>
    <cellStyle name="20% - Accent1 4 4 2 4 2 8" xfId="41320" xr:uid="{00000000-0005-0000-0000-0000B0A00000}"/>
    <cellStyle name="20% - Accent1 4 4 2 4 2 8 2" xfId="41321" xr:uid="{00000000-0005-0000-0000-0000B1A00000}"/>
    <cellStyle name="20% - Accent1 4 4 2 4 2 9" xfId="41322" xr:uid="{00000000-0005-0000-0000-0000B2A00000}"/>
    <cellStyle name="20% - Accent1 4 4 2 4 3" xfId="41323" xr:uid="{00000000-0005-0000-0000-0000B3A00000}"/>
    <cellStyle name="20% - Accent1 4 4 2 4 3 2" xfId="41324" xr:uid="{00000000-0005-0000-0000-0000B4A00000}"/>
    <cellStyle name="20% - Accent1 4 4 2 4 3 2 2" xfId="41325" xr:uid="{00000000-0005-0000-0000-0000B5A00000}"/>
    <cellStyle name="20% - Accent1 4 4 2 4 3 2 2 2" xfId="41326" xr:uid="{00000000-0005-0000-0000-0000B6A00000}"/>
    <cellStyle name="20% - Accent1 4 4 2 4 3 2 2 2 2" xfId="41327" xr:uid="{00000000-0005-0000-0000-0000B7A00000}"/>
    <cellStyle name="20% - Accent1 4 4 2 4 3 2 2 3" xfId="41328" xr:uid="{00000000-0005-0000-0000-0000B8A00000}"/>
    <cellStyle name="20% - Accent1 4 4 2 4 3 2 3" xfId="41329" xr:uid="{00000000-0005-0000-0000-0000B9A00000}"/>
    <cellStyle name="20% - Accent1 4 4 2 4 3 2 3 2" xfId="41330" xr:uid="{00000000-0005-0000-0000-0000BAA00000}"/>
    <cellStyle name="20% - Accent1 4 4 2 4 3 2 4" xfId="41331" xr:uid="{00000000-0005-0000-0000-0000BBA00000}"/>
    <cellStyle name="20% - Accent1 4 4 2 4 3 3" xfId="41332" xr:uid="{00000000-0005-0000-0000-0000BCA00000}"/>
    <cellStyle name="20% - Accent1 4 4 2 4 3 3 2" xfId="41333" xr:uid="{00000000-0005-0000-0000-0000BDA00000}"/>
    <cellStyle name="20% - Accent1 4 4 2 4 3 3 2 2" xfId="41334" xr:uid="{00000000-0005-0000-0000-0000BEA00000}"/>
    <cellStyle name="20% - Accent1 4 4 2 4 3 3 2 2 2" xfId="41335" xr:uid="{00000000-0005-0000-0000-0000BFA00000}"/>
    <cellStyle name="20% - Accent1 4 4 2 4 3 3 2 3" xfId="41336" xr:uid="{00000000-0005-0000-0000-0000C0A00000}"/>
    <cellStyle name="20% - Accent1 4 4 2 4 3 3 3" xfId="41337" xr:uid="{00000000-0005-0000-0000-0000C1A00000}"/>
    <cellStyle name="20% - Accent1 4 4 2 4 3 3 3 2" xfId="41338" xr:uid="{00000000-0005-0000-0000-0000C2A00000}"/>
    <cellStyle name="20% - Accent1 4 4 2 4 3 3 4" xfId="41339" xr:uid="{00000000-0005-0000-0000-0000C3A00000}"/>
    <cellStyle name="20% - Accent1 4 4 2 4 3 4" xfId="41340" xr:uid="{00000000-0005-0000-0000-0000C4A00000}"/>
    <cellStyle name="20% - Accent1 4 4 2 4 3 4 2" xfId="41341" xr:uid="{00000000-0005-0000-0000-0000C5A00000}"/>
    <cellStyle name="20% - Accent1 4 4 2 4 3 4 2 2" xfId="41342" xr:uid="{00000000-0005-0000-0000-0000C6A00000}"/>
    <cellStyle name="20% - Accent1 4 4 2 4 3 4 2 2 2" xfId="41343" xr:uid="{00000000-0005-0000-0000-0000C7A00000}"/>
    <cellStyle name="20% - Accent1 4 4 2 4 3 4 2 3" xfId="41344" xr:uid="{00000000-0005-0000-0000-0000C8A00000}"/>
    <cellStyle name="20% - Accent1 4 4 2 4 3 4 3" xfId="41345" xr:uid="{00000000-0005-0000-0000-0000C9A00000}"/>
    <cellStyle name="20% - Accent1 4 4 2 4 3 4 3 2" xfId="41346" xr:uid="{00000000-0005-0000-0000-0000CAA00000}"/>
    <cellStyle name="20% - Accent1 4 4 2 4 3 4 4" xfId="41347" xr:uid="{00000000-0005-0000-0000-0000CBA00000}"/>
    <cellStyle name="20% - Accent1 4 4 2 4 3 5" xfId="41348" xr:uid="{00000000-0005-0000-0000-0000CCA00000}"/>
    <cellStyle name="20% - Accent1 4 4 2 4 3 5 2" xfId="41349" xr:uid="{00000000-0005-0000-0000-0000CDA00000}"/>
    <cellStyle name="20% - Accent1 4 4 2 4 3 5 2 2" xfId="41350" xr:uid="{00000000-0005-0000-0000-0000CEA00000}"/>
    <cellStyle name="20% - Accent1 4 4 2 4 3 5 3" xfId="41351" xr:uid="{00000000-0005-0000-0000-0000CFA00000}"/>
    <cellStyle name="20% - Accent1 4 4 2 4 3 6" xfId="41352" xr:uid="{00000000-0005-0000-0000-0000D0A00000}"/>
    <cellStyle name="20% - Accent1 4 4 2 4 3 6 2" xfId="41353" xr:uid="{00000000-0005-0000-0000-0000D1A00000}"/>
    <cellStyle name="20% - Accent1 4 4 2 4 3 6 2 2" xfId="41354" xr:uid="{00000000-0005-0000-0000-0000D2A00000}"/>
    <cellStyle name="20% - Accent1 4 4 2 4 3 6 3" xfId="41355" xr:uid="{00000000-0005-0000-0000-0000D3A00000}"/>
    <cellStyle name="20% - Accent1 4 4 2 4 3 7" xfId="41356" xr:uid="{00000000-0005-0000-0000-0000D4A00000}"/>
    <cellStyle name="20% - Accent1 4 4 2 4 3 7 2" xfId="41357" xr:uid="{00000000-0005-0000-0000-0000D5A00000}"/>
    <cellStyle name="20% - Accent1 4 4 2 4 3 8" xfId="41358" xr:uid="{00000000-0005-0000-0000-0000D6A00000}"/>
    <cellStyle name="20% - Accent1 4 4 2 4 3 8 2" xfId="41359" xr:uid="{00000000-0005-0000-0000-0000D7A00000}"/>
    <cellStyle name="20% - Accent1 4 4 2 4 3 9" xfId="41360" xr:uid="{00000000-0005-0000-0000-0000D8A00000}"/>
    <cellStyle name="20% - Accent1 4 4 2 4 4" xfId="41361" xr:uid="{00000000-0005-0000-0000-0000D9A00000}"/>
    <cellStyle name="20% - Accent1 4 4 2 4 4 2" xfId="41362" xr:uid="{00000000-0005-0000-0000-0000DAA00000}"/>
    <cellStyle name="20% - Accent1 4 4 2 4 4 2 2" xfId="41363" xr:uid="{00000000-0005-0000-0000-0000DBA00000}"/>
    <cellStyle name="20% - Accent1 4 4 2 4 4 2 2 2" xfId="41364" xr:uid="{00000000-0005-0000-0000-0000DCA00000}"/>
    <cellStyle name="20% - Accent1 4 4 2 4 4 2 3" xfId="41365" xr:uid="{00000000-0005-0000-0000-0000DDA00000}"/>
    <cellStyle name="20% - Accent1 4 4 2 4 4 3" xfId="41366" xr:uid="{00000000-0005-0000-0000-0000DEA00000}"/>
    <cellStyle name="20% - Accent1 4 4 2 4 4 3 2" xfId="41367" xr:uid="{00000000-0005-0000-0000-0000DFA00000}"/>
    <cellStyle name="20% - Accent1 4 4 2 4 4 4" xfId="41368" xr:uid="{00000000-0005-0000-0000-0000E0A00000}"/>
    <cellStyle name="20% - Accent1 4 4 2 4 5" xfId="41369" xr:uid="{00000000-0005-0000-0000-0000E1A00000}"/>
    <cellStyle name="20% - Accent1 4 4 2 4 5 2" xfId="41370" xr:uid="{00000000-0005-0000-0000-0000E2A00000}"/>
    <cellStyle name="20% - Accent1 4 4 2 4 5 2 2" xfId="41371" xr:uid="{00000000-0005-0000-0000-0000E3A00000}"/>
    <cellStyle name="20% - Accent1 4 4 2 4 5 2 2 2" xfId="41372" xr:uid="{00000000-0005-0000-0000-0000E4A00000}"/>
    <cellStyle name="20% - Accent1 4 4 2 4 5 2 3" xfId="41373" xr:uid="{00000000-0005-0000-0000-0000E5A00000}"/>
    <cellStyle name="20% - Accent1 4 4 2 4 5 3" xfId="41374" xr:uid="{00000000-0005-0000-0000-0000E6A00000}"/>
    <cellStyle name="20% - Accent1 4 4 2 4 5 3 2" xfId="41375" xr:uid="{00000000-0005-0000-0000-0000E7A00000}"/>
    <cellStyle name="20% - Accent1 4 4 2 4 5 4" xfId="41376" xr:uid="{00000000-0005-0000-0000-0000E8A00000}"/>
    <cellStyle name="20% - Accent1 4 4 2 4 6" xfId="41377" xr:uid="{00000000-0005-0000-0000-0000E9A00000}"/>
    <cellStyle name="20% - Accent1 4 4 2 4 6 2" xfId="41378" xr:uid="{00000000-0005-0000-0000-0000EAA00000}"/>
    <cellStyle name="20% - Accent1 4 4 2 4 6 2 2" xfId="41379" xr:uid="{00000000-0005-0000-0000-0000EBA00000}"/>
    <cellStyle name="20% - Accent1 4 4 2 4 6 2 2 2" xfId="41380" xr:uid="{00000000-0005-0000-0000-0000ECA00000}"/>
    <cellStyle name="20% - Accent1 4 4 2 4 6 2 3" xfId="41381" xr:uid="{00000000-0005-0000-0000-0000EDA00000}"/>
    <cellStyle name="20% - Accent1 4 4 2 4 6 3" xfId="41382" xr:uid="{00000000-0005-0000-0000-0000EEA00000}"/>
    <cellStyle name="20% - Accent1 4 4 2 4 6 3 2" xfId="41383" xr:uid="{00000000-0005-0000-0000-0000EFA00000}"/>
    <cellStyle name="20% - Accent1 4 4 2 4 6 4" xfId="41384" xr:uid="{00000000-0005-0000-0000-0000F0A00000}"/>
    <cellStyle name="20% - Accent1 4 4 2 4 7" xfId="41385" xr:uid="{00000000-0005-0000-0000-0000F1A00000}"/>
    <cellStyle name="20% - Accent1 4 4 2 4 7 2" xfId="41386" xr:uid="{00000000-0005-0000-0000-0000F2A00000}"/>
    <cellStyle name="20% - Accent1 4 4 2 4 7 2 2" xfId="41387" xr:uid="{00000000-0005-0000-0000-0000F3A00000}"/>
    <cellStyle name="20% - Accent1 4 4 2 4 7 3" xfId="41388" xr:uid="{00000000-0005-0000-0000-0000F4A00000}"/>
    <cellStyle name="20% - Accent1 4 4 2 4 8" xfId="41389" xr:uid="{00000000-0005-0000-0000-0000F5A00000}"/>
    <cellStyle name="20% - Accent1 4 4 2 4 8 2" xfId="41390" xr:uid="{00000000-0005-0000-0000-0000F6A00000}"/>
    <cellStyle name="20% - Accent1 4 4 2 4 8 2 2" xfId="41391" xr:uid="{00000000-0005-0000-0000-0000F7A00000}"/>
    <cellStyle name="20% - Accent1 4 4 2 4 8 3" xfId="41392" xr:uid="{00000000-0005-0000-0000-0000F8A00000}"/>
    <cellStyle name="20% - Accent1 4 4 2 4 9" xfId="41393" xr:uid="{00000000-0005-0000-0000-0000F9A00000}"/>
    <cellStyle name="20% - Accent1 4 4 2 4 9 2" xfId="41394" xr:uid="{00000000-0005-0000-0000-0000FAA00000}"/>
    <cellStyle name="20% - Accent1 4 4 2 5" xfId="41395" xr:uid="{00000000-0005-0000-0000-0000FBA00000}"/>
    <cellStyle name="20% - Accent1 4 4 2 5 10" xfId="41396" xr:uid="{00000000-0005-0000-0000-0000FCA00000}"/>
    <cellStyle name="20% - Accent1 4 4 2 5 10 2" xfId="41397" xr:uid="{00000000-0005-0000-0000-0000FDA00000}"/>
    <cellStyle name="20% - Accent1 4 4 2 5 11" xfId="41398" xr:uid="{00000000-0005-0000-0000-0000FEA00000}"/>
    <cellStyle name="20% - Accent1 4 4 2 5 2" xfId="41399" xr:uid="{00000000-0005-0000-0000-0000FFA00000}"/>
    <cellStyle name="20% - Accent1 4 4 2 5 2 2" xfId="41400" xr:uid="{00000000-0005-0000-0000-000000A10000}"/>
    <cellStyle name="20% - Accent1 4 4 2 5 2 2 2" xfId="41401" xr:uid="{00000000-0005-0000-0000-000001A10000}"/>
    <cellStyle name="20% - Accent1 4 4 2 5 2 2 2 2" xfId="41402" xr:uid="{00000000-0005-0000-0000-000002A10000}"/>
    <cellStyle name="20% - Accent1 4 4 2 5 2 2 2 2 2" xfId="41403" xr:uid="{00000000-0005-0000-0000-000003A10000}"/>
    <cellStyle name="20% - Accent1 4 4 2 5 2 2 2 3" xfId="41404" xr:uid="{00000000-0005-0000-0000-000004A10000}"/>
    <cellStyle name="20% - Accent1 4 4 2 5 2 2 3" xfId="41405" xr:uid="{00000000-0005-0000-0000-000005A10000}"/>
    <cellStyle name="20% - Accent1 4 4 2 5 2 2 3 2" xfId="41406" xr:uid="{00000000-0005-0000-0000-000006A10000}"/>
    <cellStyle name="20% - Accent1 4 4 2 5 2 2 4" xfId="41407" xr:uid="{00000000-0005-0000-0000-000007A10000}"/>
    <cellStyle name="20% - Accent1 4 4 2 5 2 3" xfId="41408" xr:uid="{00000000-0005-0000-0000-000008A10000}"/>
    <cellStyle name="20% - Accent1 4 4 2 5 2 3 2" xfId="41409" xr:uid="{00000000-0005-0000-0000-000009A10000}"/>
    <cellStyle name="20% - Accent1 4 4 2 5 2 3 2 2" xfId="41410" xr:uid="{00000000-0005-0000-0000-00000AA10000}"/>
    <cellStyle name="20% - Accent1 4 4 2 5 2 3 2 2 2" xfId="41411" xr:uid="{00000000-0005-0000-0000-00000BA10000}"/>
    <cellStyle name="20% - Accent1 4 4 2 5 2 3 2 3" xfId="41412" xr:uid="{00000000-0005-0000-0000-00000CA10000}"/>
    <cellStyle name="20% - Accent1 4 4 2 5 2 3 3" xfId="41413" xr:uid="{00000000-0005-0000-0000-00000DA10000}"/>
    <cellStyle name="20% - Accent1 4 4 2 5 2 3 3 2" xfId="41414" xr:uid="{00000000-0005-0000-0000-00000EA10000}"/>
    <cellStyle name="20% - Accent1 4 4 2 5 2 3 4" xfId="41415" xr:uid="{00000000-0005-0000-0000-00000FA10000}"/>
    <cellStyle name="20% - Accent1 4 4 2 5 2 4" xfId="41416" xr:uid="{00000000-0005-0000-0000-000010A10000}"/>
    <cellStyle name="20% - Accent1 4 4 2 5 2 4 2" xfId="41417" xr:uid="{00000000-0005-0000-0000-000011A10000}"/>
    <cellStyle name="20% - Accent1 4 4 2 5 2 4 2 2" xfId="41418" xr:uid="{00000000-0005-0000-0000-000012A10000}"/>
    <cellStyle name="20% - Accent1 4 4 2 5 2 4 2 2 2" xfId="41419" xr:uid="{00000000-0005-0000-0000-000013A10000}"/>
    <cellStyle name="20% - Accent1 4 4 2 5 2 4 2 3" xfId="41420" xr:uid="{00000000-0005-0000-0000-000014A10000}"/>
    <cellStyle name="20% - Accent1 4 4 2 5 2 4 3" xfId="41421" xr:uid="{00000000-0005-0000-0000-000015A10000}"/>
    <cellStyle name="20% - Accent1 4 4 2 5 2 4 3 2" xfId="41422" xr:uid="{00000000-0005-0000-0000-000016A10000}"/>
    <cellStyle name="20% - Accent1 4 4 2 5 2 4 4" xfId="41423" xr:uid="{00000000-0005-0000-0000-000017A10000}"/>
    <cellStyle name="20% - Accent1 4 4 2 5 2 5" xfId="41424" xr:uid="{00000000-0005-0000-0000-000018A10000}"/>
    <cellStyle name="20% - Accent1 4 4 2 5 2 5 2" xfId="41425" xr:uid="{00000000-0005-0000-0000-000019A10000}"/>
    <cellStyle name="20% - Accent1 4 4 2 5 2 5 2 2" xfId="41426" xr:uid="{00000000-0005-0000-0000-00001AA10000}"/>
    <cellStyle name="20% - Accent1 4 4 2 5 2 5 3" xfId="41427" xr:uid="{00000000-0005-0000-0000-00001BA10000}"/>
    <cellStyle name="20% - Accent1 4 4 2 5 2 6" xfId="41428" xr:uid="{00000000-0005-0000-0000-00001CA10000}"/>
    <cellStyle name="20% - Accent1 4 4 2 5 2 6 2" xfId="41429" xr:uid="{00000000-0005-0000-0000-00001DA10000}"/>
    <cellStyle name="20% - Accent1 4 4 2 5 2 6 2 2" xfId="41430" xr:uid="{00000000-0005-0000-0000-00001EA10000}"/>
    <cellStyle name="20% - Accent1 4 4 2 5 2 6 3" xfId="41431" xr:uid="{00000000-0005-0000-0000-00001FA10000}"/>
    <cellStyle name="20% - Accent1 4 4 2 5 2 7" xfId="41432" xr:uid="{00000000-0005-0000-0000-000020A10000}"/>
    <cellStyle name="20% - Accent1 4 4 2 5 2 7 2" xfId="41433" xr:uid="{00000000-0005-0000-0000-000021A10000}"/>
    <cellStyle name="20% - Accent1 4 4 2 5 2 8" xfId="41434" xr:uid="{00000000-0005-0000-0000-000022A10000}"/>
    <cellStyle name="20% - Accent1 4 4 2 5 2 8 2" xfId="41435" xr:uid="{00000000-0005-0000-0000-000023A10000}"/>
    <cellStyle name="20% - Accent1 4 4 2 5 2 9" xfId="41436" xr:uid="{00000000-0005-0000-0000-000024A10000}"/>
    <cellStyle name="20% - Accent1 4 4 2 5 3" xfId="41437" xr:uid="{00000000-0005-0000-0000-000025A10000}"/>
    <cellStyle name="20% - Accent1 4 4 2 5 3 2" xfId="41438" xr:uid="{00000000-0005-0000-0000-000026A10000}"/>
    <cellStyle name="20% - Accent1 4 4 2 5 3 2 2" xfId="41439" xr:uid="{00000000-0005-0000-0000-000027A10000}"/>
    <cellStyle name="20% - Accent1 4 4 2 5 3 2 2 2" xfId="41440" xr:uid="{00000000-0005-0000-0000-000028A10000}"/>
    <cellStyle name="20% - Accent1 4 4 2 5 3 2 2 2 2" xfId="41441" xr:uid="{00000000-0005-0000-0000-000029A10000}"/>
    <cellStyle name="20% - Accent1 4 4 2 5 3 2 2 3" xfId="41442" xr:uid="{00000000-0005-0000-0000-00002AA10000}"/>
    <cellStyle name="20% - Accent1 4 4 2 5 3 2 3" xfId="41443" xr:uid="{00000000-0005-0000-0000-00002BA10000}"/>
    <cellStyle name="20% - Accent1 4 4 2 5 3 2 3 2" xfId="41444" xr:uid="{00000000-0005-0000-0000-00002CA10000}"/>
    <cellStyle name="20% - Accent1 4 4 2 5 3 2 4" xfId="41445" xr:uid="{00000000-0005-0000-0000-00002DA10000}"/>
    <cellStyle name="20% - Accent1 4 4 2 5 3 3" xfId="41446" xr:uid="{00000000-0005-0000-0000-00002EA10000}"/>
    <cellStyle name="20% - Accent1 4 4 2 5 3 3 2" xfId="41447" xr:uid="{00000000-0005-0000-0000-00002FA10000}"/>
    <cellStyle name="20% - Accent1 4 4 2 5 3 3 2 2" xfId="41448" xr:uid="{00000000-0005-0000-0000-000030A10000}"/>
    <cellStyle name="20% - Accent1 4 4 2 5 3 3 2 2 2" xfId="41449" xr:uid="{00000000-0005-0000-0000-000031A10000}"/>
    <cellStyle name="20% - Accent1 4 4 2 5 3 3 2 3" xfId="41450" xr:uid="{00000000-0005-0000-0000-000032A10000}"/>
    <cellStyle name="20% - Accent1 4 4 2 5 3 3 3" xfId="41451" xr:uid="{00000000-0005-0000-0000-000033A10000}"/>
    <cellStyle name="20% - Accent1 4 4 2 5 3 3 3 2" xfId="41452" xr:uid="{00000000-0005-0000-0000-000034A10000}"/>
    <cellStyle name="20% - Accent1 4 4 2 5 3 3 4" xfId="41453" xr:uid="{00000000-0005-0000-0000-000035A10000}"/>
    <cellStyle name="20% - Accent1 4 4 2 5 3 4" xfId="41454" xr:uid="{00000000-0005-0000-0000-000036A10000}"/>
    <cellStyle name="20% - Accent1 4 4 2 5 3 4 2" xfId="41455" xr:uid="{00000000-0005-0000-0000-000037A10000}"/>
    <cellStyle name="20% - Accent1 4 4 2 5 3 4 2 2" xfId="41456" xr:uid="{00000000-0005-0000-0000-000038A10000}"/>
    <cellStyle name="20% - Accent1 4 4 2 5 3 4 2 2 2" xfId="41457" xr:uid="{00000000-0005-0000-0000-000039A10000}"/>
    <cellStyle name="20% - Accent1 4 4 2 5 3 4 2 3" xfId="41458" xr:uid="{00000000-0005-0000-0000-00003AA10000}"/>
    <cellStyle name="20% - Accent1 4 4 2 5 3 4 3" xfId="41459" xr:uid="{00000000-0005-0000-0000-00003BA10000}"/>
    <cellStyle name="20% - Accent1 4 4 2 5 3 4 3 2" xfId="41460" xr:uid="{00000000-0005-0000-0000-00003CA10000}"/>
    <cellStyle name="20% - Accent1 4 4 2 5 3 4 4" xfId="41461" xr:uid="{00000000-0005-0000-0000-00003DA10000}"/>
    <cellStyle name="20% - Accent1 4 4 2 5 3 5" xfId="41462" xr:uid="{00000000-0005-0000-0000-00003EA10000}"/>
    <cellStyle name="20% - Accent1 4 4 2 5 3 5 2" xfId="41463" xr:uid="{00000000-0005-0000-0000-00003FA10000}"/>
    <cellStyle name="20% - Accent1 4 4 2 5 3 5 2 2" xfId="41464" xr:uid="{00000000-0005-0000-0000-000040A10000}"/>
    <cellStyle name="20% - Accent1 4 4 2 5 3 5 3" xfId="41465" xr:uid="{00000000-0005-0000-0000-000041A10000}"/>
    <cellStyle name="20% - Accent1 4 4 2 5 3 6" xfId="41466" xr:uid="{00000000-0005-0000-0000-000042A10000}"/>
    <cellStyle name="20% - Accent1 4 4 2 5 3 6 2" xfId="41467" xr:uid="{00000000-0005-0000-0000-000043A10000}"/>
    <cellStyle name="20% - Accent1 4 4 2 5 3 6 2 2" xfId="41468" xr:uid="{00000000-0005-0000-0000-000044A10000}"/>
    <cellStyle name="20% - Accent1 4 4 2 5 3 6 3" xfId="41469" xr:uid="{00000000-0005-0000-0000-000045A10000}"/>
    <cellStyle name="20% - Accent1 4 4 2 5 3 7" xfId="41470" xr:uid="{00000000-0005-0000-0000-000046A10000}"/>
    <cellStyle name="20% - Accent1 4 4 2 5 3 7 2" xfId="41471" xr:uid="{00000000-0005-0000-0000-000047A10000}"/>
    <cellStyle name="20% - Accent1 4 4 2 5 3 8" xfId="41472" xr:uid="{00000000-0005-0000-0000-000048A10000}"/>
    <cellStyle name="20% - Accent1 4 4 2 5 3 8 2" xfId="41473" xr:uid="{00000000-0005-0000-0000-000049A10000}"/>
    <cellStyle name="20% - Accent1 4 4 2 5 3 9" xfId="41474" xr:uid="{00000000-0005-0000-0000-00004AA10000}"/>
    <cellStyle name="20% - Accent1 4 4 2 5 4" xfId="41475" xr:uid="{00000000-0005-0000-0000-00004BA10000}"/>
    <cellStyle name="20% - Accent1 4 4 2 5 4 2" xfId="41476" xr:uid="{00000000-0005-0000-0000-00004CA10000}"/>
    <cellStyle name="20% - Accent1 4 4 2 5 4 2 2" xfId="41477" xr:uid="{00000000-0005-0000-0000-00004DA10000}"/>
    <cellStyle name="20% - Accent1 4 4 2 5 4 2 2 2" xfId="41478" xr:uid="{00000000-0005-0000-0000-00004EA10000}"/>
    <cellStyle name="20% - Accent1 4 4 2 5 4 2 3" xfId="41479" xr:uid="{00000000-0005-0000-0000-00004FA10000}"/>
    <cellStyle name="20% - Accent1 4 4 2 5 4 3" xfId="41480" xr:uid="{00000000-0005-0000-0000-000050A10000}"/>
    <cellStyle name="20% - Accent1 4 4 2 5 4 3 2" xfId="41481" xr:uid="{00000000-0005-0000-0000-000051A10000}"/>
    <cellStyle name="20% - Accent1 4 4 2 5 4 4" xfId="41482" xr:uid="{00000000-0005-0000-0000-000052A10000}"/>
    <cellStyle name="20% - Accent1 4 4 2 5 5" xfId="41483" xr:uid="{00000000-0005-0000-0000-000053A10000}"/>
    <cellStyle name="20% - Accent1 4 4 2 5 5 2" xfId="41484" xr:uid="{00000000-0005-0000-0000-000054A10000}"/>
    <cellStyle name="20% - Accent1 4 4 2 5 5 2 2" xfId="41485" xr:uid="{00000000-0005-0000-0000-000055A10000}"/>
    <cellStyle name="20% - Accent1 4 4 2 5 5 2 2 2" xfId="41486" xr:uid="{00000000-0005-0000-0000-000056A10000}"/>
    <cellStyle name="20% - Accent1 4 4 2 5 5 2 3" xfId="41487" xr:uid="{00000000-0005-0000-0000-000057A10000}"/>
    <cellStyle name="20% - Accent1 4 4 2 5 5 3" xfId="41488" xr:uid="{00000000-0005-0000-0000-000058A10000}"/>
    <cellStyle name="20% - Accent1 4 4 2 5 5 3 2" xfId="41489" xr:uid="{00000000-0005-0000-0000-000059A10000}"/>
    <cellStyle name="20% - Accent1 4 4 2 5 5 4" xfId="41490" xr:uid="{00000000-0005-0000-0000-00005AA10000}"/>
    <cellStyle name="20% - Accent1 4 4 2 5 6" xfId="41491" xr:uid="{00000000-0005-0000-0000-00005BA10000}"/>
    <cellStyle name="20% - Accent1 4 4 2 5 6 2" xfId="41492" xr:uid="{00000000-0005-0000-0000-00005CA10000}"/>
    <cellStyle name="20% - Accent1 4 4 2 5 6 2 2" xfId="41493" xr:uid="{00000000-0005-0000-0000-00005DA10000}"/>
    <cellStyle name="20% - Accent1 4 4 2 5 6 2 2 2" xfId="41494" xr:uid="{00000000-0005-0000-0000-00005EA10000}"/>
    <cellStyle name="20% - Accent1 4 4 2 5 6 2 3" xfId="41495" xr:uid="{00000000-0005-0000-0000-00005FA10000}"/>
    <cellStyle name="20% - Accent1 4 4 2 5 6 3" xfId="41496" xr:uid="{00000000-0005-0000-0000-000060A10000}"/>
    <cellStyle name="20% - Accent1 4 4 2 5 6 3 2" xfId="41497" xr:uid="{00000000-0005-0000-0000-000061A10000}"/>
    <cellStyle name="20% - Accent1 4 4 2 5 6 4" xfId="41498" xr:uid="{00000000-0005-0000-0000-000062A10000}"/>
    <cellStyle name="20% - Accent1 4 4 2 5 7" xfId="41499" xr:uid="{00000000-0005-0000-0000-000063A10000}"/>
    <cellStyle name="20% - Accent1 4 4 2 5 7 2" xfId="41500" xr:uid="{00000000-0005-0000-0000-000064A10000}"/>
    <cellStyle name="20% - Accent1 4 4 2 5 7 2 2" xfId="41501" xr:uid="{00000000-0005-0000-0000-000065A10000}"/>
    <cellStyle name="20% - Accent1 4 4 2 5 7 3" xfId="41502" xr:uid="{00000000-0005-0000-0000-000066A10000}"/>
    <cellStyle name="20% - Accent1 4 4 2 5 8" xfId="41503" xr:uid="{00000000-0005-0000-0000-000067A10000}"/>
    <cellStyle name="20% - Accent1 4 4 2 5 8 2" xfId="41504" xr:uid="{00000000-0005-0000-0000-000068A10000}"/>
    <cellStyle name="20% - Accent1 4 4 2 5 8 2 2" xfId="41505" xr:uid="{00000000-0005-0000-0000-000069A10000}"/>
    <cellStyle name="20% - Accent1 4 4 2 5 8 3" xfId="41506" xr:uid="{00000000-0005-0000-0000-00006AA10000}"/>
    <cellStyle name="20% - Accent1 4 4 2 5 9" xfId="41507" xr:uid="{00000000-0005-0000-0000-00006BA10000}"/>
    <cellStyle name="20% - Accent1 4 4 2 5 9 2" xfId="41508" xr:uid="{00000000-0005-0000-0000-00006CA10000}"/>
    <cellStyle name="20% - Accent1 4 4 2 6" xfId="41509" xr:uid="{00000000-0005-0000-0000-00006DA10000}"/>
    <cellStyle name="20% - Accent1 4 4 2 6 2" xfId="41510" xr:uid="{00000000-0005-0000-0000-00006EA10000}"/>
    <cellStyle name="20% - Accent1 4 4 2 6 2 2" xfId="41511" xr:uid="{00000000-0005-0000-0000-00006FA10000}"/>
    <cellStyle name="20% - Accent1 4 4 2 6 2 2 2" xfId="41512" xr:uid="{00000000-0005-0000-0000-000070A10000}"/>
    <cellStyle name="20% - Accent1 4 4 2 6 2 2 2 2" xfId="41513" xr:uid="{00000000-0005-0000-0000-000071A10000}"/>
    <cellStyle name="20% - Accent1 4 4 2 6 2 2 3" xfId="41514" xr:uid="{00000000-0005-0000-0000-000072A10000}"/>
    <cellStyle name="20% - Accent1 4 4 2 6 2 3" xfId="41515" xr:uid="{00000000-0005-0000-0000-000073A10000}"/>
    <cellStyle name="20% - Accent1 4 4 2 6 2 3 2" xfId="41516" xr:uid="{00000000-0005-0000-0000-000074A10000}"/>
    <cellStyle name="20% - Accent1 4 4 2 6 2 4" xfId="41517" xr:uid="{00000000-0005-0000-0000-000075A10000}"/>
    <cellStyle name="20% - Accent1 4 4 2 6 3" xfId="41518" xr:uid="{00000000-0005-0000-0000-000076A10000}"/>
    <cellStyle name="20% - Accent1 4 4 2 6 3 2" xfId="41519" xr:uid="{00000000-0005-0000-0000-000077A10000}"/>
    <cellStyle name="20% - Accent1 4 4 2 6 3 2 2" xfId="41520" xr:uid="{00000000-0005-0000-0000-000078A10000}"/>
    <cellStyle name="20% - Accent1 4 4 2 6 3 2 2 2" xfId="41521" xr:uid="{00000000-0005-0000-0000-000079A10000}"/>
    <cellStyle name="20% - Accent1 4 4 2 6 3 2 3" xfId="41522" xr:uid="{00000000-0005-0000-0000-00007AA10000}"/>
    <cellStyle name="20% - Accent1 4 4 2 6 3 3" xfId="41523" xr:uid="{00000000-0005-0000-0000-00007BA10000}"/>
    <cellStyle name="20% - Accent1 4 4 2 6 3 3 2" xfId="41524" xr:uid="{00000000-0005-0000-0000-00007CA10000}"/>
    <cellStyle name="20% - Accent1 4 4 2 6 3 4" xfId="41525" xr:uid="{00000000-0005-0000-0000-00007DA10000}"/>
    <cellStyle name="20% - Accent1 4 4 2 6 4" xfId="41526" xr:uid="{00000000-0005-0000-0000-00007EA10000}"/>
    <cellStyle name="20% - Accent1 4 4 2 6 4 2" xfId="41527" xr:uid="{00000000-0005-0000-0000-00007FA10000}"/>
    <cellStyle name="20% - Accent1 4 4 2 6 4 2 2" xfId="41528" xr:uid="{00000000-0005-0000-0000-000080A10000}"/>
    <cellStyle name="20% - Accent1 4 4 2 6 4 2 2 2" xfId="41529" xr:uid="{00000000-0005-0000-0000-000081A10000}"/>
    <cellStyle name="20% - Accent1 4 4 2 6 4 2 3" xfId="41530" xr:uid="{00000000-0005-0000-0000-000082A10000}"/>
    <cellStyle name="20% - Accent1 4 4 2 6 4 3" xfId="41531" xr:uid="{00000000-0005-0000-0000-000083A10000}"/>
    <cellStyle name="20% - Accent1 4 4 2 6 4 3 2" xfId="41532" xr:uid="{00000000-0005-0000-0000-000084A10000}"/>
    <cellStyle name="20% - Accent1 4 4 2 6 4 4" xfId="41533" xr:uid="{00000000-0005-0000-0000-000085A10000}"/>
    <cellStyle name="20% - Accent1 4 4 2 6 5" xfId="41534" xr:uid="{00000000-0005-0000-0000-000086A10000}"/>
    <cellStyle name="20% - Accent1 4 4 2 6 5 2" xfId="41535" xr:uid="{00000000-0005-0000-0000-000087A10000}"/>
    <cellStyle name="20% - Accent1 4 4 2 6 5 2 2" xfId="41536" xr:uid="{00000000-0005-0000-0000-000088A10000}"/>
    <cellStyle name="20% - Accent1 4 4 2 6 5 3" xfId="41537" xr:uid="{00000000-0005-0000-0000-000089A10000}"/>
    <cellStyle name="20% - Accent1 4 4 2 6 6" xfId="41538" xr:uid="{00000000-0005-0000-0000-00008AA10000}"/>
    <cellStyle name="20% - Accent1 4 4 2 6 6 2" xfId="41539" xr:uid="{00000000-0005-0000-0000-00008BA10000}"/>
    <cellStyle name="20% - Accent1 4 4 2 6 6 2 2" xfId="41540" xr:uid="{00000000-0005-0000-0000-00008CA10000}"/>
    <cellStyle name="20% - Accent1 4 4 2 6 6 3" xfId="41541" xr:uid="{00000000-0005-0000-0000-00008DA10000}"/>
    <cellStyle name="20% - Accent1 4 4 2 6 7" xfId="41542" xr:uid="{00000000-0005-0000-0000-00008EA10000}"/>
    <cellStyle name="20% - Accent1 4 4 2 6 7 2" xfId="41543" xr:uid="{00000000-0005-0000-0000-00008FA10000}"/>
    <cellStyle name="20% - Accent1 4 4 2 6 8" xfId="41544" xr:uid="{00000000-0005-0000-0000-000090A10000}"/>
    <cellStyle name="20% - Accent1 4 4 2 6 8 2" xfId="41545" xr:uid="{00000000-0005-0000-0000-000091A10000}"/>
    <cellStyle name="20% - Accent1 4 4 2 6 9" xfId="41546" xr:uid="{00000000-0005-0000-0000-000092A10000}"/>
    <cellStyle name="20% - Accent1 4 4 2 7" xfId="41547" xr:uid="{00000000-0005-0000-0000-000093A10000}"/>
    <cellStyle name="20% - Accent1 4 4 2 7 2" xfId="41548" xr:uid="{00000000-0005-0000-0000-000094A10000}"/>
    <cellStyle name="20% - Accent1 4 4 2 7 2 2" xfId="41549" xr:uid="{00000000-0005-0000-0000-000095A10000}"/>
    <cellStyle name="20% - Accent1 4 4 2 7 2 2 2" xfId="41550" xr:uid="{00000000-0005-0000-0000-000096A10000}"/>
    <cellStyle name="20% - Accent1 4 4 2 7 2 2 2 2" xfId="41551" xr:uid="{00000000-0005-0000-0000-000097A10000}"/>
    <cellStyle name="20% - Accent1 4 4 2 7 2 2 3" xfId="41552" xr:uid="{00000000-0005-0000-0000-000098A10000}"/>
    <cellStyle name="20% - Accent1 4 4 2 7 2 3" xfId="41553" xr:uid="{00000000-0005-0000-0000-000099A10000}"/>
    <cellStyle name="20% - Accent1 4 4 2 7 2 3 2" xfId="41554" xr:uid="{00000000-0005-0000-0000-00009AA10000}"/>
    <cellStyle name="20% - Accent1 4 4 2 7 2 4" xfId="41555" xr:uid="{00000000-0005-0000-0000-00009BA10000}"/>
    <cellStyle name="20% - Accent1 4 4 2 7 3" xfId="41556" xr:uid="{00000000-0005-0000-0000-00009CA10000}"/>
    <cellStyle name="20% - Accent1 4 4 2 7 3 2" xfId="41557" xr:uid="{00000000-0005-0000-0000-00009DA10000}"/>
    <cellStyle name="20% - Accent1 4 4 2 7 3 2 2" xfId="41558" xr:uid="{00000000-0005-0000-0000-00009EA10000}"/>
    <cellStyle name="20% - Accent1 4 4 2 7 3 2 2 2" xfId="41559" xr:uid="{00000000-0005-0000-0000-00009FA10000}"/>
    <cellStyle name="20% - Accent1 4 4 2 7 3 2 3" xfId="41560" xr:uid="{00000000-0005-0000-0000-0000A0A10000}"/>
    <cellStyle name="20% - Accent1 4 4 2 7 3 3" xfId="41561" xr:uid="{00000000-0005-0000-0000-0000A1A10000}"/>
    <cellStyle name="20% - Accent1 4 4 2 7 3 3 2" xfId="41562" xr:uid="{00000000-0005-0000-0000-0000A2A10000}"/>
    <cellStyle name="20% - Accent1 4 4 2 7 3 4" xfId="41563" xr:uid="{00000000-0005-0000-0000-0000A3A10000}"/>
    <cellStyle name="20% - Accent1 4 4 2 7 4" xfId="41564" xr:uid="{00000000-0005-0000-0000-0000A4A10000}"/>
    <cellStyle name="20% - Accent1 4 4 2 7 4 2" xfId="41565" xr:uid="{00000000-0005-0000-0000-0000A5A10000}"/>
    <cellStyle name="20% - Accent1 4 4 2 7 4 2 2" xfId="41566" xr:uid="{00000000-0005-0000-0000-0000A6A10000}"/>
    <cellStyle name="20% - Accent1 4 4 2 7 4 2 2 2" xfId="41567" xr:uid="{00000000-0005-0000-0000-0000A7A10000}"/>
    <cellStyle name="20% - Accent1 4 4 2 7 4 2 3" xfId="41568" xr:uid="{00000000-0005-0000-0000-0000A8A10000}"/>
    <cellStyle name="20% - Accent1 4 4 2 7 4 3" xfId="41569" xr:uid="{00000000-0005-0000-0000-0000A9A10000}"/>
    <cellStyle name="20% - Accent1 4 4 2 7 4 3 2" xfId="41570" xr:uid="{00000000-0005-0000-0000-0000AAA10000}"/>
    <cellStyle name="20% - Accent1 4 4 2 7 4 4" xfId="41571" xr:uid="{00000000-0005-0000-0000-0000ABA10000}"/>
    <cellStyle name="20% - Accent1 4 4 2 7 5" xfId="41572" xr:uid="{00000000-0005-0000-0000-0000ACA10000}"/>
    <cellStyle name="20% - Accent1 4 4 2 7 5 2" xfId="41573" xr:uid="{00000000-0005-0000-0000-0000ADA10000}"/>
    <cellStyle name="20% - Accent1 4 4 2 7 5 2 2" xfId="41574" xr:uid="{00000000-0005-0000-0000-0000AEA10000}"/>
    <cellStyle name="20% - Accent1 4 4 2 7 5 3" xfId="41575" xr:uid="{00000000-0005-0000-0000-0000AFA10000}"/>
    <cellStyle name="20% - Accent1 4 4 2 7 6" xfId="41576" xr:uid="{00000000-0005-0000-0000-0000B0A10000}"/>
    <cellStyle name="20% - Accent1 4 4 2 7 6 2" xfId="41577" xr:uid="{00000000-0005-0000-0000-0000B1A10000}"/>
    <cellStyle name="20% - Accent1 4 4 2 7 6 2 2" xfId="41578" xr:uid="{00000000-0005-0000-0000-0000B2A10000}"/>
    <cellStyle name="20% - Accent1 4 4 2 7 6 3" xfId="41579" xr:uid="{00000000-0005-0000-0000-0000B3A10000}"/>
    <cellStyle name="20% - Accent1 4 4 2 7 7" xfId="41580" xr:uid="{00000000-0005-0000-0000-0000B4A10000}"/>
    <cellStyle name="20% - Accent1 4 4 2 7 7 2" xfId="41581" xr:uid="{00000000-0005-0000-0000-0000B5A10000}"/>
    <cellStyle name="20% - Accent1 4 4 2 7 8" xfId="41582" xr:uid="{00000000-0005-0000-0000-0000B6A10000}"/>
    <cellStyle name="20% - Accent1 4 4 2 7 8 2" xfId="41583" xr:uid="{00000000-0005-0000-0000-0000B7A10000}"/>
    <cellStyle name="20% - Accent1 4 4 2 7 9" xfId="41584" xr:uid="{00000000-0005-0000-0000-0000B8A10000}"/>
    <cellStyle name="20% - Accent1 4 4 2 8" xfId="41585" xr:uid="{00000000-0005-0000-0000-0000B9A10000}"/>
    <cellStyle name="20% - Accent1 4 4 2 8 2" xfId="41586" xr:uid="{00000000-0005-0000-0000-0000BAA10000}"/>
    <cellStyle name="20% - Accent1 4 4 2 8 2 2" xfId="41587" xr:uid="{00000000-0005-0000-0000-0000BBA10000}"/>
    <cellStyle name="20% - Accent1 4 4 2 8 2 2 2" xfId="41588" xr:uid="{00000000-0005-0000-0000-0000BCA10000}"/>
    <cellStyle name="20% - Accent1 4 4 2 8 2 3" xfId="41589" xr:uid="{00000000-0005-0000-0000-0000BDA10000}"/>
    <cellStyle name="20% - Accent1 4 4 2 8 3" xfId="41590" xr:uid="{00000000-0005-0000-0000-0000BEA10000}"/>
    <cellStyle name="20% - Accent1 4 4 2 8 3 2" xfId="41591" xr:uid="{00000000-0005-0000-0000-0000BFA10000}"/>
    <cellStyle name="20% - Accent1 4 4 2 8 4" xfId="41592" xr:uid="{00000000-0005-0000-0000-0000C0A10000}"/>
    <cellStyle name="20% - Accent1 4 4 2 9" xfId="41593" xr:uid="{00000000-0005-0000-0000-0000C1A10000}"/>
    <cellStyle name="20% - Accent1 4 4 2 9 2" xfId="41594" xr:uid="{00000000-0005-0000-0000-0000C2A10000}"/>
    <cellStyle name="20% - Accent1 4 4 2 9 2 2" xfId="41595" xr:uid="{00000000-0005-0000-0000-0000C3A10000}"/>
    <cellStyle name="20% - Accent1 4 4 2 9 2 2 2" xfId="41596" xr:uid="{00000000-0005-0000-0000-0000C4A10000}"/>
    <cellStyle name="20% - Accent1 4 4 2 9 2 3" xfId="41597" xr:uid="{00000000-0005-0000-0000-0000C5A10000}"/>
    <cellStyle name="20% - Accent1 4 4 2 9 3" xfId="41598" xr:uid="{00000000-0005-0000-0000-0000C6A10000}"/>
    <cellStyle name="20% - Accent1 4 4 2 9 3 2" xfId="41599" xr:uid="{00000000-0005-0000-0000-0000C7A10000}"/>
    <cellStyle name="20% - Accent1 4 4 2 9 4" xfId="41600" xr:uid="{00000000-0005-0000-0000-0000C8A10000}"/>
    <cellStyle name="20% - Accent1 4 4 3" xfId="41601" xr:uid="{00000000-0005-0000-0000-0000C9A10000}"/>
    <cellStyle name="20% - Accent1 4 4 3 10" xfId="41602" xr:uid="{00000000-0005-0000-0000-0000CAA10000}"/>
    <cellStyle name="20% - Accent1 4 4 3 10 2" xfId="41603" xr:uid="{00000000-0005-0000-0000-0000CBA10000}"/>
    <cellStyle name="20% - Accent1 4 4 3 10 2 2" xfId="41604" xr:uid="{00000000-0005-0000-0000-0000CCA10000}"/>
    <cellStyle name="20% - Accent1 4 4 3 10 3" xfId="41605" xr:uid="{00000000-0005-0000-0000-0000CDA10000}"/>
    <cellStyle name="20% - Accent1 4 4 3 11" xfId="41606" xr:uid="{00000000-0005-0000-0000-0000CEA10000}"/>
    <cellStyle name="20% - Accent1 4 4 3 11 2" xfId="41607" xr:uid="{00000000-0005-0000-0000-0000CFA10000}"/>
    <cellStyle name="20% - Accent1 4 4 3 11 2 2" xfId="41608" xr:uid="{00000000-0005-0000-0000-0000D0A10000}"/>
    <cellStyle name="20% - Accent1 4 4 3 11 3" xfId="41609" xr:uid="{00000000-0005-0000-0000-0000D1A10000}"/>
    <cellStyle name="20% - Accent1 4 4 3 12" xfId="41610" xr:uid="{00000000-0005-0000-0000-0000D2A10000}"/>
    <cellStyle name="20% - Accent1 4 4 3 12 2" xfId="41611" xr:uid="{00000000-0005-0000-0000-0000D3A10000}"/>
    <cellStyle name="20% - Accent1 4 4 3 13" xfId="41612" xr:uid="{00000000-0005-0000-0000-0000D4A10000}"/>
    <cellStyle name="20% - Accent1 4 4 3 13 2" xfId="41613" xr:uid="{00000000-0005-0000-0000-0000D5A10000}"/>
    <cellStyle name="20% - Accent1 4 4 3 14" xfId="41614" xr:uid="{00000000-0005-0000-0000-0000D6A10000}"/>
    <cellStyle name="20% - Accent1 4 4 3 2" xfId="41615" xr:uid="{00000000-0005-0000-0000-0000D7A10000}"/>
    <cellStyle name="20% - Accent1 4 4 3 2 10" xfId="41616" xr:uid="{00000000-0005-0000-0000-0000D8A10000}"/>
    <cellStyle name="20% - Accent1 4 4 3 2 10 2" xfId="41617" xr:uid="{00000000-0005-0000-0000-0000D9A10000}"/>
    <cellStyle name="20% - Accent1 4 4 3 2 11" xfId="41618" xr:uid="{00000000-0005-0000-0000-0000DAA10000}"/>
    <cellStyle name="20% - Accent1 4 4 3 2 2" xfId="41619" xr:uid="{00000000-0005-0000-0000-0000DBA10000}"/>
    <cellStyle name="20% - Accent1 4 4 3 2 2 2" xfId="41620" xr:uid="{00000000-0005-0000-0000-0000DCA10000}"/>
    <cellStyle name="20% - Accent1 4 4 3 2 2 2 2" xfId="41621" xr:uid="{00000000-0005-0000-0000-0000DDA10000}"/>
    <cellStyle name="20% - Accent1 4 4 3 2 2 2 2 2" xfId="41622" xr:uid="{00000000-0005-0000-0000-0000DEA10000}"/>
    <cellStyle name="20% - Accent1 4 4 3 2 2 2 2 2 2" xfId="41623" xr:uid="{00000000-0005-0000-0000-0000DFA10000}"/>
    <cellStyle name="20% - Accent1 4 4 3 2 2 2 2 3" xfId="41624" xr:uid="{00000000-0005-0000-0000-0000E0A10000}"/>
    <cellStyle name="20% - Accent1 4 4 3 2 2 2 3" xfId="41625" xr:uid="{00000000-0005-0000-0000-0000E1A10000}"/>
    <cellStyle name="20% - Accent1 4 4 3 2 2 2 3 2" xfId="41626" xr:uid="{00000000-0005-0000-0000-0000E2A10000}"/>
    <cellStyle name="20% - Accent1 4 4 3 2 2 2 4" xfId="41627" xr:uid="{00000000-0005-0000-0000-0000E3A10000}"/>
    <cellStyle name="20% - Accent1 4 4 3 2 2 3" xfId="41628" xr:uid="{00000000-0005-0000-0000-0000E4A10000}"/>
    <cellStyle name="20% - Accent1 4 4 3 2 2 3 2" xfId="41629" xr:uid="{00000000-0005-0000-0000-0000E5A10000}"/>
    <cellStyle name="20% - Accent1 4 4 3 2 2 3 2 2" xfId="41630" xr:uid="{00000000-0005-0000-0000-0000E6A10000}"/>
    <cellStyle name="20% - Accent1 4 4 3 2 2 3 2 2 2" xfId="41631" xr:uid="{00000000-0005-0000-0000-0000E7A10000}"/>
    <cellStyle name="20% - Accent1 4 4 3 2 2 3 2 3" xfId="41632" xr:uid="{00000000-0005-0000-0000-0000E8A10000}"/>
    <cellStyle name="20% - Accent1 4 4 3 2 2 3 3" xfId="41633" xr:uid="{00000000-0005-0000-0000-0000E9A10000}"/>
    <cellStyle name="20% - Accent1 4 4 3 2 2 3 3 2" xfId="41634" xr:uid="{00000000-0005-0000-0000-0000EAA10000}"/>
    <cellStyle name="20% - Accent1 4 4 3 2 2 3 4" xfId="41635" xr:uid="{00000000-0005-0000-0000-0000EBA10000}"/>
    <cellStyle name="20% - Accent1 4 4 3 2 2 4" xfId="41636" xr:uid="{00000000-0005-0000-0000-0000ECA10000}"/>
    <cellStyle name="20% - Accent1 4 4 3 2 2 4 2" xfId="41637" xr:uid="{00000000-0005-0000-0000-0000EDA10000}"/>
    <cellStyle name="20% - Accent1 4 4 3 2 2 4 2 2" xfId="41638" xr:uid="{00000000-0005-0000-0000-0000EEA10000}"/>
    <cellStyle name="20% - Accent1 4 4 3 2 2 4 2 2 2" xfId="41639" xr:uid="{00000000-0005-0000-0000-0000EFA10000}"/>
    <cellStyle name="20% - Accent1 4 4 3 2 2 4 2 3" xfId="41640" xr:uid="{00000000-0005-0000-0000-0000F0A10000}"/>
    <cellStyle name="20% - Accent1 4 4 3 2 2 4 3" xfId="41641" xr:uid="{00000000-0005-0000-0000-0000F1A10000}"/>
    <cellStyle name="20% - Accent1 4 4 3 2 2 4 3 2" xfId="41642" xr:uid="{00000000-0005-0000-0000-0000F2A10000}"/>
    <cellStyle name="20% - Accent1 4 4 3 2 2 4 4" xfId="41643" xr:uid="{00000000-0005-0000-0000-0000F3A10000}"/>
    <cellStyle name="20% - Accent1 4 4 3 2 2 5" xfId="41644" xr:uid="{00000000-0005-0000-0000-0000F4A10000}"/>
    <cellStyle name="20% - Accent1 4 4 3 2 2 5 2" xfId="41645" xr:uid="{00000000-0005-0000-0000-0000F5A10000}"/>
    <cellStyle name="20% - Accent1 4 4 3 2 2 5 2 2" xfId="41646" xr:uid="{00000000-0005-0000-0000-0000F6A10000}"/>
    <cellStyle name="20% - Accent1 4 4 3 2 2 5 3" xfId="41647" xr:uid="{00000000-0005-0000-0000-0000F7A10000}"/>
    <cellStyle name="20% - Accent1 4 4 3 2 2 6" xfId="41648" xr:uid="{00000000-0005-0000-0000-0000F8A10000}"/>
    <cellStyle name="20% - Accent1 4 4 3 2 2 6 2" xfId="41649" xr:uid="{00000000-0005-0000-0000-0000F9A10000}"/>
    <cellStyle name="20% - Accent1 4 4 3 2 2 6 2 2" xfId="41650" xr:uid="{00000000-0005-0000-0000-0000FAA10000}"/>
    <cellStyle name="20% - Accent1 4 4 3 2 2 6 3" xfId="41651" xr:uid="{00000000-0005-0000-0000-0000FBA10000}"/>
    <cellStyle name="20% - Accent1 4 4 3 2 2 7" xfId="41652" xr:uid="{00000000-0005-0000-0000-0000FCA10000}"/>
    <cellStyle name="20% - Accent1 4 4 3 2 2 7 2" xfId="41653" xr:uid="{00000000-0005-0000-0000-0000FDA10000}"/>
    <cellStyle name="20% - Accent1 4 4 3 2 2 8" xfId="41654" xr:uid="{00000000-0005-0000-0000-0000FEA10000}"/>
    <cellStyle name="20% - Accent1 4 4 3 2 2 8 2" xfId="41655" xr:uid="{00000000-0005-0000-0000-0000FFA10000}"/>
    <cellStyle name="20% - Accent1 4 4 3 2 2 9" xfId="41656" xr:uid="{00000000-0005-0000-0000-000000A20000}"/>
    <cellStyle name="20% - Accent1 4 4 3 2 3" xfId="41657" xr:uid="{00000000-0005-0000-0000-000001A20000}"/>
    <cellStyle name="20% - Accent1 4 4 3 2 3 2" xfId="41658" xr:uid="{00000000-0005-0000-0000-000002A20000}"/>
    <cellStyle name="20% - Accent1 4 4 3 2 3 2 2" xfId="41659" xr:uid="{00000000-0005-0000-0000-000003A20000}"/>
    <cellStyle name="20% - Accent1 4 4 3 2 3 2 2 2" xfId="41660" xr:uid="{00000000-0005-0000-0000-000004A20000}"/>
    <cellStyle name="20% - Accent1 4 4 3 2 3 2 2 2 2" xfId="41661" xr:uid="{00000000-0005-0000-0000-000005A20000}"/>
    <cellStyle name="20% - Accent1 4 4 3 2 3 2 2 3" xfId="41662" xr:uid="{00000000-0005-0000-0000-000006A20000}"/>
    <cellStyle name="20% - Accent1 4 4 3 2 3 2 3" xfId="41663" xr:uid="{00000000-0005-0000-0000-000007A20000}"/>
    <cellStyle name="20% - Accent1 4 4 3 2 3 2 3 2" xfId="41664" xr:uid="{00000000-0005-0000-0000-000008A20000}"/>
    <cellStyle name="20% - Accent1 4 4 3 2 3 2 4" xfId="41665" xr:uid="{00000000-0005-0000-0000-000009A20000}"/>
    <cellStyle name="20% - Accent1 4 4 3 2 3 3" xfId="41666" xr:uid="{00000000-0005-0000-0000-00000AA20000}"/>
    <cellStyle name="20% - Accent1 4 4 3 2 3 3 2" xfId="41667" xr:uid="{00000000-0005-0000-0000-00000BA20000}"/>
    <cellStyle name="20% - Accent1 4 4 3 2 3 3 2 2" xfId="41668" xr:uid="{00000000-0005-0000-0000-00000CA20000}"/>
    <cellStyle name="20% - Accent1 4 4 3 2 3 3 2 2 2" xfId="41669" xr:uid="{00000000-0005-0000-0000-00000DA20000}"/>
    <cellStyle name="20% - Accent1 4 4 3 2 3 3 2 3" xfId="41670" xr:uid="{00000000-0005-0000-0000-00000EA20000}"/>
    <cellStyle name="20% - Accent1 4 4 3 2 3 3 3" xfId="41671" xr:uid="{00000000-0005-0000-0000-00000FA20000}"/>
    <cellStyle name="20% - Accent1 4 4 3 2 3 3 3 2" xfId="41672" xr:uid="{00000000-0005-0000-0000-000010A20000}"/>
    <cellStyle name="20% - Accent1 4 4 3 2 3 3 4" xfId="41673" xr:uid="{00000000-0005-0000-0000-000011A20000}"/>
    <cellStyle name="20% - Accent1 4 4 3 2 3 4" xfId="41674" xr:uid="{00000000-0005-0000-0000-000012A20000}"/>
    <cellStyle name="20% - Accent1 4 4 3 2 3 4 2" xfId="41675" xr:uid="{00000000-0005-0000-0000-000013A20000}"/>
    <cellStyle name="20% - Accent1 4 4 3 2 3 4 2 2" xfId="41676" xr:uid="{00000000-0005-0000-0000-000014A20000}"/>
    <cellStyle name="20% - Accent1 4 4 3 2 3 4 2 2 2" xfId="41677" xr:uid="{00000000-0005-0000-0000-000015A20000}"/>
    <cellStyle name="20% - Accent1 4 4 3 2 3 4 2 3" xfId="41678" xr:uid="{00000000-0005-0000-0000-000016A20000}"/>
    <cellStyle name="20% - Accent1 4 4 3 2 3 4 3" xfId="41679" xr:uid="{00000000-0005-0000-0000-000017A20000}"/>
    <cellStyle name="20% - Accent1 4 4 3 2 3 4 3 2" xfId="41680" xr:uid="{00000000-0005-0000-0000-000018A20000}"/>
    <cellStyle name="20% - Accent1 4 4 3 2 3 4 4" xfId="41681" xr:uid="{00000000-0005-0000-0000-000019A20000}"/>
    <cellStyle name="20% - Accent1 4 4 3 2 3 5" xfId="41682" xr:uid="{00000000-0005-0000-0000-00001AA20000}"/>
    <cellStyle name="20% - Accent1 4 4 3 2 3 5 2" xfId="41683" xr:uid="{00000000-0005-0000-0000-00001BA20000}"/>
    <cellStyle name="20% - Accent1 4 4 3 2 3 5 2 2" xfId="41684" xr:uid="{00000000-0005-0000-0000-00001CA20000}"/>
    <cellStyle name="20% - Accent1 4 4 3 2 3 5 3" xfId="41685" xr:uid="{00000000-0005-0000-0000-00001DA20000}"/>
    <cellStyle name="20% - Accent1 4 4 3 2 3 6" xfId="41686" xr:uid="{00000000-0005-0000-0000-00001EA20000}"/>
    <cellStyle name="20% - Accent1 4 4 3 2 3 6 2" xfId="41687" xr:uid="{00000000-0005-0000-0000-00001FA20000}"/>
    <cellStyle name="20% - Accent1 4 4 3 2 3 6 2 2" xfId="41688" xr:uid="{00000000-0005-0000-0000-000020A20000}"/>
    <cellStyle name="20% - Accent1 4 4 3 2 3 6 3" xfId="41689" xr:uid="{00000000-0005-0000-0000-000021A20000}"/>
    <cellStyle name="20% - Accent1 4 4 3 2 3 7" xfId="41690" xr:uid="{00000000-0005-0000-0000-000022A20000}"/>
    <cellStyle name="20% - Accent1 4 4 3 2 3 7 2" xfId="41691" xr:uid="{00000000-0005-0000-0000-000023A20000}"/>
    <cellStyle name="20% - Accent1 4 4 3 2 3 8" xfId="41692" xr:uid="{00000000-0005-0000-0000-000024A20000}"/>
    <cellStyle name="20% - Accent1 4 4 3 2 3 8 2" xfId="41693" xr:uid="{00000000-0005-0000-0000-000025A20000}"/>
    <cellStyle name="20% - Accent1 4 4 3 2 3 9" xfId="41694" xr:uid="{00000000-0005-0000-0000-000026A20000}"/>
    <cellStyle name="20% - Accent1 4 4 3 2 4" xfId="41695" xr:uid="{00000000-0005-0000-0000-000027A20000}"/>
    <cellStyle name="20% - Accent1 4 4 3 2 4 2" xfId="41696" xr:uid="{00000000-0005-0000-0000-000028A20000}"/>
    <cellStyle name="20% - Accent1 4 4 3 2 4 2 2" xfId="41697" xr:uid="{00000000-0005-0000-0000-000029A20000}"/>
    <cellStyle name="20% - Accent1 4 4 3 2 4 2 2 2" xfId="41698" xr:uid="{00000000-0005-0000-0000-00002AA20000}"/>
    <cellStyle name="20% - Accent1 4 4 3 2 4 2 3" xfId="41699" xr:uid="{00000000-0005-0000-0000-00002BA20000}"/>
    <cellStyle name="20% - Accent1 4 4 3 2 4 3" xfId="41700" xr:uid="{00000000-0005-0000-0000-00002CA20000}"/>
    <cellStyle name="20% - Accent1 4 4 3 2 4 3 2" xfId="41701" xr:uid="{00000000-0005-0000-0000-00002DA20000}"/>
    <cellStyle name="20% - Accent1 4 4 3 2 4 4" xfId="41702" xr:uid="{00000000-0005-0000-0000-00002EA20000}"/>
    <cellStyle name="20% - Accent1 4 4 3 2 5" xfId="41703" xr:uid="{00000000-0005-0000-0000-00002FA20000}"/>
    <cellStyle name="20% - Accent1 4 4 3 2 5 2" xfId="41704" xr:uid="{00000000-0005-0000-0000-000030A20000}"/>
    <cellStyle name="20% - Accent1 4 4 3 2 5 2 2" xfId="41705" xr:uid="{00000000-0005-0000-0000-000031A20000}"/>
    <cellStyle name="20% - Accent1 4 4 3 2 5 2 2 2" xfId="41706" xr:uid="{00000000-0005-0000-0000-000032A20000}"/>
    <cellStyle name="20% - Accent1 4 4 3 2 5 2 3" xfId="41707" xr:uid="{00000000-0005-0000-0000-000033A20000}"/>
    <cellStyle name="20% - Accent1 4 4 3 2 5 3" xfId="41708" xr:uid="{00000000-0005-0000-0000-000034A20000}"/>
    <cellStyle name="20% - Accent1 4 4 3 2 5 3 2" xfId="41709" xr:uid="{00000000-0005-0000-0000-000035A20000}"/>
    <cellStyle name="20% - Accent1 4 4 3 2 5 4" xfId="41710" xr:uid="{00000000-0005-0000-0000-000036A20000}"/>
    <cellStyle name="20% - Accent1 4 4 3 2 6" xfId="41711" xr:uid="{00000000-0005-0000-0000-000037A20000}"/>
    <cellStyle name="20% - Accent1 4 4 3 2 6 2" xfId="41712" xr:uid="{00000000-0005-0000-0000-000038A20000}"/>
    <cellStyle name="20% - Accent1 4 4 3 2 6 2 2" xfId="41713" xr:uid="{00000000-0005-0000-0000-000039A20000}"/>
    <cellStyle name="20% - Accent1 4 4 3 2 6 2 2 2" xfId="41714" xr:uid="{00000000-0005-0000-0000-00003AA20000}"/>
    <cellStyle name="20% - Accent1 4 4 3 2 6 2 3" xfId="41715" xr:uid="{00000000-0005-0000-0000-00003BA20000}"/>
    <cellStyle name="20% - Accent1 4 4 3 2 6 3" xfId="41716" xr:uid="{00000000-0005-0000-0000-00003CA20000}"/>
    <cellStyle name="20% - Accent1 4 4 3 2 6 3 2" xfId="41717" xr:uid="{00000000-0005-0000-0000-00003DA20000}"/>
    <cellStyle name="20% - Accent1 4 4 3 2 6 4" xfId="41718" xr:uid="{00000000-0005-0000-0000-00003EA20000}"/>
    <cellStyle name="20% - Accent1 4 4 3 2 7" xfId="41719" xr:uid="{00000000-0005-0000-0000-00003FA20000}"/>
    <cellStyle name="20% - Accent1 4 4 3 2 7 2" xfId="41720" xr:uid="{00000000-0005-0000-0000-000040A20000}"/>
    <cellStyle name="20% - Accent1 4 4 3 2 7 2 2" xfId="41721" xr:uid="{00000000-0005-0000-0000-000041A20000}"/>
    <cellStyle name="20% - Accent1 4 4 3 2 7 3" xfId="41722" xr:uid="{00000000-0005-0000-0000-000042A20000}"/>
    <cellStyle name="20% - Accent1 4 4 3 2 8" xfId="41723" xr:uid="{00000000-0005-0000-0000-000043A20000}"/>
    <cellStyle name="20% - Accent1 4 4 3 2 8 2" xfId="41724" xr:uid="{00000000-0005-0000-0000-000044A20000}"/>
    <cellStyle name="20% - Accent1 4 4 3 2 8 2 2" xfId="41725" xr:uid="{00000000-0005-0000-0000-000045A20000}"/>
    <cellStyle name="20% - Accent1 4 4 3 2 8 3" xfId="41726" xr:uid="{00000000-0005-0000-0000-000046A20000}"/>
    <cellStyle name="20% - Accent1 4 4 3 2 9" xfId="41727" xr:uid="{00000000-0005-0000-0000-000047A20000}"/>
    <cellStyle name="20% - Accent1 4 4 3 2 9 2" xfId="41728" xr:uid="{00000000-0005-0000-0000-000048A20000}"/>
    <cellStyle name="20% - Accent1 4 4 3 3" xfId="41729" xr:uid="{00000000-0005-0000-0000-000049A20000}"/>
    <cellStyle name="20% - Accent1 4 4 3 3 10" xfId="41730" xr:uid="{00000000-0005-0000-0000-00004AA20000}"/>
    <cellStyle name="20% - Accent1 4 4 3 3 10 2" xfId="41731" xr:uid="{00000000-0005-0000-0000-00004BA20000}"/>
    <cellStyle name="20% - Accent1 4 4 3 3 11" xfId="41732" xr:uid="{00000000-0005-0000-0000-00004CA20000}"/>
    <cellStyle name="20% - Accent1 4 4 3 3 2" xfId="41733" xr:uid="{00000000-0005-0000-0000-00004DA20000}"/>
    <cellStyle name="20% - Accent1 4 4 3 3 2 2" xfId="41734" xr:uid="{00000000-0005-0000-0000-00004EA20000}"/>
    <cellStyle name="20% - Accent1 4 4 3 3 2 2 2" xfId="41735" xr:uid="{00000000-0005-0000-0000-00004FA20000}"/>
    <cellStyle name="20% - Accent1 4 4 3 3 2 2 2 2" xfId="41736" xr:uid="{00000000-0005-0000-0000-000050A20000}"/>
    <cellStyle name="20% - Accent1 4 4 3 3 2 2 2 2 2" xfId="41737" xr:uid="{00000000-0005-0000-0000-000051A20000}"/>
    <cellStyle name="20% - Accent1 4 4 3 3 2 2 2 3" xfId="41738" xr:uid="{00000000-0005-0000-0000-000052A20000}"/>
    <cellStyle name="20% - Accent1 4 4 3 3 2 2 3" xfId="41739" xr:uid="{00000000-0005-0000-0000-000053A20000}"/>
    <cellStyle name="20% - Accent1 4 4 3 3 2 2 3 2" xfId="41740" xr:uid="{00000000-0005-0000-0000-000054A20000}"/>
    <cellStyle name="20% - Accent1 4 4 3 3 2 2 4" xfId="41741" xr:uid="{00000000-0005-0000-0000-000055A20000}"/>
    <cellStyle name="20% - Accent1 4 4 3 3 2 3" xfId="41742" xr:uid="{00000000-0005-0000-0000-000056A20000}"/>
    <cellStyle name="20% - Accent1 4 4 3 3 2 3 2" xfId="41743" xr:uid="{00000000-0005-0000-0000-000057A20000}"/>
    <cellStyle name="20% - Accent1 4 4 3 3 2 3 2 2" xfId="41744" xr:uid="{00000000-0005-0000-0000-000058A20000}"/>
    <cellStyle name="20% - Accent1 4 4 3 3 2 3 2 2 2" xfId="41745" xr:uid="{00000000-0005-0000-0000-000059A20000}"/>
    <cellStyle name="20% - Accent1 4 4 3 3 2 3 2 3" xfId="41746" xr:uid="{00000000-0005-0000-0000-00005AA20000}"/>
    <cellStyle name="20% - Accent1 4 4 3 3 2 3 3" xfId="41747" xr:uid="{00000000-0005-0000-0000-00005BA20000}"/>
    <cellStyle name="20% - Accent1 4 4 3 3 2 3 3 2" xfId="41748" xr:uid="{00000000-0005-0000-0000-00005CA20000}"/>
    <cellStyle name="20% - Accent1 4 4 3 3 2 3 4" xfId="41749" xr:uid="{00000000-0005-0000-0000-00005DA20000}"/>
    <cellStyle name="20% - Accent1 4 4 3 3 2 4" xfId="41750" xr:uid="{00000000-0005-0000-0000-00005EA20000}"/>
    <cellStyle name="20% - Accent1 4 4 3 3 2 4 2" xfId="41751" xr:uid="{00000000-0005-0000-0000-00005FA20000}"/>
    <cellStyle name="20% - Accent1 4 4 3 3 2 4 2 2" xfId="41752" xr:uid="{00000000-0005-0000-0000-000060A20000}"/>
    <cellStyle name="20% - Accent1 4 4 3 3 2 4 2 2 2" xfId="41753" xr:uid="{00000000-0005-0000-0000-000061A20000}"/>
    <cellStyle name="20% - Accent1 4 4 3 3 2 4 2 3" xfId="41754" xr:uid="{00000000-0005-0000-0000-000062A20000}"/>
    <cellStyle name="20% - Accent1 4 4 3 3 2 4 3" xfId="41755" xr:uid="{00000000-0005-0000-0000-000063A20000}"/>
    <cellStyle name="20% - Accent1 4 4 3 3 2 4 3 2" xfId="41756" xr:uid="{00000000-0005-0000-0000-000064A20000}"/>
    <cellStyle name="20% - Accent1 4 4 3 3 2 4 4" xfId="41757" xr:uid="{00000000-0005-0000-0000-000065A20000}"/>
    <cellStyle name="20% - Accent1 4 4 3 3 2 5" xfId="41758" xr:uid="{00000000-0005-0000-0000-000066A20000}"/>
    <cellStyle name="20% - Accent1 4 4 3 3 2 5 2" xfId="41759" xr:uid="{00000000-0005-0000-0000-000067A20000}"/>
    <cellStyle name="20% - Accent1 4 4 3 3 2 5 2 2" xfId="41760" xr:uid="{00000000-0005-0000-0000-000068A20000}"/>
    <cellStyle name="20% - Accent1 4 4 3 3 2 5 3" xfId="41761" xr:uid="{00000000-0005-0000-0000-000069A20000}"/>
    <cellStyle name="20% - Accent1 4 4 3 3 2 6" xfId="41762" xr:uid="{00000000-0005-0000-0000-00006AA20000}"/>
    <cellStyle name="20% - Accent1 4 4 3 3 2 6 2" xfId="41763" xr:uid="{00000000-0005-0000-0000-00006BA20000}"/>
    <cellStyle name="20% - Accent1 4 4 3 3 2 6 2 2" xfId="41764" xr:uid="{00000000-0005-0000-0000-00006CA20000}"/>
    <cellStyle name="20% - Accent1 4 4 3 3 2 6 3" xfId="41765" xr:uid="{00000000-0005-0000-0000-00006DA20000}"/>
    <cellStyle name="20% - Accent1 4 4 3 3 2 7" xfId="41766" xr:uid="{00000000-0005-0000-0000-00006EA20000}"/>
    <cellStyle name="20% - Accent1 4 4 3 3 2 7 2" xfId="41767" xr:uid="{00000000-0005-0000-0000-00006FA20000}"/>
    <cellStyle name="20% - Accent1 4 4 3 3 2 8" xfId="41768" xr:uid="{00000000-0005-0000-0000-000070A20000}"/>
    <cellStyle name="20% - Accent1 4 4 3 3 2 8 2" xfId="41769" xr:uid="{00000000-0005-0000-0000-000071A20000}"/>
    <cellStyle name="20% - Accent1 4 4 3 3 2 9" xfId="41770" xr:uid="{00000000-0005-0000-0000-000072A20000}"/>
    <cellStyle name="20% - Accent1 4 4 3 3 3" xfId="41771" xr:uid="{00000000-0005-0000-0000-000073A20000}"/>
    <cellStyle name="20% - Accent1 4 4 3 3 3 2" xfId="41772" xr:uid="{00000000-0005-0000-0000-000074A20000}"/>
    <cellStyle name="20% - Accent1 4 4 3 3 3 2 2" xfId="41773" xr:uid="{00000000-0005-0000-0000-000075A20000}"/>
    <cellStyle name="20% - Accent1 4 4 3 3 3 2 2 2" xfId="41774" xr:uid="{00000000-0005-0000-0000-000076A20000}"/>
    <cellStyle name="20% - Accent1 4 4 3 3 3 2 2 2 2" xfId="41775" xr:uid="{00000000-0005-0000-0000-000077A20000}"/>
    <cellStyle name="20% - Accent1 4 4 3 3 3 2 2 3" xfId="41776" xr:uid="{00000000-0005-0000-0000-000078A20000}"/>
    <cellStyle name="20% - Accent1 4 4 3 3 3 2 3" xfId="41777" xr:uid="{00000000-0005-0000-0000-000079A20000}"/>
    <cellStyle name="20% - Accent1 4 4 3 3 3 2 3 2" xfId="41778" xr:uid="{00000000-0005-0000-0000-00007AA20000}"/>
    <cellStyle name="20% - Accent1 4 4 3 3 3 2 4" xfId="41779" xr:uid="{00000000-0005-0000-0000-00007BA20000}"/>
    <cellStyle name="20% - Accent1 4 4 3 3 3 3" xfId="41780" xr:uid="{00000000-0005-0000-0000-00007CA20000}"/>
    <cellStyle name="20% - Accent1 4 4 3 3 3 3 2" xfId="41781" xr:uid="{00000000-0005-0000-0000-00007DA20000}"/>
    <cellStyle name="20% - Accent1 4 4 3 3 3 3 2 2" xfId="41782" xr:uid="{00000000-0005-0000-0000-00007EA20000}"/>
    <cellStyle name="20% - Accent1 4 4 3 3 3 3 2 2 2" xfId="41783" xr:uid="{00000000-0005-0000-0000-00007FA20000}"/>
    <cellStyle name="20% - Accent1 4 4 3 3 3 3 2 3" xfId="41784" xr:uid="{00000000-0005-0000-0000-000080A20000}"/>
    <cellStyle name="20% - Accent1 4 4 3 3 3 3 3" xfId="41785" xr:uid="{00000000-0005-0000-0000-000081A20000}"/>
    <cellStyle name="20% - Accent1 4 4 3 3 3 3 3 2" xfId="41786" xr:uid="{00000000-0005-0000-0000-000082A20000}"/>
    <cellStyle name="20% - Accent1 4 4 3 3 3 3 4" xfId="41787" xr:uid="{00000000-0005-0000-0000-000083A20000}"/>
    <cellStyle name="20% - Accent1 4 4 3 3 3 4" xfId="41788" xr:uid="{00000000-0005-0000-0000-000084A20000}"/>
    <cellStyle name="20% - Accent1 4 4 3 3 3 4 2" xfId="41789" xr:uid="{00000000-0005-0000-0000-000085A20000}"/>
    <cellStyle name="20% - Accent1 4 4 3 3 3 4 2 2" xfId="41790" xr:uid="{00000000-0005-0000-0000-000086A20000}"/>
    <cellStyle name="20% - Accent1 4 4 3 3 3 4 2 2 2" xfId="41791" xr:uid="{00000000-0005-0000-0000-000087A20000}"/>
    <cellStyle name="20% - Accent1 4 4 3 3 3 4 2 3" xfId="41792" xr:uid="{00000000-0005-0000-0000-000088A20000}"/>
    <cellStyle name="20% - Accent1 4 4 3 3 3 4 3" xfId="41793" xr:uid="{00000000-0005-0000-0000-000089A20000}"/>
    <cellStyle name="20% - Accent1 4 4 3 3 3 4 3 2" xfId="41794" xr:uid="{00000000-0005-0000-0000-00008AA20000}"/>
    <cellStyle name="20% - Accent1 4 4 3 3 3 4 4" xfId="41795" xr:uid="{00000000-0005-0000-0000-00008BA20000}"/>
    <cellStyle name="20% - Accent1 4 4 3 3 3 5" xfId="41796" xr:uid="{00000000-0005-0000-0000-00008CA20000}"/>
    <cellStyle name="20% - Accent1 4 4 3 3 3 5 2" xfId="41797" xr:uid="{00000000-0005-0000-0000-00008DA20000}"/>
    <cellStyle name="20% - Accent1 4 4 3 3 3 5 2 2" xfId="41798" xr:uid="{00000000-0005-0000-0000-00008EA20000}"/>
    <cellStyle name="20% - Accent1 4 4 3 3 3 5 3" xfId="41799" xr:uid="{00000000-0005-0000-0000-00008FA20000}"/>
    <cellStyle name="20% - Accent1 4 4 3 3 3 6" xfId="41800" xr:uid="{00000000-0005-0000-0000-000090A20000}"/>
    <cellStyle name="20% - Accent1 4 4 3 3 3 6 2" xfId="41801" xr:uid="{00000000-0005-0000-0000-000091A20000}"/>
    <cellStyle name="20% - Accent1 4 4 3 3 3 6 2 2" xfId="41802" xr:uid="{00000000-0005-0000-0000-000092A20000}"/>
    <cellStyle name="20% - Accent1 4 4 3 3 3 6 3" xfId="41803" xr:uid="{00000000-0005-0000-0000-000093A20000}"/>
    <cellStyle name="20% - Accent1 4 4 3 3 3 7" xfId="41804" xr:uid="{00000000-0005-0000-0000-000094A20000}"/>
    <cellStyle name="20% - Accent1 4 4 3 3 3 7 2" xfId="41805" xr:uid="{00000000-0005-0000-0000-000095A20000}"/>
    <cellStyle name="20% - Accent1 4 4 3 3 3 8" xfId="41806" xr:uid="{00000000-0005-0000-0000-000096A20000}"/>
    <cellStyle name="20% - Accent1 4 4 3 3 3 8 2" xfId="41807" xr:uid="{00000000-0005-0000-0000-000097A20000}"/>
    <cellStyle name="20% - Accent1 4 4 3 3 3 9" xfId="41808" xr:uid="{00000000-0005-0000-0000-000098A20000}"/>
    <cellStyle name="20% - Accent1 4 4 3 3 4" xfId="41809" xr:uid="{00000000-0005-0000-0000-000099A20000}"/>
    <cellStyle name="20% - Accent1 4 4 3 3 4 2" xfId="41810" xr:uid="{00000000-0005-0000-0000-00009AA20000}"/>
    <cellStyle name="20% - Accent1 4 4 3 3 4 2 2" xfId="41811" xr:uid="{00000000-0005-0000-0000-00009BA20000}"/>
    <cellStyle name="20% - Accent1 4 4 3 3 4 2 2 2" xfId="41812" xr:uid="{00000000-0005-0000-0000-00009CA20000}"/>
    <cellStyle name="20% - Accent1 4 4 3 3 4 2 3" xfId="41813" xr:uid="{00000000-0005-0000-0000-00009DA20000}"/>
    <cellStyle name="20% - Accent1 4 4 3 3 4 3" xfId="41814" xr:uid="{00000000-0005-0000-0000-00009EA20000}"/>
    <cellStyle name="20% - Accent1 4 4 3 3 4 3 2" xfId="41815" xr:uid="{00000000-0005-0000-0000-00009FA20000}"/>
    <cellStyle name="20% - Accent1 4 4 3 3 4 4" xfId="41816" xr:uid="{00000000-0005-0000-0000-0000A0A20000}"/>
    <cellStyle name="20% - Accent1 4 4 3 3 5" xfId="41817" xr:uid="{00000000-0005-0000-0000-0000A1A20000}"/>
    <cellStyle name="20% - Accent1 4 4 3 3 5 2" xfId="41818" xr:uid="{00000000-0005-0000-0000-0000A2A20000}"/>
    <cellStyle name="20% - Accent1 4 4 3 3 5 2 2" xfId="41819" xr:uid="{00000000-0005-0000-0000-0000A3A20000}"/>
    <cellStyle name="20% - Accent1 4 4 3 3 5 2 2 2" xfId="41820" xr:uid="{00000000-0005-0000-0000-0000A4A20000}"/>
    <cellStyle name="20% - Accent1 4 4 3 3 5 2 3" xfId="41821" xr:uid="{00000000-0005-0000-0000-0000A5A20000}"/>
    <cellStyle name="20% - Accent1 4 4 3 3 5 3" xfId="41822" xr:uid="{00000000-0005-0000-0000-0000A6A20000}"/>
    <cellStyle name="20% - Accent1 4 4 3 3 5 3 2" xfId="41823" xr:uid="{00000000-0005-0000-0000-0000A7A20000}"/>
    <cellStyle name="20% - Accent1 4 4 3 3 5 4" xfId="41824" xr:uid="{00000000-0005-0000-0000-0000A8A20000}"/>
    <cellStyle name="20% - Accent1 4 4 3 3 6" xfId="41825" xr:uid="{00000000-0005-0000-0000-0000A9A20000}"/>
    <cellStyle name="20% - Accent1 4 4 3 3 6 2" xfId="41826" xr:uid="{00000000-0005-0000-0000-0000AAA20000}"/>
    <cellStyle name="20% - Accent1 4 4 3 3 6 2 2" xfId="41827" xr:uid="{00000000-0005-0000-0000-0000ABA20000}"/>
    <cellStyle name="20% - Accent1 4 4 3 3 6 2 2 2" xfId="41828" xr:uid="{00000000-0005-0000-0000-0000ACA20000}"/>
    <cellStyle name="20% - Accent1 4 4 3 3 6 2 3" xfId="41829" xr:uid="{00000000-0005-0000-0000-0000ADA20000}"/>
    <cellStyle name="20% - Accent1 4 4 3 3 6 3" xfId="41830" xr:uid="{00000000-0005-0000-0000-0000AEA20000}"/>
    <cellStyle name="20% - Accent1 4 4 3 3 6 3 2" xfId="41831" xr:uid="{00000000-0005-0000-0000-0000AFA20000}"/>
    <cellStyle name="20% - Accent1 4 4 3 3 6 4" xfId="41832" xr:uid="{00000000-0005-0000-0000-0000B0A20000}"/>
    <cellStyle name="20% - Accent1 4 4 3 3 7" xfId="41833" xr:uid="{00000000-0005-0000-0000-0000B1A20000}"/>
    <cellStyle name="20% - Accent1 4 4 3 3 7 2" xfId="41834" xr:uid="{00000000-0005-0000-0000-0000B2A20000}"/>
    <cellStyle name="20% - Accent1 4 4 3 3 7 2 2" xfId="41835" xr:uid="{00000000-0005-0000-0000-0000B3A20000}"/>
    <cellStyle name="20% - Accent1 4 4 3 3 7 3" xfId="41836" xr:uid="{00000000-0005-0000-0000-0000B4A20000}"/>
    <cellStyle name="20% - Accent1 4 4 3 3 8" xfId="41837" xr:uid="{00000000-0005-0000-0000-0000B5A20000}"/>
    <cellStyle name="20% - Accent1 4 4 3 3 8 2" xfId="41838" xr:uid="{00000000-0005-0000-0000-0000B6A20000}"/>
    <cellStyle name="20% - Accent1 4 4 3 3 8 2 2" xfId="41839" xr:uid="{00000000-0005-0000-0000-0000B7A20000}"/>
    <cellStyle name="20% - Accent1 4 4 3 3 8 3" xfId="41840" xr:uid="{00000000-0005-0000-0000-0000B8A20000}"/>
    <cellStyle name="20% - Accent1 4 4 3 3 9" xfId="41841" xr:uid="{00000000-0005-0000-0000-0000B9A20000}"/>
    <cellStyle name="20% - Accent1 4 4 3 3 9 2" xfId="41842" xr:uid="{00000000-0005-0000-0000-0000BAA20000}"/>
    <cellStyle name="20% - Accent1 4 4 3 4" xfId="41843" xr:uid="{00000000-0005-0000-0000-0000BBA20000}"/>
    <cellStyle name="20% - Accent1 4 4 3 4 10" xfId="41844" xr:uid="{00000000-0005-0000-0000-0000BCA20000}"/>
    <cellStyle name="20% - Accent1 4 4 3 4 10 2" xfId="41845" xr:uid="{00000000-0005-0000-0000-0000BDA20000}"/>
    <cellStyle name="20% - Accent1 4 4 3 4 11" xfId="41846" xr:uid="{00000000-0005-0000-0000-0000BEA20000}"/>
    <cellStyle name="20% - Accent1 4 4 3 4 2" xfId="41847" xr:uid="{00000000-0005-0000-0000-0000BFA20000}"/>
    <cellStyle name="20% - Accent1 4 4 3 4 2 2" xfId="41848" xr:uid="{00000000-0005-0000-0000-0000C0A20000}"/>
    <cellStyle name="20% - Accent1 4 4 3 4 2 2 2" xfId="41849" xr:uid="{00000000-0005-0000-0000-0000C1A20000}"/>
    <cellStyle name="20% - Accent1 4 4 3 4 2 2 2 2" xfId="41850" xr:uid="{00000000-0005-0000-0000-0000C2A20000}"/>
    <cellStyle name="20% - Accent1 4 4 3 4 2 2 2 2 2" xfId="41851" xr:uid="{00000000-0005-0000-0000-0000C3A20000}"/>
    <cellStyle name="20% - Accent1 4 4 3 4 2 2 2 3" xfId="41852" xr:uid="{00000000-0005-0000-0000-0000C4A20000}"/>
    <cellStyle name="20% - Accent1 4 4 3 4 2 2 3" xfId="41853" xr:uid="{00000000-0005-0000-0000-0000C5A20000}"/>
    <cellStyle name="20% - Accent1 4 4 3 4 2 2 3 2" xfId="41854" xr:uid="{00000000-0005-0000-0000-0000C6A20000}"/>
    <cellStyle name="20% - Accent1 4 4 3 4 2 2 4" xfId="41855" xr:uid="{00000000-0005-0000-0000-0000C7A20000}"/>
    <cellStyle name="20% - Accent1 4 4 3 4 2 3" xfId="41856" xr:uid="{00000000-0005-0000-0000-0000C8A20000}"/>
    <cellStyle name="20% - Accent1 4 4 3 4 2 3 2" xfId="41857" xr:uid="{00000000-0005-0000-0000-0000C9A20000}"/>
    <cellStyle name="20% - Accent1 4 4 3 4 2 3 2 2" xfId="41858" xr:uid="{00000000-0005-0000-0000-0000CAA20000}"/>
    <cellStyle name="20% - Accent1 4 4 3 4 2 3 2 2 2" xfId="41859" xr:uid="{00000000-0005-0000-0000-0000CBA20000}"/>
    <cellStyle name="20% - Accent1 4 4 3 4 2 3 2 3" xfId="41860" xr:uid="{00000000-0005-0000-0000-0000CCA20000}"/>
    <cellStyle name="20% - Accent1 4 4 3 4 2 3 3" xfId="41861" xr:uid="{00000000-0005-0000-0000-0000CDA20000}"/>
    <cellStyle name="20% - Accent1 4 4 3 4 2 3 3 2" xfId="41862" xr:uid="{00000000-0005-0000-0000-0000CEA20000}"/>
    <cellStyle name="20% - Accent1 4 4 3 4 2 3 4" xfId="41863" xr:uid="{00000000-0005-0000-0000-0000CFA20000}"/>
    <cellStyle name="20% - Accent1 4 4 3 4 2 4" xfId="41864" xr:uid="{00000000-0005-0000-0000-0000D0A20000}"/>
    <cellStyle name="20% - Accent1 4 4 3 4 2 4 2" xfId="41865" xr:uid="{00000000-0005-0000-0000-0000D1A20000}"/>
    <cellStyle name="20% - Accent1 4 4 3 4 2 4 2 2" xfId="41866" xr:uid="{00000000-0005-0000-0000-0000D2A20000}"/>
    <cellStyle name="20% - Accent1 4 4 3 4 2 4 2 2 2" xfId="41867" xr:uid="{00000000-0005-0000-0000-0000D3A20000}"/>
    <cellStyle name="20% - Accent1 4 4 3 4 2 4 2 3" xfId="41868" xr:uid="{00000000-0005-0000-0000-0000D4A20000}"/>
    <cellStyle name="20% - Accent1 4 4 3 4 2 4 3" xfId="41869" xr:uid="{00000000-0005-0000-0000-0000D5A20000}"/>
    <cellStyle name="20% - Accent1 4 4 3 4 2 4 3 2" xfId="41870" xr:uid="{00000000-0005-0000-0000-0000D6A20000}"/>
    <cellStyle name="20% - Accent1 4 4 3 4 2 4 4" xfId="41871" xr:uid="{00000000-0005-0000-0000-0000D7A20000}"/>
    <cellStyle name="20% - Accent1 4 4 3 4 2 5" xfId="41872" xr:uid="{00000000-0005-0000-0000-0000D8A20000}"/>
    <cellStyle name="20% - Accent1 4 4 3 4 2 5 2" xfId="41873" xr:uid="{00000000-0005-0000-0000-0000D9A20000}"/>
    <cellStyle name="20% - Accent1 4 4 3 4 2 5 2 2" xfId="41874" xr:uid="{00000000-0005-0000-0000-0000DAA20000}"/>
    <cellStyle name="20% - Accent1 4 4 3 4 2 5 3" xfId="41875" xr:uid="{00000000-0005-0000-0000-0000DBA20000}"/>
    <cellStyle name="20% - Accent1 4 4 3 4 2 6" xfId="41876" xr:uid="{00000000-0005-0000-0000-0000DCA20000}"/>
    <cellStyle name="20% - Accent1 4 4 3 4 2 6 2" xfId="41877" xr:uid="{00000000-0005-0000-0000-0000DDA20000}"/>
    <cellStyle name="20% - Accent1 4 4 3 4 2 6 2 2" xfId="41878" xr:uid="{00000000-0005-0000-0000-0000DEA20000}"/>
    <cellStyle name="20% - Accent1 4 4 3 4 2 6 3" xfId="41879" xr:uid="{00000000-0005-0000-0000-0000DFA20000}"/>
    <cellStyle name="20% - Accent1 4 4 3 4 2 7" xfId="41880" xr:uid="{00000000-0005-0000-0000-0000E0A20000}"/>
    <cellStyle name="20% - Accent1 4 4 3 4 2 7 2" xfId="41881" xr:uid="{00000000-0005-0000-0000-0000E1A20000}"/>
    <cellStyle name="20% - Accent1 4 4 3 4 2 8" xfId="41882" xr:uid="{00000000-0005-0000-0000-0000E2A20000}"/>
    <cellStyle name="20% - Accent1 4 4 3 4 2 8 2" xfId="41883" xr:uid="{00000000-0005-0000-0000-0000E3A20000}"/>
    <cellStyle name="20% - Accent1 4 4 3 4 2 9" xfId="41884" xr:uid="{00000000-0005-0000-0000-0000E4A20000}"/>
    <cellStyle name="20% - Accent1 4 4 3 4 3" xfId="41885" xr:uid="{00000000-0005-0000-0000-0000E5A20000}"/>
    <cellStyle name="20% - Accent1 4 4 3 4 3 2" xfId="41886" xr:uid="{00000000-0005-0000-0000-0000E6A20000}"/>
    <cellStyle name="20% - Accent1 4 4 3 4 3 2 2" xfId="41887" xr:uid="{00000000-0005-0000-0000-0000E7A20000}"/>
    <cellStyle name="20% - Accent1 4 4 3 4 3 2 2 2" xfId="41888" xr:uid="{00000000-0005-0000-0000-0000E8A20000}"/>
    <cellStyle name="20% - Accent1 4 4 3 4 3 2 2 2 2" xfId="41889" xr:uid="{00000000-0005-0000-0000-0000E9A20000}"/>
    <cellStyle name="20% - Accent1 4 4 3 4 3 2 2 3" xfId="41890" xr:uid="{00000000-0005-0000-0000-0000EAA20000}"/>
    <cellStyle name="20% - Accent1 4 4 3 4 3 2 3" xfId="41891" xr:uid="{00000000-0005-0000-0000-0000EBA20000}"/>
    <cellStyle name="20% - Accent1 4 4 3 4 3 2 3 2" xfId="41892" xr:uid="{00000000-0005-0000-0000-0000ECA20000}"/>
    <cellStyle name="20% - Accent1 4 4 3 4 3 2 4" xfId="41893" xr:uid="{00000000-0005-0000-0000-0000EDA20000}"/>
    <cellStyle name="20% - Accent1 4 4 3 4 3 3" xfId="41894" xr:uid="{00000000-0005-0000-0000-0000EEA20000}"/>
    <cellStyle name="20% - Accent1 4 4 3 4 3 3 2" xfId="41895" xr:uid="{00000000-0005-0000-0000-0000EFA20000}"/>
    <cellStyle name="20% - Accent1 4 4 3 4 3 3 2 2" xfId="41896" xr:uid="{00000000-0005-0000-0000-0000F0A20000}"/>
    <cellStyle name="20% - Accent1 4 4 3 4 3 3 2 2 2" xfId="41897" xr:uid="{00000000-0005-0000-0000-0000F1A20000}"/>
    <cellStyle name="20% - Accent1 4 4 3 4 3 3 2 3" xfId="41898" xr:uid="{00000000-0005-0000-0000-0000F2A20000}"/>
    <cellStyle name="20% - Accent1 4 4 3 4 3 3 3" xfId="41899" xr:uid="{00000000-0005-0000-0000-0000F3A20000}"/>
    <cellStyle name="20% - Accent1 4 4 3 4 3 3 3 2" xfId="41900" xr:uid="{00000000-0005-0000-0000-0000F4A20000}"/>
    <cellStyle name="20% - Accent1 4 4 3 4 3 3 4" xfId="41901" xr:uid="{00000000-0005-0000-0000-0000F5A20000}"/>
    <cellStyle name="20% - Accent1 4 4 3 4 3 4" xfId="41902" xr:uid="{00000000-0005-0000-0000-0000F6A20000}"/>
    <cellStyle name="20% - Accent1 4 4 3 4 3 4 2" xfId="41903" xr:uid="{00000000-0005-0000-0000-0000F7A20000}"/>
    <cellStyle name="20% - Accent1 4 4 3 4 3 4 2 2" xfId="41904" xr:uid="{00000000-0005-0000-0000-0000F8A20000}"/>
    <cellStyle name="20% - Accent1 4 4 3 4 3 4 2 2 2" xfId="41905" xr:uid="{00000000-0005-0000-0000-0000F9A20000}"/>
    <cellStyle name="20% - Accent1 4 4 3 4 3 4 2 3" xfId="41906" xr:uid="{00000000-0005-0000-0000-0000FAA20000}"/>
    <cellStyle name="20% - Accent1 4 4 3 4 3 4 3" xfId="41907" xr:uid="{00000000-0005-0000-0000-0000FBA20000}"/>
    <cellStyle name="20% - Accent1 4 4 3 4 3 4 3 2" xfId="41908" xr:uid="{00000000-0005-0000-0000-0000FCA20000}"/>
    <cellStyle name="20% - Accent1 4 4 3 4 3 4 4" xfId="41909" xr:uid="{00000000-0005-0000-0000-0000FDA20000}"/>
    <cellStyle name="20% - Accent1 4 4 3 4 3 5" xfId="41910" xr:uid="{00000000-0005-0000-0000-0000FEA20000}"/>
    <cellStyle name="20% - Accent1 4 4 3 4 3 5 2" xfId="41911" xr:uid="{00000000-0005-0000-0000-0000FFA20000}"/>
    <cellStyle name="20% - Accent1 4 4 3 4 3 5 2 2" xfId="41912" xr:uid="{00000000-0005-0000-0000-000000A30000}"/>
    <cellStyle name="20% - Accent1 4 4 3 4 3 5 3" xfId="41913" xr:uid="{00000000-0005-0000-0000-000001A30000}"/>
    <cellStyle name="20% - Accent1 4 4 3 4 3 6" xfId="41914" xr:uid="{00000000-0005-0000-0000-000002A30000}"/>
    <cellStyle name="20% - Accent1 4 4 3 4 3 6 2" xfId="41915" xr:uid="{00000000-0005-0000-0000-000003A30000}"/>
    <cellStyle name="20% - Accent1 4 4 3 4 3 6 2 2" xfId="41916" xr:uid="{00000000-0005-0000-0000-000004A30000}"/>
    <cellStyle name="20% - Accent1 4 4 3 4 3 6 3" xfId="41917" xr:uid="{00000000-0005-0000-0000-000005A30000}"/>
    <cellStyle name="20% - Accent1 4 4 3 4 3 7" xfId="41918" xr:uid="{00000000-0005-0000-0000-000006A30000}"/>
    <cellStyle name="20% - Accent1 4 4 3 4 3 7 2" xfId="41919" xr:uid="{00000000-0005-0000-0000-000007A30000}"/>
    <cellStyle name="20% - Accent1 4 4 3 4 3 8" xfId="41920" xr:uid="{00000000-0005-0000-0000-000008A30000}"/>
    <cellStyle name="20% - Accent1 4 4 3 4 3 8 2" xfId="41921" xr:uid="{00000000-0005-0000-0000-000009A30000}"/>
    <cellStyle name="20% - Accent1 4 4 3 4 3 9" xfId="41922" xr:uid="{00000000-0005-0000-0000-00000AA30000}"/>
    <cellStyle name="20% - Accent1 4 4 3 4 4" xfId="41923" xr:uid="{00000000-0005-0000-0000-00000BA30000}"/>
    <cellStyle name="20% - Accent1 4 4 3 4 4 2" xfId="41924" xr:uid="{00000000-0005-0000-0000-00000CA30000}"/>
    <cellStyle name="20% - Accent1 4 4 3 4 4 2 2" xfId="41925" xr:uid="{00000000-0005-0000-0000-00000DA30000}"/>
    <cellStyle name="20% - Accent1 4 4 3 4 4 2 2 2" xfId="41926" xr:uid="{00000000-0005-0000-0000-00000EA30000}"/>
    <cellStyle name="20% - Accent1 4 4 3 4 4 2 3" xfId="41927" xr:uid="{00000000-0005-0000-0000-00000FA30000}"/>
    <cellStyle name="20% - Accent1 4 4 3 4 4 3" xfId="41928" xr:uid="{00000000-0005-0000-0000-000010A30000}"/>
    <cellStyle name="20% - Accent1 4 4 3 4 4 3 2" xfId="41929" xr:uid="{00000000-0005-0000-0000-000011A30000}"/>
    <cellStyle name="20% - Accent1 4 4 3 4 4 4" xfId="41930" xr:uid="{00000000-0005-0000-0000-000012A30000}"/>
    <cellStyle name="20% - Accent1 4 4 3 4 5" xfId="41931" xr:uid="{00000000-0005-0000-0000-000013A30000}"/>
    <cellStyle name="20% - Accent1 4 4 3 4 5 2" xfId="41932" xr:uid="{00000000-0005-0000-0000-000014A30000}"/>
    <cellStyle name="20% - Accent1 4 4 3 4 5 2 2" xfId="41933" xr:uid="{00000000-0005-0000-0000-000015A30000}"/>
    <cellStyle name="20% - Accent1 4 4 3 4 5 2 2 2" xfId="41934" xr:uid="{00000000-0005-0000-0000-000016A30000}"/>
    <cellStyle name="20% - Accent1 4 4 3 4 5 2 3" xfId="41935" xr:uid="{00000000-0005-0000-0000-000017A30000}"/>
    <cellStyle name="20% - Accent1 4 4 3 4 5 3" xfId="41936" xr:uid="{00000000-0005-0000-0000-000018A30000}"/>
    <cellStyle name="20% - Accent1 4 4 3 4 5 3 2" xfId="41937" xr:uid="{00000000-0005-0000-0000-000019A30000}"/>
    <cellStyle name="20% - Accent1 4 4 3 4 5 4" xfId="41938" xr:uid="{00000000-0005-0000-0000-00001AA30000}"/>
    <cellStyle name="20% - Accent1 4 4 3 4 6" xfId="41939" xr:uid="{00000000-0005-0000-0000-00001BA30000}"/>
    <cellStyle name="20% - Accent1 4 4 3 4 6 2" xfId="41940" xr:uid="{00000000-0005-0000-0000-00001CA30000}"/>
    <cellStyle name="20% - Accent1 4 4 3 4 6 2 2" xfId="41941" xr:uid="{00000000-0005-0000-0000-00001DA30000}"/>
    <cellStyle name="20% - Accent1 4 4 3 4 6 2 2 2" xfId="41942" xr:uid="{00000000-0005-0000-0000-00001EA30000}"/>
    <cellStyle name="20% - Accent1 4 4 3 4 6 2 3" xfId="41943" xr:uid="{00000000-0005-0000-0000-00001FA30000}"/>
    <cellStyle name="20% - Accent1 4 4 3 4 6 3" xfId="41944" xr:uid="{00000000-0005-0000-0000-000020A30000}"/>
    <cellStyle name="20% - Accent1 4 4 3 4 6 3 2" xfId="41945" xr:uid="{00000000-0005-0000-0000-000021A30000}"/>
    <cellStyle name="20% - Accent1 4 4 3 4 6 4" xfId="41946" xr:uid="{00000000-0005-0000-0000-000022A30000}"/>
    <cellStyle name="20% - Accent1 4 4 3 4 7" xfId="41947" xr:uid="{00000000-0005-0000-0000-000023A30000}"/>
    <cellStyle name="20% - Accent1 4 4 3 4 7 2" xfId="41948" xr:uid="{00000000-0005-0000-0000-000024A30000}"/>
    <cellStyle name="20% - Accent1 4 4 3 4 7 2 2" xfId="41949" xr:uid="{00000000-0005-0000-0000-000025A30000}"/>
    <cellStyle name="20% - Accent1 4 4 3 4 7 3" xfId="41950" xr:uid="{00000000-0005-0000-0000-000026A30000}"/>
    <cellStyle name="20% - Accent1 4 4 3 4 8" xfId="41951" xr:uid="{00000000-0005-0000-0000-000027A30000}"/>
    <cellStyle name="20% - Accent1 4 4 3 4 8 2" xfId="41952" xr:uid="{00000000-0005-0000-0000-000028A30000}"/>
    <cellStyle name="20% - Accent1 4 4 3 4 8 2 2" xfId="41953" xr:uid="{00000000-0005-0000-0000-000029A30000}"/>
    <cellStyle name="20% - Accent1 4 4 3 4 8 3" xfId="41954" xr:uid="{00000000-0005-0000-0000-00002AA30000}"/>
    <cellStyle name="20% - Accent1 4 4 3 4 9" xfId="41955" xr:uid="{00000000-0005-0000-0000-00002BA30000}"/>
    <cellStyle name="20% - Accent1 4 4 3 4 9 2" xfId="41956" xr:uid="{00000000-0005-0000-0000-00002CA30000}"/>
    <cellStyle name="20% - Accent1 4 4 3 5" xfId="41957" xr:uid="{00000000-0005-0000-0000-00002DA30000}"/>
    <cellStyle name="20% - Accent1 4 4 3 5 2" xfId="41958" xr:uid="{00000000-0005-0000-0000-00002EA30000}"/>
    <cellStyle name="20% - Accent1 4 4 3 5 2 2" xfId="41959" xr:uid="{00000000-0005-0000-0000-00002FA30000}"/>
    <cellStyle name="20% - Accent1 4 4 3 5 2 2 2" xfId="41960" xr:uid="{00000000-0005-0000-0000-000030A30000}"/>
    <cellStyle name="20% - Accent1 4 4 3 5 2 2 2 2" xfId="41961" xr:uid="{00000000-0005-0000-0000-000031A30000}"/>
    <cellStyle name="20% - Accent1 4 4 3 5 2 2 3" xfId="41962" xr:uid="{00000000-0005-0000-0000-000032A30000}"/>
    <cellStyle name="20% - Accent1 4 4 3 5 2 3" xfId="41963" xr:uid="{00000000-0005-0000-0000-000033A30000}"/>
    <cellStyle name="20% - Accent1 4 4 3 5 2 3 2" xfId="41964" xr:uid="{00000000-0005-0000-0000-000034A30000}"/>
    <cellStyle name="20% - Accent1 4 4 3 5 2 4" xfId="41965" xr:uid="{00000000-0005-0000-0000-000035A30000}"/>
    <cellStyle name="20% - Accent1 4 4 3 5 3" xfId="41966" xr:uid="{00000000-0005-0000-0000-000036A30000}"/>
    <cellStyle name="20% - Accent1 4 4 3 5 3 2" xfId="41967" xr:uid="{00000000-0005-0000-0000-000037A30000}"/>
    <cellStyle name="20% - Accent1 4 4 3 5 3 2 2" xfId="41968" xr:uid="{00000000-0005-0000-0000-000038A30000}"/>
    <cellStyle name="20% - Accent1 4 4 3 5 3 2 2 2" xfId="41969" xr:uid="{00000000-0005-0000-0000-000039A30000}"/>
    <cellStyle name="20% - Accent1 4 4 3 5 3 2 3" xfId="41970" xr:uid="{00000000-0005-0000-0000-00003AA30000}"/>
    <cellStyle name="20% - Accent1 4 4 3 5 3 3" xfId="41971" xr:uid="{00000000-0005-0000-0000-00003BA30000}"/>
    <cellStyle name="20% - Accent1 4 4 3 5 3 3 2" xfId="41972" xr:uid="{00000000-0005-0000-0000-00003CA30000}"/>
    <cellStyle name="20% - Accent1 4 4 3 5 3 4" xfId="41973" xr:uid="{00000000-0005-0000-0000-00003DA30000}"/>
    <cellStyle name="20% - Accent1 4 4 3 5 4" xfId="41974" xr:uid="{00000000-0005-0000-0000-00003EA30000}"/>
    <cellStyle name="20% - Accent1 4 4 3 5 4 2" xfId="41975" xr:uid="{00000000-0005-0000-0000-00003FA30000}"/>
    <cellStyle name="20% - Accent1 4 4 3 5 4 2 2" xfId="41976" xr:uid="{00000000-0005-0000-0000-000040A30000}"/>
    <cellStyle name="20% - Accent1 4 4 3 5 4 2 2 2" xfId="41977" xr:uid="{00000000-0005-0000-0000-000041A30000}"/>
    <cellStyle name="20% - Accent1 4 4 3 5 4 2 3" xfId="41978" xr:uid="{00000000-0005-0000-0000-000042A30000}"/>
    <cellStyle name="20% - Accent1 4 4 3 5 4 3" xfId="41979" xr:uid="{00000000-0005-0000-0000-000043A30000}"/>
    <cellStyle name="20% - Accent1 4 4 3 5 4 3 2" xfId="41980" xr:uid="{00000000-0005-0000-0000-000044A30000}"/>
    <cellStyle name="20% - Accent1 4 4 3 5 4 4" xfId="41981" xr:uid="{00000000-0005-0000-0000-000045A30000}"/>
    <cellStyle name="20% - Accent1 4 4 3 5 5" xfId="41982" xr:uid="{00000000-0005-0000-0000-000046A30000}"/>
    <cellStyle name="20% - Accent1 4 4 3 5 5 2" xfId="41983" xr:uid="{00000000-0005-0000-0000-000047A30000}"/>
    <cellStyle name="20% - Accent1 4 4 3 5 5 2 2" xfId="41984" xr:uid="{00000000-0005-0000-0000-000048A30000}"/>
    <cellStyle name="20% - Accent1 4 4 3 5 5 3" xfId="41985" xr:uid="{00000000-0005-0000-0000-000049A30000}"/>
    <cellStyle name="20% - Accent1 4 4 3 5 6" xfId="41986" xr:uid="{00000000-0005-0000-0000-00004AA30000}"/>
    <cellStyle name="20% - Accent1 4 4 3 5 6 2" xfId="41987" xr:uid="{00000000-0005-0000-0000-00004BA30000}"/>
    <cellStyle name="20% - Accent1 4 4 3 5 6 2 2" xfId="41988" xr:uid="{00000000-0005-0000-0000-00004CA30000}"/>
    <cellStyle name="20% - Accent1 4 4 3 5 6 3" xfId="41989" xr:uid="{00000000-0005-0000-0000-00004DA30000}"/>
    <cellStyle name="20% - Accent1 4 4 3 5 7" xfId="41990" xr:uid="{00000000-0005-0000-0000-00004EA30000}"/>
    <cellStyle name="20% - Accent1 4 4 3 5 7 2" xfId="41991" xr:uid="{00000000-0005-0000-0000-00004FA30000}"/>
    <cellStyle name="20% - Accent1 4 4 3 5 8" xfId="41992" xr:uid="{00000000-0005-0000-0000-000050A30000}"/>
    <cellStyle name="20% - Accent1 4 4 3 5 8 2" xfId="41993" xr:uid="{00000000-0005-0000-0000-000051A30000}"/>
    <cellStyle name="20% - Accent1 4 4 3 5 9" xfId="41994" xr:uid="{00000000-0005-0000-0000-000052A30000}"/>
    <cellStyle name="20% - Accent1 4 4 3 6" xfId="41995" xr:uid="{00000000-0005-0000-0000-000053A30000}"/>
    <cellStyle name="20% - Accent1 4 4 3 6 2" xfId="41996" xr:uid="{00000000-0005-0000-0000-000054A30000}"/>
    <cellStyle name="20% - Accent1 4 4 3 6 2 2" xfId="41997" xr:uid="{00000000-0005-0000-0000-000055A30000}"/>
    <cellStyle name="20% - Accent1 4 4 3 6 2 2 2" xfId="41998" xr:uid="{00000000-0005-0000-0000-000056A30000}"/>
    <cellStyle name="20% - Accent1 4 4 3 6 2 2 2 2" xfId="41999" xr:uid="{00000000-0005-0000-0000-000057A30000}"/>
    <cellStyle name="20% - Accent1 4 4 3 6 2 2 3" xfId="42000" xr:uid="{00000000-0005-0000-0000-000058A30000}"/>
    <cellStyle name="20% - Accent1 4 4 3 6 2 3" xfId="42001" xr:uid="{00000000-0005-0000-0000-000059A30000}"/>
    <cellStyle name="20% - Accent1 4 4 3 6 2 3 2" xfId="42002" xr:uid="{00000000-0005-0000-0000-00005AA30000}"/>
    <cellStyle name="20% - Accent1 4 4 3 6 2 4" xfId="42003" xr:uid="{00000000-0005-0000-0000-00005BA30000}"/>
    <cellStyle name="20% - Accent1 4 4 3 6 3" xfId="42004" xr:uid="{00000000-0005-0000-0000-00005CA30000}"/>
    <cellStyle name="20% - Accent1 4 4 3 6 3 2" xfId="42005" xr:uid="{00000000-0005-0000-0000-00005DA30000}"/>
    <cellStyle name="20% - Accent1 4 4 3 6 3 2 2" xfId="42006" xr:uid="{00000000-0005-0000-0000-00005EA30000}"/>
    <cellStyle name="20% - Accent1 4 4 3 6 3 2 2 2" xfId="42007" xr:uid="{00000000-0005-0000-0000-00005FA30000}"/>
    <cellStyle name="20% - Accent1 4 4 3 6 3 2 3" xfId="42008" xr:uid="{00000000-0005-0000-0000-000060A30000}"/>
    <cellStyle name="20% - Accent1 4 4 3 6 3 3" xfId="42009" xr:uid="{00000000-0005-0000-0000-000061A30000}"/>
    <cellStyle name="20% - Accent1 4 4 3 6 3 3 2" xfId="42010" xr:uid="{00000000-0005-0000-0000-000062A30000}"/>
    <cellStyle name="20% - Accent1 4 4 3 6 3 4" xfId="42011" xr:uid="{00000000-0005-0000-0000-000063A30000}"/>
    <cellStyle name="20% - Accent1 4 4 3 6 4" xfId="42012" xr:uid="{00000000-0005-0000-0000-000064A30000}"/>
    <cellStyle name="20% - Accent1 4 4 3 6 4 2" xfId="42013" xr:uid="{00000000-0005-0000-0000-000065A30000}"/>
    <cellStyle name="20% - Accent1 4 4 3 6 4 2 2" xfId="42014" xr:uid="{00000000-0005-0000-0000-000066A30000}"/>
    <cellStyle name="20% - Accent1 4 4 3 6 4 2 2 2" xfId="42015" xr:uid="{00000000-0005-0000-0000-000067A30000}"/>
    <cellStyle name="20% - Accent1 4 4 3 6 4 2 3" xfId="42016" xr:uid="{00000000-0005-0000-0000-000068A30000}"/>
    <cellStyle name="20% - Accent1 4 4 3 6 4 3" xfId="42017" xr:uid="{00000000-0005-0000-0000-000069A30000}"/>
    <cellStyle name="20% - Accent1 4 4 3 6 4 3 2" xfId="42018" xr:uid="{00000000-0005-0000-0000-00006AA30000}"/>
    <cellStyle name="20% - Accent1 4 4 3 6 4 4" xfId="42019" xr:uid="{00000000-0005-0000-0000-00006BA30000}"/>
    <cellStyle name="20% - Accent1 4 4 3 6 5" xfId="42020" xr:uid="{00000000-0005-0000-0000-00006CA30000}"/>
    <cellStyle name="20% - Accent1 4 4 3 6 5 2" xfId="42021" xr:uid="{00000000-0005-0000-0000-00006DA30000}"/>
    <cellStyle name="20% - Accent1 4 4 3 6 5 2 2" xfId="42022" xr:uid="{00000000-0005-0000-0000-00006EA30000}"/>
    <cellStyle name="20% - Accent1 4 4 3 6 5 3" xfId="42023" xr:uid="{00000000-0005-0000-0000-00006FA30000}"/>
    <cellStyle name="20% - Accent1 4 4 3 6 6" xfId="42024" xr:uid="{00000000-0005-0000-0000-000070A30000}"/>
    <cellStyle name="20% - Accent1 4 4 3 6 6 2" xfId="42025" xr:uid="{00000000-0005-0000-0000-000071A30000}"/>
    <cellStyle name="20% - Accent1 4 4 3 6 6 2 2" xfId="42026" xr:uid="{00000000-0005-0000-0000-000072A30000}"/>
    <cellStyle name="20% - Accent1 4 4 3 6 6 3" xfId="42027" xr:uid="{00000000-0005-0000-0000-000073A30000}"/>
    <cellStyle name="20% - Accent1 4 4 3 6 7" xfId="42028" xr:uid="{00000000-0005-0000-0000-000074A30000}"/>
    <cellStyle name="20% - Accent1 4 4 3 6 7 2" xfId="42029" xr:uid="{00000000-0005-0000-0000-000075A30000}"/>
    <cellStyle name="20% - Accent1 4 4 3 6 8" xfId="42030" xr:uid="{00000000-0005-0000-0000-000076A30000}"/>
    <cellStyle name="20% - Accent1 4 4 3 6 8 2" xfId="42031" xr:uid="{00000000-0005-0000-0000-000077A30000}"/>
    <cellStyle name="20% - Accent1 4 4 3 6 9" xfId="42032" xr:uid="{00000000-0005-0000-0000-000078A30000}"/>
    <cellStyle name="20% - Accent1 4 4 3 7" xfId="42033" xr:uid="{00000000-0005-0000-0000-000079A30000}"/>
    <cellStyle name="20% - Accent1 4 4 3 7 2" xfId="42034" xr:uid="{00000000-0005-0000-0000-00007AA30000}"/>
    <cellStyle name="20% - Accent1 4 4 3 7 2 2" xfId="42035" xr:uid="{00000000-0005-0000-0000-00007BA30000}"/>
    <cellStyle name="20% - Accent1 4 4 3 7 2 2 2" xfId="42036" xr:uid="{00000000-0005-0000-0000-00007CA30000}"/>
    <cellStyle name="20% - Accent1 4 4 3 7 2 3" xfId="42037" xr:uid="{00000000-0005-0000-0000-00007DA30000}"/>
    <cellStyle name="20% - Accent1 4 4 3 7 3" xfId="42038" xr:uid="{00000000-0005-0000-0000-00007EA30000}"/>
    <cellStyle name="20% - Accent1 4 4 3 7 3 2" xfId="42039" xr:uid="{00000000-0005-0000-0000-00007FA30000}"/>
    <cellStyle name="20% - Accent1 4 4 3 7 4" xfId="42040" xr:uid="{00000000-0005-0000-0000-000080A30000}"/>
    <cellStyle name="20% - Accent1 4 4 3 8" xfId="42041" xr:uid="{00000000-0005-0000-0000-000081A30000}"/>
    <cellStyle name="20% - Accent1 4 4 3 8 2" xfId="42042" xr:uid="{00000000-0005-0000-0000-000082A30000}"/>
    <cellStyle name="20% - Accent1 4 4 3 8 2 2" xfId="42043" xr:uid="{00000000-0005-0000-0000-000083A30000}"/>
    <cellStyle name="20% - Accent1 4 4 3 8 2 2 2" xfId="42044" xr:uid="{00000000-0005-0000-0000-000084A30000}"/>
    <cellStyle name="20% - Accent1 4 4 3 8 2 3" xfId="42045" xr:uid="{00000000-0005-0000-0000-000085A30000}"/>
    <cellStyle name="20% - Accent1 4 4 3 8 3" xfId="42046" xr:uid="{00000000-0005-0000-0000-000086A30000}"/>
    <cellStyle name="20% - Accent1 4 4 3 8 3 2" xfId="42047" xr:uid="{00000000-0005-0000-0000-000087A30000}"/>
    <cellStyle name="20% - Accent1 4 4 3 8 4" xfId="42048" xr:uid="{00000000-0005-0000-0000-000088A30000}"/>
    <cellStyle name="20% - Accent1 4 4 3 9" xfId="42049" xr:uid="{00000000-0005-0000-0000-000089A30000}"/>
    <cellStyle name="20% - Accent1 4 4 3 9 2" xfId="42050" xr:uid="{00000000-0005-0000-0000-00008AA30000}"/>
    <cellStyle name="20% - Accent1 4 4 3 9 2 2" xfId="42051" xr:uid="{00000000-0005-0000-0000-00008BA30000}"/>
    <cellStyle name="20% - Accent1 4 4 3 9 2 2 2" xfId="42052" xr:uid="{00000000-0005-0000-0000-00008CA30000}"/>
    <cellStyle name="20% - Accent1 4 4 3 9 2 3" xfId="42053" xr:uid="{00000000-0005-0000-0000-00008DA30000}"/>
    <cellStyle name="20% - Accent1 4 4 3 9 3" xfId="42054" xr:uid="{00000000-0005-0000-0000-00008EA30000}"/>
    <cellStyle name="20% - Accent1 4 4 3 9 3 2" xfId="42055" xr:uid="{00000000-0005-0000-0000-00008FA30000}"/>
    <cellStyle name="20% - Accent1 4 4 3 9 4" xfId="42056" xr:uid="{00000000-0005-0000-0000-000090A30000}"/>
    <cellStyle name="20% - Accent1 4 4 4" xfId="42057" xr:uid="{00000000-0005-0000-0000-000091A30000}"/>
    <cellStyle name="20% - Accent1 4 4 4 10" xfId="42058" xr:uid="{00000000-0005-0000-0000-000092A30000}"/>
    <cellStyle name="20% - Accent1 4 4 4 10 2" xfId="42059" xr:uid="{00000000-0005-0000-0000-000093A30000}"/>
    <cellStyle name="20% - Accent1 4 4 4 11" xfId="42060" xr:uid="{00000000-0005-0000-0000-000094A30000}"/>
    <cellStyle name="20% - Accent1 4 4 4 2" xfId="42061" xr:uid="{00000000-0005-0000-0000-000095A30000}"/>
    <cellStyle name="20% - Accent1 4 4 4 2 2" xfId="42062" xr:uid="{00000000-0005-0000-0000-000096A30000}"/>
    <cellStyle name="20% - Accent1 4 4 4 2 2 2" xfId="42063" xr:uid="{00000000-0005-0000-0000-000097A30000}"/>
    <cellStyle name="20% - Accent1 4 4 4 2 2 2 2" xfId="42064" xr:uid="{00000000-0005-0000-0000-000098A30000}"/>
    <cellStyle name="20% - Accent1 4 4 4 2 2 2 2 2" xfId="42065" xr:uid="{00000000-0005-0000-0000-000099A30000}"/>
    <cellStyle name="20% - Accent1 4 4 4 2 2 2 3" xfId="42066" xr:uid="{00000000-0005-0000-0000-00009AA30000}"/>
    <cellStyle name="20% - Accent1 4 4 4 2 2 3" xfId="42067" xr:uid="{00000000-0005-0000-0000-00009BA30000}"/>
    <cellStyle name="20% - Accent1 4 4 4 2 2 3 2" xfId="42068" xr:uid="{00000000-0005-0000-0000-00009CA30000}"/>
    <cellStyle name="20% - Accent1 4 4 4 2 2 4" xfId="42069" xr:uid="{00000000-0005-0000-0000-00009DA30000}"/>
    <cellStyle name="20% - Accent1 4 4 4 2 3" xfId="42070" xr:uid="{00000000-0005-0000-0000-00009EA30000}"/>
    <cellStyle name="20% - Accent1 4 4 4 2 3 2" xfId="42071" xr:uid="{00000000-0005-0000-0000-00009FA30000}"/>
    <cellStyle name="20% - Accent1 4 4 4 2 3 2 2" xfId="42072" xr:uid="{00000000-0005-0000-0000-0000A0A30000}"/>
    <cellStyle name="20% - Accent1 4 4 4 2 3 2 2 2" xfId="42073" xr:uid="{00000000-0005-0000-0000-0000A1A30000}"/>
    <cellStyle name="20% - Accent1 4 4 4 2 3 2 3" xfId="42074" xr:uid="{00000000-0005-0000-0000-0000A2A30000}"/>
    <cellStyle name="20% - Accent1 4 4 4 2 3 3" xfId="42075" xr:uid="{00000000-0005-0000-0000-0000A3A30000}"/>
    <cellStyle name="20% - Accent1 4 4 4 2 3 3 2" xfId="42076" xr:uid="{00000000-0005-0000-0000-0000A4A30000}"/>
    <cellStyle name="20% - Accent1 4 4 4 2 3 4" xfId="42077" xr:uid="{00000000-0005-0000-0000-0000A5A30000}"/>
    <cellStyle name="20% - Accent1 4 4 4 2 4" xfId="42078" xr:uid="{00000000-0005-0000-0000-0000A6A30000}"/>
    <cellStyle name="20% - Accent1 4 4 4 2 4 2" xfId="42079" xr:uid="{00000000-0005-0000-0000-0000A7A30000}"/>
    <cellStyle name="20% - Accent1 4 4 4 2 4 2 2" xfId="42080" xr:uid="{00000000-0005-0000-0000-0000A8A30000}"/>
    <cellStyle name="20% - Accent1 4 4 4 2 4 2 2 2" xfId="42081" xr:uid="{00000000-0005-0000-0000-0000A9A30000}"/>
    <cellStyle name="20% - Accent1 4 4 4 2 4 2 3" xfId="42082" xr:uid="{00000000-0005-0000-0000-0000AAA30000}"/>
    <cellStyle name="20% - Accent1 4 4 4 2 4 3" xfId="42083" xr:uid="{00000000-0005-0000-0000-0000ABA30000}"/>
    <cellStyle name="20% - Accent1 4 4 4 2 4 3 2" xfId="42084" xr:uid="{00000000-0005-0000-0000-0000ACA30000}"/>
    <cellStyle name="20% - Accent1 4 4 4 2 4 4" xfId="42085" xr:uid="{00000000-0005-0000-0000-0000ADA30000}"/>
    <cellStyle name="20% - Accent1 4 4 4 2 5" xfId="42086" xr:uid="{00000000-0005-0000-0000-0000AEA30000}"/>
    <cellStyle name="20% - Accent1 4 4 4 2 5 2" xfId="42087" xr:uid="{00000000-0005-0000-0000-0000AFA30000}"/>
    <cellStyle name="20% - Accent1 4 4 4 2 5 2 2" xfId="42088" xr:uid="{00000000-0005-0000-0000-0000B0A30000}"/>
    <cellStyle name="20% - Accent1 4 4 4 2 5 3" xfId="42089" xr:uid="{00000000-0005-0000-0000-0000B1A30000}"/>
    <cellStyle name="20% - Accent1 4 4 4 2 6" xfId="42090" xr:uid="{00000000-0005-0000-0000-0000B2A30000}"/>
    <cellStyle name="20% - Accent1 4 4 4 2 6 2" xfId="42091" xr:uid="{00000000-0005-0000-0000-0000B3A30000}"/>
    <cellStyle name="20% - Accent1 4 4 4 2 6 2 2" xfId="42092" xr:uid="{00000000-0005-0000-0000-0000B4A30000}"/>
    <cellStyle name="20% - Accent1 4 4 4 2 6 3" xfId="42093" xr:uid="{00000000-0005-0000-0000-0000B5A30000}"/>
    <cellStyle name="20% - Accent1 4 4 4 2 7" xfId="42094" xr:uid="{00000000-0005-0000-0000-0000B6A30000}"/>
    <cellStyle name="20% - Accent1 4 4 4 2 7 2" xfId="42095" xr:uid="{00000000-0005-0000-0000-0000B7A30000}"/>
    <cellStyle name="20% - Accent1 4 4 4 2 8" xfId="42096" xr:uid="{00000000-0005-0000-0000-0000B8A30000}"/>
    <cellStyle name="20% - Accent1 4 4 4 2 8 2" xfId="42097" xr:uid="{00000000-0005-0000-0000-0000B9A30000}"/>
    <cellStyle name="20% - Accent1 4 4 4 2 9" xfId="42098" xr:uid="{00000000-0005-0000-0000-0000BAA30000}"/>
    <cellStyle name="20% - Accent1 4 4 4 3" xfId="42099" xr:uid="{00000000-0005-0000-0000-0000BBA30000}"/>
    <cellStyle name="20% - Accent1 4 4 4 3 2" xfId="42100" xr:uid="{00000000-0005-0000-0000-0000BCA30000}"/>
    <cellStyle name="20% - Accent1 4 4 4 3 2 2" xfId="42101" xr:uid="{00000000-0005-0000-0000-0000BDA30000}"/>
    <cellStyle name="20% - Accent1 4 4 4 3 2 2 2" xfId="42102" xr:uid="{00000000-0005-0000-0000-0000BEA30000}"/>
    <cellStyle name="20% - Accent1 4 4 4 3 2 2 2 2" xfId="42103" xr:uid="{00000000-0005-0000-0000-0000BFA30000}"/>
    <cellStyle name="20% - Accent1 4 4 4 3 2 2 3" xfId="42104" xr:uid="{00000000-0005-0000-0000-0000C0A30000}"/>
    <cellStyle name="20% - Accent1 4 4 4 3 2 3" xfId="42105" xr:uid="{00000000-0005-0000-0000-0000C1A30000}"/>
    <cellStyle name="20% - Accent1 4 4 4 3 2 3 2" xfId="42106" xr:uid="{00000000-0005-0000-0000-0000C2A30000}"/>
    <cellStyle name="20% - Accent1 4 4 4 3 2 4" xfId="42107" xr:uid="{00000000-0005-0000-0000-0000C3A30000}"/>
    <cellStyle name="20% - Accent1 4 4 4 3 3" xfId="42108" xr:uid="{00000000-0005-0000-0000-0000C4A30000}"/>
    <cellStyle name="20% - Accent1 4 4 4 3 3 2" xfId="42109" xr:uid="{00000000-0005-0000-0000-0000C5A30000}"/>
    <cellStyle name="20% - Accent1 4 4 4 3 3 2 2" xfId="42110" xr:uid="{00000000-0005-0000-0000-0000C6A30000}"/>
    <cellStyle name="20% - Accent1 4 4 4 3 3 2 2 2" xfId="42111" xr:uid="{00000000-0005-0000-0000-0000C7A30000}"/>
    <cellStyle name="20% - Accent1 4 4 4 3 3 2 3" xfId="42112" xr:uid="{00000000-0005-0000-0000-0000C8A30000}"/>
    <cellStyle name="20% - Accent1 4 4 4 3 3 3" xfId="42113" xr:uid="{00000000-0005-0000-0000-0000C9A30000}"/>
    <cellStyle name="20% - Accent1 4 4 4 3 3 3 2" xfId="42114" xr:uid="{00000000-0005-0000-0000-0000CAA30000}"/>
    <cellStyle name="20% - Accent1 4 4 4 3 3 4" xfId="42115" xr:uid="{00000000-0005-0000-0000-0000CBA30000}"/>
    <cellStyle name="20% - Accent1 4 4 4 3 4" xfId="42116" xr:uid="{00000000-0005-0000-0000-0000CCA30000}"/>
    <cellStyle name="20% - Accent1 4 4 4 3 4 2" xfId="42117" xr:uid="{00000000-0005-0000-0000-0000CDA30000}"/>
    <cellStyle name="20% - Accent1 4 4 4 3 4 2 2" xfId="42118" xr:uid="{00000000-0005-0000-0000-0000CEA30000}"/>
    <cellStyle name="20% - Accent1 4 4 4 3 4 2 2 2" xfId="42119" xr:uid="{00000000-0005-0000-0000-0000CFA30000}"/>
    <cellStyle name="20% - Accent1 4 4 4 3 4 2 3" xfId="42120" xr:uid="{00000000-0005-0000-0000-0000D0A30000}"/>
    <cellStyle name="20% - Accent1 4 4 4 3 4 3" xfId="42121" xr:uid="{00000000-0005-0000-0000-0000D1A30000}"/>
    <cellStyle name="20% - Accent1 4 4 4 3 4 3 2" xfId="42122" xr:uid="{00000000-0005-0000-0000-0000D2A30000}"/>
    <cellStyle name="20% - Accent1 4 4 4 3 4 4" xfId="42123" xr:uid="{00000000-0005-0000-0000-0000D3A30000}"/>
    <cellStyle name="20% - Accent1 4 4 4 3 5" xfId="42124" xr:uid="{00000000-0005-0000-0000-0000D4A30000}"/>
    <cellStyle name="20% - Accent1 4 4 4 3 5 2" xfId="42125" xr:uid="{00000000-0005-0000-0000-0000D5A30000}"/>
    <cellStyle name="20% - Accent1 4 4 4 3 5 2 2" xfId="42126" xr:uid="{00000000-0005-0000-0000-0000D6A30000}"/>
    <cellStyle name="20% - Accent1 4 4 4 3 5 3" xfId="42127" xr:uid="{00000000-0005-0000-0000-0000D7A30000}"/>
    <cellStyle name="20% - Accent1 4 4 4 3 6" xfId="42128" xr:uid="{00000000-0005-0000-0000-0000D8A30000}"/>
    <cellStyle name="20% - Accent1 4 4 4 3 6 2" xfId="42129" xr:uid="{00000000-0005-0000-0000-0000D9A30000}"/>
    <cellStyle name="20% - Accent1 4 4 4 3 6 2 2" xfId="42130" xr:uid="{00000000-0005-0000-0000-0000DAA30000}"/>
    <cellStyle name="20% - Accent1 4 4 4 3 6 3" xfId="42131" xr:uid="{00000000-0005-0000-0000-0000DBA30000}"/>
    <cellStyle name="20% - Accent1 4 4 4 3 7" xfId="42132" xr:uid="{00000000-0005-0000-0000-0000DCA30000}"/>
    <cellStyle name="20% - Accent1 4 4 4 3 7 2" xfId="42133" xr:uid="{00000000-0005-0000-0000-0000DDA30000}"/>
    <cellStyle name="20% - Accent1 4 4 4 3 8" xfId="42134" xr:uid="{00000000-0005-0000-0000-0000DEA30000}"/>
    <cellStyle name="20% - Accent1 4 4 4 3 8 2" xfId="42135" xr:uid="{00000000-0005-0000-0000-0000DFA30000}"/>
    <cellStyle name="20% - Accent1 4 4 4 3 9" xfId="42136" xr:uid="{00000000-0005-0000-0000-0000E0A30000}"/>
    <cellStyle name="20% - Accent1 4 4 4 4" xfId="42137" xr:uid="{00000000-0005-0000-0000-0000E1A30000}"/>
    <cellStyle name="20% - Accent1 4 4 4 4 2" xfId="42138" xr:uid="{00000000-0005-0000-0000-0000E2A30000}"/>
    <cellStyle name="20% - Accent1 4 4 4 4 2 2" xfId="42139" xr:uid="{00000000-0005-0000-0000-0000E3A30000}"/>
    <cellStyle name="20% - Accent1 4 4 4 4 2 2 2" xfId="42140" xr:uid="{00000000-0005-0000-0000-0000E4A30000}"/>
    <cellStyle name="20% - Accent1 4 4 4 4 2 3" xfId="42141" xr:uid="{00000000-0005-0000-0000-0000E5A30000}"/>
    <cellStyle name="20% - Accent1 4 4 4 4 3" xfId="42142" xr:uid="{00000000-0005-0000-0000-0000E6A30000}"/>
    <cellStyle name="20% - Accent1 4 4 4 4 3 2" xfId="42143" xr:uid="{00000000-0005-0000-0000-0000E7A30000}"/>
    <cellStyle name="20% - Accent1 4 4 4 4 4" xfId="42144" xr:uid="{00000000-0005-0000-0000-0000E8A30000}"/>
    <cellStyle name="20% - Accent1 4 4 4 5" xfId="42145" xr:uid="{00000000-0005-0000-0000-0000E9A30000}"/>
    <cellStyle name="20% - Accent1 4 4 4 5 2" xfId="42146" xr:uid="{00000000-0005-0000-0000-0000EAA30000}"/>
    <cellStyle name="20% - Accent1 4 4 4 5 2 2" xfId="42147" xr:uid="{00000000-0005-0000-0000-0000EBA30000}"/>
    <cellStyle name="20% - Accent1 4 4 4 5 2 2 2" xfId="42148" xr:uid="{00000000-0005-0000-0000-0000ECA30000}"/>
    <cellStyle name="20% - Accent1 4 4 4 5 2 3" xfId="42149" xr:uid="{00000000-0005-0000-0000-0000EDA30000}"/>
    <cellStyle name="20% - Accent1 4 4 4 5 3" xfId="42150" xr:uid="{00000000-0005-0000-0000-0000EEA30000}"/>
    <cellStyle name="20% - Accent1 4 4 4 5 3 2" xfId="42151" xr:uid="{00000000-0005-0000-0000-0000EFA30000}"/>
    <cellStyle name="20% - Accent1 4 4 4 5 4" xfId="42152" xr:uid="{00000000-0005-0000-0000-0000F0A30000}"/>
    <cellStyle name="20% - Accent1 4 4 4 6" xfId="42153" xr:uid="{00000000-0005-0000-0000-0000F1A30000}"/>
    <cellStyle name="20% - Accent1 4 4 4 6 2" xfId="42154" xr:uid="{00000000-0005-0000-0000-0000F2A30000}"/>
    <cellStyle name="20% - Accent1 4 4 4 6 2 2" xfId="42155" xr:uid="{00000000-0005-0000-0000-0000F3A30000}"/>
    <cellStyle name="20% - Accent1 4 4 4 6 2 2 2" xfId="42156" xr:uid="{00000000-0005-0000-0000-0000F4A30000}"/>
    <cellStyle name="20% - Accent1 4 4 4 6 2 3" xfId="42157" xr:uid="{00000000-0005-0000-0000-0000F5A30000}"/>
    <cellStyle name="20% - Accent1 4 4 4 6 3" xfId="42158" xr:uid="{00000000-0005-0000-0000-0000F6A30000}"/>
    <cellStyle name="20% - Accent1 4 4 4 6 3 2" xfId="42159" xr:uid="{00000000-0005-0000-0000-0000F7A30000}"/>
    <cellStyle name="20% - Accent1 4 4 4 6 4" xfId="42160" xr:uid="{00000000-0005-0000-0000-0000F8A30000}"/>
    <cellStyle name="20% - Accent1 4 4 4 7" xfId="42161" xr:uid="{00000000-0005-0000-0000-0000F9A30000}"/>
    <cellStyle name="20% - Accent1 4 4 4 7 2" xfId="42162" xr:uid="{00000000-0005-0000-0000-0000FAA30000}"/>
    <cellStyle name="20% - Accent1 4 4 4 7 2 2" xfId="42163" xr:uid="{00000000-0005-0000-0000-0000FBA30000}"/>
    <cellStyle name="20% - Accent1 4 4 4 7 3" xfId="42164" xr:uid="{00000000-0005-0000-0000-0000FCA30000}"/>
    <cellStyle name="20% - Accent1 4 4 4 8" xfId="42165" xr:uid="{00000000-0005-0000-0000-0000FDA30000}"/>
    <cellStyle name="20% - Accent1 4 4 4 8 2" xfId="42166" xr:uid="{00000000-0005-0000-0000-0000FEA30000}"/>
    <cellStyle name="20% - Accent1 4 4 4 8 2 2" xfId="42167" xr:uid="{00000000-0005-0000-0000-0000FFA30000}"/>
    <cellStyle name="20% - Accent1 4 4 4 8 3" xfId="42168" xr:uid="{00000000-0005-0000-0000-000000A40000}"/>
    <cellStyle name="20% - Accent1 4 4 4 9" xfId="42169" xr:uid="{00000000-0005-0000-0000-000001A40000}"/>
    <cellStyle name="20% - Accent1 4 4 4 9 2" xfId="42170" xr:uid="{00000000-0005-0000-0000-000002A40000}"/>
    <cellStyle name="20% - Accent1 4 4 5" xfId="42171" xr:uid="{00000000-0005-0000-0000-000003A40000}"/>
    <cellStyle name="20% - Accent1 4 4 5 10" xfId="42172" xr:uid="{00000000-0005-0000-0000-000004A40000}"/>
    <cellStyle name="20% - Accent1 4 4 5 10 2" xfId="42173" xr:uid="{00000000-0005-0000-0000-000005A40000}"/>
    <cellStyle name="20% - Accent1 4 4 5 11" xfId="42174" xr:uid="{00000000-0005-0000-0000-000006A40000}"/>
    <cellStyle name="20% - Accent1 4 4 5 2" xfId="42175" xr:uid="{00000000-0005-0000-0000-000007A40000}"/>
    <cellStyle name="20% - Accent1 4 4 5 2 2" xfId="42176" xr:uid="{00000000-0005-0000-0000-000008A40000}"/>
    <cellStyle name="20% - Accent1 4 4 5 2 2 2" xfId="42177" xr:uid="{00000000-0005-0000-0000-000009A40000}"/>
    <cellStyle name="20% - Accent1 4 4 5 2 2 2 2" xfId="42178" xr:uid="{00000000-0005-0000-0000-00000AA40000}"/>
    <cellStyle name="20% - Accent1 4 4 5 2 2 2 2 2" xfId="42179" xr:uid="{00000000-0005-0000-0000-00000BA40000}"/>
    <cellStyle name="20% - Accent1 4 4 5 2 2 2 3" xfId="42180" xr:uid="{00000000-0005-0000-0000-00000CA40000}"/>
    <cellStyle name="20% - Accent1 4 4 5 2 2 3" xfId="42181" xr:uid="{00000000-0005-0000-0000-00000DA40000}"/>
    <cellStyle name="20% - Accent1 4 4 5 2 2 3 2" xfId="42182" xr:uid="{00000000-0005-0000-0000-00000EA40000}"/>
    <cellStyle name="20% - Accent1 4 4 5 2 2 4" xfId="42183" xr:uid="{00000000-0005-0000-0000-00000FA40000}"/>
    <cellStyle name="20% - Accent1 4 4 5 2 3" xfId="42184" xr:uid="{00000000-0005-0000-0000-000010A40000}"/>
    <cellStyle name="20% - Accent1 4 4 5 2 3 2" xfId="42185" xr:uid="{00000000-0005-0000-0000-000011A40000}"/>
    <cellStyle name="20% - Accent1 4 4 5 2 3 2 2" xfId="42186" xr:uid="{00000000-0005-0000-0000-000012A40000}"/>
    <cellStyle name="20% - Accent1 4 4 5 2 3 2 2 2" xfId="42187" xr:uid="{00000000-0005-0000-0000-000013A40000}"/>
    <cellStyle name="20% - Accent1 4 4 5 2 3 2 3" xfId="42188" xr:uid="{00000000-0005-0000-0000-000014A40000}"/>
    <cellStyle name="20% - Accent1 4 4 5 2 3 3" xfId="42189" xr:uid="{00000000-0005-0000-0000-000015A40000}"/>
    <cellStyle name="20% - Accent1 4 4 5 2 3 3 2" xfId="42190" xr:uid="{00000000-0005-0000-0000-000016A40000}"/>
    <cellStyle name="20% - Accent1 4 4 5 2 3 4" xfId="42191" xr:uid="{00000000-0005-0000-0000-000017A40000}"/>
    <cellStyle name="20% - Accent1 4 4 5 2 4" xfId="42192" xr:uid="{00000000-0005-0000-0000-000018A40000}"/>
    <cellStyle name="20% - Accent1 4 4 5 2 4 2" xfId="42193" xr:uid="{00000000-0005-0000-0000-000019A40000}"/>
    <cellStyle name="20% - Accent1 4 4 5 2 4 2 2" xfId="42194" xr:uid="{00000000-0005-0000-0000-00001AA40000}"/>
    <cellStyle name="20% - Accent1 4 4 5 2 4 2 2 2" xfId="42195" xr:uid="{00000000-0005-0000-0000-00001BA40000}"/>
    <cellStyle name="20% - Accent1 4 4 5 2 4 2 3" xfId="42196" xr:uid="{00000000-0005-0000-0000-00001CA40000}"/>
    <cellStyle name="20% - Accent1 4 4 5 2 4 3" xfId="42197" xr:uid="{00000000-0005-0000-0000-00001DA40000}"/>
    <cellStyle name="20% - Accent1 4 4 5 2 4 3 2" xfId="42198" xr:uid="{00000000-0005-0000-0000-00001EA40000}"/>
    <cellStyle name="20% - Accent1 4 4 5 2 4 4" xfId="42199" xr:uid="{00000000-0005-0000-0000-00001FA40000}"/>
    <cellStyle name="20% - Accent1 4 4 5 2 5" xfId="42200" xr:uid="{00000000-0005-0000-0000-000020A40000}"/>
    <cellStyle name="20% - Accent1 4 4 5 2 5 2" xfId="42201" xr:uid="{00000000-0005-0000-0000-000021A40000}"/>
    <cellStyle name="20% - Accent1 4 4 5 2 5 2 2" xfId="42202" xr:uid="{00000000-0005-0000-0000-000022A40000}"/>
    <cellStyle name="20% - Accent1 4 4 5 2 5 3" xfId="42203" xr:uid="{00000000-0005-0000-0000-000023A40000}"/>
    <cellStyle name="20% - Accent1 4 4 5 2 6" xfId="42204" xr:uid="{00000000-0005-0000-0000-000024A40000}"/>
    <cellStyle name="20% - Accent1 4 4 5 2 6 2" xfId="42205" xr:uid="{00000000-0005-0000-0000-000025A40000}"/>
    <cellStyle name="20% - Accent1 4 4 5 2 6 2 2" xfId="42206" xr:uid="{00000000-0005-0000-0000-000026A40000}"/>
    <cellStyle name="20% - Accent1 4 4 5 2 6 3" xfId="42207" xr:uid="{00000000-0005-0000-0000-000027A40000}"/>
    <cellStyle name="20% - Accent1 4 4 5 2 7" xfId="42208" xr:uid="{00000000-0005-0000-0000-000028A40000}"/>
    <cellStyle name="20% - Accent1 4 4 5 2 7 2" xfId="42209" xr:uid="{00000000-0005-0000-0000-000029A40000}"/>
    <cellStyle name="20% - Accent1 4 4 5 2 8" xfId="42210" xr:uid="{00000000-0005-0000-0000-00002AA40000}"/>
    <cellStyle name="20% - Accent1 4 4 5 2 8 2" xfId="42211" xr:uid="{00000000-0005-0000-0000-00002BA40000}"/>
    <cellStyle name="20% - Accent1 4 4 5 2 9" xfId="42212" xr:uid="{00000000-0005-0000-0000-00002CA40000}"/>
    <cellStyle name="20% - Accent1 4 4 5 3" xfId="42213" xr:uid="{00000000-0005-0000-0000-00002DA40000}"/>
    <cellStyle name="20% - Accent1 4 4 5 3 2" xfId="42214" xr:uid="{00000000-0005-0000-0000-00002EA40000}"/>
    <cellStyle name="20% - Accent1 4 4 5 3 2 2" xfId="42215" xr:uid="{00000000-0005-0000-0000-00002FA40000}"/>
    <cellStyle name="20% - Accent1 4 4 5 3 2 2 2" xfId="42216" xr:uid="{00000000-0005-0000-0000-000030A40000}"/>
    <cellStyle name="20% - Accent1 4 4 5 3 2 2 2 2" xfId="42217" xr:uid="{00000000-0005-0000-0000-000031A40000}"/>
    <cellStyle name="20% - Accent1 4 4 5 3 2 2 3" xfId="42218" xr:uid="{00000000-0005-0000-0000-000032A40000}"/>
    <cellStyle name="20% - Accent1 4 4 5 3 2 3" xfId="42219" xr:uid="{00000000-0005-0000-0000-000033A40000}"/>
    <cellStyle name="20% - Accent1 4 4 5 3 2 3 2" xfId="42220" xr:uid="{00000000-0005-0000-0000-000034A40000}"/>
    <cellStyle name="20% - Accent1 4 4 5 3 2 4" xfId="42221" xr:uid="{00000000-0005-0000-0000-000035A40000}"/>
    <cellStyle name="20% - Accent1 4 4 5 3 3" xfId="42222" xr:uid="{00000000-0005-0000-0000-000036A40000}"/>
    <cellStyle name="20% - Accent1 4 4 5 3 3 2" xfId="42223" xr:uid="{00000000-0005-0000-0000-000037A40000}"/>
    <cellStyle name="20% - Accent1 4 4 5 3 3 2 2" xfId="42224" xr:uid="{00000000-0005-0000-0000-000038A40000}"/>
    <cellStyle name="20% - Accent1 4 4 5 3 3 2 2 2" xfId="42225" xr:uid="{00000000-0005-0000-0000-000039A40000}"/>
    <cellStyle name="20% - Accent1 4 4 5 3 3 2 3" xfId="42226" xr:uid="{00000000-0005-0000-0000-00003AA40000}"/>
    <cellStyle name="20% - Accent1 4 4 5 3 3 3" xfId="42227" xr:uid="{00000000-0005-0000-0000-00003BA40000}"/>
    <cellStyle name="20% - Accent1 4 4 5 3 3 3 2" xfId="42228" xr:uid="{00000000-0005-0000-0000-00003CA40000}"/>
    <cellStyle name="20% - Accent1 4 4 5 3 3 4" xfId="42229" xr:uid="{00000000-0005-0000-0000-00003DA40000}"/>
    <cellStyle name="20% - Accent1 4 4 5 3 4" xfId="42230" xr:uid="{00000000-0005-0000-0000-00003EA40000}"/>
    <cellStyle name="20% - Accent1 4 4 5 3 4 2" xfId="42231" xr:uid="{00000000-0005-0000-0000-00003FA40000}"/>
    <cellStyle name="20% - Accent1 4 4 5 3 4 2 2" xfId="42232" xr:uid="{00000000-0005-0000-0000-000040A40000}"/>
    <cellStyle name="20% - Accent1 4 4 5 3 4 2 2 2" xfId="42233" xr:uid="{00000000-0005-0000-0000-000041A40000}"/>
    <cellStyle name="20% - Accent1 4 4 5 3 4 2 3" xfId="42234" xr:uid="{00000000-0005-0000-0000-000042A40000}"/>
    <cellStyle name="20% - Accent1 4 4 5 3 4 3" xfId="42235" xr:uid="{00000000-0005-0000-0000-000043A40000}"/>
    <cellStyle name="20% - Accent1 4 4 5 3 4 3 2" xfId="42236" xr:uid="{00000000-0005-0000-0000-000044A40000}"/>
    <cellStyle name="20% - Accent1 4 4 5 3 4 4" xfId="42237" xr:uid="{00000000-0005-0000-0000-000045A40000}"/>
    <cellStyle name="20% - Accent1 4 4 5 3 5" xfId="42238" xr:uid="{00000000-0005-0000-0000-000046A40000}"/>
    <cellStyle name="20% - Accent1 4 4 5 3 5 2" xfId="42239" xr:uid="{00000000-0005-0000-0000-000047A40000}"/>
    <cellStyle name="20% - Accent1 4 4 5 3 5 2 2" xfId="42240" xr:uid="{00000000-0005-0000-0000-000048A40000}"/>
    <cellStyle name="20% - Accent1 4 4 5 3 5 3" xfId="42241" xr:uid="{00000000-0005-0000-0000-000049A40000}"/>
    <cellStyle name="20% - Accent1 4 4 5 3 6" xfId="42242" xr:uid="{00000000-0005-0000-0000-00004AA40000}"/>
    <cellStyle name="20% - Accent1 4 4 5 3 6 2" xfId="42243" xr:uid="{00000000-0005-0000-0000-00004BA40000}"/>
    <cellStyle name="20% - Accent1 4 4 5 3 6 2 2" xfId="42244" xr:uid="{00000000-0005-0000-0000-00004CA40000}"/>
    <cellStyle name="20% - Accent1 4 4 5 3 6 3" xfId="42245" xr:uid="{00000000-0005-0000-0000-00004DA40000}"/>
    <cellStyle name="20% - Accent1 4 4 5 3 7" xfId="42246" xr:uid="{00000000-0005-0000-0000-00004EA40000}"/>
    <cellStyle name="20% - Accent1 4 4 5 3 7 2" xfId="42247" xr:uid="{00000000-0005-0000-0000-00004FA40000}"/>
    <cellStyle name="20% - Accent1 4 4 5 3 8" xfId="42248" xr:uid="{00000000-0005-0000-0000-000050A40000}"/>
    <cellStyle name="20% - Accent1 4 4 5 3 8 2" xfId="42249" xr:uid="{00000000-0005-0000-0000-000051A40000}"/>
    <cellStyle name="20% - Accent1 4 4 5 3 9" xfId="42250" xr:uid="{00000000-0005-0000-0000-000052A40000}"/>
    <cellStyle name="20% - Accent1 4 4 5 4" xfId="42251" xr:uid="{00000000-0005-0000-0000-000053A40000}"/>
    <cellStyle name="20% - Accent1 4 4 5 4 2" xfId="42252" xr:uid="{00000000-0005-0000-0000-000054A40000}"/>
    <cellStyle name="20% - Accent1 4 4 5 4 2 2" xfId="42253" xr:uid="{00000000-0005-0000-0000-000055A40000}"/>
    <cellStyle name="20% - Accent1 4 4 5 4 2 2 2" xfId="42254" xr:uid="{00000000-0005-0000-0000-000056A40000}"/>
    <cellStyle name="20% - Accent1 4 4 5 4 2 3" xfId="42255" xr:uid="{00000000-0005-0000-0000-000057A40000}"/>
    <cellStyle name="20% - Accent1 4 4 5 4 3" xfId="42256" xr:uid="{00000000-0005-0000-0000-000058A40000}"/>
    <cellStyle name="20% - Accent1 4 4 5 4 3 2" xfId="42257" xr:uid="{00000000-0005-0000-0000-000059A40000}"/>
    <cellStyle name="20% - Accent1 4 4 5 4 4" xfId="42258" xr:uid="{00000000-0005-0000-0000-00005AA40000}"/>
    <cellStyle name="20% - Accent1 4 4 5 5" xfId="42259" xr:uid="{00000000-0005-0000-0000-00005BA40000}"/>
    <cellStyle name="20% - Accent1 4 4 5 5 2" xfId="42260" xr:uid="{00000000-0005-0000-0000-00005CA40000}"/>
    <cellStyle name="20% - Accent1 4 4 5 5 2 2" xfId="42261" xr:uid="{00000000-0005-0000-0000-00005DA40000}"/>
    <cellStyle name="20% - Accent1 4 4 5 5 2 2 2" xfId="42262" xr:uid="{00000000-0005-0000-0000-00005EA40000}"/>
    <cellStyle name="20% - Accent1 4 4 5 5 2 3" xfId="42263" xr:uid="{00000000-0005-0000-0000-00005FA40000}"/>
    <cellStyle name="20% - Accent1 4 4 5 5 3" xfId="42264" xr:uid="{00000000-0005-0000-0000-000060A40000}"/>
    <cellStyle name="20% - Accent1 4 4 5 5 3 2" xfId="42265" xr:uid="{00000000-0005-0000-0000-000061A40000}"/>
    <cellStyle name="20% - Accent1 4 4 5 5 4" xfId="42266" xr:uid="{00000000-0005-0000-0000-000062A40000}"/>
    <cellStyle name="20% - Accent1 4 4 5 6" xfId="42267" xr:uid="{00000000-0005-0000-0000-000063A40000}"/>
    <cellStyle name="20% - Accent1 4 4 5 6 2" xfId="42268" xr:uid="{00000000-0005-0000-0000-000064A40000}"/>
    <cellStyle name="20% - Accent1 4 4 5 6 2 2" xfId="42269" xr:uid="{00000000-0005-0000-0000-000065A40000}"/>
    <cellStyle name="20% - Accent1 4 4 5 6 2 2 2" xfId="42270" xr:uid="{00000000-0005-0000-0000-000066A40000}"/>
    <cellStyle name="20% - Accent1 4 4 5 6 2 3" xfId="42271" xr:uid="{00000000-0005-0000-0000-000067A40000}"/>
    <cellStyle name="20% - Accent1 4 4 5 6 3" xfId="42272" xr:uid="{00000000-0005-0000-0000-000068A40000}"/>
    <cellStyle name="20% - Accent1 4 4 5 6 3 2" xfId="42273" xr:uid="{00000000-0005-0000-0000-000069A40000}"/>
    <cellStyle name="20% - Accent1 4 4 5 6 4" xfId="42274" xr:uid="{00000000-0005-0000-0000-00006AA40000}"/>
    <cellStyle name="20% - Accent1 4 4 5 7" xfId="42275" xr:uid="{00000000-0005-0000-0000-00006BA40000}"/>
    <cellStyle name="20% - Accent1 4 4 5 7 2" xfId="42276" xr:uid="{00000000-0005-0000-0000-00006CA40000}"/>
    <cellStyle name="20% - Accent1 4 4 5 7 2 2" xfId="42277" xr:uid="{00000000-0005-0000-0000-00006DA40000}"/>
    <cellStyle name="20% - Accent1 4 4 5 7 3" xfId="42278" xr:uid="{00000000-0005-0000-0000-00006EA40000}"/>
    <cellStyle name="20% - Accent1 4 4 5 8" xfId="42279" xr:uid="{00000000-0005-0000-0000-00006FA40000}"/>
    <cellStyle name="20% - Accent1 4 4 5 8 2" xfId="42280" xr:uid="{00000000-0005-0000-0000-000070A40000}"/>
    <cellStyle name="20% - Accent1 4 4 5 8 2 2" xfId="42281" xr:uid="{00000000-0005-0000-0000-000071A40000}"/>
    <cellStyle name="20% - Accent1 4 4 5 8 3" xfId="42282" xr:uid="{00000000-0005-0000-0000-000072A40000}"/>
    <cellStyle name="20% - Accent1 4 4 5 9" xfId="42283" xr:uid="{00000000-0005-0000-0000-000073A40000}"/>
    <cellStyle name="20% - Accent1 4 4 5 9 2" xfId="42284" xr:uid="{00000000-0005-0000-0000-000074A40000}"/>
    <cellStyle name="20% - Accent1 4 4 6" xfId="42285" xr:uid="{00000000-0005-0000-0000-000075A40000}"/>
    <cellStyle name="20% - Accent1 4 4 6 10" xfId="42286" xr:uid="{00000000-0005-0000-0000-000076A40000}"/>
    <cellStyle name="20% - Accent1 4 4 6 10 2" xfId="42287" xr:uid="{00000000-0005-0000-0000-000077A40000}"/>
    <cellStyle name="20% - Accent1 4 4 6 11" xfId="42288" xr:uid="{00000000-0005-0000-0000-000078A40000}"/>
    <cellStyle name="20% - Accent1 4 4 6 2" xfId="42289" xr:uid="{00000000-0005-0000-0000-000079A40000}"/>
    <cellStyle name="20% - Accent1 4 4 6 2 2" xfId="42290" xr:uid="{00000000-0005-0000-0000-00007AA40000}"/>
    <cellStyle name="20% - Accent1 4 4 6 2 2 2" xfId="42291" xr:uid="{00000000-0005-0000-0000-00007BA40000}"/>
    <cellStyle name="20% - Accent1 4 4 6 2 2 2 2" xfId="42292" xr:uid="{00000000-0005-0000-0000-00007CA40000}"/>
    <cellStyle name="20% - Accent1 4 4 6 2 2 2 2 2" xfId="42293" xr:uid="{00000000-0005-0000-0000-00007DA40000}"/>
    <cellStyle name="20% - Accent1 4 4 6 2 2 2 3" xfId="42294" xr:uid="{00000000-0005-0000-0000-00007EA40000}"/>
    <cellStyle name="20% - Accent1 4 4 6 2 2 3" xfId="42295" xr:uid="{00000000-0005-0000-0000-00007FA40000}"/>
    <cellStyle name="20% - Accent1 4 4 6 2 2 3 2" xfId="42296" xr:uid="{00000000-0005-0000-0000-000080A40000}"/>
    <cellStyle name="20% - Accent1 4 4 6 2 2 4" xfId="42297" xr:uid="{00000000-0005-0000-0000-000081A40000}"/>
    <cellStyle name="20% - Accent1 4 4 6 2 3" xfId="42298" xr:uid="{00000000-0005-0000-0000-000082A40000}"/>
    <cellStyle name="20% - Accent1 4 4 6 2 3 2" xfId="42299" xr:uid="{00000000-0005-0000-0000-000083A40000}"/>
    <cellStyle name="20% - Accent1 4 4 6 2 3 2 2" xfId="42300" xr:uid="{00000000-0005-0000-0000-000084A40000}"/>
    <cellStyle name="20% - Accent1 4 4 6 2 3 2 2 2" xfId="42301" xr:uid="{00000000-0005-0000-0000-000085A40000}"/>
    <cellStyle name="20% - Accent1 4 4 6 2 3 2 3" xfId="42302" xr:uid="{00000000-0005-0000-0000-000086A40000}"/>
    <cellStyle name="20% - Accent1 4 4 6 2 3 3" xfId="42303" xr:uid="{00000000-0005-0000-0000-000087A40000}"/>
    <cellStyle name="20% - Accent1 4 4 6 2 3 3 2" xfId="42304" xr:uid="{00000000-0005-0000-0000-000088A40000}"/>
    <cellStyle name="20% - Accent1 4 4 6 2 3 4" xfId="42305" xr:uid="{00000000-0005-0000-0000-000089A40000}"/>
    <cellStyle name="20% - Accent1 4 4 6 2 4" xfId="42306" xr:uid="{00000000-0005-0000-0000-00008AA40000}"/>
    <cellStyle name="20% - Accent1 4 4 6 2 4 2" xfId="42307" xr:uid="{00000000-0005-0000-0000-00008BA40000}"/>
    <cellStyle name="20% - Accent1 4 4 6 2 4 2 2" xfId="42308" xr:uid="{00000000-0005-0000-0000-00008CA40000}"/>
    <cellStyle name="20% - Accent1 4 4 6 2 4 2 2 2" xfId="42309" xr:uid="{00000000-0005-0000-0000-00008DA40000}"/>
    <cellStyle name="20% - Accent1 4 4 6 2 4 2 3" xfId="42310" xr:uid="{00000000-0005-0000-0000-00008EA40000}"/>
    <cellStyle name="20% - Accent1 4 4 6 2 4 3" xfId="42311" xr:uid="{00000000-0005-0000-0000-00008FA40000}"/>
    <cellStyle name="20% - Accent1 4 4 6 2 4 3 2" xfId="42312" xr:uid="{00000000-0005-0000-0000-000090A40000}"/>
    <cellStyle name="20% - Accent1 4 4 6 2 4 4" xfId="42313" xr:uid="{00000000-0005-0000-0000-000091A40000}"/>
    <cellStyle name="20% - Accent1 4 4 6 2 5" xfId="42314" xr:uid="{00000000-0005-0000-0000-000092A40000}"/>
    <cellStyle name="20% - Accent1 4 4 6 2 5 2" xfId="42315" xr:uid="{00000000-0005-0000-0000-000093A40000}"/>
    <cellStyle name="20% - Accent1 4 4 6 2 5 2 2" xfId="42316" xr:uid="{00000000-0005-0000-0000-000094A40000}"/>
    <cellStyle name="20% - Accent1 4 4 6 2 5 3" xfId="42317" xr:uid="{00000000-0005-0000-0000-000095A40000}"/>
    <cellStyle name="20% - Accent1 4 4 6 2 6" xfId="42318" xr:uid="{00000000-0005-0000-0000-000096A40000}"/>
    <cellStyle name="20% - Accent1 4 4 6 2 6 2" xfId="42319" xr:uid="{00000000-0005-0000-0000-000097A40000}"/>
    <cellStyle name="20% - Accent1 4 4 6 2 6 2 2" xfId="42320" xr:uid="{00000000-0005-0000-0000-000098A40000}"/>
    <cellStyle name="20% - Accent1 4 4 6 2 6 3" xfId="42321" xr:uid="{00000000-0005-0000-0000-000099A40000}"/>
    <cellStyle name="20% - Accent1 4 4 6 2 7" xfId="42322" xr:uid="{00000000-0005-0000-0000-00009AA40000}"/>
    <cellStyle name="20% - Accent1 4 4 6 2 7 2" xfId="42323" xr:uid="{00000000-0005-0000-0000-00009BA40000}"/>
    <cellStyle name="20% - Accent1 4 4 6 2 8" xfId="42324" xr:uid="{00000000-0005-0000-0000-00009CA40000}"/>
    <cellStyle name="20% - Accent1 4 4 6 2 8 2" xfId="42325" xr:uid="{00000000-0005-0000-0000-00009DA40000}"/>
    <cellStyle name="20% - Accent1 4 4 6 2 9" xfId="42326" xr:uid="{00000000-0005-0000-0000-00009EA40000}"/>
    <cellStyle name="20% - Accent1 4 4 6 3" xfId="42327" xr:uid="{00000000-0005-0000-0000-00009FA40000}"/>
    <cellStyle name="20% - Accent1 4 4 6 3 2" xfId="42328" xr:uid="{00000000-0005-0000-0000-0000A0A40000}"/>
    <cellStyle name="20% - Accent1 4 4 6 3 2 2" xfId="42329" xr:uid="{00000000-0005-0000-0000-0000A1A40000}"/>
    <cellStyle name="20% - Accent1 4 4 6 3 2 2 2" xfId="42330" xr:uid="{00000000-0005-0000-0000-0000A2A40000}"/>
    <cellStyle name="20% - Accent1 4 4 6 3 2 2 2 2" xfId="42331" xr:uid="{00000000-0005-0000-0000-0000A3A40000}"/>
    <cellStyle name="20% - Accent1 4 4 6 3 2 2 3" xfId="42332" xr:uid="{00000000-0005-0000-0000-0000A4A40000}"/>
    <cellStyle name="20% - Accent1 4 4 6 3 2 3" xfId="42333" xr:uid="{00000000-0005-0000-0000-0000A5A40000}"/>
    <cellStyle name="20% - Accent1 4 4 6 3 2 3 2" xfId="42334" xr:uid="{00000000-0005-0000-0000-0000A6A40000}"/>
    <cellStyle name="20% - Accent1 4 4 6 3 2 4" xfId="42335" xr:uid="{00000000-0005-0000-0000-0000A7A40000}"/>
    <cellStyle name="20% - Accent1 4 4 6 3 3" xfId="42336" xr:uid="{00000000-0005-0000-0000-0000A8A40000}"/>
    <cellStyle name="20% - Accent1 4 4 6 3 3 2" xfId="42337" xr:uid="{00000000-0005-0000-0000-0000A9A40000}"/>
    <cellStyle name="20% - Accent1 4 4 6 3 3 2 2" xfId="42338" xr:uid="{00000000-0005-0000-0000-0000AAA40000}"/>
    <cellStyle name="20% - Accent1 4 4 6 3 3 2 2 2" xfId="42339" xr:uid="{00000000-0005-0000-0000-0000ABA40000}"/>
    <cellStyle name="20% - Accent1 4 4 6 3 3 2 3" xfId="42340" xr:uid="{00000000-0005-0000-0000-0000ACA40000}"/>
    <cellStyle name="20% - Accent1 4 4 6 3 3 3" xfId="42341" xr:uid="{00000000-0005-0000-0000-0000ADA40000}"/>
    <cellStyle name="20% - Accent1 4 4 6 3 3 3 2" xfId="42342" xr:uid="{00000000-0005-0000-0000-0000AEA40000}"/>
    <cellStyle name="20% - Accent1 4 4 6 3 3 4" xfId="42343" xr:uid="{00000000-0005-0000-0000-0000AFA40000}"/>
    <cellStyle name="20% - Accent1 4 4 6 3 4" xfId="42344" xr:uid="{00000000-0005-0000-0000-0000B0A40000}"/>
    <cellStyle name="20% - Accent1 4 4 6 3 4 2" xfId="42345" xr:uid="{00000000-0005-0000-0000-0000B1A40000}"/>
    <cellStyle name="20% - Accent1 4 4 6 3 4 2 2" xfId="42346" xr:uid="{00000000-0005-0000-0000-0000B2A40000}"/>
    <cellStyle name="20% - Accent1 4 4 6 3 4 2 2 2" xfId="42347" xr:uid="{00000000-0005-0000-0000-0000B3A40000}"/>
    <cellStyle name="20% - Accent1 4 4 6 3 4 2 3" xfId="42348" xr:uid="{00000000-0005-0000-0000-0000B4A40000}"/>
    <cellStyle name="20% - Accent1 4 4 6 3 4 3" xfId="42349" xr:uid="{00000000-0005-0000-0000-0000B5A40000}"/>
    <cellStyle name="20% - Accent1 4 4 6 3 4 3 2" xfId="42350" xr:uid="{00000000-0005-0000-0000-0000B6A40000}"/>
    <cellStyle name="20% - Accent1 4 4 6 3 4 4" xfId="42351" xr:uid="{00000000-0005-0000-0000-0000B7A40000}"/>
    <cellStyle name="20% - Accent1 4 4 6 3 5" xfId="42352" xr:uid="{00000000-0005-0000-0000-0000B8A40000}"/>
    <cellStyle name="20% - Accent1 4 4 6 3 5 2" xfId="42353" xr:uid="{00000000-0005-0000-0000-0000B9A40000}"/>
    <cellStyle name="20% - Accent1 4 4 6 3 5 2 2" xfId="42354" xr:uid="{00000000-0005-0000-0000-0000BAA40000}"/>
    <cellStyle name="20% - Accent1 4 4 6 3 5 3" xfId="42355" xr:uid="{00000000-0005-0000-0000-0000BBA40000}"/>
    <cellStyle name="20% - Accent1 4 4 6 3 6" xfId="42356" xr:uid="{00000000-0005-0000-0000-0000BCA40000}"/>
    <cellStyle name="20% - Accent1 4 4 6 3 6 2" xfId="42357" xr:uid="{00000000-0005-0000-0000-0000BDA40000}"/>
    <cellStyle name="20% - Accent1 4 4 6 3 6 2 2" xfId="42358" xr:uid="{00000000-0005-0000-0000-0000BEA40000}"/>
    <cellStyle name="20% - Accent1 4 4 6 3 6 3" xfId="42359" xr:uid="{00000000-0005-0000-0000-0000BFA40000}"/>
    <cellStyle name="20% - Accent1 4 4 6 3 7" xfId="42360" xr:uid="{00000000-0005-0000-0000-0000C0A40000}"/>
    <cellStyle name="20% - Accent1 4 4 6 3 7 2" xfId="42361" xr:uid="{00000000-0005-0000-0000-0000C1A40000}"/>
    <cellStyle name="20% - Accent1 4 4 6 3 8" xfId="42362" xr:uid="{00000000-0005-0000-0000-0000C2A40000}"/>
    <cellStyle name="20% - Accent1 4 4 6 3 8 2" xfId="42363" xr:uid="{00000000-0005-0000-0000-0000C3A40000}"/>
    <cellStyle name="20% - Accent1 4 4 6 3 9" xfId="42364" xr:uid="{00000000-0005-0000-0000-0000C4A40000}"/>
    <cellStyle name="20% - Accent1 4 4 6 4" xfId="42365" xr:uid="{00000000-0005-0000-0000-0000C5A40000}"/>
    <cellStyle name="20% - Accent1 4 4 6 4 2" xfId="42366" xr:uid="{00000000-0005-0000-0000-0000C6A40000}"/>
    <cellStyle name="20% - Accent1 4 4 6 4 2 2" xfId="42367" xr:uid="{00000000-0005-0000-0000-0000C7A40000}"/>
    <cellStyle name="20% - Accent1 4 4 6 4 2 2 2" xfId="42368" xr:uid="{00000000-0005-0000-0000-0000C8A40000}"/>
    <cellStyle name="20% - Accent1 4 4 6 4 2 3" xfId="42369" xr:uid="{00000000-0005-0000-0000-0000C9A40000}"/>
    <cellStyle name="20% - Accent1 4 4 6 4 3" xfId="42370" xr:uid="{00000000-0005-0000-0000-0000CAA40000}"/>
    <cellStyle name="20% - Accent1 4 4 6 4 3 2" xfId="42371" xr:uid="{00000000-0005-0000-0000-0000CBA40000}"/>
    <cellStyle name="20% - Accent1 4 4 6 4 4" xfId="42372" xr:uid="{00000000-0005-0000-0000-0000CCA40000}"/>
    <cellStyle name="20% - Accent1 4 4 6 5" xfId="42373" xr:uid="{00000000-0005-0000-0000-0000CDA40000}"/>
    <cellStyle name="20% - Accent1 4 4 6 5 2" xfId="42374" xr:uid="{00000000-0005-0000-0000-0000CEA40000}"/>
    <cellStyle name="20% - Accent1 4 4 6 5 2 2" xfId="42375" xr:uid="{00000000-0005-0000-0000-0000CFA40000}"/>
    <cellStyle name="20% - Accent1 4 4 6 5 2 2 2" xfId="42376" xr:uid="{00000000-0005-0000-0000-0000D0A40000}"/>
    <cellStyle name="20% - Accent1 4 4 6 5 2 3" xfId="42377" xr:uid="{00000000-0005-0000-0000-0000D1A40000}"/>
    <cellStyle name="20% - Accent1 4 4 6 5 3" xfId="42378" xr:uid="{00000000-0005-0000-0000-0000D2A40000}"/>
    <cellStyle name="20% - Accent1 4 4 6 5 3 2" xfId="42379" xr:uid="{00000000-0005-0000-0000-0000D3A40000}"/>
    <cellStyle name="20% - Accent1 4 4 6 5 4" xfId="42380" xr:uid="{00000000-0005-0000-0000-0000D4A40000}"/>
    <cellStyle name="20% - Accent1 4 4 6 6" xfId="42381" xr:uid="{00000000-0005-0000-0000-0000D5A40000}"/>
    <cellStyle name="20% - Accent1 4 4 6 6 2" xfId="42382" xr:uid="{00000000-0005-0000-0000-0000D6A40000}"/>
    <cellStyle name="20% - Accent1 4 4 6 6 2 2" xfId="42383" xr:uid="{00000000-0005-0000-0000-0000D7A40000}"/>
    <cellStyle name="20% - Accent1 4 4 6 6 2 2 2" xfId="42384" xr:uid="{00000000-0005-0000-0000-0000D8A40000}"/>
    <cellStyle name="20% - Accent1 4 4 6 6 2 3" xfId="42385" xr:uid="{00000000-0005-0000-0000-0000D9A40000}"/>
    <cellStyle name="20% - Accent1 4 4 6 6 3" xfId="42386" xr:uid="{00000000-0005-0000-0000-0000DAA40000}"/>
    <cellStyle name="20% - Accent1 4 4 6 6 3 2" xfId="42387" xr:uid="{00000000-0005-0000-0000-0000DBA40000}"/>
    <cellStyle name="20% - Accent1 4 4 6 6 4" xfId="42388" xr:uid="{00000000-0005-0000-0000-0000DCA40000}"/>
    <cellStyle name="20% - Accent1 4 4 6 7" xfId="42389" xr:uid="{00000000-0005-0000-0000-0000DDA40000}"/>
    <cellStyle name="20% - Accent1 4 4 6 7 2" xfId="42390" xr:uid="{00000000-0005-0000-0000-0000DEA40000}"/>
    <cellStyle name="20% - Accent1 4 4 6 7 2 2" xfId="42391" xr:uid="{00000000-0005-0000-0000-0000DFA40000}"/>
    <cellStyle name="20% - Accent1 4 4 6 7 3" xfId="42392" xr:uid="{00000000-0005-0000-0000-0000E0A40000}"/>
    <cellStyle name="20% - Accent1 4 4 6 8" xfId="42393" xr:uid="{00000000-0005-0000-0000-0000E1A40000}"/>
    <cellStyle name="20% - Accent1 4 4 6 8 2" xfId="42394" xr:uid="{00000000-0005-0000-0000-0000E2A40000}"/>
    <cellStyle name="20% - Accent1 4 4 6 8 2 2" xfId="42395" xr:uid="{00000000-0005-0000-0000-0000E3A40000}"/>
    <cellStyle name="20% - Accent1 4 4 6 8 3" xfId="42396" xr:uid="{00000000-0005-0000-0000-0000E4A40000}"/>
    <cellStyle name="20% - Accent1 4 4 6 9" xfId="42397" xr:uid="{00000000-0005-0000-0000-0000E5A40000}"/>
    <cellStyle name="20% - Accent1 4 4 6 9 2" xfId="42398" xr:uid="{00000000-0005-0000-0000-0000E6A40000}"/>
    <cellStyle name="20% - Accent1 4 4 7" xfId="42399" xr:uid="{00000000-0005-0000-0000-0000E7A40000}"/>
    <cellStyle name="20% - Accent1 4 4 7 2" xfId="42400" xr:uid="{00000000-0005-0000-0000-0000E8A40000}"/>
    <cellStyle name="20% - Accent1 4 4 7 2 2" xfId="42401" xr:uid="{00000000-0005-0000-0000-0000E9A40000}"/>
    <cellStyle name="20% - Accent1 4 4 7 2 2 2" xfId="42402" xr:uid="{00000000-0005-0000-0000-0000EAA40000}"/>
    <cellStyle name="20% - Accent1 4 4 7 2 2 2 2" xfId="42403" xr:uid="{00000000-0005-0000-0000-0000EBA40000}"/>
    <cellStyle name="20% - Accent1 4 4 7 2 2 3" xfId="42404" xr:uid="{00000000-0005-0000-0000-0000ECA40000}"/>
    <cellStyle name="20% - Accent1 4 4 7 2 3" xfId="42405" xr:uid="{00000000-0005-0000-0000-0000EDA40000}"/>
    <cellStyle name="20% - Accent1 4 4 7 2 3 2" xfId="42406" xr:uid="{00000000-0005-0000-0000-0000EEA40000}"/>
    <cellStyle name="20% - Accent1 4 4 7 2 4" xfId="42407" xr:uid="{00000000-0005-0000-0000-0000EFA40000}"/>
    <cellStyle name="20% - Accent1 4 4 7 3" xfId="42408" xr:uid="{00000000-0005-0000-0000-0000F0A40000}"/>
    <cellStyle name="20% - Accent1 4 4 7 3 2" xfId="42409" xr:uid="{00000000-0005-0000-0000-0000F1A40000}"/>
    <cellStyle name="20% - Accent1 4 4 7 3 2 2" xfId="42410" xr:uid="{00000000-0005-0000-0000-0000F2A40000}"/>
    <cellStyle name="20% - Accent1 4 4 7 3 2 2 2" xfId="42411" xr:uid="{00000000-0005-0000-0000-0000F3A40000}"/>
    <cellStyle name="20% - Accent1 4 4 7 3 2 3" xfId="42412" xr:uid="{00000000-0005-0000-0000-0000F4A40000}"/>
    <cellStyle name="20% - Accent1 4 4 7 3 3" xfId="42413" xr:uid="{00000000-0005-0000-0000-0000F5A40000}"/>
    <cellStyle name="20% - Accent1 4 4 7 3 3 2" xfId="42414" xr:uid="{00000000-0005-0000-0000-0000F6A40000}"/>
    <cellStyle name="20% - Accent1 4 4 7 3 4" xfId="42415" xr:uid="{00000000-0005-0000-0000-0000F7A40000}"/>
    <cellStyle name="20% - Accent1 4 4 7 4" xfId="42416" xr:uid="{00000000-0005-0000-0000-0000F8A40000}"/>
    <cellStyle name="20% - Accent1 4 4 7 4 2" xfId="42417" xr:uid="{00000000-0005-0000-0000-0000F9A40000}"/>
    <cellStyle name="20% - Accent1 4 4 7 4 2 2" xfId="42418" xr:uid="{00000000-0005-0000-0000-0000FAA40000}"/>
    <cellStyle name="20% - Accent1 4 4 7 4 2 2 2" xfId="42419" xr:uid="{00000000-0005-0000-0000-0000FBA40000}"/>
    <cellStyle name="20% - Accent1 4 4 7 4 2 3" xfId="42420" xr:uid="{00000000-0005-0000-0000-0000FCA40000}"/>
    <cellStyle name="20% - Accent1 4 4 7 4 3" xfId="42421" xr:uid="{00000000-0005-0000-0000-0000FDA40000}"/>
    <cellStyle name="20% - Accent1 4 4 7 4 3 2" xfId="42422" xr:uid="{00000000-0005-0000-0000-0000FEA40000}"/>
    <cellStyle name="20% - Accent1 4 4 7 4 4" xfId="42423" xr:uid="{00000000-0005-0000-0000-0000FFA40000}"/>
    <cellStyle name="20% - Accent1 4 4 7 5" xfId="42424" xr:uid="{00000000-0005-0000-0000-000000A50000}"/>
    <cellStyle name="20% - Accent1 4 4 7 5 2" xfId="42425" xr:uid="{00000000-0005-0000-0000-000001A50000}"/>
    <cellStyle name="20% - Accent1 4 4 7 5 2 2" xfId="42426" xr:uid="{00000000-0005-0000-0000-000002A50000}"/>
    <cellStyle name="20% - Accent1 4 4 7 5 3" xfId="42427" xr:uid="{00000000-0005-0000-0000-000003A50000}"/>
    <cellStyle name="20% - Accent1 4 4 7 6" xfId="42428" xr:uid="{00000000-0005-0000-0000-000004A50000}"/>
    <cellStyle name="20% - Accent1 4 4 7 6 2" xfId="42429" xr:uid="{00000000-0005-0000-0000-000005A50000}"/>
    <cellStyle name="20% - Accent1 4 4 7 6 2 2" xfId="42430" xr:uid="{00000000-0005-0000-0000-000006A50000}"/>
    <cellStyle name="20% - Accent1 4 4 7 6 3" xfId="42431" xr:uid="{00000000-0005-0000-0000-000007A50000}"/>
    <cellStyle name="20% - Accent1 4 4 7 7" xfId="42432" xr:uid="{00000000-0005-0000-0000-000008A50000}"/>
    <cellStyle name="20% - Accent1 4 4 7 7 2" xfId="42433" xr:uid="{00000000-0005-0000-0000-000009A50000}"/>
    <cellStyle name="20% - Accent1 4 4 7 8" xfId="42434" xr:uid="{00000000-0005-0000-0000-00000AA50000}"/>
    <cellStyle name="20% - Accent1 4 4 7 8 2" xfId="42435" xr:uid="{00000000-0005-0000-0000-00000BA50000}"/>
    <cellStyle name="20% - Accent1 4 4 7 9" xfId="42436" xr:uid="{00000000-0005-0000-0000-00000CA50000}"/>
    <cellStyle name="20% - Accent1 4 4 8" xfId="42437" xr:uid="{00000000-0005-0000-0000-00000DA50000}"/>
    <cellStyle name="20% - Accent1 4 4 8 2" xfId="42438" xr:uid="{00000000-0005-0000-0000-00000EA50000}"/>
    <cellStyle name="20% - Accent1 4 4 8 2 2" xfId="42439" xr:uid="{00000000-0005-0000-0000-00000FA50000}"/>
    <cellStyle name="20% - Accent1 4 4 8 2 2 2" xfId="42440" xr:uid="{00000000-0005-0000-0000-000010A50000}"/>
    <cellStyle name="20% - Accent1 4 4 8 2 2 2 2" xfId="42441" xr:uid="{00000000-0005-0000-0000-000011A50000}"/>
    <cellStyle name="20% - Accent1 4 4 8 2 2 3" xfId="42442" xr:uid="{00000000-0005-0000-0000-000012A50000}"/>
    <cellStyle name="20% - Accent1 4 4 8 2 3" xfId="42443" xr:uid="{00000000-0005-0000-0000-000013A50000}"/>
    <cellStyle name="20% - Accent1 4 4 8 2 3 2" xfId="42444" xr:uid="{00000000-0005-0000-0000-000014A50000}"/>
    <cellStyle name="20% - Accent1 4 4 8 2 4" xfId="42445" xr:uid="{00000000-0005-0000-0000-000015A50000}"/>
    <cellStyle name="20% - Accent1 4 4 8 3" xfId="42446" xr:uid="{00000000-0005-0000-0000-000016A50000}"/>
    <cellStyle name="20% - Accent1 4 4 8 3 2" xfId="42447" xr:uid="{00000000-0005-0000-0000-000017A50000}"/>
    <cellStyle name="20% - Accent1 4 4 8 3 2 2" xfId="42448" xr:uid="{00000000-0005-0000-0000-000018A50000}"/>
    <cellStyle name="20% - Accent1 4 4 8 3 2 2 2" xfId="42449" xr:uid="{00000000-0005-0000-0000-000019A50000}"/>
    <cellStyle name="20% - Accent1 4 4 8 3 2 3" xfId="42450" xr:uid="{00000000-0005-0000-0000-00001AA50000}"/>
    <cellStyle name="20% - Accent1 4 4 8 3 3" xfId="42451" xr:uid="{00000000-0005-0000-0000-00001BA50000}"/>
    <cellStyle name="20% - Accent1 4 4 8 3 3 2" xfId="42452" xr:uid="{00000000-0005-0000-0000-00001CA50000}"/>
    <cellStyle name="20% - Accent1 4 4 8 3 4" xfId="42453" xr:uid="{00000000-0005-0000-0000-00001DA50000}"/>
    <cellStyle name="20% - Accent1 4 4 8 4" xfId="42454" xr:uid="{00000000-0005-0000-0000-00001EA50000}"/>
    <cellStyle name="20% - Accent1 4 4 8 4 2" xfId="42455" xr:uid="{00000000-0005-0000-0000-00001FA50000}"/>
    <cellStyle name="20% - Accent1 4 4 8 4 2 2" xfId="42456" xr:uid="{00000000-0005-0000-0000-000020A50000}"/>
    <cellStyle name="20% - Accent1 4 4 8 4 2 2 2" xfId="42457" xr:uid="{00000000-0005-0000-0000-000021A50000}"/>
    <cellStyle name="20% - Accent1 4 4 8 4 2 3" xfId="42458" xr:uid="{00000000-0005-0000-0000-000022A50000}"/>
    <cellStyle name="20% - Accent1 4 4 8 4 3" xfId="42459" xr:uid="{00000000-0005-0000-0000-000023A50000}"/>
    <cellStyle name="20% - Accent1 4 4 8 4 3 2" xfId="42460" xr:uid="{00000000-0005-0000-0000-000024A50000}"/>
    <cellStyle name="20% - Accent1 4 4 8 4 4" xfId="42461" xr:uid="{00000000-0005-0000-0000-000025A50000}"/>
    <cellStyle name="20% - Accent1 4 4 8 5" xfId="42462" xr:uid="{00000000-0005-0000-0000-000026A50000}"/>
    <cellStyle name="20% - Accent1 4 4 8 5 2" xfId="42463" xr:uid="{00000000-0005-0000-0000-000027A50000}"/>
    <cellStyle name="20% - Accent1 4 4 8 5 2 2" xfId="42464" xr:uid="{00000000-0005-0000-0000-000028A50000}"/>
    <cellStyle name="20% - Accent1 4 4 8 5 3" xfId="42465" xr:uid="{00000000-0005-0000-0000-000029A50000}"/>
    <cellStyle name="20% - Accent1 4 4 8 6" xfId="42466" xr:uid="{00000000-0005-0000-0000-00002AA50000}"/>
    <cellStyle name="20% - Accent1 4 4 8 6 2" xfId="42467" xr:uid="{00000000-0005-0000-0000-00002BA50000}"/>
    <cellStyle name="20% - Accent1 4 4 8 6 2 2" xfId="42468" xr:uid="{00000000-0005-0000-0000-00002CA50000}"/>
    <cellStyle name="20% - Accent1 4 4 8 6 3" xfId="42469" xr:uid="{00000000-0005-0000-0000-00002DA50000}"/>
    <cellStyle name="20% - Accent1 4 4 8 7" xfId="42470" xr:uid="{00000000-0005-0000-0000-00002EA50000}"/>
    <cellStyle name="20% - Accent1 4 4 8 7 2" xfId="42471" xr:uid="{00000000-0005-0000-0000-00002FA50000}"/>
    <cellStyle name="20% - Accent1 4 4 8 8" xfId="42472" xr:uid="{00000000-0005-0000-0000-000030A50000}"/>
    <cellStyle name="20% - Accent1 4 4 8 8 2" xfId="42473" xr:uid="{00000000-0005-0000-0000-000031A50000}"/>
    <cellStyle name="20% - Accent1 4 4 8 9" xfId="42474" xr:uid="{00000000-0005-0000-0000-000032A50000}"/>
    <cellStyle name="20% - Accent1 4 4 9" xfId="42475" xr:uid="{00000000-0005-0000-0000-000033A50000}"/>
    <cellStyle name="20% - Accent1 4 4 9 2" xfId="42476" xr:uid="{00000000-0005-0000-0000-000034A50000}"/>
    <cellStyle name="20% - Accent1 4 4 9 2 2" xfId="42477" xr:uid="{00000000-0005-0000-0000-000035A50000}"/>
    <cellStyle name="20% - Accent1 4 4 9 2 2 2" xfId="42478" xr:uid="{00000000-0005-0000-0000-000036A50000}"/>
    <cellStyle name="20% - Accent1 4 4 9 2 3" xfId="42479" xr:uid="{00000000-0005-0000-0000-000037A50000}"/>
    <cellStyle name="20% - Accent1 4 4 9 3" xfId="42480" xr:uid="{00000000-0005-0000-0000-000038A50000}"/>
    <cellStyle name="20% - Accent1 4 4 9 3 2" xfId="42481" xr:uid="{00000000-0005-0000-0000-000039A50000}"/>
    <cellStyle name="20% - Accent1 4 4 9 4" xfId="42482" xr:uid="{00000000-0005-0000-0000-00003AA50000}"/>
    <cellStyle name="20% - Accent1 4 5" xfId="42483" xr:uid="{00000000-0005-0000-0000-00003BA50000}"/>
    <cellStyle name="20% - Accent1 4 5 10" xfId="42484" xr:uid="{00000000-0005-0000-0000-00003CA50000}"/>
    <cellStyle name="20% - Accent1 4 5 10 2" xfId="42485" xr:uid="{00000000-0005-0000-0000-00003DA50000}"/>
    <cellStyle name="20% - Accent1 4 5 10 2 2" xfId="42486" xr:uid="{00000000-0005-0000-0000-00003EA50000}"/>
    <cellStyle name="20% - Accent1 4 5 10 2 2 2" xfId="42487" xr:uid="{00000000-0005-0000-0000-00003FA50000}"/>
    <cellStyle name="20% - Accent1 4 5 10 2 3" xfId="42488" xr:uid="{00000000-0005-0000-0000-000040A50000}"/>
    <cellStyle name="20% - Accent1 4 5 10 3" xfId="42489" xr:uid="{00000000-0005-0000-0000-000041A50000}"/>
    <cellStyle name="20% - Accent1 4 5 10 3 2" xfId="42490" xr:uid="{00000000-0005-0000-0000-000042A50000}"/>
    <cellStyle name="20% - Accent1 4 5 10 4" xfId="42491" xr:uid="{00000000-0005-0000-0000-000043A50000}"/>
    <cellStyle name="20% - Accent1 4 5 11" xfId="42492" xr:uid="{00000000-0005-0000-0000-000044A50000}"/>
    <cellStyle name="20% - Accent1 4 5 11 2" xfId="42493" xr:uid="{00000000-0005-0000-0000-000045A50000}"/>
    <cellStyle name="20% - Accent1 4 5 11 2 2" xfId="42494" xr:uid="{00000000-0005-0000-0000-000046A50000}"/>
    <cellStyle name="20% - Accent1 4 5 11 2 2 2" xfId="42495" xr:uid="{00000000-0005-0000-0000-000047A50000}"/>
    <cellStyle name="20% - Accent1 4 5 11 2 3" xfId="42496" xr:uid="{00000000-0005-0000-0000-000048A50000}"/>
    <cellStyle name="20% - Accent1 4 5 11 3" xfId="42497" xr:uid="{00000000-0005-0000-0000-000049A50000}"/>
    <cellStyle name="20% - Accent1 4 5 11 3 2" xfId="42498" xr:uid="{00000000-0005-0000-0000-00004AA50000}"/>
    <cellStyle name="20% - Accent1 4 5 11 4" xfId="42499" xr:uid="{00000000-0005-0000-0000-00004BA50000}"/>
    <cellStyle name="20% - Accent1 4 5 12" xfId="42500" xr:uid="{00000000-0005-0000-0000-00004CA50000}"/>
    <cellStyle name="20% - Accent1 4 5 12 2" xfId="42501" xr:uid="{00000000-0005-0000-0000-00004DA50000}"/>
    <cellStyle name="20% - Accent1 4 5 12 2 2" xfId="42502" xr:uid="{00000000-0005-0000-0000-00004EA50000}"/>
    <cellStyle name="20% - Accent1 4 5 12 3" xfId="42503" xr:uid="{00000000-0005-0000-0000-00004FA50000}"/>
    <cellStyle name="20% - Accent1 4 5 13" xfId="42504" xr:uid="{00000000-0005-0000-0000-000050A50000}"/>
    <cellStyle name="20% - Accent1 4 5 13 2" xfId="42505" xr:uid="{00000000-0005-0000-0000-000051A50000}"/>
    <cellStyle name="20% - Accent1 4 5 13 2 2" xfId="42506" xr:uid="{00000000-0005-0000-0000-000052A50000}"/>
    <cellStyle name="20% - Accent1 4 5 13 3" xfId="42507" xr:uid="{00000000-0005-0000-0000-000053A50000}"/>
    <cellStyle name="20% - Accent1 4 5 14" xfId="42508" xr:uid="{00000000-0005-0000-0000-000054A50000}"/>
    <cellStyle name="20% - Accent1 4 5 14 2" xfId="42509" xr:uid="{00000000-0005-0000-0000-000055A50000}"/>
    <cellStyle name="20% - Accent1 4 5 15" xfId="42510" xr:uid="{00000000-0005-0000-0000-000056A50000}"/>
    <cellStyle name="20% - Accent1 4 5 15 2" xfId="42511" xr:uid="{00000000-0005-0000-0000-000057A50000}"/>
    <cellStyle name="20% - Accent1 4 5 16" xfId="42512" xr:uid="{00000000-0005-0000-0000-000058A50000}"/>
    <cellStyle name="20% - Accent1 4 5 2" xfId="42513" xr:uid="{00000000-0005-0000-0000-000059A50000}"/>
    <cellStyle name="20% - Accent1 4 5 2 10" xfId="42514" xr:uid="{00000000-0005-0000-0000-00005AA50000}"/>
    <cellStyle name="20% - Accent1 4 5 2 10 2" xfId="42515" xr:uid="{00000000-0005-0000-0000-00005BA50000}"/>
    <cellStyle name="20% - Accent1 4 5 2 10 2 2" xfId="42516" xr:uid="{00000000-0005-0000-0000-00005CA50000}"/>
    <cellStyle name="20% - Accent1 4 5 2 10 2 2 2" xfId="42517" xr:uid="{00000000-0005-0000-0000-00005DA50000}"/>
    <cellStyle name="20% - Accent1 4 5 2 10 2 3" xfId="42518" xr:uid="{00000000-0005-0000-0000-00005EA50000}"/>
    <cellStyle name="20% - Accent1 4 5 2 10 3" xfId="42519" xr:uid="{00000000-0005-0000-0000-00005FA50000}"/>
    <cellStyle name="20% - Accent1 4 5 2 10 3 2" xfId="42520" xr:uid="{00000000-0005-0000-0000-000060A50000}"/>
    <cellStyle name="20% - Accent1 4 5 2 10 4" xfId="42521" xr:uid="{00000000-0005-0000-0000-000061A50000}"/>
    <cellStyle name="20% - Accent1 4 5 2 11" xfId="42522" xr:uid="{00000000-0005-0000-0000-000062A50000}"/>
    <cellStyle name="20% - Accent1 4 5 2 11 2" xfId="42523" xr:uid="{00000000-0005-0000-0000-000063A50000}"/>
    <cellStyle name="20% - Accent1 4 5 2 11 2 2" xfId="42524" xr:uid="{00000000-0005-0000-0000-000064A50000}"/>
    <cellStyle name="20% - Accent1 4 5 2 11 3" xfId="42525" xr:uid="{00000000-0005-0000-0000-000065A50000}"/>
    <cellStyle name="20% - Accent1 4 5 2 12" xfId="42526" xr:uid="{00000000-0005-0000-0000-000066A50000}"/>
    <cellStyle name="20% - Accent1 4 5 2 12 2" xfId="42527" xr:uid="{00000000-0005-0000-0000-000067A50000}"/>
    <cellStyle name="20% - Accent1 4 5 2 12 2 2" xfId="42528" xr:uid="{00000000-0005-0000-0000-000068A50000}"/>
    <cellStyle name="20% - Accent1 4 5 2 12 3" xfId="42529" xr:uid="{00000000-0005-0000-0000-000069A50000}"/>
    <cellStyle name="20% - Accent1 4 5 2 13" xfId="42530" xr:uid="{00000000-0005-0000-0000-00006AA50000}"/>
    <cellStyle name="20% - Accent1 4 5 2 13 2" xfId="42531" xr:uid="{00000000-0005-0000-0000-00006BA50000}"/>
    <cellStyle name="20% - Accent1 4 5 2 14" xfId="42532" xr:uid="{00000000-0005-0000-0000-00006CA50000}"/>
    <cellStyle name="20% - Accent1 4 5 2 14 2" xfId="42533" xr:uid="{00000000-0005-0000-0000-00006DA50000}"/>
    <cellStyle name="20% - Accent1 4 5 2 15" xfId="42534" xr:uid="{00000000-0005-0000-0000-00006EA50000}"/>
    <cellStyle name="20% - Accent1 4 5 2 2" xfId="42535" xr:uid="{00000000-0005-0000-0000-00006FA50000}"/>
    <cellStyle name="20% - Accent1 4 5 2 2 10" xfId="42536" xr:uid="{00000000-0005-0000-0000-000070A50000}"/>
    <cellStyle name="20% - Accent1 4 5 2 2 10 2" xfId="42537" xr:uid="{00000000-0005-0000-0000-000071A50000}"/>
    <cellStyle name="20% - Accent1 4 5 2 2 10 2 2" xfId="42538" xr:uid="{00000000-0005-0000-0000-000072A50000}"/>
    <cellStyle name="20% - Accent1 4 5 2 2 10 3" xfId="42539" xr:uid="{00000000-0005-0000-0000-000073A50000}"/>
    <cellStyle name="20% - Accent1 4 5 2 2 11" xfId="42540" xr:uid="{00000000-0005-0000-0000-000074A50000}"/>
    <cellStyle name="20% - Accent1 4 5 2 2 11 2" xfId="42541" xr:uid="{00000000-0005-0000-0000-000075A50000}"/>
    <cellStyle name="20% - Accent1 4 5 2 2 11 2 2" xfId="42542" xr:uid="{00000000-0005-0000-0000-000076A50000}"/>
    <cellStyle name="20% - Accent1 4 5 2 2 11 3" xfId="42543" xr:uid="{00000000-0005-0000-0000-000077A50000}"/>
    <cellStyle name="20% - Accent1 4 5 2 2 12" xfId="42544" xr:uid="{00000000-0005-0000-0000-000078A50000}"/>
    <cellStyle name="20% - Accent1 4 5 2 2 12 2" xfId="42545" xr:uid="{00000000-0005-0000-0000-000079A50000}"/>
    <cellStyle name="20% - Accent1 4 5 2 2 13" xfId="42546" xr:uid="{00000000-0005-0000-0000-00007AA50000}"/>
    <cellStyle name="20% - Accent1 4 5 2 2 13 2" xfId="42547" xr:uid="{00000000-0005-0000-0000-00007BA50000}"/>
    <cellStyle name="20% - Accent1 4 5 2 2 14" xfId="42548" xr:uid="{00000000-0005-0000-0000-00007CA50000}"/>
    <cellStyle name="20% - Accent1 4 5 2 2 2" xfId="42549" xr:uid="{00000000-0005-0000-0000-00007DA50000}"/>
    <cellStyle name="20% - Accent1 4 5 2 2 2 10" xfId="42550" xr:uid="{00000000-0005-0000-0000-00007EA50000}"/>
    <cellStyle name="20% - Accent1 4 5 2 2 2 10 2" xfId="42551" xr:uid="{00000000-0005-0000-0000-00007FA50000}"/>
    <cellStyle name="20% - Accent1 4 5 2 2 2 11" xfId="42552" xr:uid="{00000000-0005-0000-0000-000080A50000}"/>
    <cellStyle name="20% - Accent1 4 5 2 2 2 2" xfId="42553" xr:uid="{00000000-0005-0000-0000-000081A50000}"/>
    <cellStyle name="20% - Accent1 4 5 2 2 2 2 2" xfId="42554" xr:uid="{00000000-0005-0000-0000-000082A50000}"/>
    <cellStyle name="20% - Accent1 4 5 2 2 2 2 2 2" xfId="42555" xr:uid="{00000000-0005-0000-0000-000083A50000}"/>
    <cellStyle name="20% - Accent1 4 5 2 2 2 2 2 2 2" xfId="42556" xr:uid="{00000000-0005-0000-0000-000084A50000}"/>
    <cellStyle name="20% - Accent1 4 5 2 2 2 2 2 2 2 2" xfId="42557" xr:uid="{00000000-0005-0000-0000-000085A50000}"/>
    <cellStyle name="20% - Accent1 4 5 2 2 2 2 2 2 3" xfId="42558" xr:uid="{00000000-0005-0000-0000-000086A50000}"/>
    <cellStyle name="20% - Accent1 4 5 2 2 2 2 2 3" xfId="42559" xr:uid="{00000000-0005-0000-0000-000087A50000}"/>
    <cellStyle name="20% - Accent1 4 5 2 2 2 2 2 3 2" xfId="42560" xr:uid="{00000000-0005-0000-0000-000088A50000}"/>
    <cellStyle name="20% - Accent1 4 5 2 2 2 2 2 4" xfId="42561" xr:uid="{00000000-0005-0000-0000-000089A50000}"/>
    <cellStyle name="20% - Accent1 4 5 2 2 2 2 3" xfId="42562" xr:uid="{00000000-0005-0000-0000-00008AA50000}"/>
    <cellStyle name="20% - Accent1 4 5 2 2 2 2 3 2" xfId="42563" xr:uid="{00000000-0005-0000-0000-00008BA50000}"/>
    <cellStyle name="20% - Accent1 4 5 2 2 2 2 3 2 2" xfId="42564" xr:uid="{00000000-0005-0000-0000-00008CA50000}"/>
    <cellStyle name="20% - Accent1 4 5 2 2 2 2 3 2 2 2" xfId="42565" xr:uid="{00000000-0005-0000-0000-00008DA50000}"/>
    <cellStyle name="20% - Accent1 4 5 2 2 2 2 3 2 3" xfId="42566" xr:uid="{00000000-0005-0000-0000-00008EA50000}"/>
    <cellStyle name="20% - Accent1 4 5 2 2 2 2 3 3" xfId="42567" xr:uid="{00000000-0005-0000-0000-00008FA50000}"/>
    <cellStyle name="20% - Accent1 4 5 2 2 2 2 3 3 2" xfId="42568" xr:uid="{00000000-0005-0000-0000-000090A50000}"/>
    <cellStyle name="20% - Accent1 4 5 2 2 2 2 3 4" xfId="42569" xr:uid="{00000000-0005-0000-0000-000091A50000}"/>
    <cellStyle name="20% - Accent1 4 5 2 2 2 2 4" xfId="42570" xr:uid="{00000000-0005-0000-0000-000092A50000}"/>
    <cellStyle name="20% - Accent1 4 5 2 2 2 2 4 2" xfId="42571" xr:uid="{00000000-0005-0000-0000-000093A50000}"/>
    <cellStyle name="20% - Accent1 4 5 2 2 2 2 4 2 2" xfId="42572" xr:uid="{00000000-0005-0000-0000-000094A50000}"/>
    <cellStyle name="20% - Accent1 4 5 2 2 2 2 4 2 2 2" xfId="42573" xr:uid="{00000000-0005-0000-0000-000095A50000}"/>
    <cellStyle name="20% - Accent1 4 5 2 2 2 2 4 2 3" xfId="42574" xr:uid="{00000000-0005-0000-0000-000096A50000}"/>
    <cellStyle name="20% - Accent1 4 5 2 2 2 2 4 3" xfId="42575" xr:uid="{00000000-0005-0000-0000-000097A50000}"/>
    <cellStyle name="20% - Accent1 4 5 2 2 2 2 4 3 2" xfId="42576" xr:uid="{00000000-0005-0000-0000-000098A50000}"/>
    <cellStyle name="20% - Accent1 4 5 2 2 2 2 4 4" xfId="42577" xr:uid="{00000000-0005-0000-0000-000099A50000}"/>
    <cellStyle name="20% - Accent1 4 5 2 2 2 2 5" xfId="42578" xr:uid="{00000000-0005-0000-0000-00009AA50000}"/>
    <cellStyle name="20% - Accent1 4 5 2 2 2 2 5 2" xfId="42579" xr:uid="{00000000-0005-0000-0000-00009BA50000}"/>
    <cellStyle name="20% - Accent1 4 5 2 2 2 2 5 2 2" xfId="42580" xr:uid="{00000000-0005-0000-0000-00009CA50000}"/>
    <cellStyle name="20% - Accent1 4 5 2 2 2 2 5 3" xfId="42581" xr:uid="{00000000-0005-0000-0000-00009DA50000}"/>
    <cellStyle name="20% - Accent1 4 5 2 2 2 2 6" xfId="42582" xr:uid="{00000000-0005-0000-0000-00009EA50000}"/>
    <cellStyle name="20% - Accent1 4 5 2 2 2 2 6 2" xfId="42583" xr:uid="{00000000-0005-0000-0000-00009FA50000}"/>
    <cellStyle name="20% - Accent1 4 5 2 2 2 2 6 2 2" xfId="42584" xr:uid="{00000000-0005-0000-0000-0000A0A50000}"/>
    <cellStyle name="20% - Accent1 4 5 2 2 2 2 6 3" xfId="42585" xr:uid="{00000000-0005-0000-0000-0000A1A50000}"/>
    <cellStyle name="20% - Accent1 4 5 2 2 2 2 7" xfId="42586" xr:uid="{00000000-0005-0000-0000-0000A2A50000}"/>
    <cellStyle name="20% - Accent1 4 5 2 2 2 2 7 2" xfId="42587" xr:uid="{00000000-0005-0000-0000-0000A3A50000}"/>
    <cellStyle name="20% - Accent1 4 5 2 2 2 2 8" xfId="42588" xr:uid="{00000000-0005-0000-0000-0000A4A50000}"/>
    <cellStyle name="20% - Accent1 4 5 2 2 2 2 8 2" xfId="42589" xr:uid="{00000000-0005-0000-0000-0000A5A50000}"/>
    <cellStyle name="20% - Accent1 4 5 2 2 2 2 9" xfId="42590" xr:uid="{00000000-0005-0000-0000-0000A6A50000}"/>
    <cellStyle name="20% - Accent1 4 5 2 2 2 3" xfId="42591" xr:uid="{00000000-0005-0000-0000-0000A7A50000}"/>
    <cellStyle name="20% - Accent1 4 5 2 2 2 3 2" xfId="42592" xr:uid="{00000000-0005-0000-0000-0000A8A50000}"/>
    <cellStyle name="20% - Accent1 4 5 2 2 2 3 2 2" xfId="42593" xr:uid="{00000000-0005-0000-0000-0000A9A50000}"/>
    <cellStyle name="20% - Accent1 4 5 2 2 2 3 2 2 2" xfId="42594" xr:uid="{00000000-0005-0000-0000-0000AAA50000}"/>
    <cellStyle name="20% - Accent1 4 5 2 2 2 3 2 2 2 2" xfId="42595" xr:uid="{00000000-0005-0000-0000-0000ABA50000}"/>
    <cellStyle name="20% - Accent1 4 5 2 2 2 3 2 2 3" xfId="42596" xr:uid="{00000000-0005-0000-0000-0000ACA50000}"/>
    <cellStyle name="20% - Accent1 4 5 2 2 2 3 2 3" xfId="42597" xr:uid="{00000000-0005-0000-0000-0000ADA50000}"/>
    <cellStyle name="20% - Accent1 4 5 2 2 2 3 2 3 2" xfId="42598" xr:uid="{00000000-0005-0000-0000-0000AEA50000}"/>
    <cellStyle name="20% - Accent1 4 5 2 2 2 3 2 4" xfId="42599" xr:uid="{00000000-0005-0000-0000-0000AFA50000}"/>
    <cellStyle name="20% - Accent1 4 5 2 2 2 3 3" xfId="42600" xr:uid="{00000000-0005-0000-0000-0000B0A50000}"/>
    <cellStyle name="20% - Accent1 4 5 2 2 2 3 3 2" xfId="42601" xr:uid="{00000000-0005-0000-0000-0000B1A50000}"/>
    <cellStyle name="20% - Accent1 4 5 2 2 2 3 3 2 2" xfId="42602" xr:uid="{00000000-0005-0000-0000-0000B2A50000}"/>
    <cellStyle name="20% - Accent1 4 5 2 2 2 3 3 2 2 2" xfId="42603" xr:uid="{00000000-0005-0000-0000-0000B3A50000}"/>
    <cellStyle name="20% - Accent1 4 5 2 2 2 3 3 2 3" xfId="42604" xr:uid="{00000000-0005-0000-0000-0000B4A50000}"/>
    <cellStyle name="20% - Accent1 4 5 2 2 2 3 3 3" xfId="42605" xr:uid="{00000000-0005-0000-0000-0000B5A50000}"/>
    <cellStyle name="20% - Accent1 4 5 2 2 2 3 3 3 2" xfId="42606" xr:uid="{00000000-0005-0000-0000-0000B6A50000}"/>
    <cellStyle name="20% - Accent1 4 5 2 2 2 3 3 4" xfId="42607" xr:uid="{00000000-0005-0000-0000-0000B7A50000}"/>
    <cellStyle name="20% - Accent1 4 5 2 2 2 3 4" xfId="42608" xr:uid="{00000000-0005-0000-0000-0000B8A50000}"/>
    <cellStyle name="20% - Accent1 4 5 2 2 2 3 4 2" xfId="42609" xr:uid="{00000000-0005-0000-0000-0000B9A50000}"/>
    <cellStyle name="20% - Accent1 4 5 2 2 2 3 4 2 2" xfId="42610" xr:uid="{00000000-0005-0000-0000-0000BAA50000}"/>
    <cellStyle name="20% - Accent1 4 5 2 2 2 3 4 2 2 2" xfId="42611" xr:uid="{00000000-0005-0000-0000-0000BBA50000}"/>
    <cellStyle name="20% - Accent1 4 5 2 2 2 3 4 2 3" xfId="42612" xr:uid="{00000000-0005-0000-0000-0000BCA50000}"/>
    <cellStyle name="20% - Accent1 4 5 2 2 2 3 4 3" xfId="42613" xr:uid="{00000000-0005-0000-0000-0000BDA50000}"/>
    <cellStyle name="20% - Accent1 4 5 2 2 2 3 4 3 2" xfId="42614" xr:uid="{00000000-0005-0000-0000-0000BEA50000}"/>
    <cellStyle name="20% - Accent1 4 5 2 2 2 3 4 4" xfId="42615" xr:uid="{00000000-0005-0000-0000-0000BFA50000}"/>
    <cellStyle name="20% - Accent1 4 5 2 2 2 3 5" xfId="42616" xr:uid="{00000000-0005-0000-0000-0000C0A50000}"/>
    <cellStyle name="20% - Accent1 4 5 2 2 2 3 5 2" xfId="42617" xr:uid="{00000000-0005-0000-0000-0000C1A50000}"/>
    <cellStyle name="20% - Accent1 4 5 2 2 2 3 5 2 2" xfId="42618" xr:uid="{00000000-0005-0000-0000-0000C2A50000}"/>
    <cellStyle name="20% - Accent1 4 5 2 2 2 3 5 3" xfId="42619" xr:uid="{00000000-0005-0000-0000-0000C3A50000}"/>
    <cellStyle name="20% - Accent1 4 5 2 2 2 3 6" xfId="42620" xr:uid="{00000000-0005-0000-0000-0000C4A50000}"/>
    <cellStyle name="20% - Accent1 4 5 2 2 2 3 6 2" xfId="42621" xr:uid="{00000000-0005-0000-0000-0000C5A50000}"/>
    <cellStyle name="20% - Accent1 4 5 2 2 2 3 6 2 2" xfId="42622" xr:uid="{00000000-0005-0000-0000-0000C6A50000}"/>
    <cellStyle name="20% - Accent1 4 5 2 2 2 3 6 3" xfId="42623" xr:uid="{00000000-0005-0000-0000-0000C7A50000}"/>
    <cellStyle name="20% - Accent1 4 5 2 2 2 3 7" xfId="42624" xr:uid="{00000000-0005-0000-0000-0000C8A50000}"/>
    <cellStyle name="20% - Accent1 4 5 2 2 2 3 7 2" xfId="42625" xr:uid="{00000000-0005-0000-0000-0000C9A50000}"/>
    <cellStyle name="20% - Accent1 4 5 2 2 2 3 8" xfId="42626" xr:uid="{00000000-0005-0000-0000-0000CAA50000}"/>
    <cellStyle name="20% - Accent1 4 5 2 2 2 3 8 2" xfId="42627" xr:uid="{00000000-0005-0000-0000-0000CBA50000}"/>
    <cellStyle name="20% - Accent1 4 5 2 2 2 3 9" xfId="42628" xr:uid="{00000000-0005-0000-0000-0000CCA50000}"/>
    <cellStyle name="20% - Accent1 4 5 2 2 2 4" xfId="42629" xr:uid="{00000000-0005-0000-0000-0000CDA50000}"/>
    <cellStyle name="20% - Accent1 4 5 2 2 2 4 2" xfId="42630" xr:uid="{00000000-0005-0000-0000-0000CEA50000}"/>
    <cellStyle name="20% - Accent1 4 5 2 2 2 4 2 2" xfId="42631" xr:uid="{00000000-0005-0000-0000-0000CFA50000}"/>
    <cellStyle name="20% - Accent1 4 5 2 2 2 4 2 2 2" xfId="42632" xr:uid="{00000000-0005-0000-0000-0000D0A50000}"/>
    <cellStyle name="20% - Accent1 4 5 2 2 2 4 2 3" xfId="42633" xr:uid="{00000000-0005-0000-0000-0000D1A50000}"/>
    <cellStyle name="20% - Accent1 4 5 2 2 2 4 3" xfId="42634" xr:uid="{00000000-0005-0000-0000-0000D2A50000}"/>
    <cellStyle name="20% - Accent1 4 5 2 2 2 4 3 2" xfId="42635" xr:uid="{00000000-0005-0000-0000-0000D3A50000}"/>
    <cellStyle name="20% - Accent1 4 5 2 2 2 4 4" xfId="42636" xr:uid="{00000000-0005-0000-0000-0000D4A50000}"/>
    <cellStyle name="20% - Accent1 4 5 2 2 2 5" xfId="42637" xr:uid="{00000000-0005-0000-0000-0000D5A50000}"/>
    <cellStyle name="20% - Accent1 4 5 2 2 2 5 2" xfId="42638" xr:uid="{00000000-0005-0000-0000-0000D6A50000}"/>
    <cellStyle name="20% - Accent1 4 5 2 2 2 5 2 2" xfId="42639" xr:uid="{00000000-0005-0000-0000-0000D7A50000}"/>
    <cellStyle name="20% - Accent1 4 5 2 2 2 5 2 2 2" xfId="42640" xr:uid="{00000000-0005-0000-0000-0000D8A50000}"/>
    <cellStyle name="20% - Accent1 4 5 2 2 2 5 2 3" xfId="42641" xr:uid="{00000000-0005-0000-0000-0000D9A50000}"/>
    <cellStyle name="20% - Accent1 4 5 2 2 2 5 3" xfId="42642" xr:uid="{00000000-0005-0000-0000-0000DAA50000}"/>
    <cellStyle name="20% - Accent1 4 5 2 2 2 5 3 2" xfId="42643" xr:uid="{00000000-0005-0000-0000-0000DBA50000}"/>
    <cellStyle name="20% - Accent1 4 5 2 2 2 5 4" xfId="42644" xr:uid="{00000000-0005-0000-0000-0000DCA50000}"/>
    <cellStyle name="20% - Accent1 4 5 2 2 2 6" xfId="42645" xr:uid="{00000000-0005-0000-0000-0000DDA50000}"/>
    <cellStyle name="20% - Accent1 4 5 2 2 2 6 2" xfId="42646" xr:uid="{00000000-0005-0000-0000-0000DEA50000}"/>
    <cellStyle name="20% - Accent1 4 5 2 2 2 6 2 2" xfId="42647" xr:uid="{00000000-0005-0000-0000-0000DFA50000}"/>
    <cellStyle name="20% - Accent1 4 5 2 2 2 6 2 2 2" xfId="42648" xr:uid="{00000000-0005-0000-0000-0000E0A50000}"/>
    <cellStyle name="20% - Accent1 4 5 2 2 2 6 2 3" xfId="42649" xr:uid="{00000000-0005-0000-0000-0000E1A50000}"/>
    <cellStyle name="20% - Accent1 4 5 2 2 2 6 3" xfId="42650" xr:uid="{00000000-0005-0000-0000-0000E2A50000}"/>
    <cellStyle name="20% - Accent1 4 5 2 2 2 6 3 2" xfId="42651" xr:uid="{00000000-0005-0000-0000-0000E3A50000}"/>
    <cellStyle name="20% - Accent1 4 5 2 2 2 6 4" xfId="42652" xr:uid="{00000000-0005-0000-0000-0000E4A50000}"/>
    <cellStyle name="20% - Accent1 4 5 2 2 2 7" xfId="42653" xr:uid="{00000000-0005-0000-0000-0000E5A50000}"/>
    <cellStyle name="20% - Accent1 4 5 2 2 2 7 2" xfId="42654" xr:uid="{00000000-0005-0000-0000-0000E6A50000}"/>
    <cellStyle name="20% - Accent1 4 5 2 2 2 7 2 2" xfId="42655" xr:uid="{00000000-0005-0000-0000-0000E7A50000}"/>
    <cellStyle name="20% - Accent1 4 5 2 2 2 7 3" xfId="42656" xr:uid="{00000000-0005-0000-0000-0000E8A50000}"/>
    <cellStyle name="20% - Accent1 4 5 2 2 2 8" xfId="42657" xr:uid="{00000000-0005-0000-0000-0000E9A50000}"/>
    <cellStyle name="20% - Accent1 4 5 2 2 2 8 2" xfId="42658" xr:uid="{00000000-0005-0000-0000-0000EAA50000}"/>
    <cellStyle name="20% - Accent1 4 5 2 2 2 8 2 2" xfId="42659" xr:uid="{00000000-0005-0000-0000-0000EBA50000}"/>
    <cellStyle name="20% - Accent1 4 5 2 2 2 8 3" xfId="42660" xr:uid="{00000000-0005-0000-0000-0000ECA50000}"/>
    <cellStyle name="20% - Accent1 4 5 2 2 2 9" xfId="42661" xr:uid="{00000000-0005-0000-0000-0000EDA50000}"/>
    <cellStyle name="20% - Accent1 4 5 2 2 2 9 2" xfId="42662" xr:uid="{00000000-0005-0000-0000-0000EEA50000}"/>
    <cellStyle name="20% - Accent1 4 5 2 2 3" xfId="42663" xr:uid="{00000000-0005-0000-0000-0000EFA50000}"/>
    <cellStyle name="20% - Accent1 4 5 2 2 3 10" xfId="42664" xr:uid="{00000000-0005-0000-0000-0000F0A50000}"/>
    <cellStyle name="20% - Accent1 4 5 2 2 3 10 2" xfId="42665" xr:uid="{00000000-0005-0000-0000-0000F1A50000}"/>
    <cellStyle name="20% - Accent1 4 5 2 2 3 11" xfId="42666" xr:uid="{00000000-0005-0000-0000-0000F2A50000}"/>
    <cellStyle name="20% - Accent1 4 5 2 2 3 2" xfId="42667" xr:uid="{00000000-0005-0000-0000-0000F3A50000}"/>
    <cellStyle name="20% - Accent1 4 5 2 2 3 2 2" xfId="42668" xr:uid="{00000000-0005-0000-0000-0000F4A50000}"/>
    <cellStyle name="20% - Accent1 4 5 2 2 3 2 2 2" xfId="42669" xr:uid="{00000000-0005-0000-0000-0000F5A50000}"/>
    <cellStyle name="20% - Accent1 4 5 2 2 3 2 2 2 2" xfId="42670" xr:uid="{00000000-0005-0000-0000-0000F6A50000}"/>
    <cellStyle name="20% - Accent1 4 5 2 2 3 2 2 2 2 2" xfId="42671" xr:uid="{00000000-0005-0000-0000-0000F7A50000}"/>
    <cellStyle name="20% - Accent1 4 5 2 2 3 2 2 2 3" xfId="42672" xr:uid="{00000000-0005-0000-0000-0000F8A50000}"/>
    <cellStyle name="20% - Accent1 4 5 2 2 3 2 2 3" xfId="42673" xr:uid="{00000000-0005-0000-0000-0000F9A50000}"/>
    <cellStyle name="20% - Accent1 4 5 2 2 3 2 2 3 2" xfId="42674" xr:uid="{00000000-0005-0000-0000-0000FAA50000}"/>
    <cellStyle name="20% - Accent1 4 5 2 2 3 2 2 4" xfId="42675" xr:uid="{00000000-0005-0000-0000-0000FBA50000}"/>
    <cellStyle name="20% - Accent1 4 5 2 2 3 2 3" xfId="42676" xr:uid="{00000000-0005-0000-0000-0000FCA50000}"/>
    <cellStyle name="20% - Accent1 4 5 2 2 3 2 3 2" xfId="42677" xr:uid="{00000000-0005-0000-0000-0000FDA50000}"/>
    <cellStyle name="20% - Accent1 4 5 2 2 3 2 3 2 2" xfId="42678" xr:uid="{00000000-0005-0000-0000-0000FEA50000}"/>
    <cellStyle name="20% - Accent1 4 5 2 2 3 2 3 2 2 2" xfId="42679" xr:uid="{00000000-0005-0000-0000-0000FFA50000}"/>
    <cellStyle name="20% - Accent1 4 5 2 2 3 2 3 2 3" xfId="42680" xr:uid="{00000000-0005-0000-0000-000000A60000}"/>
    <cellStyle name="20% - Accent1 4 5 2 2 3 2 3 3" xfId="42681" xr:uid="{00000000-0005-0000-0000-000001A60000}"/>
    <cellStyle name="20% - Accent1 4 5 2 2 3 2 3 3 2" xfId="42682" xr:uid="{00000000-0005-0000-0000-000002A60000}"/>
    <cellStyle name="20% - Accent1 4 5 2 2 3 2 3 4" xfId="42683" xr:uid="{00000000-0005-0000-0000-000003A60000}"/>
    <cellStyle name="20% - Accent1 4 5 2 2 3 2 4" xfId="42684" xr:uid="{00000000-0005-0000-0000-000004A60000}"/>
    <cellStyle name="20% - Accent1 4 5 2 2 3 2 4 2" xfId="42685" xr:uid="{00000000-0005-0000-0000-000005A60000}"/>
    <cellStyle name="20% - Accent1 4 5 2 2 3 2 4 2 2" xfId="42686" xr:uid="{00000000-0005-0000-0000-000006A60000}"/>
    <cellStyle name="20% - Accent1 4 5 2 2 3 2 4 2 2 2" xfId="42687" xr:uid="{00000000-0005-0000-0000-000007A60000}"/>
    <cellStyle name="20% - Accent1 4 5 2 2 3 2 4 2 3" xfId="42688" xr:uid="{00000000-0005-0000-0000-000008A60000}"/>
    <cellStyle name="20% - Accent1 4 5 2 2 3 2 4 3" xfId="42689" xr:uid="{00000000-0005-0000-0000-000009A60000}"/>
    <cellStyle name="20% - Accent1 4 5 2 2 3 2 4 3 2" xfId="42690" xr:uid="{00000000-0005-0000-0000-00000AA60000}"/>
    <cellStyle name="20% - Accent1 4 5 2 2 3 2 4 4" xfId="42691" xr:uid="{00000000-0005-0000-0000-00000BA60000}"/>
    <cellStyle name="20% - Accent1 4 5 2 2 3 2 5" xfId="42692" xr:uid="{00000000-0005-0000-0000-00000CA60000}"/>
    <cellStyle name="20% - Accent1 4 5 2 2 3 2 5 2" xfId="42693" xr:uid="{00000000-0005-0000-0000-00000DA60000}"/>
    <cellStyle name="20% - Accent1 4 5 2 2 3 2 5 2 2" xfId="42694" xr:uid="{00000000-0005-0000-0000-00000EA60000}"/>
    <cellStyle name="20% - Accent1 4 5 2 2 3 2 5 3" xfId="42695" xr:uid="{00000000-0005-0000-0000-00000FA60000}"/>
    <cellStyle name="20% - Accent1 4 5 2 2 3 2 6" xfId="42696" xr:uid="{00000000-0005-0000-0000-000010A60000}"/>
    <cellStyle name="20% - Accent1 4 5 2 2 3 2 6 2" xfId="42697" xr:uid="{00000000-0005-0000-0000-000011A60000}"/>
    <cellStyle name="20% - Accent1 4 5 2 2 3 2 6 2 2" xfId="42698" xr:uid="{00000000-0005-0000-0000-000012A60000}"/>
    <cellStyle name="20% - Accent1 4 5 2 2 3 2 6 3" xfId="42699" xr:uid="{00000000-0005-0000-0000-000013A60000}"/>
    <cellStyle name="20% - Accent1 4 5 2 2 3 2 7" xfId="42700" xr:uid="{00000000-0005-0000-0000-000014A60000}"/>
    <cellStyle name="20% - Accent1 4 5 2 2 3 2 7 2" xfId="42701" xr:uid="{00000000-0005-0000-0000-000015A60000}"/>
    <cellStyle name="20% - Accent1 4 5 2 2 3 2 8" xfId="42702" xr:uid="{00000000-0005-0000-0000-000016A60000}"/>
    <cellStyle name="20% - Accent1 4 5 2 2 3 2 8 2" xfId="42703" xr:uid="{00000000-0005-0000-0000-000017A60000}"/>
    <cellStyle name="20% - Accent1 4 5 2 2 3 2 9" xfId="42704" xr:uid="{00000000-0005-0000-0000-000018A60000}"/>
    <cellStyle name="20% - Accent1 4 5 2 2 3 3" xfId="42705" xr:uid="{00000000-0005-0000-0000-000019A60000}"/>
    <cellStyle name="20% - Accent1 4 5 2 2 3 3 2" xfId="42706" xr:uid="{00000000-0005-0000-0000-00001AA60000}"/>
    <cellStyle name="20% - Accent1 4 5 2 2 3 3 2 2" xfId="42707" xr:uid="{00000000-0005-0000-0000-00001BA60000}"/>
    <cellStyle name="20% - Accent1 4 5 2 2 3 3 2 2 2" xfId="42708" xr:uid="{00000000-0005-0000-0000-00001CA60000}"/>
    <cellStyle name="20% - Accent1 4 5 2 2 3 3 2 2 2 2" xfId="42709" xr:uid="{00000000-0005-0000-0000-00001DA60000}"/>
    <cellStyle name="20% - Accent1 4 5 2 2 3 3 2 2 3" xfId="42710" xr:uid="{00000000-0005-0000-0000-00001EA60000}"/>
    <cellStyle name="20% - Accent1 4 5 2 2 3 3 2 3" xfId="42711" xr:uid="{00000000-0005-0000-0000-00001FA60000}"/>
    <cellStyle name="20% - Accent1 4 5 2 2 3 3 2 3 2" xfId="42712" xr:uid="{00000000-0005-0000-0000-000020A60000}"/>
    <cellStyle name="20% - Accent1 4 5 2 2 3 3 2 4" xfId="42713" xr:uid="{00000000-0005-0000-0000-000021A60000}"/>
    <cellStyle name="20% - Accent1 4 5 2 2 3 3 3" xfId="42714" xr:uid="{00000000-0005-0000-0000-000022A60000}"/>
    <cellStyle name="20% - Accent1 4 5 2 2 3 3 3 2" xfId="42715" xr:uid="{00000000-0005-0000-0000-000023A60000}"/>
    <cellStyle name="20% - Accent1 4 5 2 2 3 3 3 2 2" xfId="42716" xr:uid="{00000000-0005-0000-0000-000024A60000}"/>
    <cellStyle name="20% - Accent1 4 5 2 2 3 3 3 2 2 2" xfId="42717" xr:uid="{00000000-0005-0000-0000-000025A60000}"/>
    <cellStyle name="20% - Accent1 4 5 2 2 3 3 3 2 3" xfId="42718" xr:uid="{00000000-0005-0000-0000-000026A60000}"/>
    <cellStyle name="20% - Accent1 4 5 2 2 3 3 3 3" xfId="42719" xr:uid="{00000000-0005-0000-0000-000027A60000}"/>
    <cellStyle name="20% - Accent1 4 5 2 2 3 3 3 3 2" xfId="42720" xr:uid="{00000000-0005-0000-0000-000028A60000}"/>
    <cellStyle name="20% - Accent1 4 5 2 2 3 3 3 4" xfId="42721" xr:uid="{00000000-0005-0000-0000-000029A60000}"/>
    <cellStyle name="20% - Accent1 4 5 2 2 3 3 4" xfId="42722" xr:uid="{00000000-0005-0000-0000-00002AA60000}"/>
    <cellStyle name="20% - Accent1 4 5 2 2 3 3 4 2" xfId="42723" xr:uid="{00000000-0005-0000-0000-00002BA60000}"/>
    <cellStyle name="20% - Accent1 4 5 2 2 3 3 4 2 2" xfId="42724" xr:uid="{00000000-0005-0000-0000-00002CA60000}"/>
    <cellStyle name="20% - Accent1 4 5 2 2 3 3 4 2 2 2" xfId="42725" xr:uid="{00000000-0005-0000-0000-00002DA60000}"/>
    <cellStyle name="20% - Accent1 4 5 2 2 3 3 4 2 3" xfId="42726" xr:uid="{00000000-0005-0000-0000-00002EA60000}"/>
    <cellStyle name="20% - Accent1 4 5 2 2 3 3 4 3" xfId="42727" xr:uid="{00000000-0005-0000-0000-00002FA60000}"/>
    <cellStyle name="20% - Accent1 4 5 2 2 3 3 4 3 2" xfId="42728" xr:uid="{00000000-0005-0000-0000-000030A60000}"/>
    <cellStyle name="20% - Accent1 4 5 2 2 3 3 4 4" xfId="42729" xr:uid="{00000000-0005-0000-0000-000031A60000}"/>
    <cellStyle name="20% - Accent1 4 5 2 2 3 3 5" xfId="42730" xr:uid="{00000000-0005-0000-0000-000032A60000}"/>
    <cellStyle name="20% - Accent1 4 5 2 2 3 3 5 2" xfId="42731" xr:uid="{00000000-0005-0000-0000-000033A60000}"/>
    <cellStyle name="20% - Accent1 4 5 2 2 3 3 5 2 2" xfId="42732" xr:uid="{00000000-0005-0000-0000-000034A60000}"/>
    <cellStyle name="20% - Accent1 4 5 2 2 3 3 5 3" xfId="42733" xr:uid="{00000000-0005-0000-0000-000035A60000}"/>
    <cellStyle name="20% - Accent1 4 5 2 2 3 3 6" xfId="42734" xr:uid="{00000000-0005-0000-0000-000036A60000}"/>
    <cellStyle name="20% - Accent1 4 5 2 2 3 3 6 2" xfId="42735" xr:uid="{00000000-0005-0000-0000-000037A60000}"/>
    <cellStyle name="20% - Accent1 4 5 2 2 3 3 6 2 2" xfId="42736" xr:uid="{00000000-0005-0000-0000-000038A60000}"/>
    <cellStyle name="20% - Accent1 4 5 2 2 3 3 6 3" xfId="42737" xr:uid="{00000000-0005-0000-0000-000039A60000}"/>
    <cellStyle name="20% - Accent1 4 5 2 2 3 3 7" xfId="42738" xr:uid="{00000000-0005-0000-0000-00003AA60000}"/>
    <cellStyle name="20% - Accent1 4 5 2 2 3 3 7 2" xfId="42739" xr:uid="{00000000-0005-0000-0000-00003BA60000}"/>
    <cellStyle name="20% - Accent1 4 5 2 2 3 3 8" xfId="42740" xr:uid="{00000000-0005-0000-0000-00003CA60000}"/>
    <cellStyle name="20% - Accent1 4 5 2 2 3 3 8 2" xfId="42741" xr:uid="{00000000-0005-0000-0000-00003DA60000}"/>
    <cellStyle name="20% - Accent1 4 5 2 2 3 3 9" xfId="42742" xr:uid="{00000000-0005-0000-0000-00003EA60000}"/>
    <cellStyle name="20% - Accent1 4 5 2 2 3 4" xfId="42743" xr:uid="{00000000-0005-0000-0000-00003FA60000}"/>
    <cellStyle name="20% - Accent1 4 5 2 2 3 4 2" xfId="42744" xr:uid="{00000000-0005-0000-0000-000040A60000}"/>
    <cellStyle name="20% - Accent1 4 5 2 2 3 4 2 2" xfId="42745" xr:uid="{00000000-0005-0000-0000-000041A60000}"/>
    <cellStyle name="20% - Accent1 4 5 2 2 3 4 2 2 2" xfId="42746" xr:uid="{00000000-0005-0000-0000-000042A60000}"/>
    <cellStyle name="20% - Accent1 4 5 2 2 3 4 2 3" xfId="42747" xr:uid="{00000000-0005-0000-0000-000043A60000}"/>
    <cellStyle name="20% - Accent1 4 5 2 2 3 4 3" xfId="42748" xr:uid="{00000000-0005-0000-0000-000044A60000}"/>
    <cellStyle name="20% - Accent1 4 5 2 2 3 4 3 2" xfId="42749" xr:uid="{00000000-0005-0000-0000-000045A60000}"/>
    <cellStyle name="20% - Accent1 4 5 2 2 3 4 4" xfId="42750" xr:uid="{00000000-0005-0000-0000-000046A60000}"/>
    <cellStyle name="20% - Accent1 4 5 2 2 3 5" xfId="42751" xr:uid="{00000000-0005-0000-0000-000047A60000}"/>
    <cellStyle name="20% - Accent1 4 5 2 2 3 5 2" xfId="42752" xr:uid="{00000000-0005-0000-0000-000048A60000}"/>
    <cellStyle name="20% - Accent1 4 5 2 2 3 5 2 2" xfId="42753" xr:uid="{00000000-0005-0000-0000-000049A60000}"/>
    <cellStyle name="20% - Accent1 4 5 2 2 3 5 2 2 2" xfId="42754" xr:uid="{00000000-0005-0000-0000-00004AA60000}"/>
    <cellStyle name="20% - Accent1 4 5 2 2 3 5 2 3" xfId="42755" xr:uid="{00000000-0005-0000-0000-00004BA60000}"/>
    <cellStyle name="20% - Accent1 4 5 2 2 3 5 3" xfId="42756" xr:uid="{00000000-0005-0000-0000-00004CA60000}"/>
    <cellStyle name="20% - Accent1 4 5 2 2 3 5 3 2" xfId="42757" xr:uid="{00000000-0005-0000-0000-00004DA60000}"/>
    <cellStyle name="20% - Accent1 4 5 2 2 3 5 4" xfId="42758" xr:uid="{00000000-0005-0000-0000-00004EA60000}"/>
    <cellStyle name="20% - Accent1 4 5 2 2 3 6" xfId="42759" xr:uid="{00000000-0005-0000-0000-00004FA60000}"/>
    <cellStyle name="20% - Accent1 4 5 2 2 3 6 2" xfId="42760" xr:uid="{00000000-0005-0000-0000-000050A60000}"/>
    <cellStyle name="20% - Accent1 4 5 2 2 3 6 2 2" xfId="42761" xr:uid="{00000000-0005-0000-0000-000051A60000}"/>
    <cellStyle name="20% - Accent1 4 5 2 2 3 6 2 2 2" xfId="42762" xr:uid="{00000000-0005-0000-0000-000052A60000}"/>
    <cellStyle name="20% - Accent1 4 5 2 2 3 6 2 3" xfId="42763" xr:uid="{00000000-0005-0000-0000-000053A60000}"/>
    <cellStyle name="20% - Accent1 4 5 2 2 3 6 3" xfId="42764" xr:uid="{00000000-0005-0000-0000-000054A60000}"/>
    <cellStyle name="20% - Accent1 4 5 2 2 3 6 3 2" xfId="42765" xr:uid="{00000000-0005-0000-0000-000055A60000}"/>
    <cellStyle name="20% - Accent1 4 5 2 2 3 6 4" xfId="42766" xr:uid="{00000000-0005-0000-0000-000056A60000}"/>
    <cellStyle name="20% - Accent1 4 5 2 2 3 7" xfId="42767" xr:uid="{00000000-0005-0000-0000-000057A60000}"/>
    <cellStyle name="20% - Accent1 4 5 2 2 3 7 2" xfId="42768" xr:uid="{00000000-0005-0000-0000-000058A60000}"/>
    <cellStyle name="20% - Accent1 4 5 2 2 3 7 2 2" xfId="42769" xr:uid="{00000000-0005-0000-0000-000059A60000}"/>
    <cellStyle name="20% - Accent1 4 5 2 2 3 7 3" xfId="42770" xr:uid="{00000000-0005-0000-0000-00005AA60000}"/>
    <cellStyle name="20% - Accent1 4 5 2 2 3 8" xfId="42771" xr:uid="{00000000-0005-0000-0000-00005BA60000}"/>
    <cellStyle name="20% - Accent1 4 5 2 2 3 8 2" xfId="42772" xr:uid="{00000000-0005-0000-0000-00005CA60000}"/>
    <cellStyle name="20% - Accent1 4 5 2 2 3 8 2 2" xfId="42773" xr:uid="{00000000-0005-0000-0000-00005DA60000}"/>
    <cellStyle name="20% - Accent1 4 5 2 2 3 8 3" xfId="42774" xr:uid="{00000000-0005-0000-0000-00005EA60000}"/>
    <cellStyle name="20% - Accent1 4 5 2 2 3 9" xfId="42775" xr:uid="{00000000-0005-0000-0000-00005FA60000}"/>
    <cellStyle name="20% - Accent1 4 5 2 2 3 9 2" xfId="42776" xr:uid="{00000000-0005-0000-0000-000060A60000}"/>
    <cellStyle name="20% - Accent1 4 5 2 2 4" xfId="42777" xr:uid="{00000000-0005-0000-0000-000061A60000}"/>
    <cellStyle name="20% - Accent1 4 5 2 2 4 10" xfId="42778" xr:uid="{00000000-0005-0000-0000-000062A60000}"/>
    <cellStyle name="20% - Accent1 4 5 2 2 4 10 2" xfId="42779" xr:uid="{00000000-0005-0000-0000-000063A60000}"/>
    <cellStyle name="20% - Accent1 4 5 2 2 4 11" xfId="42780" xr:uid="{00000000-0005-0000-0000-000064A60000}"/>
    <cellStyle name="20% - Accent1 4 5 2 2 4 2" xfId="42781" xr:uid="{00000000-0005-0000-0000-000065A60000}"/>
    <cellStyle name="20% - Accent1 4 5 2 2 4 2 2" xfId="42782" xr:uid="{00000000-0005-0000-0000-000066A60000}"/>
    <cellStyle name="20% - Accent1 4 5 2 2 4 2 2 2" xfId="42783" xr:uid="{00000000-0005-0000-0000-000067A60000}"/>
    <cellStyle name="20% - Accent1 4 5 2 2 4 2 2 2 2" xfId="42784" xr:uid="{00000000-0005-0000-0000-000068A60000}"/>
    <cellStyle name="20% - Accent1 4 5 2 2 4 2 2 2 2 2" xfId="42785" xr:uid="{00000000-0005-0000-0000-000069A60000}"/>
    <cellStyle name="20% - Accent1 4 5 2 2 4 2 2 2 3" xfId="42786" xr:uid="{00000000-0005-0000-0000-00006AA60000}"/>
    <cellStyle name="20% - Accent1 4 5 2 2 4 2 2 3" xfId="42787" xr:uid="{00000000-0005-0000-0000-00006BA60000}"/>
    <cellStyle name="20% - Accent1 4 5 2 2 4 2 2 3 2" xfId="42788" xr:uid="{00000000-0005-0000-0000-00006CA60000}"/>
    <cellStyle name="20% - Accent1 4 5 2 2 4 2 2 4" xfId="42789" xr:uid="{00000000-0005-0000-0000-00006DA60000}"/>
    <cellStyle name="20% - Accent1 4 5 2 2 4 2 3" xfId="42790" xr:uid="{00000000-0005-0000-0000-00006EA60000}"/>
    <cellStyle name="20% - Accent1 4 5 2 2 4 2 3 2" xfId="42791" xr:uid="{00000000-0005-0000-0000-00006FA60000}"/>
    <cellStyle name="20% - Accent1 4 5 2 2 4 2 3 2 2" xfId="42792" xr:uid="{00000000-0005-0000-0000-000070A60000}"/>
    <cellStyle name="20% - Accent1 4 5 2 2 4 2 3 2 2 2" xfId="42793" xr:uid="{00000000-0005-0000-0000-000071A60000}"/>
    <cellStyle name="20% - Accent1 4 5 2 2 4 2 3 2 3" xfId="42794" xr:uid="{00000000-0005-0000-0000-000072A60000}"/>
    <cellStyle name="20% - Accent1 4 5 2 2 4 2 3 3" xfId="42795" xr:uid="{00000000-0005-0000-0000-000073A60000}"/>
    <cellStyle name="20% - Accent1 4 5 2 2 4 2 3 3 2" xfId="42796" xr:uid="{00000000-0005-0000-0000-000074A60000}"/>
    <cellStyle name="20% - Accent1 4 5 2 2 4 2 3 4" xfId="42797" xr:uid="{00000000-0005-0000-0000-000075A60000}"/>
    <cellStyle name="20% - Accent1 4 5 2 2 4 2 4" xfId="42798" xr:uid="{00000000-0005-0000-0000-000076A60000}"/>
    <cellStyle name="20% - Accent1 4 5 2 2 4 2 4 2" xfId="42799" xr:uid="{00000000-0005-0000-0000-000077A60000}"/>
    <cellStyle name="20% - Accent1 4 5 2 2 4 2 4 2 2" xfId="42800" xr:uid="{00000000-0005-0000-0000-000078A60000}"/>
    <cellStyle name="20% - Accent1 4 5 2 2 4 2 4 2 2 2" xfId="42801" xr:uid="{00000000-0005-0000-0000-000079A60000}"/>
    <cellStyle name="20% - Accent1 4 5 2 2 4 2 4 2 3" xfId="42802" xr:uid="{00000000-0005-0000-0000-00007AA60000}"/>
    <cellStyle name="20% - Accent1 4 5 2 2 4 2 4 3" xfId="42803" xr:uid="{00000000-0005-0000-0000-00007BA60000}"/>
    <cellStyle name="20% - Accent1 4 5 2 2 4 2 4 3 2" xfId="42804" xr:uid="{00000000-0005-0000-0000-00007CA60000}"/>
    <cellStyle name="20% - Accent1 4 5 2 2 4 2 4 4" xfId="42805" xr:uid="{00000000-0005-0000-0000-00007DA60000}"/>
    <cellStyle name="20% - Accent1 4 5 2 2 4 2 5" xfId="42806" xr:uid="{00000000-0005-0000-0000-00007EA60000}"/>
    <cellStyle name="20% - Accent1 4 5 2 2 4 2 5 2" xfId="42807" xr:uid="{00000000-0005-0000-0000-00007FA60000}"/>
    <cellStyle name="20% - Accent1 4 5 2 2 4 2 5 2 2" xfId="42808" xr:uid="{00000000-0005-0000-0000-000080A60000}"/>
    <cellStyle name="20% - Accent1 4 5 2 2 4 2 5 3" xfId="42809" xr:uid="{00000000-0005-0000-0000-000081A60000}"/>
    <cellStyle name="20% - Accent1 4 5 2 2 4 2 6" xfId="42810" xr:uid="{00000000-0005-0000-0000-000082A60000}"/>
    <cellStyle name="20% - Accent1 4 5 2 2 4 2 6 2" xfId="42811" xr:uid="{00000000-0005-0000-0000-000083A60000}"/>
    <cellStyle name="20% - Accent1 4 5 2 2 4 2 6 2 2" xfId="42812" xr:uid="{00000000-0005-0000-0000-000084A60000}"/>
    <cellStyle name="20% - Accent1 4 5 2 2 4 2 6 3" xfId="42813" xr:uid="{00000000-0005-0000-0000-000085A60000}"/>
    <cellStyle name="20% - Accent1 4 5 2 2 4 2 7" xfId="42814" xr:uid="{00000000-0005-0000-0000-000086A60000}"/>
    <cellStyle name="20% - Accent1 4 5 2 2 4 2 7 2" xfId="42815" xr:uid="{00000000-0005-0000-0000-000087A60000}"/>
    <cellStyle name="20% - Accent1 4 5 2 2 4 2 8" xfId="42816" xr:uid="{00000000-0005-0000-0000-000088A60000}"/>
    <cellStyle name="20% - Accent1 4 5 2 2 4 2 8 2" xfId="42817" xr:uid="{00000000-0005-0000-0000-000089A60000}"/>
    <cellStyle name="20% - Accent1 4 5 2 2 4 2 9" xfId="42818" xr:uid="{00000000-0005-0000-0000-00008AA60000}"/>
    <cellStyle name="20% - Accent1 4 5 2 2 4 3" xfId="42819" xr:uid="{00000000-0005-0000-0000-00008BA60000}"/>
    <cellStyle name="20% - Accent1 4 5 2 2 4 3 2" xfId="42820" xr:uid="{00000000-0005-0000-0000-00008CA60000}"/>
    <cellStyle name="20% - Accent1 4 5 2 2 4 3 2 2" xfId="42821" xr:uid="{00000000-0005-0000-0000-00008DA60000}"/>
    <cellStyle name="20% - Accent1 4 5 2 2 4 3 2 2 2" xfId="42822" xr:uid="{00000000-0005-0000-0000-00008EA60000}"/>
    <cellStyle name="20% - Accent1 4 5 2 2 4 3 2 2 2 2" xfId="42823" xr:uid="{00000000-0005-0000-0000-00008FA60000}"/>
    <cellStyle name="20% - Accent1 4 5 2 2 4 3 2 2 3" xfId="42824" xr:uid="{00000000-0005-0000-0000-000090A60000}"/>
    <cellStyle name="20% - Accent1 4 5 2 2 4 3 2 3" xfId="42825" xr:uid="{00000000-0005-0000-0000-000091A60000}"/>
    <cellStyle name="20% - Accent1 4 5 2 2 4 3 2 3 2" xfId="42826" xr:uid="{00000000-0005-0000-0000-000092A60000}"/>
    <cellStyle name="20% - Accent1 4 5 2 2 4 3 2 4" xfId="42827" xr:uid="{00000000-0005-0000-0000-000093A60000}"/>
    <cellStyle name="20% - Accent1 4 5 2 2 4 3 3" xfId="42828" xr:uid="{00000000-0005-0000-0000-000094A60000}"/>
    <cellStyle name="20% - Accent1 4 5 2 2 4 3 3 2" xfId="42829" xr:uid="{00000000-0005-0000-0000-000095A60000}"/>
    <cellStyle name="20% - Accent1 4 5 2 2 4 3 3 2 2" xfId="42830" xr:uid="{00000000-0005-0000-0000-000096A60000}"/>
    <cellStyle name="20% - Accent1 4 5 2 2 4 3 3 2 2 2" xfId="42831" xr:uid="{00000000-0005-0000-0000-000097A60000}"/>
    <cellStyle name="20% - Accent1 4 5 2 2 4 3 3 2 3" xfId="42832" xr:uid="{00000000-0005-0000-0000-000098A60000}"/>
    <cellStyle name="20% - Accent1 4 5 2 2 4 3 3 3" xfId="42833" xr:uid="{00000000-0005-0000-0000-000099A60000}"/>
    <cellStyle name="20% - Accent1 4 5 2 2 4 3 3 3 2" xfId="42834" xr:uid="{00000000-0005-0000-0000-00009AA60000}"/>
    <cellStyle name="20% - Accent1 4 5 2 2 4 3 3 4" xfId="42835" xr:uid="{00000000-0005-0000-0000-00009BA60000}"/>
    <cellStyle name="20% - Accent1 4 5 2 2 4 3 4" xfId="42836" xr:uid="{00000000-0005-0000-0000-00009CA60000}"/>
    <cellStyle name="20% - Accent1 4 5 2 2 4 3 4 2" xfId="42837" xr:uid="{00000000-0005-0000-0000-00009DA60000}"/>
    <cellStyle name="20% - Accent1 4 5 2 2 4 3 4 2 2" xfId="42838" xr:uid="{00000000-0005-0000-0000-00009EA60000}"/>
    <cellStyle name="20% - Accent1 4 5 2 2 4 3 4 2 2 2" xfId="42839" xr:uid="{00000000-0005-0000-0000-00009FA60000}"/>
    <cellStyle name="20% - Accent1 4 5 2 2 4 3 4 2 3" xfId="42840" xr:uid="{00000000-0005-0000-0000-0000A0A60000}"/>
    <cellStyle name="20% - Accent1 4 5 2 2 4 3 4 3" xfId="42841" xr:uid="{00000000-0005-0000-0000-0000A1A60000}"/>
    <cellStyle name="20% - Accent1 4 5 2 2 4 3 4 3 2" xfId="42842" xr:uid="{00000000-0005-0000-0000-0000A2A60000}"/>
    <cellStyle name="20% - Accent1 4 5 2 2 4 3 4 4" xfId="42843" xr:uid="{00000000-0005-0000-0000-0000A3A60000}"/>
    <cellStyle name="20% - Accent1 4 5 2 2 4 3 5" xfId="42844" xr:uid="{00000000-0005-0000-0000-0000A4A60000}"/>
    <cellStyle name="20% - Accent1 4 5 2 2 4 3 5 2" xfId="42845" xr:uid="{00000000-0005-0000-0000-0000A5A60000}"/>
    <cellStyle name="20% - Accent1 4 5 2 2 4 3 5 2 2" xfId="42846" xr:uid="{00000000-0005-0000-0000-0000A6A60000}"/>
    <cellStyle name="20% - Accent1 4 5 2 2 4 3 5 3" xfId="42847" xr:uid="{00000000-0005-0000-0000-0000A7A60000}"/>
    <cellStyle name="20% - Accent1 4 5 2 2 4 3 6" xfId="42848" xr:uid="{00000000-0005-0000-0000-0000A8A60000}"/>
    <cellStyle name="20% - Accent1 4 5 2 2 4 3 6 2" xfId="42849" xr:uid="{00000000-0005-0000-0000-0000A9A60000}"/>
    <cellStyle name="20% - Accent1 4 5 2 2 4 3 6 2 2" xfId="42850" xr:uid="{00000000-0005-0000-0000-0000AAA60000}"/>
    <cellStyle name="20% - Accent1 4 5 2 2 4 3 6 3" xfId="42851" xr:uid="{00000000-0005-0000-0000-0000ABA60000}"/>
    <cellStyle name="20% - Accent1 4 5 2 2 4 3 7" xfId="42852" xr:uid="{00000000-0005-0000-0000-0000ACA60000}"/>
    <cellStyle name="20% - Accent1 4 5 2 2 4 3 7 2" xfId="42853" xr:uid="{00000000-0005-0000-0000-0000ADA60000}"/>
    <cellStyle name="20% - Accent1 4 5 2 2 4 3 8" xfId="42854" xr:uid="{00000000-0005-0000-0000-0000AEA60000}"/>
    <cellStyle name="20% - Accent1 4 5 2 2 4 3 8 2" xfId="42855" xr:uid="{00000000-0005-0000-0000-0000AFA60000}"/>
    <cellStyle name="20% - Accent1 4 5 2 2 4 3 9" xfId="42856" xr:uid="{00000000-0005-0000-0000-0000B0A60000}"/>
    <cellStyle name="20% - Accent1 4 5 2 2 4 4" xfId="42857" xr:uid="{00000000-0005-0000-0000-0000B1A60000}"/>
    <cellStyle name="20% - Accent1 4 5 2 2 4 4 2" xfId="42858" xr:uid="{00000000-0005-0000-0000-0000B2A60000}"/>
    <cellStyle name="20% - Accent1 4 5 2 2 4 4 2 2" xfId="42859" xr:uid="{00000000-0005-0000-0000-0000B3A60000}"/>
    <cellStyle name="20% - Accent1 4 5 2 2 4 4 2 2 2" xfId="42860" xr:uid="{00000000-0005-0000-0000-0000B4A60000}"/>
    <cellStyle name="20% - Accent1 4 5 2 2 4 4 2 3" xfId="42861" xr:uid="{00000000-0005-0000-0000-0000B5A60000}"/>
    <cellStyle name="20% - Accent1 4 5 2 2 4 4 3" xfId="42862" xr:uid="{00000000-0005-0000-0000-0000B6A60000}"/>
    <cellStyle name="20% - Accent1 4 5 2 2 4 4 3 2" xfId="42863" xr:uid="{00000000-0005-0000-0000-0000B7A60000}"/>
    <cellStyle name="20% - Accent1 4 5 2 2 4 4 4" xfId="42864" xr:uid="{00000000-0005-0000-0000-0000B8A60000}"/>
    <cellStyle name="20% - Accent1 4 5 2 2 4 5" xfId="42865" xr:uid="{00000000-0005-0000-0000-0000B9A60000}"/>
    <cellStyle name="20% - Accent1 4 5 2 2 4 5 2" xfId="42866" xr:uid="{00000000-0005-0000-0000-0000BAA60000}"/>
    <cellStyle name="20% - Accent1 4 5 2 2 4 5 2 2" xfId="42867" xr:uid="{00000000-0005-0000-0000-0000BBA60000}"/>
    <cellStyle name="20% - Accent1 4 5 2 2 4 5 2 2 2" xfId="42868" xr:uid="{00000000-0005-0000-0000-0000BCA60000}"/>
    <cellStyle name="20% - Accent1 4 5 2 2 4 5 2 3" xfId="42869" xr:uid="{00000000-0005-0000-0000-0000BDA60000}"/>
    <cellStyle name="20% - Accent1 4 5 2 2 4 5 3" xfId="42870" xr:uid="{00000000-0005-0000-0000-0000BEA60000}"/>
    <cellStyle name="20% - Accent1 4 5 2 2 4 5 3 2" xfId="42871" xr:uid="{00000000-0005-0000-0000-0000BFA60000}"/>
    <cellStyle name="20% - Accent1 4 5 2 2 4 5 4" xfId="42872" xr:uid="{00000000-0005-0000-0000-0000C0A60000}"/>
    <cellStyle name="20% - Accent1 4 5 2 2 4 6" xfId="42873" xr:uid="{00000000-0005-0000-0000-0000C1A60000}"/>
    <cellStyle name="20% - Accent1 4 5 2 2 4 6 2" xfId="42874" xr:uid="{00000000-0005-0000-0000-0000C2A60000}"/>
    <cellStyle name="20% - Accent1 4 5 2 2 4 6 2 2" xfId="42875" xr:uid="{00000000-0005-0000-0000-0000C3A60000}"/>
    <cellStyle name="20% - Accent1 4 5 2 2 4 6 2 2 2" xfId="42876" xr:uid="{00000000-0005-0000-0000-0000C4A60000}"/>
    <cellStyle name="20% - Accent1 4 5 2 2 4 6 2 3" xfId="42877" xr:uid="{00000000-0005-0000-0000-0000C5A60000}"/>
    <cellStyle name="20% - Accent1 4 5 2 2 4 6 3" xfId="42878" xr:uid="{00000000-0005-0000-0000-0000C6A60000}"/>
    <cellStyle name="20% - Accent1 4 5 2 2 4 6 3 2" xfId="42879" xr:uid="{00000000-0005-0000-0000-0000C7A60000}"/>
    <cellStyle name="20% - Accent1 4 5 2 2 4 6 4" xfId="42880" xr:uid="{00000000-0005-0000-0000-0000C8A60000}"/>
    <cellStyle name="20% - Accent1 4 5 2 2 4 7" xfId="42881" xr:uid="{00000000-0005-0000-0000-0000C9A60000}"/>
    <cellStyle name="20% - Accent1 4 5 2 2 4 7 2" xfId="42882" xr:uid="{00000000-0005-0000-0000-0000CAA60000}"/>
    <cellStyle name="20% - Accent1 4 5 2 2 4 7 2 2" xfId="42883" xr:uid="{00000000-0005-0000-0000-0000CBA60000}"/>
    <cellStyle name="20% - Accent1 4 5 2 2 4 7 3" xfId="42884" xr:uid="{00000000-0005-0000-0000-0000CCA60000}"/>
    <cellStyle name="20% - Accent1 4 5 2 2 4 8" xfId="42885" xr:uid="{00000000-0005-0000-0000-0000CDA60000}"/>
    <cellStyle name="20% - Accent1 4 5 2 2 4 8 2" xfId="42886" xr:uid="{00000000-0005-0000-0000-0000CEA60000}"/>
    <cellStyle name="20% - Accent1 4 5 2 2 4 8 2 2" xfId="42887" xr:uid="{00000000-0005-0000-0000-0000CFA60000}"/>
    <cellStyle name="20% - Accent1 4 5 2 2 4 8 3" xfId="42888" xr:uid="{00000000-0005-0000-0000-0000D0A60000}"/>
    <cellStyle name="20% - Accent1 4 5 2 2 4 9" xfId="42889" xr:uid="{00000000-0005-0000-0000-0000D1A60000}"/>
    <cellStyle name="20% - Accent1 4 5 2 2 4 9 2" xfId="42890" xr:uid="{00000000-0005-0000-0000-0000D2A60000}"/>
    <cellStyle name="20% - Accent1 4 5 2 2 5" xfId="42891" xr:uid="{00000000-0005-0000-0000-0000D3A60000}"/>
    <cellStyle name="20% - Accent1 4 5 2 2 5 2" xfId="42892" xr:uid="{00000000-0005-0000-0000-0000D4A60000}"/>
    <cellStyle name="20% - Accent1 4 5 2 2 5 2 2" xfId="42893" xr:uid="{00000000-0005-0000-0000-0000D5A60000}"/>
    <cellStyle name="20% - Accent1 4 5 2 2 5 2 2 2" xfId="42894" xr:uid="{00000000-0005-0000-0000-0000D6A60000}"/>
    <cellStyle name="20% - Accent1 4 5 2 2 5 2 2 2 2" xfId="42895" xr:uid="{00000000-0005-0000-0000-0000D7A60000}"/>
    <cellStyle name="20% - Accent1 4 5 2 2 5 2 2 3" xfId="42896" xr:uid="{00000000-0005-0000-0000-0000D8A60000}"/>
    <cellStyle name="20% - Accent1 4 5 2 2 5 2 3" xfId="42897" xr:uid="{00000000-0005-0000-0000-0000D9A60000}"/>
    <cellStyle name="20% - Accent1 4 5 2 2 5 2 3 2" xfId="42898" xr:uid="{00000000-0005-0000-0000-0000DAA60000}"/>
    <cellStyle name="20% - Accent1 4 5 2 2 5 2 4" xfId="42899" xr:uid="{00000000-0005-0000-0000-0000DBA60000}"/>
    <cellStyle name="20% - Accent1 4 5 2 2 5 3" xfId="42900" xr:uid="{00000000-0005-0000-0000-0000DCA60000}"/>
    <cellStyle name="20% - Accent1 4 5 2 2 5 3 2" xfId="42901" xr:uid="{00000000-0005-0000-0000-0000DDA60000}"/>
    <cellStyle name="20% - Accent1 4 5 2 2 5 3 2 2" xfId="42902" xr:uid="{00000000-0005-0000-0000-0000DEA60000}"/>
    <cellStyle name="20% - Accent1 4 5 2 2 5 3 2 2 2" xfId="42903" xr:uid="{00000000-0005-0000-0000-0000DFA60000}"/>
    <cellStyle name="20% - Accent1 4 5 2 2 5 3 2 3" xfId="42904" xr:uid="{00000000-0005-0000-0000-0000E0A60000}"/>
    <cellStyle name="20% - Accent1 4 5 2 2 5 3 3" xfId="42905" xr:uid="{00000000-0005-0000-0000-0000E1A60000}"/>
    <cellStyle name="20% - Accent1 4 5 2 2 5 3 3 2" xfId="42906" xr:uid="{00000000-0005-0000-0000-0000E2A60000}"/>
    <cellStyle name="20% - Accent1 4 5 2 2 5 3 4" xfId="42907" xr:uid="{00000000-0005-0000-0000-0000E3A60000}"/>
    <cellStyle name="20% - Accent1 4 5 2 2 5 4" xfId="42908" xr:uid="{00000000-0005-0000-0000-0000E4A60000}"/>
    <cellStyle name="20% - Accent1 4 5 2 2 5 4 2" xfId="42909" xr:uid="{00000000-0005-0000-0000-0000E5A60000}"/>
    <cellStyle name="20% - Accent1 4 5 2 2 5 4 2 2" xfId="42910" xr:uid="{00000000-0005-0000-0000-0000E6A60000}"/>
    <cellStyle name="20% - Accent1 4 5 2 2 5 4 2 2 2" xfId="42911" xr:uid="{00000000-0005-0000-0000-0000E7A60000}"/>
    <cellStyle name="20% - Accent1 4 5 2 2 5 4 2 3" xfId="42912" xr:uid="{00000000-0005-0000-0000-0000E8A60000}"/>
    <cellStyle name="20% - Accent1 4 5 2 2 5 4 3" xfId="42913" xr:uid="{00000000-0005-0000-0000-0000E9A60000}"/>
    <cellStyle name="20% - Accent1 4 5 2 2 5 4 3 2" xfId="42914" xr:uid="{00000000-0005-0000-0000-0000EAA60000}"/>
    <cellStyle name="20% - Accent1 4 5 2 2 5 4 4" xfId="42915" xr:uid="{00000000-0005-0000-0000-0000EBA60000}"/>
    <cellStyle name="20% - Accent1 4 5 2 2 5 5" xfId="42916" xr:uid="{00000000-0005-0000-0000-0000ECA60000}"/>
    <cellStyle name="20% - Accent1 4 5 2 2 5 5 2" xfId="42917" xr:uid="{00000000-0005-0000-0000-0000EDA60000}"/>
    <cellStyle name="20% - Accent1 4 5 2 2 5 5 2 2" xfId="42918" xr:uid="{00000000-0005-0000-0000-0000EEA60000}"/>
    <cellStyle name="20% - Accent1 4 5 2 2 5 5 3" xfId="42919" xr:uid="{00000000-0005-0000-0000-0000EFA60000}"/>
    <cellStyle name="20% - Accent1 4 5 2 2 5 6" xfId="42920" xr:uid="{00000000-0005-0000-0000-0000F0A60000}"/>
    <cellStyle name="20% - Accent1 4 5 2 2 5 6 2" xfId="42921" xr:uid="{00000000-0005-0000-0000-0000F1A60000}"/>
    <cellStyle name="20% - Accent1 4 5 2 2 5 6 2 2" xfId="42922" xr:uid="{00000000-0005-0000-0000-0000F2A60000}"/>
    <cellStyle name="20% - Accent1 4 5 2 2 5 6 3" xfId="42923" xr:uid="{00000000-0005-0000-0000-0000F3A60000}"/>
    <cellStyle name="20% - Accent1 4 5 2 2 5 7" xfId="42924" xr:uid="{00000000-0005-0000-0000-0000F4A60000}"/>
    <cellStyle name="20% - Accent1 4 5 2 2 5 7 2" xfId="42925" xr:uid="{00000000-0005-0000-0000-0000F5A60000}"/>
    <cellStyle name="20% - Accent1 4 5 2 2 5 8" xfId="42926" xr:uid="{00000000-0005-0000-0000-0000F6A60000}"/>
    <cellStyle name="20% - Accent1 4 5 2 2 5 8 2" xfId="42927" xr:uid="{00000000-0005-0000-0000-0000F7A60000}"/>
    <cellStyle name="20% - Accent1 4 5 2 2 5 9" xfId="42928" xr:uid="{00000000-0005-0000-0000-0000F8A60000}"/>
    <cellStyle name="20% - Accent1 4 5 2 2 6" xfId="42929" xr:uid="{00000000-0005-0000-0000-0000F9A60000}"/>
    <cellStyle name="20% - Accent1 4 5 2 2 6 2" xfId="42930" xr:uid="{00000000-0005-0000-0000-0000FAA60000}"/>
    <cellStyle name="20% - Accent1 4 5 2 2 6 2 2" xfId="42931" xr:uid="{00000000-0005-0000-0000-0000FBA60000}"/>
    <cellStyle name="20% - Accent1 4 5 2 2 6 2 2 2" xfId="42932" xr:uid="{00000000-0005-0000-0000-0000FCA60000}"/>
    <cellStyle name="20% - Accent1 4 5 2 2 6 2 2 2 2" xfId="42933" xr:uid="{00000000-0005-0000-0000-0000FDA60000}"/>
    <cellStyle name="20% - Accent1 4 5 2 2 6 2 2 3" xfId="42934" xr:uid="{00000000-0005-0000-0000-0000FEA60000}"/>
    <cellStyle name="20% - Accent1 4 5 2 2 6 2 3" xfId="42935" xr:uid="{00000000-0005-0000-0000-0000FFA60000}"/>
    <cellStyle name="20% - Accent1 4 5 2 2 6 2 3 2" xfId="42936" xr:uid="{00000000-0005-0000-0000-000000A70000}"/>
    <cellStyle name="20% - Accent1 4 5 2 2 6 2 4" xfId="42937" xr:uid="{00000000-0005-0000-0000-000001A70000}"/>
    <cellStyle name="20% - Accent1 4 5 2 2 6 3" xfId="42938" xr:uid="{00000000-0005-0000-0000-000002A70000}"/>
    <cellStyle name="20% - Accent1 4 5 2 2 6 3 2" xfId="42939" xr:uid="{00000000-0005-0000-0000-000003A70000}"/>
    <cellStyle name="20% - Accent1 4 5 2 2 6 3 2 2" xfId="42940" xr:uid="{00000000-0005-0000-0000-000004A70000}"/>
    <cellStyle name="20% - Accent1 4 5 2 2 6 3 2 2 2" xfId="42941" xr:uid="{00000000-0005-0000-0000-000005A70000}"/>
    <cellStyle name="20% - Accent1 4 5 2 2 6 3 2 3" xfId="42942" xr:uid="{00000000-0005-0000-0000-000006A70000}"/>
    <cellStyle name="20% - Accent1 4 5 2 2 6 3 3" xfId="42943" xr:uid="{00000000-0005-0000-0000-000007A70000}"/>
    <cellStyle name="20% - Accent1 4 5 2 2 6 3 3 2" xfId="42944" xr:uid="{00000000-0005-0000-0000-000008A70000}"/>
    <cellStyle name="20% - Accent1 4 5 2 2 6 3 4" xfId="42945" xr:uid="{00000000-0005-0000-0000-000009A70000}"/>
    <cellStyle name="20% - Accent1 4 5 2 2 6 4" xfId="42946" xr:uid="{00000000-0005-0000-0000-00000AA70000}"/>
    <cellStyle name="20% - Accent1 4 5 2 2 6 4 2" xfId="42947" xr:uid="{00000000-0005-0000-0000-00000BA70000}"/>
    <cellStyle name="20% - Accent1 4 5 2 2 6 4 2 2" xfId="42948" xr:uid="{00000000-0005-0000-0000-00000CA70000}"/>
    <cellStyle name="20% - Accent1 4 5 2 2 6 4 2 2 2" xfId="42949" xr:uid="{00000000-0005-0000-0000-00000DA70000}"/>
    <cellStyle name="20% - Accent1 4 5 2 2 6 4 2 3" xfId="42950" xr:uid="{00000000-0005-0000-0000-00000EA70000}"/>
    <cellStyle name="20% - Accent1 4 5 2 2 6 4 3" xfId="42951" xr:uid="{00000000-0005-0000-0000-00000FA70000}"/>
    <cellStyle name="20% - Accent1 4 5 2 2 6 4 3 2" xfId="42952" xr:uid="{00000000-0005-0000-0000-000010A70000}"/>
    <cellStyle name="20% - Accent1 4 5 2 2 6 4 4" xfId="42953" xr:uid="{00000000-0005-0000-0000-000011A70000}"/>
    <cellStyle name="20% - Accent1 4 5 2 2 6 5" xfId="42954" xr:uid="{00000000-0005-0000-0000-000012A70000}"/>
    <cellStyle name="20% - Accent1 4 5 2 2 6 5 2" xfId="42955" xr:uid="{00000000-0005-0000-0000-000013A70000}"/>
    <cellStyle name="20% - Accent1 4 5 2 2 6 5 2 2" xfId="42956" xr:uid="{00000000-0005-0000-0000-000014A70000}"/>
    <cellStyle name="20% - Accent1 4 5 2 2 6 5 3" xfId="42957" xr:uid="{00000000-0005-0000-0000-000015A70000}"/>
    <cellStyle name="20% - Accent1 4 5 2 2 6 6" xfId="42958" xr:uid="{00000000-0005-0000-0000-000016A70000}"/>
    <cellStyle name="20% - Accent1 4 5 2 2 6 6 2" xfId="42959" xr:uid="{00000000-0005-0000-0000-000017A70000}"/>
    <cellStyle name="20% - Accent1 4 5 2 2 6 6 2 2" xfId="42960" xr:uid="{00000000-0005-0000-0000-000018A70000}"/>
    <cellStyle name="20% - Accent1 4 5 2 2 6 6 3" xfId="42961" xr:uid="{00000000-0005-0000-0000-000019A70000}"/>
    <cellStyle name="20% - Accent1 4 5 2 2 6 7" xfId="42962" xr:uid="{00000000-0005-0000-0000-00001AA70000}"/>
    <cellStyle name="20% - Accent1 4 5 2 2 6 7 2" xfId="42963" xr:uid="{00000000-0005-0000-0000-00001BA70000}"/>
    <cellStyle name="20% - Accent1 4 5 2 2 6 8" xfId="42964" xr:uid="{00000000-0005-0000-0000-00001CA70000}"/>
    <cellStyle name="20% - Accent1 4 5 2 2 6 8 2" xfId="42965" xr:uid="{00000000-0005-0000-0000-00001DA70000}"/>
    <cellStyle name="20% - Accent1 4 5 2 2 6 9" xfId="42966" xr:uid="{00000000-0005-0000-0000-00001EA70000}"/>
    <cellStyle name="20% - Accent1 4 5 2 2 7" xfId="42967" xr:uid="{00000000-0005-0000-0000-00001FA70000}"/>
    <cellStyle name="20% - Accent1 4 5 2 2 7 2" xfId="42968" xr:uid="{00000000-0005-0000-0000-000020A70000}"/>
    <cellStyle name="20% - Accent1 4 5 2 2 7 2 2" xfId="42969" xr:uid="{00000000-0005-0000-0000-000021A70000}"/>
    <cellStyle name="20% - Accent1 4 5 2 2 7 2 2 2" xfId="42970" xr:uid="{00000000-0005-0000-0000-000022A70000}"/>
    <cellStyle name="20% - Accent1 4 5 2 2 7 2 3" xfId="42971" xr:uid="{00000000-0005-0000-0000-000023A70000}"/>
    <cellStyle name="20% - Accent1 4 5 2 2 7 3" xfId="42972" xr:uid="{00000000-0005-0000-0000-000024A70000}"/>
    <cellStyle name="20% - Accent1 4 5 2 2 7 3 2" xfId="42973" xr:uid="{00000000-0005-0000-0000-000025A70000}"/>
    <cellStyle name="20% - Accent1 4 5 2 2 7 4" xfId="42974" xr:uid="{00000000-0005-0000-0000-000026A70000}"/>
    <cellStyle name="20% - Accent1 4 5 2 2 8" xfId="42975" xr:uid="{00000000-0005-0000-0000-000027A70000}"/>
    <cellStyle name="20% - Accent1 4 5 2 2 8 2" xfId="42976" xr:uid="{00000000-0005-0000-0000-000028A70000}"/>
    <cellStyle name="20% - Accent1 4 5 2 2 8 2 2" xfId="42977" xr:uid="{00000000-0005-0000-0000-000029A70000}"/>
    <cellStyle name="20% - Accent1 4 5 2 2 8 2 2 2" xfId="42978" xr:uid="{00000000-0005-0000-0000-00002AA70000}"/>
    <cellStyle name="20% - Accent1 4 5 2 2 8 2 3" xfId="42979" xr:uid="{00000000-0005-0000-0000-00002BA70000}"/>
    <cellStyle name="20% - Accent1 4 5 2 2 8 3" xfId="42980" xr:uid="{00000000-0005-0000-0000-00002CA70000}"/>
    <cellStyle name="20% - Accent1 4 5 2 2 8 3 2" xfId="42981" xr:uid="{00000000-0005-0000-0000-00002DA70000}"/>
    <cellStyle name="20% - Accent1 4 5 2 2 8 4" xfId="42982" xr:uid="{00000000-0005-0000-0000-00002EA70000}"/>
    <cellStyle name="20% - Accent1 4 5 2 2 9" xfId="42983" xr:uid="{00000000-0005-0000-0000-00002FA70000}"/>
    <cellStyle name="20% - Accent1 4 5 2 2 9 2" xfId="42984" xr:uid="{00000000-0005-0000-0000-000030A70000}"/>
    <cellStyle name="20% - Accent1 4 5 2 2 9 2 2" xfId="42985" xr:uid="{00000000-0005-0000-0000-000031A70000}"/>
    <cellStyle name="20% - Accent1 4 5 2 2 9 2 2 2" xfId="42986" xr:uid="{00000000-0005-0000-0000-000032A70000}"/>
    <cellStyle name="20% - Accent1 4 5 2 2 9 2 3" xfId="42987" xr:uid="{00000000-0005-0000-0000-000033A70000}"/>
    <cellStyle name="20% - Accent1 4 5 2 2 9 3" xfId="42988" xr:uid="{00000000-0005-0000-0000-000034A70000}"/>
    <cellStyle name="20% - Accent1 4 5 2 2 9 3 2" xfId="42989" xr:uid="{00000000-0005-0000-0000-000035A70000}"/>
    <cellStyle name="20% - Accent1 4 5 2 2 9 4" xfId="42990" xr:uid="{00000000-0005-0000-0000-000036A70000}"/>
    <cellStyle name="20% - Accent1 4 5 2 3" xfId="42991" xr:uid="{00000000-0005-0000-0000-000037A70000}"/>
    <cellStyle name="20% - Accent1 4 5 2 3 10" xfId="42992" xr:uid="{00000000-0005-0000-0000-000038A70000}"/>
    <cellStyle name="20% - Accent1 4 5 2 3 10 2" xfId="42993" xr:uid="{00000000-0005-0000-0000-000039A70000}"/>
    <cellStyle name="20% - Accent1 4 5 2 3 11" xfId="42994" xr:uid="{00000000-0005-0000-0000-00003AA70000}"/>
    <cellStyle name="20% - Accent1 4 5 2 3 2" xfId="42995" xr:uid="{00000000-0005-0000-0000-00003BA70000}"/>
    <cellStyle name="20% - Accent1 4 5 2 3 2 2" xfId="42996" xr:uid="{00000000-0005-0000-0000-00003CA70000}"/>
    <cellStyle name="20% - Accent1 4 5 2 3 2 2 2" xfId="42997" xr:uid="{00000000-0005-0000-0000-00003DA70000}"/>
    <cellStyle name="20% - Accent1 4 5 2 3 2 2 2 2" xfId="42998" xr:uid="{00000000-0005-0000-0000-00003EA70000}"/>
    <cellStyle name="20% - Accent1 4 5 2 3 2 2 2 2 2" xfId="42999" xr:uid="{00000000-0005-0000-0000-00003FA70000}"/>
    <cellStyle name="20% - Accent1 4 5 2 3 2 2 2 3" xfId="43000" xr:uid="{00000000-0005-0000-0000-000040A70000}"/>
    <cellStyle name="20% - Accent1 4 5 2 3 2 2 3" xfId="43001" xr:uid="{00000000-0005-0000-0000-000041A70000}"/>
    <cellStyle name="20% - Accent1 4 5 2 3 2 2 3 2" xfId="43002" xr:uid="{00000000-0005-0000-0000-000042A70000}"/>
    <cellStyle name="20% - Accent1 4 5 2 3 2 2 4" xfId="43003" xr:uid="{00000000-0005-0000-0000-000043A70000}"/>
    <cellStyle name="20% - Accent1 4 5 2 3 2 3" xfId="43004" xr:uid="{00000000-0005-0000-0000-000044A70000}"/>
    <cellStyle name="20% - Accent1 4 5 2 3 2 3 2" xfId="43005" xr:uid="{00000000-0005-0000-0000-000045A70000}"/>
    <cellStyle name="20% - Accent1 4 5 2 3 2 3 2 2" xfId="43006" xr:uid="{00000000-0005-0000-0000-000046A70000}"/>
    <cellStyle name="20% - Accent1 4 5 2 3 2 3 2 2 2" xfId="43007" xr:uid="{00000000-0005-0000-0000-000047A70000}"/>
    <cellStyle name="20% - Accent1 4 5 2 3 2 3 2 3" xfId="43008" xr:uid="{00000000-0005-0000-0000-000048A70000}"/>
    <cellStyle name="20% - Accent1 4 5 2 3 2 3 3" xfId="43009" xr:uid="{00000000-0005-0000-0000-000049A70000}"/>
    <cellStyle name="20% - Accent1 4 5 2 3 2 3 3 2" xfId="43010" xr:uid="{00000000-0005-0000-0000-00004AA70000}"/>
    <cellStyle name="20% - Accent1 4 5 2 3 2 3 4" xfId="43011" xr:uid="{00000000-0005-0000-0000-00004BA70000}"/>
    <cellStyle name="20% - Accent1 4 5 2 3 2 4" xfId="43012" xr:uid="{00000000-0005-0000-0000-00004CA70000}"/>
    <cellStyle name="20% - Accent1 4 5 2 3 2 4 2" xfId="43013" xr:uid="{00000000-0005-0000-0000-00004DA70000}"/>
    <cellStyle name="20% - Accent1 4 5 2 3 2 4 2 2" xfId="43014" xr:uid="{00000000-0005-0000-0000-00004EA70000}"/>
    <cellStyle name="20% - Accent1 4 5 2 3 2 4 2 2 2" xfId="43015" xr:uid="{00000000-0005-0000-0000-00004FA70000}"/>
    <cellStyle name="20% - Accent1 4 5 2 3 2 4 2 3" xfId="43016" xr:uid="{00000000-0005-0000-0000-000050A70000}"/>
    <cellStyle name="20% - Accent1 4 5 2 3 2 4 3" xfId="43017" xr:uid="{00000000-0005-0000-0000-000051A70000}"/>
    <cellStyle name="20% - Accent1 4 5 2 3 2 4 3 2" xfId="43018" xr:uid="{00000000-0005-0000-0000-000052A70000}"/>
    <cellStyle name="20% - Accent1 4 5 2 3 2 4 4" xfId="43019" xr:uid="{00000000-0005-0000-0000-000053A70000}"/>
    <cellStyle name="20% - Accent1 4 5 2 3 2 5" xfId="43020" xr:uid="{00000000-0005-0000-0000-000054A70000}"/>
    <cellStyle name="20% - Accent1 4 5 2 3 2 5 2" xfId="43021" xr:uid="{00000000-0005-0000-0000-000055A70000}"/>
    <cellStyle name="20% - Accent1 4 5 2 3 2 5 2 2" xfId="43022" xr:uid="{00000000-0005-0000-0000-000056A70000}"/>
    <cellStyle name="20% - Accent1 4 5 2 3 2 5 3" xfId="43023" xr:uid="{00000000-0005-0000-0000-000057A70000}"/>
    <cellStyle name="20% - Accent1 4 5 2 3 2 6" xfId="43024" xr:uid="{00000000-0005-0000-0000-000058A70000}"/>
    <cellStyle name="20% - Accent1 4 5 2 3 2 6 2" xfId="43025" xr:uid="{00000000-0005-0000-0000-000059A70000}"/>
    <cellStyle name="20% - Accent1 4 5 2 3 2 6 2 2" xfId="43026" xr:uid="{00000000-0005-0000-0000-00005AA70000}"/>
    <cellStyle name="20% - Accent1 4 5 2 3 2 6 3" xfId="43027" xr:uid="{00000000-0005-0000-0000-00005BA70000}"/>
    <cellStyle name="20% - Accent1 4 5 2 3 2 7" xfId="43028" xr:uid="{00000000-0005-0000-0000-00005CA70000}"/>
    <cellStyle name="20% - Accent1 4 5 2 3 2 7 2" xfId="43029" xr:uid="{00000000-0005-0000-0000-00005DA70000}"/>
    <cellStyle name="20% - Accent1 4 5 2 3 2 8" xfId="43030" xr:uid="{00000000-0005-0000-0000-00005EA70000}"/>
    <cellStyle name="20% - Accent1 4 5 2 3 2 8 2" xfId="43031" xr:uid="{00000000-0005-0000-0000-00005FA70000}"/>
    <cellStyle name="20% - Accent1 4 5 2 3 2 9" xfId="43032" xr:uid="{00000000-0005-0000-0000-000060A70000}"/>
    <cellStyle name="20% - Accent1 4 5 2 3 3" xfId="43033" xr:uid="{00000000-0005-0000-0000-000061A70000}"/>
    <cellStyle name="20% - Accent1 4 5 2 3 3 2" xfId="43034" xr:uid="{00000000-0005-0000-0000-000062A70000}"/>
    <cellStyle name="20% - Accent1 4 5 2 3 3 2 2" xfId="43035" xr:uid="{00000000-0005-0000-0000-000063A70000}"/>
    <cellStyle name="20% - Accent1 4 5 2 3 3 2 2 2" xfId="43036" xr:uid="{00000000-0005-0000-0000-000064A70000}"/>
    <cellStyle name="20% - Accent1 4 5 2 3 3 2 2 2 2" xfId="43037" xr:uid="{00000000-0005-0000-0000-000065A70000}"/>
    <cellStyle name="20% - Accent1 4 5 2 3 3 2 2 3" xfId="43038" xr:uid="{00000000-0005-0000-0000-000066A70000}"/>
    <cellStyle name="20% - Accent1 4 5 2 3 3 2 3" xfId="43039" xr:uid="{00000000-0005-0000-0000-000067A70000}"/>
    <cellStyle name="20% - Accent1 4 5 2 3 3 2 3 2" xfId="43040" xr:uid="{00000000-0005-0000-0000-000068A70000}"/>
    <cellStyle name="20% - Accent1 4 5 2 3 3 2 4" xfId="43041" xr:uid="{00000000-0005-0000-0000-000069A70000}"/>
    <cellStyle name="20% - Accent1 4 5 2 3 3 3" xfId="43042" xr:uid="{00000000-0005-0000-0000-00006AA70000}"/>
    <cellStyle name="20% - Accent1 4 5 2 3 3 3 2" xfId="43043" xr:uid="{00000000-0005-0000-0000-00006BA70000}"/>
    <cellStyle name="20% - Accent1 4 5 2 3 3 3 2 2" xfId="43044" xr:uid="{00000000-0005-0000-0000-00006CA70000}"/>
    <cellStyle name="20% - Accent1 4 5 2 3 3 3 2 2 2" xfId="43045" xr:uid="{00000000-0005-0000-0000-00006DA70000}"/>
    <cellStyle name="20% - Accent1 4 5 2 3 3 3 2 3" xfId="43046" xr:uid="{00000000-0005-0000-0000-00006EA70000}"/>
    <cellStyle name="20% - Accent1 4 5 2 3 3 3 3" xfId="43047" xr:uid="{00000000-0005-0000-0000-00006FA70000}"/>
    <cellStyle name="20% - Accent1 4 5 2 3 3 3 3 2" xfId="43048" xr:uid="{00000000-0005-0000-0000-000070A70000}"/>
    <cellStyle name="20% - Accent1 4 5 2 3 3 3 4" xfId="43049" xr:uid="{00000000-0005-0000-0000-000071A70000}"/>
    <cellStyle name="20% - Accent1 4 5 2 3 3 4" xfId="43050" xr:uid="{00000000-0005-0000-0000-000072A70000}"/>
    <cellStyle name="20% - Accent1 4 5 2 3 3 4 2" xfId="43051" xr:uid="{00000000-0005-0000-0000-000073A70000}"/>
    <cellStyle name="20% - Accent1 4 5 2 3 3 4 2 2" xfId="43052" xr:uid="{00000000-0005-0000-0000-000074A70000}"/>
    <cellStyle name="20% - Accent1 4 5 2 3 3 4 2 2 2" xfId="43053" xr:uid="{00000000-0005-0000-0000-000075A70000}"/>
    <cellStyle name="20% - Accent1 4 5 2 3 3 4 2 3" xfId="43054" xr:uid="{00000000-0005-0000-0000-000076A70000}"/>
    <cellStyle name="20% - Accent1 4 5 2 3 3 4 3" xfId="43055" xr:uid="{00000000-0005-0000-0000-000077A70000}"/>
    <cellStyle name="20% - Accent1 4 5 2 3 3 4 3 2" xfId="43056" xr:uid="{00000000-0005-0000-0000-000078A70000}"/>
    <cellStyle name="20% - Accent1 4 5 2 3 3 4 4" xfId="43057" xr:uid="{00000000-0005-0000-0000-000079A70000}"/>
    <cellStyle name="20% - Accent1 4 5 2 3 3 5" xfId="43058" xr:uid="{00000000-0005-0000-0000-00007AA70000}"/>
    <cellStyle name="20% - Accent1 4 5 2 3 3 5 2" xfId="43059" xr:uid="{00000000-0005-0000-0000-00007BA70000}"/>
    <cellStyle name="20% - Accent1 4 5 2 3 3 5 2 2" xfId="43060" xr:uid="{00000000-0005-0000-0000-00007CA70000}"/>
    <cellStyle name="20% - Accent1 4 5 2 3 3 5 3" xfId="43061" xr:uid="{00000000-0005-0000-0000-00007DA70000}"/>
    <cellStyle name="20% - Accent1 4 5 2 3 3 6" xfId="43062" xr:uid="{00000000-0005-0000-0000-00007EA70000}"/>
    <cellStyle name="20% - Accent1 4 5 2 3 3 6 2" xfId="43063" xr:uid="{00000000-0005-0000-0000-00007FA70000}"/>
    <cellStyle name="20% - Accent1 4 5 2 3 3 6 2 2" xfId="43064" xr:uid="{00000000-0005-0000-0000-000080A70000}"/>
    <cellStyle name="20% - Accent1 4 5 2 3 3 6 3" xfId="43065" xr:uid="{00000000-0005-0000-0000-000081A70000}"/>
    <cellStyle name="20% - Accent1 4 5 2 3 3 7" xfId="43066" xr:uid="{00000000-0005-0000-0000-000082A70000}"/>
    <cellStyle name="20% - Accent1 4 5 2 3 3 7 2" xfId="43067" xr:uid="{00000000-0005-0000-0000-000083A70000}"/>
    <cellStyle name="20% - Accent1 4 5 2 3 3 8" xfId="43068" xr:uid="{00000000-0005-0000-0000-000084A70000}"/>
    <cellStyle name="20% - Accent1 4 5 2 3 3 8 2" xfId="43069" xr:uid="{00000000-0005-0000-0000-000085A70000}"/>
    <cellStyle name="20% - Accent1 4 5 2 3 3 9" xfId="43070" xr:uid="{00000000-0005-0000-0000-000086A70000}"/>
    <cellStyle name="20% - Accent1 4 5 2 3 4" xfId="43071" xr:uid="{00000000-0005-0000-0000-000087A70000}"/>
    <cellStyle name="20% - Accent1 4 5 2 3 4 2" xfId="43072" xr:uid="{00000000-0005-0000-0000-000088A70000}"/>
    <cellStyle name="20% - Accent1 4 5 2 3 4 2 2" xfId="43073" xr:uid="{00000000-0005-0000-0000-000089A70000}"/>
    <cellStyle name="20% - Accent1 4 5 2 3 4 2 2 2" xfId="43074" xr:uid="{00000000-0005-0000-0000-00008AA70000}"/>
    <cellStyle name="20% - Accent1 4 5 2 3 4 2 3" xfId="43075" xr:uid="{00000000-0005-0000-0000-00008BA70000}"/>
    <cellStyle name="20% - Accent1 4 5 2 3 4 3" xfId="43076" xr:uid="{00000000-0005-0000-0000-00008CA70000}"/>
    <cellStyle name="20% - Accent1 4 5 2 3 4 3 2" xfId="43077" xr:uid="{00000000-0005-0000-0000-00008DA70000}"/>
    <cellStyle name="20% - Accent1 4 5 2 3 4 4" xfId="43078" xr:uid="{00000000-0005-0000-0000-00008EA70000}"/>
    <cellStyle name="20% - Accent1 4 5 2 3 5" xfId="43079" xr:uid="{00000000-0005-0000-0000-00008FA70000}"/>
    <cellStyle name="20% - Accent1 4 5 2 3 5 2" xfId="43080" xr:uid="{00000000-0005-0000-0000-000090A70000}"/>
    <cellStyle name="20% - Accent1 4 5 2 3 5 2 2" xfId="43081" xr:uid="{00000000-0005-0000-0000-000091A70000}"/>
    <cellStyle name="20% - Accent1 4 5 2 3 5 2 2 2" xfId="43082" xr:uid="{00000000-0005-0000-0000-000092A70000}"/>
    <cellStyle name="20% - Accent1 4 5 2 3 5 2 3" xfId="43083" xr:uid="{00000000-0005-0000-0000-000093A70000}"/>
    <cellStyle name="20% - Accent1 4 5 2 3 5 3" xfId="43084" xr:uid="{00000000-0005-0000-0000-000094A70000}"/>
    <cellStyle name="20% - Accent1 4 5 2 3 5 3 2" xfId="43085" xr:uid="{00000000-0005-0000-0000-000095A70000}"/>
    <cellStyle name="20% - Accent1 4 5 2 3 5 4" xfId="43086" xr:uid="{00000000-0005-0000-0000-000096A70000}"/>
    <cellStyle name="20% - Accent1 4 5 2 3 6" xfId="43087" xr:uid="{00000000-0005-0000-0000-000097A70000}"/>
    <cellStyle name="20% - Accent1 4 5 2 3 6 2" xfId="43088" xr:uid="{00000000-0005-0000-0000-000098A70000}"/>
    <cellStyle name="20% - Accent1 4 5 2 3 6 2 2" xfId="43089" xr:uid="{00000000-0005-0000-0000-000099A70000}"/>
    <cellStyle name="20% - Accent1 4 5 2 3 6 2 2 2" xfId="43090" xr:uid="{00000000-0005-0000-0000-00009AA70000}"/>
    <cellStyle name="20% - Accent1 4 5 2 3 6 2 3" xfId="43091" xr:uid="{00000000-0005-0000-0000-00009BA70000}"/>
    <cellStyle name="20% - Accent1 4 5 2 3 6 3" xfId="43092" xr:uid="{00000000-0005-0000-0000-00009CA70000}"/>
    <cellStyle name="20% - Accent1 4 5 2 3 6 3 2" xfId="43093" xr:uid="{00000000-0005-0000-0000-00009DA70000}"/>
    <cellStyle name="20% - Accent1 4 5 2 3 6 4" xfId="43094" xr:uid="{00000000-0005-0000-0000-00009EA70000}"/>
    <cellStyle name="20% - Accent1 4 5 2 3 7" xfId="43095" xr:uid="{00000000-0005-0000-0000-00009FA70000}"/>
    <cellStyle name="20% - Accent1 4 5 2 3 7 2" xfId="43096" xr:uid="{00000000-0005-0000-0000-0000A0A70000}"/>
    <cellStyle name="20% - Accent1 4 5 2 3 7 2 2" xfId="43097" xr:uid="{00000000-0005-0000-0000-0000A1A70000}"/>
    <cellStyle name="20% - Accent1 4 5 2 3 7 3" xfId="43098" xr:uid="{00000000-0005-0000-0000-0000A2A70000}"/>
    <cellStyle name="20% - Accent1 4 5 2 3 8" xfId="43099" xr:uid="{00000000-0005-0000-0000-0000A3A70000}"/>
    <cellStyle name="20% - Accent1 4 5 2 3 8 2" xfId="43100" xr:uid="{00000000-0005-0000-0000-0000A4A70000}"/>
    <cellStyle name="20% - Accent1 4 5 2 3 8 2 2" xfId="43101" xr:uid="{00000000-0005-0000-0000-0000A5A70000}"/>
    <cellStyle name="20% - Accent1 4 5 2 3 8 3" xfId="43102" xr:uid="{00000000-0005-0000-0000-0000A6A70000}"/>
    <cellStyle name="20% - Accent1 4 5 2 3 9" xfId="43103" xr:uid="{00000000-0005-0000-0000-0000A7A70000}"/>
    <cellStyle name="20% - Accent1 4 5 2 3 9 2" xfId="43104" xr:uid="{00000000-0005-0000-0000-0000A8A70000}"/>
    <cellStyle name="20% - Accent1 4 5 2 4" xfId="43105" xr:uid="{00000000-0005-0000-0000-0000A9A70000}"/>
    <cellStyle name="20% - Accent1 4 5 2 4 10" xfId="43106" xr:uid="{00000000-0005-0000-0000-0000AAA70000}"/>
    <cellStyle name="20% - Accent1 4 5 2 4 10 2" xfId="43107" xr:uid="{00000000-0005-0000-0000-0000ABA70000}"/>
    <cellStyle name="20% - Accent1 4 5 2 4 11" xfId="43108" xr:uid="{00000000-0005-0000-0000-0000ACA70000}"/>
    <cellStyle name="20% - Accent1 4 5 2 4 2" xfId="43109" xr:uid="{00000000-0005-0000-0000-0000ADA70000}"/>
    <cellStyle name="20% - Accent1 4 5 2 4 2 2" xfId="43110" xr:uid="{00000000-0005-0000-0000-0000AEA70000}"/>
    <cellStyle name="20% - Accent1 4 5 2 4 2 2 2" xfId="43111" xr:uid="{00000000-0005-0000-0000-0000AFA70000}"/>
    <cellStyle name="20% - Accent1 4 5 2 4 2 2 2 2" xfId="43112" xr:uid="{00000000-0005-0000-0000-0000B0A70000}"/>
    <cellStyle name="20% - Accent1 4 5 2 4 2 2 2 2 2" xfId="43113" xr:uid="{00000000-0005-0000-0000-0000B1A70000}"/>
    <cellStyle name="20% - Accent1 4 5 2 4 2 2 2 3" xfId="43114" xr:uid="{00000000-0005-0000-0000-0000B2A70000}"/>
    <cellStyle name="20% - Accent1 4 5 2 4 2 2 3" xfId="43115" xr:uid="{00000000-0005-0000-0000-0000B3A70000}"/>
    <cellStyle name="20% - Accent1 4 5 2 4 2 2 3 2" xfId="43116" xr:uid="{00000000-0005-0000-0000-0000B4A70000}"/>
    <cellStyle name="20% - Accent1 4 5 2 4 2 2 4" xfId="43117" xr:uid="{00000000-0005-0000-0000-0000B5A70000}"/>
    <cellStyle name="20% - Accent1 4 5 2 4 2 3" xfId="43118" xr:uid="{00000000-0005-0000-0000-0000B6A70000}"/>
    <cellStyle name="20% - Accent1 4 5 2 4 2 3 2" xfId="43119" xr:uid="{00000000-0005-0000-0000-0000B7A70000}"/>
    <cellStyle name="20% - Accent1 4 5 2 4 2 3 2 2" xfId="43120" xr:uid="{00000000-0005-0000-0000-0000B8A70000}"/>
    <cellStyle name="20% - Accent1 4 5 2 4 2 3 2 2 2" xfId="43121" xr:uid="{00000000-0005-0000-0000-0000B9A70000}"/>
    <cellStyle name="20% - Accent1 4 5 2 4 2 3 2 3" xfId="43122" xr:uid="{00000000-0005-0000-0000-0000BAA70000}"/>
    <cellStyle name="20% - Accent1 4 5 2 4 2 3 3" xfId="43123" xr:uid="{00000000-0005-0000-0000-0000BBA70000}"/>
    <cellStyle name="20% - Accent1 4 5 2 4 2 3 3 2" xfId="43124" xr:uid="{00000000-0005-0000-0000-0000BCA70000}"/>
    <cellStyle name="20% - Accent1 4 5 2 4 2 3 4" xfId="43125" xr:uid="{00000000-0005-0000-0000-0000BDA70000}"/>
    <cellStyle name="20% - Accent1 4 5 2 4 2 4" xfId="43126" xr:uid="{00000000-0005-0000-0000-0000BEA70000}"/>
    <cellStyle name="20% - Accent1 4 5 2 4 2 4 2" xfId="43127" xr:uid="{00000000-0005-0000-0000-0000BFA70000}"/>
    <cellStyle name="20% - Accent1 4 5 2 4 2 4 2 2" xfId="43128" xr:uid="{00000000-0005-0000-0000-0000C0A70000}"/>
    <cellStyle name="20% - Accent1 4 5 2 4 2 4 2 2 2" xfId="43129" xr:uid="{00000000-0005-0000-0000-0000C1A70000}"/>
    <cellStyle name="20% - Accent1 4 5 2 4 2 4 2 3" xfId="43130" xr:uid="{00000000-0005-0000-0000-0000C2A70000}"/>
    <cellStyle name="20% - Accent1 4 5 2 4 2 4 3" xfId="43131" xr:uid="{00000000-0005-0000-0000-0000C3A70000}"/>
    <cellStyle name="20% - Accent1 4 5 2 4 2 4 3 2" xfId="43132" xr:uid="{00000000-0005-0000-0000-0000C4A70000}"/>
    <cellStyle name="20% - Accent1 4 5 2 4 2 4 4" xfId="43133" xr:uid="{00000000-0005-0000-0000-0000C5A70000}"/>
    <cellStyle name="20% - Accent1 4 5 2 4 2 5" xfId="43134" xr:uid="{00000000-0005-0000-0000-0000C6A70000}"/>
    <cellStyle name="20% - Accent1 4 5 2 4 2 5 2" xfId="43135" xr:uid="{00000000-0005-0000-0000-0000C7A70000}"/>
    <cellStyle name="20% - Accent1 4 5 2 4 2 5 2 2" xfId="43136" xr:uid="{00000000-0005-0000-0000-0000C8A70000}"/>
    <cellStyle name="20% - Accent1 4 5 2 4 2 5 3" xfId="43137" xr:uid="{00000000-0005-0000-0000-0000C9A70000}"/>
    <cellStyle name="20% - Accent1 4 5 2 4 2 6" xfId="43138" xr:uid="{00000000-0005-0000-0000-0000CAA70000}"/>
    <cellStyle name="20% - Accent1 4 5 2 4 2 6 2" xfId="43139" xr:uid="{00000000-0005-0000-0000-0000CBA70000}"/>
    <cellStyle name="20% - Accent1 4 5 2 4 2 6 2 2" xfId="43140" xr:uid="{00000000-0005-0000-0000-0000CCA70000}"/>
    <cellStyle name="20% - Accent1 4 5 2 4 2 6 3" xfId="43141" xr:uid="{00000000-0005-0000-0000-0000CDA70000}"/>
    <cellStyle name="20% - Accent1 4 5 2 4 2 7" xfId="43142" xr:uid="{00000000-0005-0000-0000-0000CEA70000}"/>
    <cellStyle name="20% - Accent1 4 5 2 4 2 7 2" xfId="43143" xr:uid="{00000000-0005-0000-0000-0000CFA70000}"/>
    <cellStyle name="20% - Accent1 4 5 2 4 2 8" xfId="43144" xr:uid="{00000000-0005-0000-0000-0000D0A70000}"/>
    <cellStyle name="20% - Accent1 4 5 2 4 2 8 2" xfId="43145" xr:uid="{00000000-0005-0000-0000-0000D1A70000}"/>
    <cellStyle name="20% - Accent1 4 5 2 4 2 9" xfId="43146" xr:uid="{00000000-0005-0000-0000-0000D2A70000}"/>
    <cellStyle name="20% - Accent1 4 5 2 4 3" xfId="43147" xr:uid="{00000000-0005-0000-0000-0000D3A70000}"/>
    <cellStyle name="20% - Accent1 4 5 2 4 3 2" xfId="43148" xr:uid="{00000000-0005-0000-0000-0000D4A70000}"/>
    <cellStyle name="20% - Accent1 4 5 2 4 3 2 2" xfId="43149" xr:uid="{00000000-0005-0000-0000-0000D5A70000}"/>
    <cellStyle name="20% - Accent1 4 5 2 4 3 2 2 2" xfId="43150" xr:uid="{00000000-0005-0000-0000-0000D6A70000}"/>
    <cellStyle name="20% - Accent1 4 5 2 4 3 2 2 2 2" xfId="43151" xr:uid="{00000000-0005-0000-0000-0000D7A70000}"/>
    <cellStyle name="20% - Accent1 4 5 2 4 3 2 2 3" xfId="43152" xr:uid="{00000000-0005-0000-0000-0000D8A70000}"/>
    <cellStyle name="20% - Accent1 4 5 2 4 3 2 3" xfId="43153" xr:uid="{00000000-0005-0000-0000-0000D9A70000}"/>
    <cellStyle name="20% - Accent1 4 5 2 4 3 2 3 2" xfId="43154" xr:uid="{00000000-0005-0000-0000-0000DAA70000}"/>
    <cellStyle name="20% - Accent1 4 5 2 4 3 2 4" xfId="43155" xr:uid="{00000000-0005-0000-0000-0000DBA70000}"/>
    <cellStyle name="20% - Accent1 4 5 2 4 3 3" xfId="43156" xr:uid="{00000000-0005-0000-0000-0000DCA70000}"/>
    <cellStyle name="20% - Accent1 4 5 2 4 3 3 2" xfId="43157" xr:uid="{00000000-0005-0000-0000-0000DDA70000}"/>
    <cellStyle name="20% - Accent1 4 5 2 4 3 3 2 2" xfId="43158" xr:uid="{00000000-0005-0000-0000-0000DEA70000}"/>
    <cellStyle name="20% - Accent1 4 5 2 4 3 3 2 2 2" xfId="43159" xr:uid="{00000000-0005-0000-0000-0000DFA70000}"/>
    <cellStyle name="20% - Accent1 4 5 2 4 3 3 2 3" xfId="43160" xr:uid="{00000000-0005-0000-0000-0000E0A70000}"/>
    <cellStyle name="20% - Accent1 4 5 2 4 3 3 3" xfId="43161" xr:uid="{00000000-0005-0000-0000-0000E1A70000}"/>
    <cellStyle name="20% - Accent1 4 5 2 4 3 3 3 2" xfId="43162" xr:uid="{00000000-0005-0000-0000-0000E2A70000}"/>
    <cellStyle name="20% - Accent1 4 5 2 4 3 3 4" xfId="43163" xr:uid="{00000000-0005-0000-0000-0000E3A70000}"/>
    <cellStyle name="20% - Accent1 4 5 2 4 3 4" xfId="43164" xr:uid="{00000000-0005-0000-0000-0000E4A70000}"/>
    <cellStyle name="20% - Accent1 4 5 2 4 3 4 2" xfId="43165" xr:uid="{00000000-0005-0000-0000-0000E5A70000}"/>
    <cellStyle name="20% - Accent1 4 5 2 4 3 4 2 2" xfId="43166" xr:uid="{00000000-0005-0000-0000-0000E6A70000}"/>
    <cellStyle name="20% - Accent1 4 5 2 4 3 4 2 2 2" xfId="43167" xr:uid="{00000000-0005-0000-0000-0000E7A70000}"/>
    <cellStyle name="20% - Accent1 4 5 2 4 3 4 2 3" xfId="43168" xr:uid="{00000000-0005-0000-0000-0000E8A70000}"/>
    <cellStyle name="20% - Accent1 4 5 2 4 3 4 3" xfId="43169" xr:uid="{00000000-0005-0000-0000-0000E9A70000}"/>
    <cellStyle name="20% - Accent1 4 5 2 4 3 4 3 2" xfId="43170" xr:uid="{00000000-0005-0000-0000-0000EAA70000}"/>
    <cellStyle name="20% - Accent1 4 5 2 4 3 4 4" xfId="43171" xr:uid="{00000000-0005-0000-0000-0000EBA70000}"/>
    <cellStyle name="20% - Accent1 4 5 2 4 3 5" xfId="43172" xr:uid="{00000000-0005-0000-0000-0000ECA70000}"/>
    <cellStyle name="20% - Accent1 4 5 2 4 3 5 2" xfId="43173" xr:uid="{00000000-0005-0000-0000-0000EDA70000}"/>
    <cellStyle name="20% - Accent1 4 5 2 4 3 5 2 2" xfId="43174" xr:uid="{00000000-0005-0000-0000-0000EEA70000}"/>
    <cellStyle name="20% - Accent1 4 5 2 4 3 5 3" xfId="43175" xr:uid="{00000000-0005-0000-0000-0000EFA70000}"/>
    <cellStyle name="20% - Accent1 4 5 2 4 3 6" xfId="43176" xr:uid="{00000000-0005-0000-0000-0000F0A70000}"/>
    <cellStyle name="20% - Accent1 4 5 2 4 3 6 2" xfId="43177" xr:uid="{00000000-0005-0000-0000-0000F1A70000}"/>
    <cellStyle name="20% - Accent1 4 5 2 4 3 6 2 2" xfId="43178" xr:uid="{00000000-0005-0000-0000-0000F2A70000}"/>
    <cellStyle name="20% - Accent1 4 5 2 4 3 6 3" xfId="43179" xr:uid="{00000000-0005-0000-0000-0000F3A70000}"/>
    <cellStyle name="20% - Accent1 4 5 2 4 3 7" xfId="43180" xr:uid="{00000000-0005-0000-0000-0000F4A70000}"/>
    <cellStyle name="20% - Accent1 4 5 2 4 3 7 2" xfId="43181" xr:uid="{00000000-0005-0000-0000-0000F5A70000}"/>
    <cellStyle name="20% - Accent1 4 5 2 4 3 8" xfId="43182" xr:uid="{00000000-0005-0000-0000-0000F6A70000}"/>
    <cellStyle name="20% - Accent1 4 5 2 4 3 8 2" xfId="43183" xr:uid="{00000000-0005-0000-0000-0000F7A70000}"/>
    <cellStyle name="20% - Accent1 4 5 2 4 3 9" xfId="43184" xr:uid="{00000000-0005-0000-0000-0000F8A70000}"/>
    <cellStyle name="20% - Accent1 4 5 2 4 4" xfId="43185" xr:uid="{00000000-0005-0000-0000-0000F9A70000}"/>
    <cellStyle name="20% - Accent1 4 5 2 4 4 2" xfId="43186" xr:uid="{00000000-0005-0000-0000-0000FAA70000}"/>
    <cellStyle name="20% - Accent1 4 5 2 4 4 2 2" xfId="43187" xr:uid="{00000000-0005-0000-0000-0000FBA70000}"/>
    <cellStyle name="20% - Accent1 4 5 2 4 4 2 2 2" xfId="43188" xr:uid="{00000000-0005-0000-0000-0000FCA70000}"/>
    <cellStyle name="20% - Accent1 4 5 2 4 4 2 3" xfId="43189" xr:uid="{00000000-0005-0000-0000-0000FDA70000}"/>
    <cellStyle name="20% - Accent1 4 5 2 4 4 3" xfId="43190" xr:uid="{00000000-0005-0000-0000-0000FEA70000}"/>
    <cellStyle name="20% - Accent1 4 5 2 4 4 3 2" xfId="43191" xr:uid="{00000000-0005-0000-0000-0000FFA70000}"/>
    <cellStyle name="20% - Accent1 4 5 2 4 4 4" xfId="43192" xr:uid="{00000000-0005-0000-0000-000000A80000}"/>
    <cellStyle name="20% - Accent1 4 5 2 4 5" xfId="43193" xr:uid="{00000000-0005-0000-0000-000001A80000}"/>
    <cellStyle name="20% - Accent1 4 5 2 4 5 2" xfId="43194" xr:uid="{00000000-0005-0000-0000-000002A80000}"/>
    <cellStyle name="20% - Accent1 4 5 2 4 5 2 2" xfId="43195" xr:uid="{00000000-0005-0000-0000-000003A80000}"/>
    <cellStyle name="20% - Accent1 4 5 2 4 5 2 2 2" xfId="43196" xr:uid="{00000000-0005-0000-0000-000004A80000}"/>
    <cellStyle name="20% - Accent1 4 5 2 4 5 2 3" xfId="43197" xr:uid="{00000000-0005-0000-0000-000005A80000}"/>
    <cellStyle name="20% - Accent1 4 5 2 4 5 3" xfId="43198" xr:uid="{00000000-0005-0000-0000-000006A80000}"/>
    <cellStyle name="20% - Accent1 4 5 2 4 5 3 2" xfId="43199" xr:uid="{00000000-0005-0000-0000-000007A80000}"/>
    <cellStyle name="20% - Accent1 4 5 2 4 5 4" xfId="43200" xr:uid="{00000000-0005-0000-0000-000008A80000}"/>
    <cellStyle name="20% - Accent1 4 5 2 4 6" xfId="43201" xr:uid="{00000000-0005-0000-0000-000009A80000}"/>
    <cellStyle name="20% - Accent1 4 5 2 4 6 2" xfId="43202" xr:uid="{00000000-0005-0000-0000-00000AA80000}"/>
    <cellStyle name="20% - Accent1 4 5 2 4 6 2 2" xfId="43203" xr:uid="{00000000-0005-0000-0000-00000BA80000}"/>
    <cellStyle name="20% - Accent1 4 5 2 4 6 2 2 2" xfId="43204" xr:uid="{00000000-0005-0000-0000-00000CA80000}"/>
    <cellStyle name="20% - Accent1 4 5 2 4 6 2 3" xfId="43205" xr:uid="{00000000-0005-0000-0000-00000DA80000}"/>
    <cellStyle name="20% - Accent1 4 5 2 4 6 3" xfId="43206" xr:uid="{00000000-0005-0000-0000-00000EA80000}"/>
    <cellStyle name="20% - Accent1 4 5 2 4 6 3 2" xfId="43207" xr:uid="{00000000-0005-0000-0000-00000FA80000}"/>
    <cellStyle name="20% - Accent1 4 5 2 4 6 4" xfId="43208" xr:uid="{00000000-0005-0000-0000-000010A80000}"/>
    <cellStyle name="20% - Accent1 4 5 2 4 7" xfId="43209" xr:uid="{00000000-0005-0000-0000-000011A80000}"/>
    <cellStyle name="20% - Accent1 4 5 2 4 7 2" xfId="43210" xr:uid="{00000000-0005-0000-0000-000012A80000}"/>
    <cellStyle name="20% - Accent1 4 5 2 4 7 2 2" xfId="43211" xr:uid="{00000000-0005-0000-0000-000013A80000}"/>
    <cellStyle name="20% - Accent1 4 5 2 4 7 3" xfId="43212" xr:uid="{00000000-0005-0000-0000-000014A80000}"/>
    <cellStyle name="20% - Accent1 4 5 2 4 8" xfId="43213" xr:uid="{00000000-0005-0000-0000-000015A80000}"/>
    <cellStyle name="20% - Accent1 4 5 2 4 8 2" xfId="43214" xr:uid="{00000000-0005-0000-0000-000016A80000}"/>
    <cellStyle name="20% - Accent1 4 5 2 4 8 2 2" xfId="43215" xr:uid="{00000000-0005-0000-0000-000017A80000}"/>
    <cellStyle name="20% - Accent1 4 5 2 4 8 3" xfId="43216" xr:uid="{00000000-0005-0000-0000-000018A80000}"/>
    <cellStyle name="20% - Accent1 4 5 2 4 9" xfId="43217" xr:uid="{00000000-0005-0000-0000-000019A80000}"/>
    <cellStyle name="20% - Accent1 4 5 2 4 9 2" xfId="43218" xr:uid="{00000000-0005-0000-0000-00001AA80000}"/>
    <cellStyle name="20% - Accent1 4 5 2 5" xfId="43219" xr:uid="{00000000-0005-0000-0000-00001BA80000}"/>
    <cellStyle name="20% - Accent1 4 5 2 5 10" xfId="43220" xr:uid="{00000000-0005-0000-0000-00001CA80000}"/>
    <cellStyle name="20% - Accent1 4 5 2 5 10 2" xfId="43221" xr:uid="{00000000-0005-0000-0000-00001DA80000}"/>
    <cellStyle name="20% - Accent1 4 5 2 5 11" xfId="43222" xr:uid="{00000000-0005-0000-0000-00001EA80000}"/>
    <cellStyle name="20% - Accent1 4 5 2 5 2" xfId="43223" xr:uid="{00000000-0005-0000-0000-00001FA80000}"/>
    <cellStyle name="20% - Accent1 4 5 2 5 2 2" xfId="43224" xr:uid="{00000000-0005-0000-0000-000020A80000}"/>
    <cellStyle name="20% - Accent1 4 5 2 5 2 2 2" xfId="43225" xr:uid="{00000000-0005-0000-0000-000021A80000}"/>
    <cellStyle name="20% - Accent1 4 5 2 5 2 2 2 2" xfId="43226" xr:uid="{00000000-0005-0000-0000-000022A80000}"/>
    <cellStyle name="20% - Accent1 4 5 2 5 2 2 2 2 2" xfId="43227" xr:uid="{00000000-0005-0000-0000-000023A80000}"/>
    <cellStyle name="20% - Accent1 4 5 2 5 2 2 2 3" xfId="43228" xr:uid="{00000000-0005-0000-0000-000024A80000}"/>
    <cellStyle name="20% - Accent1 4 5 2 5 2 2 3" xfId="43229" xr:uid="{00000000-0005-0000-0000-000025A80000}"/>
    <cellStyle name="20% - Accent1 4 5 2 5 2 2 3 2" xfId="43230" xr:uid="{00000000-0005-0000-0000-000026A80000}"/>
    <cellStyle name="20% - Accent1 4 5 2 5 2 2 4" xfId="43231" xr:uid="{00000000-0005-0000-0000-000027A80000}"/>
    <cellStyle name="20% - Accent1 4 5 2 5 2 3" xfId="43232" xr:uid="{00000000-0005-0000-0000-000028A80000}"/>
    <cellStyle name="20% - Accent1 4 5 2 5 2 3 2" xfId="43233" xr:uid="{00000000-0005-0000-0000-000029A80000}"/>
    <cellStyle name="20% - Accent1 4 5 2 5 2 3 2 2" xfId="43234" xr:uid="{00000000-0005-0000-0000-00002AA80000}"/>
    <cellStyle name="20% - Accent1 4 5 2 5 2 3 2 2 2" xfId="43235" xr:uid="{00000000-0005-0000-0000-00002BA80000}"/>
    <cellStyle name="20% - Accent1 4 5 2 5 2 3 2 3" xfId="43236" xr:uid="{00000000-0005-0000-0000-00002CA80000}"/>
    <cellStyle name="20% - Accent1 4 5 2 5 2 3 3" xfId="43237" xr:uid="{00000000-0005-0000-0000-00002DA80000}"/>
    <cellStyle name="20% - Accent1 4 5 2 5 2 3 3 2" xfId="43238" xr:uid="{00000000-0005-0000-0000-00002EA80000}"/>
    <cellStyle name="20% - Accent1 4 5 2 5 2 3 4" xfId="43239" xr:uid="{00000000-0005-0000-0000-00002FA80000}"/>
    <cellStyle name="20% - Accent1 4 5 2 5 2 4" xfId="43240" xr:uid="{00000000-0005-0000-0000-000030A80000}"/>
    <cellStyle name="20% - Accent1 4 5 2 5 2 4 2" xfId="43241" xr:uid="{00000000-0005-0000-0000-000031A80000}"/>
    <cellStyle name="20% - Accent1 4 5 2 5 2 4 2 2" xfId="43242" xr:uid="{00000000-0005-0000-0000-000032A80000}"/>
    <cellStyle name="20% - Accent1 4 5 2 5 2 4 2 2 2" xfId="43243" xr:uid="{00000000-0005-0000-0000-000033A80000}"/>
    <cellStyle name="20% - Accent1 4 5 2 5 2 4 2 3" xfId="43244" xr:uid="{00000000-0005-0000-0000-000034A80000}"/>
    <cellStyle name="20% - Accent1 4 5 2 5 2 4 3" xfId="43245" xr:uid="{00000000-0005-0000-0000-000035A80000}"/>
    <cellStyle name="20% - Accent1 4 5 2 5 2 4 3 2" xfId="43246" xr:uid="{00000000-0005-0000-0000-000036A80000}"/>
    <cellStyle name="20% - Accent1 4 5 2 5 2 4 4" xfId="43247" xr:uid="{00000000-0005-0000-0000-000037A80000}"/>
    <cellStyle name="20% - Accent1 4 5 2 5 2 5" xfId="43248" xr:uid="{00000000-0005-0000-0000-000038A80000}"/>
    <cellStyle name="20% - Accent1 4 5 2 5 2 5 2" xfId="43249" xr:uid="{00000000-0005-0000-0000-000039A80000}"/>
    <cellStyle name="20% - Accent1 4 5 2 5 2 5 2 2" xfId="43250" xr:uid="{00000000-0005-0000-0000-00003AA80000}"/>
    <cellStyle name="20% - Accent1 4 5 2 5 2 5 3" xfId="43251" xr:uid="{00000000-0005-0000-0000-00003BA80000}"/>
    <cellStyle name="20% - Accent1 4 5 2 5 2 6" xfId="43252" xr:uid="{00000000-0005-0000-0000-00003CA80000}"/>
    <cellStyle name="20% - Accent1 4 5 2 5 2 6 2" xfId="43253" xr:uid="{00000000-0005-0000-0000-00003DA80000}"/>
    <cellStyle name="20% - Accent1 4 5 2 5 2 6 2 2" xfId="43254" xr:uid="{00000000-0005-0000-0000-00003EA80000}"/>
    <cellStyle name="20% - Accent1 4 5 2 5 2 6 3" xfId="43255" xr:uid="{00000000-0005-0000-0000-00003FA80000}"/>
    <cellStyle name="20% - Accent1 4 5 2 5 2 7" xfId="43256" xr:uid="{00000000-0005-0000-0000-000040A80000}"/>
    <cellStyle name="20% - Accent1 4 5 2 5 2 7 2" xfId="43257" xr:uid="{00000000-0005-0000-0000-000041A80000}"/>
    <cellStyle name="20% - Accent1 4 5 2 5 2 8" xfId="43258" xr:uid="{00000000-0005-0000-0000-000042A80000}"/>
    <cellStyle name="20% - Accent1 4 5 2 5 2 8 2" xfId="43259" xr:uid="{00000000-0005-0000-0000-000043A80000}"/>
    <cellStyle name="20% - Accent1 4 5 2 5 2 9" xfId="43260" xr:uid="{00000000-0005-0000-0000-000044A80000}"/>
    <cellStyle name="20% - Accent1 4 5 2 5 3" xfId="43261" xr:uid="{00000000-0005-0000-0000-000045A80000}"/>
    <cellStyle name="20% - Accent1 4 5 2 5 3 2" xfId="43262" xr:uid="{00000000-0005-0000-0000-000046A80000}"/>
    <cellStyle name="20% - Accent1 4 5 2 5 3 2 2" xfId="43263" xr:uid="{00000000-0005-0000-0000-000047A80000}"/>
    <cellStyle name="20% - Accent1 4 5 2 5 3 2 2 2" xfId="43264" xr:uid="{00000000-0005-0000-0000-000048A80000}"/>
    <cellStyle name="20% - Accent1 4 5 2 5 3 2 2 2 2" xfId="43265" xr:uid="{00000000-0005-0000-0000-000049A80000}"/>
    <cellStyle name="20% - Accent1 4 5 2 5 3 2 2 3" xfId="43266" xr:uid="{00000000-0005-0000-0000-00004AA80000}"/>
    <cellStyle name="20% - Accent1 4 5 2 5 3 2 3" xfId="43267" xr:uid="{00000000-0005-0000-0000-00004BA80000}"/>
    <cellStyle name="20% - Accent1 4 5 2 5 3 2 3 2" xfId="43268" xr:uid="{00000000-0005-0000-0000-00004CA80000}"/>
    <cellStyle name="20% - Accent1 4 5 2 5 3 2 4" xfId="43269" xr:uid="{00000000-0005-0000-0000-00004DA80000}"/>
    <cellStyle name="20% - Accent1 4 5 2 5 3 3" xfId="43270" xr:uid="{00000000-0005-0000-0000-00004EA80000}"/>
    <cellStyle name="20% - Accent1 4 5 2 5 3 3 2" xfId="43271" xr:uid="{00000000-0005-0000-0000-00004FA80000}"/>
    <cellStyle name="20% - Accent1 4 5 2 5 3 3 2 2" xfId="43272" xr:uid="{00000000-0005-0000-0000-000050A80000}"/>
    <cellStyle name="20% - Accent1 4 5 2 5 3 3 2 2 2" xfId="43273" xr:uid="{00000000-0005-0000-0000-000051A80000}"/>
    <cellStyle name="20% - Accent1 4 5 2 5 3 3 2 3" xfId="43274" xr:uid="{00000000-0005-0000-0000-000052A80000}"/>
    <cellStyle name="20% - Accent1 4 5 2 5 3 3 3" xfId="43275" xr:uid="{00000000-0005-0000-0000-000053A80000}"/>
    <cellStyle name="20% - Accent1 4 5 2 5 3 3 3 2" xfId="43276" xr:uid="{00000000-0005-0000-0000-000054A80000}"/>
    <cellStyle name="20% - Accent1 4 5 2 5 3 3 4" xfId="43277" xr:uid="{00000000-0005-0000-0000-000055A80000}"/>
    <cellStyle name="20% - Accent1 4 5 2 5 3 4" xfId="43278" xr:uid="{00000000-0005-0000-0000-000056A80000}"/>
    <cellStyle name="20% - Accent1 4 5 2 5 3 4 2" xfId="43279" xr:uid="{00000000-0005-0000-0000-000057A80000}"/>
    <cellStyle name="20% - Accent1 4 5 2 5 3 4 2 2" xfId="43280" xr:uid="{00000000-0005-0000-0000-000058A80000}"/>
    <cellStyle name="20% - Accent1 4 5 2 5 3 4 2 2 2" xfId="43281" xr:uid="{00000000-0005-0000-0000-000059A80000}"/>
    <cellStyle name="20% - Accent1 4 5 2 5 3 4 2 3" xfId="43282" xr:uid="{00000000-0005-0000-0000-00005AA80000}"/>
    <cellStyle name="20% - Accent1 4 5 2 5 3 4 3" xfId="43283" xr:uid="{00000000-0005-0000-0000-00005BA80000}"/>
    <cellStyle name="20% - Accent1 4 5 2 5 3 4 3 2" xfId="43284" xr:uid="{00000000-0005-0000-0000-00005CA80000}"/>
    <cellStyle name="20% - Accent1 4 5 2 5 3 4 4" xfId="43285" xr:uid="{00000000-0005-0000-0000-00005DA80000}"/>
    <cellStyle name="20% - Accent1 4 5 2 5 3 5" xfId="43286" xr:uid="{00000000-0005-0000-0000-00005EA80000}"/>
    <cellStyle name="20% - Accent1 4 5 2 5 3 5 2" xfId="43287" xr:uid="{00000000-0005-0000-0000-00005FA80000}"/>
    <cellStyle name="20% - Accent1 4 5 2 5 3 5 2 2" xfId="43288" xr:uid="{00000000-0005-0000-0000-000060A80000}"/>
    <cellStyle name="20% - Accent1 4 5 2 5 3 5 3" xfId="43289" xr:uid="{00000000-0005-0000-0000-000061A80000}"/>
    <cellStyle name="20% - Accent1 4 5 2 5 3 6" xfId="43290" xr:uid="{00000000-0005-0000-0000-000062A80000}"/>
    <cellStyle name="20% - Accent1 4 5 2 5 3 6 2" xfId="43291" xr:uid="{00000000-0005-0000-0000-000063A80000}"/>
    <cellStyle name="20% - Accent1 4 5 2 5 3 6 2 2" xfId="43292" xr:uid="{00000000-0005-0000-0000-000064A80000}"/>
    <cellStyle name="20% - Accent1 4 5 2 5 3 6 3" xfId="43293" xr:uid="{00000000-0005-0000-0000-000065A80000}"/>
    <cellStyle name="20% - Accent1 4 5 2 5 3 7" xfId="43294" xr:uid="{00000000-0005-0000-0000-000066A80000}"/>
    <cellStyle name="20% - Accent1 4 5 2 5 3 7 2" xfId="43295" xr:uid="{00000000-0005-0000-0000-000067A80000}"/>
    <cellStyle name="20% - Accent1 4 5 2 5 3 8" xfId="43296" xr:uid="{00000000-0005-0000-0000-000068A80000}"/>
    <cellStyle name="20% - Accent1 4 5 2 5 3 8 2" xfId="43297" xr:uid="{00000000-0005-0000-0000-000069A80000}"/>
    <cellStyle name="20% - Accent1 4 5 2 5 3 9" xfId="43298" xr:uid="{00000000-0005-0000-0000-00006AA80000}"/>
    <cellStyle name="20% - Accent1 4 5 2 5 4" xfId="43299" xr:uid="{00000000-0005-0000-0000-00006BA80000}"/>
    <cellStyle name="20% - Accent1 4 5 2 5 4 2" xfId="43300" xr:uid="{00000000-0005-0000-0000-00006CA80000}"/>
    <cellStyle name="20% - Accent1 4 5 2 5 4 2 2" xfId="43301" xr:uid="{00000000-0005-0000-0000-00006DA80000}"/>
    <cellStyle name="20% - Accent1 4 5 2 5 4 2 2 2" xfId="43302" xr:uid="{00000000-0005-0000-0000-00006EA80000}"/>
    <cellStyle name="20% - Accent1 4 5 2 5 4 2 3" xfId="43303" xr:uid="{00000000-0005-0000-0000-00006FA80000}"/>
    <cellStyle name="20% - Accent1 4 5 2 5 4 3" xfId="43304" xr:uid="{00000000-0005-0000-0000-000070A80000}"/>
    <cellStyle name="20% - Accent1 4 5 2 5 4 3 2" xfId="43305" xr:uid="{00000000-0005-0000-0000-000071A80000}"/>
    <cellStyle name="20% - Accent1 4 5 2 5 4 4" xfId="43306" xr:uid="{00000000-0005-0000-0000-000072A80000}"/>
    <cellStyle name="20% - Accent1 4 5 2 5 5" xfId="43307" xr:uid="{00000000-0005-0000-0000-000073A80000}"/>
    <cellStyle name="20% - Accent1 4 5 2 5 5 2" xfId="43308" xr:uid="{00000000-0005-0000-0000-000074A80000}"/>
    <cellStyle name="20% - Accent1 4 5 2 5 5 2 2" xfId="43309" xr:uid="{00000000-0005-0000-0000-000075A80000}"/>
    <cellStyle name="20% - Accent1 4 5 2 5 5 2 2 2" xfId="43310" xr:uid="{00000000-0005-0000-0000-000076A80000}"/>
    <cellStyle name="20% - Accent1 4 5 2 5 5 2 3" xfId="43311" xr:uid="{00000000-0005-0000-0000-000077A80000}"/>
    <cellStyle name="20% - Accent1 4 5 2 5 5 3" xfId="43312" xr:uid="{00000000-0005-0000-0000-000078A80000}"/>
    <cellStyle name="20% - Accent1 4 5 2 5 5 3 2" xfId="43313" xr:uid="{00000000-0005-0000-0000-000079A80000}"/>
    <cellStyle name="20% - Accent1 4 5 2 5 5 4" xfId="43314" xr:uid="{00000000-0005-0000-0000-00007AA80000}"/>
    <cellStyle name="20% - Accent1 4 5 2 5 6" xfId="43315" xr:uid="{00000000-0005-0000-0000-00007BA80000}"/>
    <cellStyle name="20% - Accent1 4 5 2 5 6 2" xfId="43316" xr:uid="{00000000-0005-0000-0000-00007CA80000}"/>
    <cellStyle name="20% - Accent1 4 5 2 5 6 2 2" xfId="43317" xr:uid="{00000000-0005-0000-0000-00007DA80000}"/>
    <cellStyle name="20% - Accent1 4 5 2 5 6 2 2 2" xfId="43318" xr:uid="{00000000-0005-0000-0000-00007EA80000}"/>
    <cellStyle name="20% - Accent1 4 5 2 5 6 2 3" xfId="43319" xr:uid="{00000000-0005-0000-0000-00007FA80000}"/>
    <cellStyle name="20% - Accent1 4 5 2 5 6 3" xfId="43320" xr:uid="{00000000-0005-0000-0000-000080A80000}"/>
    <cellStyle name="20% - Accent1 4 5 2 5 6 3 2" xfId="43321" xr:uid="{00000000-0005-0000-0000-000081A80000}"/>
    <cellStyle name="20% - Accent1 4 5 2 5 6 4" xfId="43322" xr:uid="{00000000-0005-0000-0000-000082A80000}"/>
    <cellStyle name="20% - Accent1 4 5 2 5 7" xfId="43323" xr:uid="{00000000-0005-0000-0000-000083A80000}"/>
    <cellStyle name="20% - Accent1 4 5 2 5 7 2" xfId="43324" xr:uid="{00000000-0005-0000-0000-000084A80000}"/>
    <cellStyle name="20% - Accent1 4 5 2 5 7 2 2" xfId="43325" xr:uid="{00000000-0005-0000-0000-000085A80000}"/>
    <cellStyle name="20% - Accent1 4 5 2 5 7 3" xfId="43326" xr:uid="{00000000-0005-0000-0000-000086A80000}"/>
    <cellStyle name="20% - Accent1 4 5 2 5 8" xfId="43327" xr:uid="{00000000-0005-0000-0000-000087A80000}"/>
    <cellStyle name="20% - Accent1 4 5 2 5 8 2" xfId="43328" xr:uid="{00000000-0005-0000-0000-000088A80000}"/>
    <cellStyle name="20% - Accent1 4 5 2 5 8 2 2" xfId="43329" xr:uid="{00000000-0005-0000-0000-000089A80000}"/>
    <cellStyle name="20% - Accent1 4 5 2 5 8 3" xfId="43330" xr:uid="{00000000-0005-0000-0000-00008AA80000}"/>
    <cellStyle name="20% - Accent1 4 5 2 5 9" xfId="43331" xr:uid="{00000000-0005-0000-0000-00008BA80000}"/>
    <cellStyle name="20% - Accent1 4 5 2 5 9 2" xfId="43332" xr:uid="{00000000-0005-0000-0000-00008CA80000}"/>
    <cellStyle name="20% - Accent1 4 5 2 6" xfId="43333" xr:uid="{00000000-0005-0000-0000-00008DA80000}"/>
    <cellStyle name="20% - Accent1 4 5 2 6 2" xfId="43334" xr:uid="{00000000-0005-0000-0000-00008EA80000}"/>
    <cellStyle name="20% - Accent1 4 5 2 6 2 2" xfId="43335" xr:uid="{00000000-0005-0000-0000-00008FA80000}"/>
    <cellStyle name="20% - Accent1 4 5 2 6 2 2 2" xfId="43336" xr:uid="{00000000-0005-0000-0000-000090A80000}"/>
    <cellStyle name="20% - Accent1 4 5 2 6 2 2 2 2" xfId="43337" xr:uid="{00000000-0005-0000-0000-000091A80000}"/>
    <cellStyle name="20% - Accent1 4 5 2 6 2 2 3" xfId="43338" xr:uid="{00000000-0005-0000-0000-000092A80000}"/>
    <cellStyle name="20% - Accent1 4 5 2 6 2 3" xfId="43339" xr:uid="{00000000-0005-0000-0000-000093A80000}"/>
    <cellStyle name="20% - Accent1 4 5 2 6 2 3 2" xfId="43340" xr:uid="{00000000-0005-0000-0000-000094A80000}"/>
    <cellStyle name="20% - Accent1 4 5 2 6 2 4" xfId="43341" xr:uid="{00000000-0005-0000-0000-000095A80000}"/>
    <cellStyle name="20% - Accent1 4 5 2 6 3" xfId="43342" xr:uid="{00000000-0005-0000-0000-000096A80000}"/>
    <cellStyle name="20% - Accent1 4 5 2 6 3 2" xfId="43343" xr:uid="{00000000-0005-0000-0000-000097A80000}"/>
    <cellStyle name="20% - Accent1 4 5 2 6 3 2 2" xfId="43344" xr:uid="{00000000-0005-0000-0000-000098A80000}"/>
    <cellStyle name="20% - Accent1 4 5 2 6 3 2 2 2" xfId="43345" xr:uid="{00000000-0005-0000-0000-000099A80000}"/>
    <cellStyle name="20% - Accent1 4 5 2 6 3 2 3" xfId="43346" xr:uid="{00000000-0005-0000-0000-00009AA80000}"/>
    <cellStyle name="20% - Accent1 4 5 2 6 3 3" xfId="43347" xr:uid="{00000000-0005-0000-0000-00009BA80000}"/>
    <cellStyle name="20% - Accent1 4 5 2 6 3 3 2" xfId="43348" xr:uid="{00000000-0005-0000-0000-00009CA80000}"/>
    <cellStyle name="20% - Accent1 4 5 2 6 3 4" xfId="43349" xr:uid="{00000000-0005-0000-0000-00009DA80000}"/>
    <cellStyle name="20% - Accent1 4 5 2 6 4" xfId="43350" xr:uid="{00000000-0005-0000-0000-00009EA80000}"/>
    <cellStyle name="20% - Accent1 4 5 2 6 4 2" xfId="43351" xr:uid="{00000000-0005-0000-0000-00009FA80000}"/>
    <cellStyle name="20% - Accent1 4 5 2 6 4 2 2" xfId="43352" xr:uid="{00000000-0005-0000-0000-0000A0A80000}"/>
    <cellStyle name="20% - Accent1 4 5 2 6 4 2 2 2" xfId="43353" xr:uid="{00000000-0005-0000-0000-0000A1A80000}"/>
    <cellStyle name="20% - Accent1 4 5 2 6 4 2 3" xfId="43354" xr:uid="{00000000-0005-0000-0000-0000A2A80000}"/>
    <cellStyle name="20% - Accent1 4 5 2 6 4 3" xfId="43355" xr:uid="{00000000-0005-0000-0000-0000A3A80000}"/>
    <cellStyle name="20% - Accent1 4 5 2 6 4 3 2" xfId="43356" xr:uid="{00000000-0005-0000-0000-0000A4A80000}"/>
    <cellStyle name="20% - Accent1 4 5 2 6 4 4" xfId="43357" xr:uid="{00000000-0005-0000-0000-0000A5A80000}"/>
    <cellStyle name="20% - Accent1 4 5 2 6 5" xfId="43358" xr:uid="{00000000-0005-0000-0000-0000A6A80000}"/>
    <cellStyle name="20% - Accent1 4 5 2 6 5 2" xfId="43359" xr:uid="{00000000-0005-0000-0000-0000A7A80000}"/>
    <cellStyle name="20% - Accent1 4 5 2 6 5 2 2" xfId="43360" xr:uid="{00000000-0005-0000-0000-0000A8A80000}"/>
    <cellStyle name="20% - Accent1 4 5 2 6 5 3" xfId="43361" xr:uid="{00000000-0005-0000-0000-0000A9A80000}"/>
    <cellStyle name="20% - Accent1 4 5 2 6 6" xfId="43362" xr:uid="{00000000-0005-0000-0000-0000AAA80000}"/>
    <cellStyle name="20% - Accent1 4 5 2 6 6 2" xfId="43363" xr:uid="{00000000-0005-0000-0000-0000ABA80000}"/>
    <cellStyle name="20% - Accent1 4 5 2 6 6 2 2" xfId="43364" xr:uid="{00000000-0005-0000-0000-0000ACA80000}"/>
    <cellStyle name="20% - Accent1 4 5 2 6 6 3" xfId="43365" xr:uid="{00000000-0005-0000-0000-0000ADA80000}"/>
    <cellStyle name="20% - Accent1 4 5 2 6 7" xfId="43366" xr:uid="{00000000-0005-0000-0000-0000AEA80000}"/>
    <cellStyle name="20% - Accent1 4 5 2 6 7 2" xfId="43367" xr:uid="{00000000-0005-0000-0000-0000AFA80000}"/>
    <cellStyle name="20% - Accent1 4 5 2 6 8" xfId="43368" xr:uid="{00000000-0005-0000-0000-0000B0A80000}"/>
    <cellStyle name="20% - Accent1 4 5 2 6 8 2" xfId="43369" xr:uid="{00000000-0005-0000-0000-0000B1A80000}"/>
    <cellStyle name="20% - Accent1 4 5 2 6 9" xfId="43370" xr:uid="{00000000-0005-0000-0000-0000B2A80000}"/>
    <cellStyle name="20% - Accent1 4 5 2 7" xfId="43371" xr:uid="{00000000-0005-0000-0000-0000B3A80000}"/>
    <cellStyle name="20% - Accent1 4 5 2 7 2" xfId="43372" xr:uid="{00000000-0005-0000-0000-0000B4A80000}"/>
    <cellStyle name="20% - Accent1 4 5 2 7 2 2" xfId="43373" xr:uid="{00000000-0005-0000-0000-0000B5A80000}"/>
    <cellStyle name="20% - Accent1 4 5 2 7 2 2 2" xfId="43374" xr:uid="{00000000-0005-0000-0000-0000B6A80000}"/>
    <cellStyle name="20% - Accent1 4 5 2 7 2 2 2 2" xfId="43375" xr:uid="{00000000-0005-0000-0000-0000B7A80000}"/>
    <cellStyle name="20% - Accent1 4 5 2 7 2 2 3" xfId="43376" xr:uid="{00000000-0005-0000-0000-0000B8A80000}"/>
    <cellStyle name="20% - Accent1 4 5 2 7 2 3" xfId="43377" xr:uid="{00000000-0005-0000-0000-0000B9A80000}"/>
    <cellStyle name="20% - Accent1 4 5 2 7 2 3 2" xfId="43378" xr:uid="{00000000-0005-0000-0000-0000BAA80000}"/>
    <cellStyle name="20% - Accent1 4 5 2 7 2 4" xfId="43379" xr:uid="{00000000-0005-0000-0000-0000BBA80000}"/>
    <cellStyle name="20% - Accent1 4 5 2 7 3" xfId="43380" xr:uid="{00000000-0005-0000-0000-0000BCA80000}"/>
    <cellStyle name="20% - Accent1 4 5 2 7 3 2" xfId="43381" xr:uid="{00000000-0005-0000-0000-0000BDA80000}"/>
    <cellStyle name="20% - Accent1 4 5 2 7 3 2 2" xfId="43382" xr:uid="{00000000-0005-0000-0000-0000BEA80000}"/>
    <cellStyle name="20% - Accent1 4 5 2 7 3 2 2 2" xfId="43383" xr:uid="{00000000-0005-0000-0000-0000BFA80000}"/>
    <cellStyle name="20% - Accent1 4 5 2 7 3 2 3" xfId="43384" xr:uid="{00000000-0005-0000-0000-0000C0A80000}"/>
    <cellStyle name="20% - Accent1 4 5 2 7 3 3" xfId="43385" xr:uid="{00000000-0005-0000-0000-0000C1A80000}"/>
    <cellStyle name="20% - Accent1 4 5 2 7 3 3 2" xfId="43386" xr:uid="{00000000-0005-0000-0000-0000C2A80000}"/>
    <cellStyle name="20% - Accent1 4 5 2 7 3 4" xfId="43387" xr:uid="{00000000-0005-0000-0000-0000C3A80000}"/>
    <cellStyle name="20% - Accent1 4 5 2 7 4" xfId="43388" xr:uid="{00000000-0005-0000-0000-0000C4A80000}"/>
    <cellStyle name="20% - Accent1 4 5 2 7 4 2" xfId="43389" xr:uid="{00000000-0005-0000-0000-0000C5A80000}"/>
    <cellStyle name="20% - Accent1 4 5 2 7 4 2 2" xfId="43390" xr:uid="{00000000-0005-0000-0000-0000C6A80000}"/>
    <cellStyle name="20% - Accent1 4 5 2 7 4 2 2 2" xfId="43391" xr:uid="{00000000-0005-0000-0000-0000C7A80000}"/>
    <cellStyle name="20% - Accent1 4 5 2 7 4 2 3" xfId="43392" xr:uid="{00000000-0005-0000-0000-0000C8A80000}"/>
    <cellStyle name="20% - Accent1 4 5 2 7 4 3" xfId="43393" xr:uid="{00000000-0005-0000-0000-0000C9A80000}"/>
    <cellStyle name="20% - Accent1 4 5 2 7 4 3 2" xfId="43394" xr:uid="{00000000-0005-0000-0000-0000CAA80000}"/>
    <cellStyle name="20% - Accent1 4 5 2 7 4 4" xfId="43395" xr:uid="{00000000-0005-0000-0000-0000CBA80000}"/>
    <cellStyle name="20% - Accent1 4 5 2 7 5" xfId="43396" xr:uid="{00000000-0005-0000-0000-0000CCA80000}"/>
    <cellStyle name="20% - Accent1 4 5 2 7 5 2" xfId="43397" xr:uid="{00000000-0005-0000-0000-0000CDA80000}"/>
    <cellStyle name="20% - Accent1 4 5 2 7 5 2 2" xfId="43398" xr:uid="{00000000-0005-0000-0000-0000CEA80000}"/>
    <cellStyle name="20% - Accent1 4 5 2 7 5 3" xfId="43399" xr:uid="{00000000-0005-0000-0000-0000CFA80000}"/>
    <cellStyle name="20% - Accent1 4 5 2 7 6" xfId="43400" xr:uid="{00000000-0005-0000-0000-0000D0A80000}"/>
    <cellStyle name="20% - Accent1 4 5 2 7 6 2" xfId="43401" xr:uid="{00000000-0005-0000-0000-0000D1A80000}"/>
    <cellStyle name="20% - Accent1 4 5 2 7 6 2 2" xfId="43402" xr:uid="{00000000-0005-0000-0000-0000D2A80000}"/>
    <cellStyle name="20% - Accent1 4 5 2 7 6 3" xfId="43403" xr:uid="{00000000-0005-0000-0000-0000D3A80000}"/>
    <cellStyle name="20% - Accent1 4 5 2 7 7" xfId="43404" xr:uid="{00000000-0005-0000-0000-0000D4A80000}"/>
    <cellStyle name="20% - Accent1 4 5 2 7 7 2" xfId="43405" xr:uid="{00000000-0005-0000-0000-0000D5A80000}"/>
    <cellStyle name="20% - Accent1 4 5 2 7 8" xfId="43406" xr:uid="{00000000-0005-0000-0000-0000D6A80000}"/>
    <cellStyle name="20% - Accent1 4 5 2 7 8 2" xfId="43407" xr:uid="{00000000-0005-0000-0000-0000D7A80000}"/>
    <cellStyle name="20% - Accent1 4 5 2 7 9" xfId="43408" xr:uid="{00000000-0005-0000-0000-0000D8A80000}"/>
    <cellStyle name="20% - Accent1 4 5 2 8" xfId="43409" xr:uid="{00000000-0005-0000-0000-0000D9A80000}"/>
    <cellStyle name="20% - Accent1 4 5 2 8 2" xfId="43410" xr:uid="{00000000-0005-0000-0000-0000DAA80000}"/>
    <cellStyle name="20% - Accent1 4 5 2 8 2 2" xfId="43411" xr:uid="{00000000-0005-0000-0000-0000DBA80000}"/>
    <cellStyle name="20% - Accent1 4 5 2 8 2 2 2" xfId="43412" xr:uid="{00000000-0005-0000-0000-0000DCA80000}"/>
    <cellStyle name="20% - Accent1 4 5 2 8 2 3" xfId="43413" xr:uid="{00000000-0005-0000-0000-0000DDA80000}"/>
    <cellStyle name="20% - Accent1 4 5 2 8 3" xfId="43414" xr:uid="{00000000-0005-0000-0000-0000DEA80000}"/>
    <cellStyle name="20% - Accent1 4 5 2 8 3 2" xfId="43415" xr:uid="{00000000-0005-0000-0000-0000DFA80000}"/>
    <cellStyle name="20% - Accent1 4 5 2 8 4" xfId="43416" xr:uid="{00000000-0005-0000-0000-0000E0A80000}"/>
    <cellStyle name="20% - Accent1 4 5 2 9" xfId="43417" xr:uid="{00000000-0005-0000-0000-0000E1A80000}"/>
    <cellStyle name="20% - Accent1 4 5 2 9 2" xfId="43418" xr:uid="{00000000-0005-0000-0000-0000E2A80000}"/>
    <cellStyle name="20% - Accent1 4 5 2 9 2 2" xfId="43419" xr:uid="{00000000-0005-0000-0000-0000E3A80000}"/>
    <cellStyle name="20% - Accent1 4 5 2 9 2 2 2" xfId="43420" xr:uid="{00000000-0005-0000-0000-0000E4A80000}"/>
    <cellStyle name="20% - Accent1 4 5 2 9 2 3" xfId="43421" xr:uid="{00000000-0005-0000-0000-0000E5A80000}"/>
    <cellStyle name="20% - Accent1 4 5 2 9 3" xfId="43422" xr:uid="{00000000-0005-0000-0000-0000E6A80000}"/>
    <cellStyle name="20% - Accent1 4 5 2 9 3 2" xfId="43423" xr:uid="{00000000-0005-0000-0000-0000E7A80000}"/>
    <cellStyle name="20% - Accent1 4 5 2 9 4" xfId="43424" xr:uid="{00000000-0005-0000-0000-0000E8A80000}"/>
    <cellStyle name="20% - Accent1 4 5 3" xfId="43425" xr:uid="{00000000-0005-0000-0000-0000E9A80000}"/>
    <cellStyle name="20% - Accent1 4 5 3 10" xfId="43426" xr:uid="{00000000-0005-0000-0000-0000EAA80000}"/>
    <cellStyle name="20% - Accent1 4 5 3 10 2" xfId="43427" xr:uid="{00000000-0005-0000-0000-0000EBA80000}"/>
    <cellStyle name="20% - Accent1 4 5 3 10 2 2" xfId="43428" xr:uid="{00000000-0005-0000-0000-0000ECA80000}"/>
    <cellStyle name="20% - Accent1 4 5 3 10 3" xfId="43429" xr:uid="{00000000-0005-0000-0000-0000EDA80000}"/>
    <cellStyle name="20% - Accent1 4 5 3 11" xfId="43430" xr:uid="{00000000-0005-0000-0000-0000EEA80000}"/>
    <cellStyle name="20% - Accent1 4 5 3 11 2" xfId="43431" xr:uid="{00000000-0005-0000-0000-0000EFA80000}"/>
    <cellStyle name="20% - Accent1 4 5 3 11 2 2" xfId="43432" xr:uid="{00000000-0005-0000-0000-0000F0A80000}"/>
    <cellStyle name="20% - Accent1 4 5 3 11 3" xfId="43433" xr:uid="{00000000-0005-0000-0000-0000F1A80000}"/>
    <cellStyle name="20% - Accent1 4 5 3 12" xfId="43434" xr:uid="{00000000-0005-0000-0000-0000F2A80000}"/>
    <cellStyle name="20% - Accent1 4 5 3 12 2" xfId="43435" xr:uid="{00000000-0005-0000-0000-0000F3A80000}"/>
    <cellStyle name="20% - Accent1 4 5 3 13" xfId="43436" xr:uid="{00000000-0005-0000-0000-0000F4A80000}"/>
    <cellStyle name="20% - Accent1 4 5 3 13 2" xfId="43437" xr:uid="{00000000-0005-0000-0000-0000F5A80000}"/>
    <cellStyle name="20% - Accent1 4 5 3 14" xfId="43438" xr:uid="{00000000-0005-0000-0000-0000F6A80000}"/>
    <cellStyle name="20% - Accent1 4 5 3 2" xfId="43439" xr:uid="{00000000-0005-0000-0000-0000F7A80000}"/>
    <cellStyle name="20% - Accent1 4 5 3 2 10" xfId="43440" xr:uid="{00000000-0005-0000-0000-0000F8A80000}"/>
    <cellStyle name="20% - Accent1 4 5 3 2 10 2" xfId="43441" xr:uid="{00000000-0005-0000-0000-0000F9A80000}"/>
    <cellStyle name="20% - Accent1 4 5 3 2 11" xfId="43442" xr:uid="{00000000-0005-0000-0000-0000FAA80000}"/>
    <cellStyle name="20% - Accent1 4 5 3 2 2" xfId="43443" xr:uid="{00000000-0005-0000-0000-0000FBA80000}"/>
    <cellStyle name="20% - Accent1 4 5 3 2 2 2" xfId="43444" xr:uid="{00000000-0005-0000-0000-0000FCA80000}"/>
    <cellStyle name="20% - Accent1 4 5 3 2 2 2 2" xfId="43445" xr:uid="{00000000-0005-0000-0000-0000FDA80000}"/>
    <cellStyle name="20% - Accent1 4 5 3 2 2 2 2 2" xfId="43446" xr:uid="{00000000-0005-0000-0000-0000FEA80000}"/>
    <cellStyle name="20% - Accent1 4 5 3 2 2 2 2 2 2" xfId="43447" xr:uid="{00000000-0005-0000-0000-0000FFA80000}"/>
    <cellStyle name="20% - Accent1 4 5 3 2 2 2 2 3" xfId="43448" xr:uid="{00000000-0005-0000-0000-000000A90000}"/>
    <cellStyle name="20% - Accent1 4 5 3 2 2 2 3" xfId="43449" xr:uid="{00000000-0005-0000-0000-000001A90000}"/>
    <cellStyle name="20% - Accent1 4 5 3 2 2 2 3 2" xfId="43450" xr:uid="{00000000-0005-0000-0000-000002A90000}"/>
    <cellStyle name="20% - Accent1 4 5 3 2 2 2 4" xfId="43451" xr:uid="{00000000-0005-0000-0000-000003A90000}"/>
    <cellStyle name="20% - Accent1 4 5 3 2 2 3" xfId="43452" xr:uid="{00000000-0005-0000-0000-000004A90000}"/>
    <cellStyle name="20% - Accent1 4 5 3 2 2 3 2" xfId="43453" xr:uid="{00000000-0005-0000-0000-000005A90000}"/>
    <cellStyle name="20% - Accent1 4 5 3 2 2 3 2 2" xfId="43454" xr:uid="{00000000-0005-0000-0000-000006A90000}"/>
    <cellStyle name="20% - Accent1 4 5 3 2 2 3 2 2 2" xfId="43455" xr:uid="{00000000-0005-0000-0000-000007A90000}"/>
    <cellStyle name="20% - Accent1 4 5 3 2 2 3 2 3" xfId="43456" xr:uid="{00000000-0005-0000-0000-000008A90000}"/>
    <cellStyle name="20% - Accent1 4 5 3 2 2 3 3" xfId="43457" xr:uid="{00000000-0005-0000-0000-000009A90000}"/>
    <cellStyle name="20% - Accent1 4 5 3 2 2 3 3 2" xfId="43458" xr:uid="{00000000-0005-0000-0000-00000AA90000}"/>
    <cellStyle name="20% - Accent1 4 5 3 2 2 3 4" xfId="43459" xr:uid="{00000000-0005-0000-0000-00000BA90000}"/>
    <cellStyle name="20% - Accent1 4 5 3 2 2 4" xfId="43460" xr:uid="{00000000-0005-0000-0000-00000CA90000}"/>
    <cellStyle name="20% - Accent1 4 5 3 2 2 4 2" xfId="43461" xr:uid="{00000000-0005-0000-0000-00000DA90000}"/>
    <cellStyle name="20% - Accent1 4 5 3 2 2 4 2 2" xfId="43462" xr:uid="{00000000-0005-0000-0000-00000EA90000}"/>
    <cellStyle name="20% - Accent1 4 5 3 2 2 4 2 2 2" xfId="43463" xr:uid="{00000000-0005-0000-0000-00000FA90000}"/>
    <cellStyle name="20% - Accent1 4 5 3 2 2 4 2 3" xfId="43464" xr:uid="{00000000-0005-0000-0000-000010A90000}"/>
    <cellStyle name="20% - Accent1 4 5 3 2 2 4 3" xfId="43465" xr:uid="{00000000-0005-0000-0000-000011A90000}"/>
    <cellStyle name="20% - Accent1 4 5 3 2 2 4 3 2" xfId="43466" xr:uid="{00000000-0005-0000-0000-000012A90000}"/>
    <cellStyle name="20% - Accent1 4 5 3 2 2 4 4" xfId="43467" xr:uid="{00000000-0005-0000-0000-000013A90000}"/>
    <cellStyle name="20% - Accent1 4 5 3 2 2 5" xfId="43468" xr:uid="{00000000-0005-0000-0000-000014A90000}"/>
    <cellStyle name="20% - Accent1 4 5 3 2 2 5 2" xfId="43469" xr:uid="{00000000-0005-0000-0000-000015A90000}"/>
    <cellStyle name="20% - Accent1 4 5 3 2 2 5 2 2" xfId="43470" xr:uid="{00000000-0005-0000-0000-000016A90000}"/>
    <cellStyle name="20% - Accent1 4 5 3 2 2 5 3" xfId="43471" xr:uid="{00000000-0005-0000-0000-000017A90000}"/>
    <cellStyle name="20% - Accent1 4 5 3 2 2 6" xfId="43472" xr:uid="{00000000-0005-0000-0000-000018A90000}"/>
    <cellStyle name="20% - Accent1 4 5 3 2 2 6 2" xfId="43473" xr:uid="{00000000-0005-0000-0000-000019A90000}"/>
    <cellStyle name="20% - Accent1 4 5 3 2 2 6 2 2" xfId="43474" xr:uid="{00000000-0005-0000-0000-00001AA90000}"/>
    <cellStyle name="20% - Accent1 4 5 3 2 2 6 3" xfId="43475" xr:uid="{00000000-0005-0000-0000-00001BA90000}"/>
    <cellStyle name="20% - Accent1 4 5 3 2 2 7" xfId="43476" xr:uid="{00000000-0005-0000-0000-00001CA90000}"/>
    <cellStyle name="20% - Accent1 4 5 3 2 2 7 2" xfId="43477" xr:uid="{00000000-0005-0000-0000-00001DA90000}"/>
    <cellStyle name="20% - Accent1 4 5 3 2 2 8" xfId="43478" xr:uid="{00000000-0005-0000-0000-00001EA90000}"/>
    <cellStyle name="20% - Accent1 4 5 3 2 2 8 2" xfId="43479" xr:uid="{00000000-0005-0000-0000-00001FA90000}"/>
    <cellStyle name="20% - Accent1 4 5 3 2 2 9" xfId="43480" xr:uid="{00000000-0005-0000-0000-000020A90000}"/>
    <cellStyle name="20% - Accent1 4 5 3 2 3" xfId="43481" xr:uid="{00000000-0005-0000-0000-000021A90000}"/>
    <cellStyle name="20% - Accent1 4 5 3 2 3 2" xfId="43482" xr:uid="{00000000-0005-0000-0000-000022A90000}"/>
    <cellStyle name="20% - Accent1 4 5 3 2 3 2 2" xfId="43483" xr:uid="{00000000-0005-0000-0000-000023A90000}"/>
    <cellStyle name="20% - Accent1 4 5 3 2 3 2 2 2" xfId="43484" xr:uid="{00000000-0005-0000-0000-000024A90000}"/>
    <cellStyle name="20% - Accent1 4 5 3 2 3 2 2 2 2" xfId="43485" xr:uid="{00000000-0005-0000-0000-000025A90000}"/>
    <cellStyle name="20% - Accent1 4 5 3 2 3 2 2 3" xfId="43486" xr:uid="{00000000-0005-0000-0000-000026A90000}"/>
    <cellStyle name="20% - Accent1 4 5 3 2 3 2 3" xfId="43487" xr:uid="{00000000-0005-0000-0000-000027A90000}"/>
    <cellStyle name="20% - Accent1 4 5 3 2 3 2 3 2" xfId="43488" xr:uid="{00000000-0005-0000-0000-000028A90000}"/>
    <cellStyle name="20% - Accent1 4 5 3 2 3 2 4" xfId="43489" xr:uid="{00000000-0005-0000-0000-000029A90000}"/>
    <cellStyle name="20% - Accent1 4 5 3 2 3 3" xfId="43490" xr:uid="{00000000-0005-0000-0000-00002AA90000}"/>
    <cellStyle name="20% - Accent1 4 5 3 2 3 3 2" xfId="43491" xr:uid="{00000000-0005-0000-0000-00002BA90000}"/>
    <cellStyle name="20% - Accent1 4 5 3 2 3 3 2 2" xfId="43492" xr:uid="{00000000-0005-0000-0000-00002CA90000}"/>
    <cellStyle name="20% - Accent1 4 5 3 2 3 3 2 2 2" xfId="43493" xr:uid="{00000000-0005-0000-0000-00002DA90000}"/>
    <cellStyle name="20% - Accent1 4 5 3 2 3 3 2 3" xfId="43494" xr:uid="{00000000-0005-0000-0000-00002EA90000}"/>
    <cellStyle name="20% - Accent1 4 5 3 2 3 3 3" xfId="43495" xr:uid="{00000000-0005-0000-0000-00002FA90000}"/>
    <cellStyle name="20% - Accent1 4 5 3 2 3 3 3 2" xfId="43496" xr:uid="{00000000-0005-0000-0000-000030A90000}"/>
    <cellStyle name="20% - Accent1 4 5 3 2 3 3 4" xfId="43497" xr:uid="{00000000-0005-0000-0000-000031A90000}"/>
    <cellStyle name="20% - Accent1 4 5 3 2 3 4" xfId="43498" xr:uid="{00000000-0005-0000-0000-000032A90000}"/>
    <cellStyle name="20% - Accent1 4 5 3 2 3 4 2" xfId="43499" xr:uid="{00000000-0005-0000-0000-000033A90000}"/>
    <cellStyle name="20% - Accent1 4 5 3 2 3 4 2 2" xfId="43500" xr:uid="{00000000-0005-0000-0000-000034A90000}"/>
    <cellStyle name="20% - Accent1 4 5 3 2 3 4 2 2 2" xfId="43501" xr:uid="{00000000-0005-0000-0000-000035A90000}"/>
    <cellStyle name="20% - Accent1 4 5 3 2 3 4 2 3" xfId="43502" xr:uid="{00000000-0005-0000-0000-000036A90000}"/>
    <cellStyle name="20% - Accent1 4 5 3 2 3 4 3" xfId="43503" xr:uid="{00000000-0005-0000-0000-000037A90000}"/>
    <cellStyle name="20% - Accent1 4 5 3 2 3 4 3 2" xfId="43504" xr:uid="{00000000-0005-0000-0000-000038A90000}"/>
    <cellStyle name="20% - Accent1 4 5 3 2 3 4 4" xfId="43505" xr:uid="{00000000-0005-0000-0000-000039A90000}"/>
    <cellStyle name="20% - Accent1 4 5 3 2 3 5" xfId="43506" xr:uid="{00000000-0005-0000-0000-00003AA90000}"/>
    <cellStyle name="20% - Accent1 4 5 3 2 3 5 2" xfId="43507" xr:uid="{00000000-0005-0000-0000-00003BA90000}"/>
    <cellStyle name="20% - Accent1 4 5 3 2 3 5 2 2" xfId="43508" xr:uid="{00000000-0005-0000-0000-00003CA90000}"/>
    <cellStyle name="20% - Accent1 4 5 3 2 3 5 3" xfId="43509" xr:uid="{00000000-0005-0000-0000-00003DA90000}"/>
    <cellStyle name="20% - Accent1 4 5 3 2 3 6" xfId="43510" xr:uid="{00000000-0005-0000-0000-00003EA90000}"/>
    <cellStyle name="20% - Accent1 4 5 3 2 3 6 2" xfId="43511" xr:uid="{00000000-0005-0000-0000-00003FA90000}"/>
    <cellStyle name="20% - Accent1 4 5 3 2 3 6 2 2" xfId="43512" xr:uid="{00000000-0005-0000-0000-000040A90000}"/>
    <cellStyle name="20% - Accent1 4 5 3 2 3 6 3" xfId="43513" xr:uid="{00000000-0005-0000-0000-000041A90000}"/>
    <cellStyle name="20% - Accent1 4 5 3 2 3 7" xfId="43514" xr:uid="{00000000-0005-0000-0000-000042A90000}"/>
    <cellStyle name="20% - Accent1 4 5 3 2 3 7 2" xfId="43515" xr:uid="{00000000-0005-0000-0000-000043A90000}"/>
    <cellStyle name="20% - Accent1 4 5 3 2 3 8" xfId="43516" xr:uid="{00000000-0005-0000-0000-000044A90000}"/>
    <cellStyle name="20% - Accent1 4 5 3 2 3 8 2" xfId="43517" xr:uid="{00000000-0005-0000-0000-000045A90000}"/>
    <cellStyle name="20% - Accent1 4 5 3 2 3 9" xfId="43518" xr:uid="{00000000-0005-0000-0000-000046A90000}"/>
    <cellStyle name="20% - Accent1 4 5 3 2 4" xfId="43519" xr:uid="{00000000-0005-0000-0000-000047A90000}"/>
    <cellStyle name="20% - Accent1 4 5 3 2 4 2" xfId="43520" xr:uid="{00000000-0005-0000-0000-000048A90000}"/>
    <cellStyle name="20% - Accent1 4 5 3 2 4 2 2" xfId="43521" xr:uid="{00000000-0005-0000-0000-000049A90000}"/>
    <cellStyle name="20% - Accent1 4 5 3 2 4 2 2 2" xfId="43522" xr:uid="{00000000-0005-0000-0000-00004AA90000}"/>
    <cellStyle name="20% - Accent1 4 5 3 2 4 2 3" xfId="43523" xr:uid="{00000000-0005-0000-0000-00004BA90000}"/>
    <cellStyle name="20% - Accent1 4 5 3 2 4 3" xfId="43524" xr:uid="{00000000-0005-0000-0000-00004CA90000}"/>
    <cellStyle name="20% - Accent1 4 5 3 2 4 3 2" xfId="43525" xr:uid="{00000000-0005-0000-0000-00004DA90000}"/>
    <cellStyle name="20% - Accent1 4 5 3 2 4 4" xfId="43526" xr:uid="{00000000-0005-0000-0000-00004EA90000}"/>
    <cellStyle name="20% - Accent1 4 5 3 2 5" xfId="43527" xr:uid="{00000000-0005-0000-0000-00004FA90000}"/>
    <cellStyle name="20% - Accent1 4 5 3 2 5 2" xfId="43528" xr:uid="{00000000-0005-0000-0000-000050A90000}"/>
    <cellStyle name="20% - Accent1 4 5 3 2 5 2 2" xfId="43529" xr:uid="{00000000-0005-0000-0000-000051A90000}"/>
    <cellStyle name="20% - Accent1 4 5 3 2 5 2 2 2" xfId="43530" xr:uid="{00000000-0005-0000-0000-000052A90000}"/>
    <cellStyle name="20% - Accent1 4 5 3 2 5 2 3" xfId="43531" xr:uid="{00000000-0005-0000-0000-000053A90000}"/>
    <cellStyle name="20% - Accent1 4 5 3 2 5 3" xfId="43532" xr:uid="{00000000-0005-0000-0000-000054A90000}"/>
    <cellStyle name="20% - Accent1 4 5 3 2 5 3 2" xfId="43533" xr:uid="{00000000-0005-0000-0000-000055A90000}"/>
    <cellStyle name="20% - Accent1 4 5 3 2 5 4" xfId="43534" xr:uid="{00000000-0005-0000-0000-000056A90000}"/>
    <cellStyle name="20% - Accent1 4 5 3 2 6" xfId="43535" xr:uid="{00000000-0005-0000-0000-000057A90000}"/>
    <cellStyle name="20% - Accent1 4 5 3 2 6 2" xfId="43536" xr:uid="{00000000-0005-0000-0000-000058A90000}"/>
    <cellStyle name="20% - Accent1 4 5 3 2 6 2 2" xfId="43537" xr:uid="{00000000-0005-0000-0000-000059A90000}"/>
    <cellStyle name="20% - Accent1 4 5 3 2 6 2 2 2" xfId="43538" xr:uid="{00000000-0005-0000-0000-00005AA90000}"/>
    <cellStyle name="20% - Accent1 4 5 3 2 6 2 3" xfId="43539" xr:uid="{00000000-0005-0000-0000-00005BA90000}"/>
    <cellStyle name="20% - Accent1 4 5 3 2 6 3" xfId="43540" xr:uid="{00000000-0005-0000-0000-00005CA90000}"/>
    <cellStyle name="20% - Accent1 4 5 3 2 6 3 2" xfId="43541" xr:uid="{00000000-0005-0000-0000-00005DA90000}"/>
    <cellStyle name="20% - Accent1 4 5 3 2 6 4" xfId="43542" xr:uid="{00000000-0005-0000-0000-00005EA90000}"/>
    <cellStyle name="20% - Accent1 4 5 3 2 7" xfId="43543" xr:uid="{00000000-0005-0000-0000-00005FA90000}"/>
    <cellStyle name="20% - Accent1 4 5 3 2 7 2" xfId="43544" xr:uid="{00000000-0005-0000-0000-000060A90000}"/>
    <cellStyle name="20% - Accent1 4 5 3 2 7 2 2" xfId="43545" xr:uid="{00000000-0005-0000-0000-000061A90000}"/>
    <cellStyle name="20% - Accent1 4 5 3 2 7 3" xfId="43546" xr:uid="{00000000-0005-0000-0000-000062A90000}"/>
    <cellStyle name="20% - Accent1 4 5 3 2 8" xfId="43547" xr:uid="{00000000-0005-0000-0000-000063A90000}"/>
    <cellStyle name="20% - Accent1 4 5 3 2 8 2" xfId="43548" xr:uid="{00000000-0005-0000-0000-000064A90000}"/>
    <cellStyle name="20% - Accent1 4 5 3 2 8 2 2" xfId="43549" xr:uid="{00000000-0005-0000-0000-000065A90000}"/>
    <cellStyle name="20% - Accent1 4 5 3 2 8 3" xfId="43550" xr:uid="{00000000-0005-0000-0000-000066A90000}"/>
    <cellStyle name="20% - Accent1 4 5 3 2 9" xfId="43551" xr:uid="{00000000-0005-0000-0000-000067A90000}"/>
    <cellStyle name="20% - Accent1 4 5 3 2 9 2" xfId="43552" xr:uid="{00000000-0005-0000-0000-000068A90000}"/>
    <cellStyle name="20% - Accent1 4 5 3 3" xfId="43553" xr:uid="{00000000-0005-0000-0000-000069A90000}"/>
    <cellStyle name="20% - Accent1 4 5 3 3 10" xfId="43554" xr:uid="{00000000-0005-0000-0000-00006AA90000}"/>
    <cellStyle name="20% - Accent1 4 5 3 3 10 2" xfId="43555" xr:uid="{00000000-0005-0000-0000-00006BA90000}"/>
    <cellStyle name="20% - Accent1 4 5 3 3 11" xfId="43556" xr:uid="{00000000-0005-0000-0000-00006CA90000}"/>
    <cellStyle name="20% - Accent1 4 5 3 3 2" xfId="43557" xr:uid="{00000000-0005-0000-0000-00006DA90000}"/>
    <cellStyle name="20% - Accent1 4 5 3 3 2 2" xfId="43558" xr:uid="{00000000-0005-0000-0000-00006EA90000}"/>
    <cellStyle name="20% - Accent1 4 5 3 3 2 2 2" xfId="43559" xr:uid="{00000000-0005-0000-0000-00006FA90000}"/>
    <cellStyle name="20% - Accent1 4 5 3 3 2 2 2 2" xfId="43560" xr:uid="{00000000-0005-0000-0000-000070A90000}"/>
    <cellStyle name="20% - Accent1 4 5 3 3 2 2 2 2 2" xfId="43561" xr:uid="{00000000-0005-0000-0000-000071A90000}"/>
    <cellStyle name="20% - Accent1 4 5 3 3 2 2 2 3" xfId="43562" xr:uid="{00000000-0005-0000-0000-000072A90000}"/>
    <cellStyle name="20% - Accent1 4 5 3 3 2 2 3" xfId="43563" xr:uid="{00000000-0005-0000-0000-000073A90000}"/>
    <cellStyle name="20% - Accent1 4 5 3 3 2 2 3 2" xfId="43564" xr:uid="{00000000-0005-0000-0000-000074A90000}"/>
    <cellStyle name="20% - Accent1 4 5 3 3 2 2 4" xfId="43565" xr:uid="{00000000-0005-0000-0000-000075A90000}"/>
    <cellStyle name="20% - Accent1 4 5 3 3 2 3" xfId="43566" xr:uid="{00000000-0005-0000-0000-000076A90000}"/>
    <cellStyle name="20% - Accent1 4 5 3 3 2 3 2" xfId="43567" xr:uid="{00000000-0005-0000-0000-000077A90000}"/>
    <cellStyle name="20% - Accent1 4 5 3 3 2 3 2 2" xfId="43568" xr:uid="{00000000-0005-0000-0000-000078A90000}"/>
    <cellStyle name="20% - Accent1 4 5 3 3 2 3 2 2 2" xfId="43569" xr:uid="{00000000-0005-0000-0000-000079A90000}"/>
    <cellStyle name="20% - Accent1 4 5 3 3 2 3 2 3" xfId="43570" xr:uid="{00000000-0005-0000-0000-00007AA90000}"/>
    <cellStyle name="20% - Accent1 4 5 3 3 2 3 3" xfId="43571" xr:uid="{00000000-0005-0000-0000-00007BA90000}"/>
    <cellStyle name="20% - Accent1 4 5 3 3 2 3 3 2" xfId="43572" xr:uid="{00000000-0005-0000-0000-00007CA90000}"/>
    <cellStyle name="20% - Accent1 4 5 3 3 2 3 4" xfId="43573" xr:uid="{00000000-0005-0000-0000-00007DA90000}"/>
    <cellStyle name="20% - Accent1 4 5 3 3 2 4" xfId="43574" xr:uid="{00000000-0005-0000-0000-00007EA90000}"/>
    <cellStyle name="20% - Accent1 4 5 3 3 2 4 2" xfId="43575" xr:uid="{00000000-0005-0000-0000-00007FA90000}"/>
    <cellStyle name="20% - Accent1 4 5 3 3 2 4 2 2" xfId="43576" xr:uid="{00000000-0005-0000-0000-000080A90000}"/>
    <cellStyle name="20% - Accent1 4 5 3 3 2 4 2 2 2" xfId="43577" xr:uid="{00000000-0005-0000-0000-000081A90000}"/>
    <cellStyle name="20% - Accent1 4 5 3 3 2 4 2 3" xfId="43578" xr:uid="{00000000-0005-0000-0000-000082A90000}"/>
    <cellStyle name="20% - Accent1 4 5 3 3 2 4 3" xfId="43579" xr:uid="{00000000-0005-0000-0000-000083A90000}"/>
    <cellStyle name="20% - Accent1 4 5 3 3 2 4 3 2" xfId="43580" xr:uid="{00000000-0005-0000-0000-000084A90000}"/>
    <cellStyle name="20% - Accent1 4 5 3 3 2 4 4" xfId="43581" xr:uid="{00000000-0005-0000-0000-000085A90000}"/>
    <cellStyle name="20% - Accent1 4 5 3 3 2 5" xfId="43582" xr:uid="{00000000-0005-0000-0000-000086A90000}"/>
    <cellStyle name="20% - Accent1 4 5 3 3 2 5 2" xfId="43583" xr:uid="{00000000-0005-0000-0000-000087A90000}"/>
    <cellStyle name="20% - Accent1 4 5 3 3 2 5 2 2" xfId="43584" xr:uid="{00000000-0005-0000-0000-000088A90000}"/>
    <cellStyle name="20% - Accent1 4 5 3 3 2 5 3" xfId="43585" xr:uid="{00000000-0005-0000-0000-000089A90000}"/>
    <cellStyle name="20% - Accent1 4 5 3 3 2 6" xfId="43586" xr:uid="{00000000-0005-0000-0000-00008AA90000}"/>
    <cellStyle name="20% - Accent1 4 5 3 3 2 6 2" xfId="43587" xr:uid="{00000000-0005-0000-0000-00008BA90000}"/>
    <cellStyle name="20% - Accent1 4 5 3 3 2 6 2 2" xfId="43588" xr:uid="{00000000-0005-0000-0000-00008CA90000}"/>
    <cellStyle name="20% - Accent1 4 5 3 3 2 6 3" xfId="43589" xr:uid="{00000000-0005-0000-0000-00008DA90000}"/>
    <cellStyle name="20% - Accent1 4 5 3 3 2 7" xfId="43590" xr:uid="{00000000-0005-0000-0000-00008EA90000}"/>
    <cellStyle name="20% - Accent1 4 5 3 3 2 7 2" xfId="43591" xr:uid="{00000000-0005-0000-0000-00008FA90000}"/>
    <cellStyle name="20% - Accent1 4 5 3 3 2 8" xfId="43592" xr:uid="{00000000-0005-0000-0000-000090A90000}"/>
    <cellStyle name="20% - Accent1 4 5 3 3 2 8 2" xfId="43593" xr:uid="{00000000-0005-0000-0000-000091A90000}"/>
    <cellStyle name="20% - Accent1 4 5 3 3 2 9" xfId="43594" xr:uid="{00000000-0005-0000-0000-000092A90000}"/>
    <cellStyle name="20% - Accent1 4 5 3 3 3" xfId="43595" xr:uid="{00000000-0005-0000-0000-000093A90000}"/>
    <cellStyle name="20% - Accent1 4 5 3 3 3 2" xfId="43596" xr:uid="{00000000-0005-0000-0000-000094A90000}"/>
    <cellStyle name="20% - Accent1 4 5 3 3 3 2 2" xfId="43597" xr:uid="{00000000-0005-0000-0000-000095A90000}"/>
    <cellStyle name="20% - Accent1 4 5 3 3 3 2 2 2" xfId="43598" xr:uid="{00000000-0005-0000-0000-000096A90000}"/>
    <cellStyle name="20% - Accent1 4 5 3 3 3 2 2 2 2" xfId="43599" xr:uid="{00000000-0005-0000-0000-000097A90000}"/>
    <cellStyle name="20% - Accent1 4 5 3 3 3 2 2 3" xfId="43600" xr:uid="{00000000-0005-0000-0000-000098A90000}"/>
    <cellStyle name="20% - Accent1 4 5 3 3 3 2 3" xfId="43601" xr:uid="{00000000-0005-0000-0000-000099A90000}"/>
    <cellStyle name="20% - Accent1 4 5 3 3 3 2 3 2" xfId="43602" xr:uid="{00000000-0005-0000-0000-00009AA90000}"/>
    <cellStyle name="20% - Accent1 4 5 3 3 3 2 4" xfId="43603" xr:uid="{00000000-0005-0000-0000-00009BA90000}"/>
    <cellStyle name="20% - Accent1 4 5 3 3 3 3" xfId="43604" xr:uid="{00000000-0005-0000-0000-00009CA90000}"/>
    <cellStyle name="20% - Accent1 4 5 3 3 3 3 2" xfId="43605" xr:uid="{00000000-0005-0000-0000-00009DA90000}"/>
    <cellStyle name="20% - Accent1 4 5 3 3 3 3 2 2" xfId="43606" xr:uid="{00000000-0005-0000-0000-00009EA90000}"/>
    <cellStyle name="20% - Accent1 4 5 3 3 3 3 2 2 2" xfId="43607" xr:uid="{00000000-0005-0000-0000-00009FA90000}"/>
    <cellStyle name="20% - Accent1 4 5 3 3 3 3 2 3" xfId="43608" xr:uid="{00000000-0005-0000-0000-0000A0A90000}"/>
    <cellStyle name="20% - Accent1 4 5 3 3 3 3 3" xfId="43609" xr:uid="{00000000-0005-0000-0000-0000A1A90000}"/>
    <cellStyle name="20% - Accent1 4 5 3 3 3 3 3 2" xfId="43610" xr:uid="{00000000-0005-0000-0000-0000A2A90000}"/>
    <cellStyle name="20% - Accent1 4 5 3 3 3 3 4" xfId="43611" xr:uid="{00000000-0005-0000-0000-0000A3A90000}"/>
    <cellStyle name="20% - Accent1 4 5 3 3 3 4" xfId="43612" xr:uid="{00000000-0005-0000-0000-0000A4A90000}"/>
    <cellStyle name="20% - Accent1 4 5 3 3 3 4 2" xfId="43613" xr:uid="{00000000-0005-0000-0000-0000A5A90000}"/>
    <cellStyle name="20% - Accent1 4 5 3 3 3 4 2 2" xfId="43614" xr:uid="{00000000-0005-0000-0000-0000A6A90000}"/>
    <cellStyle name="20% - Accent1 4 5 3 3 3 4 2 2 2" xfId="43615" xr:uid="{00000000-0005-0000-0000-0000A7A90000}"/>
    <cellStyle name="20% - Accent1 4 5 3 3 3 4 2 3" xfId="43616" xr:uid="{00000000-0005-0000-0000-0000A8A90000}"/>
    <cellStyle name="20% - Accent1 4 5 3 3 3 4 3" xfId="43617" xr:uid="{00000000-0005-0000-0000-0000A9A90000}"/>
    <cellStyle name="20% - Accent1 4 5 3 3 3 4 3 2" xfId="43618" xr:uid="{00000000-0005-0000-0000-0000AAA90000}"/>
    <cellStyle name="20% - Accent1 4 5 3 3 3 4 4" xfId="43619" xr:uid="{00000000-0005-0000-0000-0000ABA90000}"/>
    <cellStyle name="20% - Accent1 4 5 3 3 3 5" xfId="43620" xr:uid="{00000000-0005-0000-0000-0000ACA90000}"/>
    <cellStyle name="20% - Accent1 4 5 3 3 3 5 2" xfId="43621" xr:uid="{00000000-0005-0000-0000-0000ADA90000}"/>
    <cellStyle name="20% - Accent1 4 5 3 3 3 5 2 2" xfId="43622" xr:uid="{00000000-0005-0000-0000-0000AEA90000}"/>
    <cellStyle name="20% - Accent1 4 5 3 3 3 5 3" xfId="43623" xr:uid="{00000000-0005-0000-0000-0000AFA90000}"/>
    <cellStyle name="20% - Accent1 4 5 3 3 3 6" xfId="43624" xr:uid="{00000000-0005-0000-0000-0000B0A90000}"/>
    <cellStyle name="20% - Accent1 4 5 3 3 3 6 2" xfId="43625" xr:uid="{00000000-0005-0000-0000-0000B1A90000}"/>
    <cellStyle name="20% - Accent1 4 5 3 3 3 6 2 2" xfId="43626" xr:uid="{00000000-0005-0000-0000-0000B2A90000}"/>
    <cellStyle name="20% - Accent1 4 5 3 3 3 6 3" xfId="43627" xr:uid="{00000000-0005-0000-0000-0000B3A90000}"/>
    <cellStyle name="20% - Accent1 4 5 3 3 3 7" xfId="43628" xr:uid="{00000000-0005-0000-0000-0000B4A90000}"/>
    <cellStyle name="20% - Accent1 4 5 3 3 3 7 2" xfId="43629" xr:uid="{00000000-0005-0000-0000-0000B5A90000}"/>
    <cellStyle name="20% - Accent1 4 5 3 3 3 8" xfId="43630" xr:uid="{00000000-0005-0000-0000-0000B6A90000}"/>
    <cellStyle name="20% - Accent1 4 5 3 3 3 8 2" xfId="43631" xr:uid="{00000000-0005-0000-0000-0000B7A90000}"/>
    <cellStyle name="20% - Accent1 4 5 3 3 3 9" xfId="43632" xr:uid="{00000000-0005-0000-0000-0000B8A90000}"/>
    <cellStyle name="20% - Accent1 4 5 3 3 4" xfId="43633" xr:uid="{00000000-0005-0000-0000-0000B9A90000}"/>
    <cellStyle name="20% - Accent1 4 5 3 3 4 2" xfId="43634" xr:uid="{00000000-0005-0000-0000-0000BAA90000}"/>
    <cellStyle name="20% - Accent1 4 5 3 3 4 2 2" xfId="43635" xr:uid="{00000000-0005-0000-0000-0000BBA90000}"/>
    <cellStyle name="20% - Accent1 4 5 3 3 4 2 2 2" xfId="43636" xr:uid="{00000000-0005-0000-0000-0000BCA90000}"/>
    <cellStyle name="20% - Accent1 4 5 3 3 4 2 3" xfId="43637" xr:uid="{00000000-0005-0000-0000-0000BDA90000}"/>
    <cellStyle name="20% - Accent1 4 5 3 3 4 3" xfId="43638" xr:uid="{00000000-0005-0000-0000-0000BEA90000}"/>
    <cellStyle name="20% - Accent1 4 5 3 3 4 3 2" xfId="43639" xr:uid="{00000000-0005-0000-0000-0000BFA90000}"/>
    <cellStyle name="20% - Accent1 4 5 3 3 4 4" xfId="43640" xr:uid="{00000000-0005-0000-0000-0000C0A90000}"/>
    <cellStyle name="20% - Accent1 4 5 3 3 5" xfId="43641" xr:uid="{00000000-0005-0000-0000-0000C1A90000}"/>
    <cellStyle name="20% - Accent1 4 5 3 3 5 2" xfId="43642" xr:uid="{00000000-0005-0000-0000-0000C2A90000}"/>
    <cellStyle name="20% - Accent1 4 5 3 3 5 2 2" xfId="43643" xr:uid="{00000000-0005-0000-0000-0000C3A90000}"/>
    <cellStyle name="20% - Accent1 4 5 3 3 5 2 2 2" xfId="43644" xr:uid="{00000000-0005-0000-0000-0000C4A90000}"/>
    <cellStyle name="20% - Accent1 4 5 3 3 5 2 3" xfId="43645" xr:uid="{00000000-0005-0000-0000-0000C5A90000}"/>
    <cellStyle name="20% - Accent1 4 5 3 3 5 3" xfId="43646" xr:uid="{00000000-0005-0000-0000-0000C6A90000}"/>
    <cellStyle name="20% - Accent1 4 5 3 3 5 3 2" xfId="43647" xr:uid="{00000000-0005-0000-0000-0000C7A90000}"/>
    <cellStyle name="20% - Accent1 4 5 3 3 5 4" xfId="43648" xr:uid="{00000000-0005-0000-0000-0000C8A90000}"/>
    <cellStyle name="20% - Accent1 4 5 3 3 6" xfId="43649" xr:uid="{00000000-0005-0000-0000-0000C9A90000}"/>
    <cellStyle name="20% - Accent1 4 5 3 3 6 2" xfId="43650" xr:uid="{00000000-0005-0000-0000-0000CAA90000}"/>
    <cellStyle name="20% - Accent1 4 5 3 3 6 2 2" xfId="43651" xr:uid="{00000000-0005-0000-0000-0000CBA90000}"/>
    <cellStyle name="20% - Accent1 4 5 3 3 6 2 2 2" xfId="43652" xr:uid="{00000000-0005-0000-0000-0000CCA90000}"/>
    <cellStyle name="20% - Accent1 4 5 3 3 6 2 3" xfId="43653" xr:uid="{00000000-0005-0000-0000-0000CDA90000}"/>
    <cellStyle name="20% - Accent1 4 5 3 3 6 3" xfId="43654" xr:uid="{00000000-0005-0000-0000-0000CEA90000}"/>
    <cellStyle name="20% - Accent1 4 5 3 3 6 3 2" xfId="43655" xr:uid="{00000000-0005-0000-0000-0000CFA90000}"/>
    <cellStyle name="20% - Accent1 4 5 3 3 6 4" xfId="43656" xr:uid="{00000000-0005-0000-0000-0000D0A90000}"/>
    <cellStyle name="20% - Accent1 4 5 3 3 7" xfId="43657" xr:uid="{00000000-0005-0000-0000-0000D1A90000}"/>
    <cellStyle name="20% - Accent1 4 5 3 3 7 2" xfId="43658" xr:uid="{00000000-0005-0000-0000-0000D2A90000}"/>
    <cellStyle name="20% - Accent1 4 5 3 3 7 2 2" xfId="43659" xr:uid="{00000000-0005-0000-0000-0000D3A90000}"/>
    <cellStyle name="20% - Accent1 4 5 3 3 7 3" xfId="43660" xr:uid="{00000000-0005-0000-0000-0000D4A90000}"/>
    <cellStyle name="20% - Accent1 4 5 3 3 8" xfId="43661" xr:uid="{00000000-0005-0000-0000-0000D5A90000}"/>
    <cellStyle name="20% - Accent1 4 5 3 3 8 2" xfId="43662" xr:uid="{00000000-0005-0000-0000-0000D6A90000}"/>
    <cellStyle name="20% - Accent1 4 5 3 3 8 2 2" xfId="43663" xr:uid="{00000000-0005-0000-0000-0000D7A90000}"/>
    <cellStyle name="20% - Accent1 4 5 3 3 8 3" xfId="43664" xr:uid="{00000000-0005-0000-0000-0000D8A90000}"/>
    <cellStyle name="20% - Accent1 4 5 3 3 9" xfId="43665" xr:uid="{00000000-0005-0000-0000-0000D9A90000}"/>
    <cellStyle name="20% - Accent1 4 5 3 3 9 2" xfId="43666" xr:uid="{00000000-0005-0000-0000-0000DAA90000}"/>
    <cellStyle name="20% - Accent1 4 5 3 4" xfId="43667" xr:uid="{00000000-0005-0000-0000-0000DBA90000}"/>
    <cellStyle name="20% - Accent1 4 5 3 4 10" xfId="43668" xr:uid="{00000000-0005-0000-0000-0000DCA90000}"/>
    <cellStyle name="20% - Accent1 4 5 3 4 10 2" xfId="43669" xr:uid="{00000000-0005-0000-0000-0000DDA90000}"/>
    <cellStyle name="20% - Accent1 4 5 3 4 11" xfId="43670" xr:uid="{00000000-0005-0000-0000-0000DEA90000}"/>
    <cellStyle name="20% - Accent1 4 5 3 4 2" xfId="43671" xr:uid="{00000000-0005-0000-0000-0000DFA90000}"/>
    <cellStyle name="20% - Accent1 4 5 3 4 2 2" xfId="43672" xr:uid="{00000000-0005-0000-0000-0000E0A90000}"/>
    <cellStyle name="20% - Accent1 4 5 3 4 2 2 2" xfId="43673" xr:uid="{00000000-0005-0000-0000-0000E1A90000}"/>
    <cellStyle name="20% - Accent1 4 5 3 4 2 2 2 2" xfId="43674" xr:uid="{00000000-0005-0000-0000-0000E2A90000}"/>
    <cellStyle name="20% - Accent1 4 5 3 4 2 2 2 2 2" xfId="43675" xr:uid="{00000000-0005-0000-0000-0000E3A90000}"/>
    <cellStyle name="20% - Accent1 4 5 3 4 2 2 2 3" xfId="43676" xr:uid="{00000000-0005-0000-0000-0000E4A90000}"/>
    <cellStyle name="20% - Accent1 4 5 3 4 2 2 3" xfId="43677" xr:uid="{00000000-0005-0000-0000-0000E5A90000}"/>
    <cellStyle name="20% - Accent1 4 5 3 4 2 2 3 2" xfId="43678" xr:uid="{00000000-0005-0000-0000-0000E6A90000}"/>
    <cellStyle name="20% - Accent1 4 5 3 4 2 2 4" xfId="43679" xr:uid="{00000000-0005-0000-0000-0000E7A90000}"/>
    <cellStyle name="20% - Accent1 4 5 3 4 2 3" xfId="43680" xr:uid="{00000000-0005-0000-0000-0000E8A90000}"/>
    <cellStyle name="20% - Accent1 4 5 3 4 2 3 2" xfId="43681" xr:uid="{00000000-0005-0000-0000-0000E9A90000}"/>
    <cellStyle name="20% - Accent1 4 5 3 4 2 3 2 2" xfId="43682" xr:uid="{00000000-0005-0000-0000-0000EAA90000}"/>
    <cellStyle name="20% - Accent1 4 5 3 4 2 3 2 2 2" xfId="43683" xr:uid="{00000000-0005-0000-0000-0000EBA90000}"/>
    <cellStyle name="20% - Accent1 4 5 3 4 2 3 2 3" xfId="43684" xr:uid="{00000000-0005-0000-0000-0000ECA90000}"/>
    <cellStyle name="20% - Accent1 4 5 3 4 2 3 3" xfId="43685" xr:uid="{00000000-0005-0000-0000-0000EDA90000}"/>
    <cellStyle name="20% - Accent1 4 5 3 4 2 3 3 2" xfId="43686" xr:uid="{00000000-0005-0000-0000-0000EEA90000}"/>
    <cellStyle name="20% - Accent1 4 5 3 4 2 3 4" xfId="43687" xr:uid="{00000000-0005-0000-0000-0000EFA90000}"/>
    <cellStyle name="20% - Accent1 4 5 3 4 2 4" xfId="43688" xr:uid="{00000000-0005-0000-0000-0000F0A90000}"/>
    <cellStyle name="20% - Accent1 4 5 3 4 2 4 2" xfId="43689" xr:uid="{00000000-0005-0000-0000-0000F1A90000}"/>
    <cellStyle name="20% - Accent1 4 5 3 4 2 4 2 2" xfId="43690" xr:uid="{00000000-0005-0000-0000-0000F2A90000}"/>
    <cellStyle name="20% - Accent1 4 5 3 4 2 4 2 2 2" xfId="43691" xr:uid="{00000000-0005-0000-0000-0000F3A90000}"/>
    <cellStyle name="20% - Accent1 4 5 3 4 2 4 2 3" xfId="43692" xr:uid="{00000000-0005-0000-0000-0000F4A90000}"/>
    <cellStyle name="20% - Accent1 4 5 3 4 2 4 3" xfId="43693" xr:uid="{00000000-0005-0000-0000-0000F5A90000}"/>
    <cellStyle name="20% - Accent1 4 5 3 4 2 4 3 2" xfId="43694" xr:uid="{00000000-0005-0000-0000-0000F6A90000}"/>
    <cellStyle name="20% - Accent1 4 5 3 4 2 4 4" xfId="43695" xr:uid="{00000000-0005-0000-0000-0000F7A90000}"/>
    <cellStyle name="20% - Accent1 4 5 3 4 2 5" xfId="43696" xr:uid="{00000000-0005-0000-0000-0000F8A90000}"/>
    <cellStyle name="20% - Accent1 4 5 3 4 2 5 2" xfId="43697" xr:uid="{00000000-0005-0000-0000-0000F9A90000}"/>
    <cellStyle name="20% - Accent1 4 5 3 4 2 5 2 2" xfId="43698" xr:uid="{00000000-0005-0000-0000-0000FAA90000}"/>
    <cellStyle name="20% - Accent1 4 5 3 4 2 5 3" xfId="43699" xr:uid="{00000000-0005-0000-0000-0000FBA90000}"/>
    <cellStyle name="20% - Accent1 4 5 3 4 2 6" xfId="43700" xr:uid="{00000000-0005-0000-0000-0000FCA90000}"/>
    <cellStyle name="20% - Accent1 4 5 3 4 2 6 2" xfId="43701" xr:uid="{00000000-0005-0000-0000-0000FDA90000}"/>
    <cellStyle name="20% - Accent1 4 5 3 4 2 6 2 2" xfId="43702" xr:uid="{00000000-0005-0000-0000-0000FEA90000}"/>
    <cellStyle name="20% - Accent1 4 5 3 4 2 6 3" xfId="43703" xr:uid="{00000000-0005-0000-0000-0000FFA90000}"/>
    <cellStyle name="20% - Accent1 4 5 3 4 2 7" xfId="43704" xr:uid="{00000000-0005-0000-0000-000000AA0000}"/>
    <cellStyle name="20% - Accent1 4 5 3 4 2 7 2" xfId="43705" xr:uid="{00000000-0005-0000-0000-000001AA0000}"/>
    <cellStyle name="20% - Accent1 4 5 3 4 2 8" xfId="43706" xr:uid="{00000000-0005-0000-0000-000002AA0000}"/>
    <cellStyle name="20% - Accent1 4 5 3 4 2 8 2" xfId="43707" xr:uid="{00000000-0005-0000-0000-000003AA0000}"/>
    <cellStyle name="20% - Accent1 4 5 3 4 2 9" xfId="43708" xr:uid="{00000000-0005-0000-0000-000004AA0000}"/>
    <cellStyle name="20% - Accent1 4 5 3 4 3" xfId="43709" xr:uid="{00000000-0005-0000-0000-000005AA0000}"/>
    <cellStyle name="20% - Accent1 4 5 3 4 3 2" xfId="43710" xr:uid="{00000000-0005-0000-0000-000006AA0000}"/>
    <cellStyle name="20% - Accent1 4 5 3 4 3 2 2" xfId="43711" xr:uid="{00000000-0005-0000-0000-000007AA0000}"/>
    <cellStyle name="20% - Accent1 4 5 3 4 3 2 2 2" xfId="43712" xr:uid="{00000000-0005-0000-0000-000008AA0000}"/>
    <cellStyle name="20% - Accent1 4 5 3 4 3 2 2 2 2" xfId="43713" xr:uid="{00000000-0005-0000-0000-000009AA0000}"/>
    <cellStyle name="20% - Accent1 4 5 3 4 3 2 2 3" xfId="43714" xr:uid="{00000000-0005-0000-0000-00000AAA0000}"/>
    <cellStyle name="20% - Accent1 4 5 3 4 3 2 3" xfId="43715" xr:uid="{00000000-0005-0000-0000-00000BAA0000}"/>
    <cellStyle name="20% - Accent1 4 5 3 4 3 2 3 2" xfId="43716" xr:uid="{00000000-0005-0000-0000-00000CAA0000}"/>
    <cellStyle name="20% - Accent1 4 5 3 4 3 2 4" xfId="43717" xr:uid="{00000000-0005-0000-0000-00000DAA0000}"/>
    <cellStyle name="20% - Accent1 4 5 3 4 3 3" xfId="43718" xr:uid="{00000000-0005-0000-0000-00000EAA0000}"/>
    <cellStyle name="20% - Accent1 4 5 3 4 3 3 2" xfId="43719" xr:uid="{00000000-0005-0000-0000-00000FAA0000}"/>
    <cellStyle name="20% - Accent1 4 5 3 4 3 3 2 2" xfId="43720" xr:uid="{00000000-0005-0000-0000-000010AA0000}"/>
    <cellStyle name="20% - Accent1 4 5 3 4 3 3 2 2 2" xfId="43721" xr:uid="{00000000-0005-0000-0000-000011AA0000}"/>
    <cellStyle name="20% - Accent1 4 5 3 4 3 3 2 3" xfId="43722" xr:uid="{00000000-0005-0000-0000-000012AA0000}"/>
    <cellStyle name="20% - Accent1 4 5 3 4 3 3 3" xfId="43723" xr:uid="{00000000-0005-0000-0000-000013AA0000}"/>
    <cellStyle name="20% - Accent1 4 5 3 4 3 3 3 2" xfId="43724" xr:uid="{00000000-0005-0000-0000-000014AA0000}"/>
    <cellStyle name="20% - Accent1 4 5 3 4 3 3 4" xfId="43725" xr:uid="{00000000-0005-0000-0000-000015AA0000}"/>
    <cellStyle name="20% - Accent1 4 5 3 4 3 4" xfId="43726" xr:uid="{00000000-0005-0000-0000-000016AA0000}"/>
    <cellStyle name="20% - Accent1 4 5 3 4 3 4 2" xfId="43727" xr:uid="{00000000-0005-0000-0000-000017AA0000}"/>
    <cellStyle name="20% - Accent1 4 5 3 4 3 4 2 2" xfId="43728" xr:uid="{00000000-0005-0000-0000-000018AA0000}"/>
    <cellStyle name="20% - Accent1 4 5 3 4 3 4 2 2 2" xfId="43729" xr:uid="{00000000-0005-0000-0000-000019AA0000}"/>
    <cellStyle name="20% - Accent1 4 5 3 4 3 4 2 3" xfId="43730" xr:uid="{00000000-0005-0000-0000-00001AAA0000}"/>
    <cellStyle name="20% - Accent1 4 5 3 4 3 4 3" xfId="43731" xr:uid="{00000000-0005-0000-0000-00001BAA0000}"/>
    <cellStyle name="20% - Accent1 4 5 3 4 3 4 3 2" xfId="43732" xr:uid="{00000000-0005-0000-0000-00001CAA0000}"/>
    <cellStyle name="20% - Accent1 4 5 3 4 3 4 4" xfId="43733" xr:uid="{00000000-0005-0000-0000-00001DAA0000}"/>
    <cellStyle name="20% - Accent1 4 5 3 4 3 5" xfId="43734" xr:uid="{00000000-0005-0000-0000-00001EAA0000}"/>
    <cellStyle name="20% - Accent1 4 5 3 4 3 5 2" xfId="43735" xr:uid="{00000000-0005-0000-0000-00001FAA0000}"/>
    <cellStyle name="20% - Accent1 4 5 3 4 3 5 2 2" xfId="43736" xr:uid="{00000000-0005-0000-0000-000020AA0000}"/>
    <cellStyle name="20% - Accent1 4 5 3 4 3 5 3" xfId="43737" xr:uid="{00000000-0005-0000-0000-000021AA0000}"/>
    <cellStyle name="20% - Accent1 4 5 3 4 3 6" xfId="43738" xr:uid="{00000000-0005-0000-0000-000022AA0000}"/>
    <cellStyle name="20% - Accent1 4 5 3 4 3 6 2" xfId="43739" xr:uid="{00000000-0005-0000-0000-000023AA0000}"/>
    <cellStyle name="20% - Accent1 4 5 3 4 3 6 2 2" xfId="43740" xr:uid="{00000000-0005-0000-0000-000024AA0000}"/>
    <cellStyle name="20% - Accent1 4 5 3 4 3 6 3" xfId="43741" xr:uid="{00000000-0005-0000-0000-000025AA0000}"/>
    <cellStyle name="20% - Accent1 4 5 3 4 3 7" xfId="43742" xr:uid="{00000000-0005-0000-0000-000026AA0000}"/>
    <cellStyle name="20% - Accent1 4 5 3 4 3 7 2" xfId="43743" xr:uid="{00000000-0005-0000-0000-000027AA0000}"/>
    <cellStyle name="20% - Accent1 4 5 3 4 3 8" xfId="43744" xr:uid="{00000000-0005-0000-0000-000028AA0000}"/>
    <cellStyle name="20% - Accent1 4 5 3 4 3 8 2" xfId="43745" xr:uid="{00000000-0005-0000-0000-000029AA0000}"/>
    <cellStyle name="20% - Accent1 4 5 3 4 3 9" xfId="43746" xr:uid="{00000000-0005-0000-0000-00002AAA0000}"/>
    <cellStyle name="20% - Accent1 4 5 3 4 4" xfId="43747" xr:uid="{00000000-0005-0000-0000-00002BAA0000}"/>
    <cellStyle name="20% - Accent1 4 5 3 4 4 2" xfId="43748" xr:uid="{00000000-0005-0000-0000-00002CAA0000}"/>
    <cellStyle name="20% - Accent1 4 5 3 4 4 2 2" xfId="43749" xr:uid="{00000000-0005-0000-0000-00002DAA0000}"/>
    <cellStyle name="20% - Accent1 4 5 3 4 4 2 2 2" xfId="43750" xr:uid="{00000000-0005-0000-0000-00002EAA0000}"/>
    <cellStyle name="20% - Accent1 4 5 3 4 4 2 3" xfId="43751" xr:uid="{00000000-0005-0000-0000-00002FAA0000}"/>
    <cellStyle name="20% - Accent1 4 5 3 4 4 3" xfId="43752" xr:uid="{00000000-0005-0000-0000-000030AA0000}"/>
    <cellStyle name="20% - Accent1 4 5 3 4 4 3 2" xfId="43753" xr:uid="{00000000-0005-0000-0000-000031AA0000}"/>
    <cellStyle name="20% - Accent1 4 5 3 4 4 4" xfId="43754" xr:uid="{00000000-0005-0000-0000-000032AA0000}"/>
    <cellStyle name="20% - Accent1 4 5 3 4 5" xfId="43755" xr:uid="{00000000-0005-0000-0000-000033AA0000}"/>
    <cellStyle name="20% - Accent1 4 5 3 4 5 2" xfId="43756" xr:uid="{00000000-0005-0000-0000-000034AA0000}"/>
    <cellStyle name="20% - Accent1 4 5 3 4 5 2 2" xfId="43757" xr:uid="{00000000-0005-0000-0000-000035AA0000}"/>
    <cellStyle name="20% - Accent1 4 5 3 4 5 2 2 2" xfId="43758" xr:uid="{00000000-0005-0000-0000-000036AA0000}"/>
    <cellStyle name="20% - Accent1 4 5 3 4 5 2 3" xfId="43759" xr:uid="{00000000-0005-0000-0000-000037AA0000}"/>
    <cellStyle name="20% - Accent1 4 5 3 4 5 3" xfId="43760" xr:uid="{00000000-0005-0000-0000-000038AA0000}"/>
    <cellStyle name="20% - Accent1 4 5 3 4 5 3 2" xfId="43761" xr:uid="{00000000-0005-0000-0000-000039AA0000}"/>
    <cellStyle name="20% - Accent1 4 5 3 4 5 4" xfId="43762" xr:uid="{00000000-0005-0000-0000-00003AAA0000}"/>
    <cellStyle name="20% - Accent1 4 5 3 4 6" xfId="43763" xr:uid="{00000000-0005-0000-0000-00003BAA0000}"/>
    <cellStyle name="20% - Accent1 4 5 3 4 6 2" xfId="43764" xr:uid="{00000000-0005-0000-0000-00003CAA0000}"/>
    <cellStyle name="20% - Accent1 4 5 3 4 6 2 2" xfId="43765" xr:uid="{00000000-0005-0000-0000-00003DAA0000}"/>
    <cellStyle name="20% - Accent1 4 5 3 4 6 2 2 2" xfId="43766" xr:uid="{00000000-0005-0000-0000-00003EAA0000}"/>
    <cellStyle name="20% - Accent1 4 5 3 4 6 2 3" xfId="43767" xr:uid="{00000000-0005-0000-0000-00003FAA0000}"/>
    <cellStyle name="20% - Accent1 4 5 3 4 6 3" xfId="43768" xr:uid="{00000000-0005-0000-0000-000040AA0000}"/>
    <cellStyle name="20% - Accent1 4 5 3 4 6 3 2" xfId="43769" xr:uid="{00000000-0005-0000-0000-000041AA0000}"/>
    <cellStyle name="20% - Accent1 4 5 3 4 6 4" xfId="43770" xr:uid="{00000000-0005-0000-0000-000042AA0000}"/>
    <cellStyle name="20% - Accent1 4 5 3 4 7" xfId="43771" xr:uid="{00000000-0005-0000-0000-000043AA0000}"/>
    <cellStyle name="20% - Accent1 4 5 3 4 7 2" xfId="43772" xr:uid="{00000000-0005-0000-0000-000044AA0000}"/>
    <cellStyle name="20% - Accent1 4 5 3 4 7 2 2" xfId="43773" xr:uid="{00000000-0005-0000-0000-000045AA0000}"/>
    <cellStyle name="20% - Accent1 4 5 3 4 7 3" xfId="43774" xr:uid="{00000000-0005-0000-0000-000046AA0000}"/>
    <cellStyle name="20% - Accent1 4 5 3 4 8" xfId="43775" xr:uid="{00000000-0005-0000-0000-000047AA0000}"/>
    <cellStyle name="20% - Accent1 4 5 3 4 8 2" xfId="43776" xr:uid="{00000000-0005-0000-0000-000048AA0000}"/>
    <cellStyle name="20% - Accent1 4 5 3 4 8 2 2" xfId="43777" xr:uid="{00000000-0005-0000-0000-000049AA0000}"/>
    <cellStyle name="20% - Accent1 4 5 3 4 8 3" xfId="43778" xr:uid="{00000000-0005-0000-0000-00004AAA0000}"/>
    <cellStyle name="20% - Accent1 4 5 3 4 9" xfId="43779" xr:uid="{00000000-0005-0000-0000-00004BAA0000}"/>
    <cellStyle name="20% - Accent1 4 5 3 4 9 2" xfId="43780" xr:uid="{00000000-0005-0000-0000-00004CAA0000}"/>
    <cellStyle name="20% - Accent1 4 5 3 5" xfId="43781" xr:uid="{00000000-0005-0000-0000-00004DAA0000}"/>
    <cellStyle name="20% - Accent1 4 5 3 5 2" xfId="43782" xr:uid="{00000000-0005-0000-0000-00004EAA0000}"/>
    <cellStyle name="20% - Accent1 4 5 3 5 2 2" xfId="43783" xr:uid="{00000000-0005-0000-0000-00004FAA0000}"/>
    <cellStyle name="20% - Accent1 4 5 3 5 2 2 2" xfId="43784" xr:uid="{00000000-0005-0000-0000-000050AA0000}"/>
    <cellStyle name="20% - Accent1 4 5 3 5 2 2 2 2" xfId="43785" xr:uid="{00000000-0005-0000-0000-000051AA0000}"/>
    <cellStyle name="20% - Accent1 4 5 3 5 2 2 3" xfId="43786" xr:uid="{00000000-0005-0000-0000-000052AA0000}"/>
    <cellStyle name="20% - Accent1 4 5 3 5 2 3" xfId="43787" xr:uid="{00000000-0005-0000-0000-000053AA0000}"/>
    <cellStyle name="20% - Accent1 4 5 3 5 2 3 2" xfId="43788" xr:uid="{00000000-0005-0000-0000-000054AA0000}"/>
    <cellStyle name="20% - Accent1 4 5 3 5 2 4" xfId="43789" xr:uid="{00000000-0005-0000-0000-000055AA0000}"/>
    <cellStyle name="20% - Accent1 4 5 3 5 3" xfId="43790" xr:uid="{00000000-0005-0000-0000-000056AA0000}"/>
    <cellStyle name="20% - Accent1 4 5 3 5 3 2" xfId="43791" xr:uid="{00000000-0005-0000-0000-000057AA0000}"/>
    <cellStyle name="20% - Accent1 4 5 3 5 3 2 2" xfId="43792" xr:uid="{00000000-0005-0000-0000-000058AA0000}"/>
    <cellStyle name="20% - Accent1 4 5 3 5 3 2 2 2" xfId="43793" xr:uid="{00000000-0005-0000-0000-000059AA0000}"/>
    <cellStyle name="20% - Accent1 4 5 3 5 3 2 3" xfId="43794" xr:uid="{00000000-0005-0000-0000-00005AAA0000}"/>
    <cellStyle name="20% - Accent1 4 5 3 5 3 3" xfId="43795" xr:uid="{00000000-0005-0000-0000-00005BAA0000}"/>
    <cellStyle name="20% - Accent1 4 5 3 5 3 3 2" xfId="43796" xr:uid="{00000000-0005-0000-0000-00005CAA0000}"/>
    <cellStyle name="20% - Accent1 4 5 3 5 3 4" xfId="43797" xr:uid="{00000000-0005-0000-0000-00005DAA0000}"/>
    <cellStyle name="20% - Accent1 4 5 3 5 4" xfId="43798" xr:uid="{00000000-0005-0000-0000-00005EAA0000}"/>
    <cellStyle name="20% - Accent1 4 5 3 5 4 2" xfId="43799" xr:uid="{00000000-0005-0000-0000-00005FAA0000}"/>
    <cellStyle name="20% - Accent1 4 5 3 5 4 2 2" xfId="43800" xr:uid="{00000000-0005-0000-0000-000060AA0000}"/>
    <cellStyle name="20% - Accent1 4 5 3 5 4 2 2 2" xfId="43801" xr:uid="{00000000-0005-0000-0000-000061AA0000}"/>
    <cellStyle name="20% - Accent1 4 5 3 5 4 2 3" xfId="43802" xr:uid="{00000000-0005-0000-0000-000062AA0000}"/>
    <cellStyle name="20% - Accent1 4 5 3 5 4 3" xfId="43803" xr:uid="{00000000-0005-0000-0000-000063AA0000}"/>
    <cellStyle name="20% - Accent1 4 5 3 5 4 3 2" xfId="43804" xr:uid="{00000000-0005-0000-0000-000064AA0000}"/>
    <cellStyle name="20% - Accent1 4 5 3 5 4 4" xfId="43805" xr:uid="{00000000-0005-0000-0000-000065AA0000}"/>
    <cellStyle name="20% - Accent1 4 5 3 5 5" xfId="43806" xr:uid="{00000000-0005-0000-0000-000066AA0000}"/>
    <cellStyle name="20% - Accent1 4 5 3 5 5 2" xfId="43807" xr:uid="{00000000-0005-0000-0000-000067AA0000}"/>
    <cellStyle name="20% - Accent1 4 5 3 5 5 2 2" xfId="43808" xr:uid="{00000000-0005-0000-0000-000068AA0000}"/>
    <cellStyle name="20% - Accent1 4 5 3 5 5 3" xfId="43809" xr:uid="{00000000-0005-0000-0000-000069AA0000}"/>
    <cellStyle name="20% - Accent1 4 5 3 5 6" xfId="43810" xr:uid="{00000000-0005-0000-0000-00006AAA0000}"/>
    <cellStyle name="20% - Accent1 4 5 3 5 6 2" xfId="43811" xr:uid="{00000000-0005-0000-0000-00006BAA0000}"/>
    <cellStyle name="20% - Accent1 4 5 3 5 6 2 2" xfId="43812" xr:uid="{00000000-0005-0000-0000-00006CAA0000}"/>
    <cellStyle name="20% - Accent1 4 5 3 5 6 3" xfId="43813" xr:uid="{00000000-0005-0000-0000-00006DAA0000}"/>
    <cellStyle name="20% - Accent1 4 5 3 5 7" xfId="43814" xr:uid="{00000000-0005-0000-0000-00006EAA0000}"/>
    <cellStyle name="20% - Accent1 4 5 3 5 7 2" xfId="43815" xr:uid="{00000000-0005-0000-0000-00006FAA0000}"/>
    <cellStyle name="20% - Accent1 4 5 3 5 8" xfId="43816" xr:uid="{00000000-0005-0000-0000-000070AA0000}"/>
    <cellStyle name="20% - Accent1 4 5 3 5 8 2" xfId="43817" xr:uid="{00000000-0005-0000-0000-000071AA0000}"/>
    <cellStyle name="20% - Accent1 4 5 3 5 9" xfId="43818" xr:uid="{00000000-0005-0000-0000-000072AA0000}"/>
    <cellStyle name="20% - Accent1 4 5 3 6" xfId="43819" xr:uid="{00000000-0005-0000-0000-000073AA0000}"/>
    <cellStyle name="20% - Accent1 4 5 3 6 2" xfId="43820" xr:uid="{00000000-0005-0000-0000-000074AA0000}"/>
    <cellStyle name="20% - Accent1 4 5 3 6 2 2" xfId="43821" xr:uid="{00000000-0005-0000-0000-000075AA0000}"/>
    <cellStyle name="20% - Accent1 4 5 3 6 2 2 2" xfId="43822" xr:uid="{00000000-0005-0000-0000-000076AA0000}"/>
    <cellStyle name="20% - Accent1 4 5 3 6 2 2 2 2" xfId="43823" xr:uid="{00000000-0005-0000-0000-000077AA0000}"/>
    <cellStyle name="20% - Accent1 4 5 3 6 2 2 3" xfId="43824" xr:uid="{00000000-0005-0000-0000-000078AA0000}"/>
    <cellStyle name="20% - Accent1 4 5 3 6 2 3" xfId="43825" xr:uid="{00000000-0005-0000-0000-000079AA0000}"/>
    <cellStyle name="20% - Accent1 4 5 3 6 2 3 2" xfId="43826" xr:uid="{00000000-0005-0000-0000-00007AAA0000}"/>
    <cellStyle name="20% - Accent1 4 5 3 6 2 4" xfId="43827" xr:uid="{00000000-0005-0000-0000-00007BAA0000}"/>
    <cellStyle name="20% - Accent1 4 5 3 6 3" xfId="43828" xr:uid="{00000000-0005-0000-0000-00007CAA0000}"/>
    <cellStyle name="20% - Accent1 4 5 3 6 3 2" xfId="43829" xr:uid="{00000000-0005-0000-0000-00007DAA0000}"/>
    <cellStyle name="20% - Accent1 4 5 3 6 3 2 2" xfId="43830" xr:uid="{00000000-0005-0000-0000-00007EAA0000}"/>
    <cellStyle name="20% - Accent1 4 5 3 6 3 2 2 2" xfId="43831" xr:uid="{00000000-0005-0000-0000-00007FAA0000}"/>
    <cellStyle name="20% - Accent1 4 5 3 6 3 2 3" xfId="43832" xr:uid="{00000000-0005-0000-0000-000080AA0000}"/>
    <cellStyle name="20% - Accent1 4 5 3 6 3 3" xfId="43833" xr:uid="{00000000-0005-0000-0000-000081AA0000}"/>
    <cellStyle name="20% - Accent1 4 5 3 6 3 3 2" xfId="43834" xr:uid="{00000000-0005-0000-0000-000082AA0000}"/>
    <cellStyle name="20% - Accent1 4 5 3 6 3 4" xfId="43835" xr:uid="{00000000-0005-0000-0000-000083AA0000}"/>
    <cellStyle name="20% - Accent1 4 5 3 6 4" xfId="43836" xr:uid="{00000000-0005-0000-0000-000084AA0000}"/>
    <cellStyle name="20% - Accent1 4 5 3 6 4 2" xfId="43837" xr:uid="{00000000-0005-0000-0000-000085AA0000}"/>
    <cellStyle name="20% - Accent1 4 5 3 6 4 2 2" xfId="43838" xr:uid="{00000000-0005-0000-0000-000086AA0000}"/>
    <cellStyle name="20% - Accent1 4 5 3 6 4 2 2 2" xfId="43839" xr:uid="{00000000-0005-0000-0000-000087AA0000}"/>
    <cellStyle name="20% - Accent1 4 5 3 6 4 2 3" xfId="43840" xr:uid="{00000000-0005-0000-0000-000088AA0000}"/>
    <cellStyle name="20% - Accent1 4 5 3 6 4 3" xfId="43841" xr:uid="{00000000-0005-0000-0000-000089AA0000}"/>
    <cellStyle name="20% - Accent1 4 5 3 6 4 3 2" xfId="43842" xr:uid="{00000000-0005-0000-0000-00008AAA0000}"/>
    <cellStyle name="20% - Accent1 4 5 3 6 4 4" xfId="43843" xr:uid="{00000000-0005-0000-0000-00008BAA0000}"/>
    <cellStyle name="20% - Accent1 4 5 3 6 5" xfId="43844" xr:uid="{00000000-0005-0000-0000-00008CAA0000}"/>
    <cellStyle name="20% - Accent1 4 5 3 6 5 2" xfId="43845" xr:uid="{00000000-0005-0000-0000-00008DAA0000}"/>
    <cellStyle name="20% - Accent1 4 5 3 6 5 2 2" xfId="43846" xr:uid="{00000000-0005-0000-0000-00008EAA0000}"/>
    <cellStyle name="20% - Accent1 4 5 3 6 5 3" xfId="43847" xr:uid="{00000000-0005-0000-0000-00008FAA0000}"/>
    <cellStyle name="20% - Accent1 4 5 3 6 6" xfId="43848" xr:uid="{00000000-0005-0000-0000-000090AA0000}"/>
    <cellStyle name="20% - Accent1 4 5 3 6 6 2" xfId="43849" xr:uid="{00000000-0005-0000-0000-000091AA0000}"/>
    <cellStyle name="20% - Accent1 4 5 3 6 6 2 2" xfId="43850" xr:uid="{00000000-0005-0000-0000-000092AA0000}"/>
    <cellStyle name="20% - Accent1 4 5 3 6 6 3" xfId="43851" xr:uid="{00000000-0005-0000-0000-000093AA0000}"/>
    <cellStyle name="20% - Accent1 4 5 3 6 7" xfId="43852" xr:uid="{00000000-0005-0000-0000-000094AA0000}"/>
    <cellStyle name="20% - Accent1 4 5 3 6 7 2" xfId="43853" xr:uid="{00000000-0005-0000-0000-000095AA0000}"/>
    <cellStyle name="20% - Accent1 4 5 3 6 8" xfId="43854" xr:uid="{00000000-0005-0000-0000-000096AA0000}"/>
    <cellStyle name="20% - Accent1 4 5 3 6 8 2" xfId="43855" xr:uid="{00000000-0005-0000-0000-000097AA0000}"/>
    <cellStyle name="20% - Accent1 4 5 3 6 9" xfId="43856" xr:uid="{00000000-0005-0000-0000-000098AA0000}"/>
    <cellStyle name="20% - Accent1 4 5 3 7" xfId="43857" xr:uid="{00000000-0005-0000-0000-000099AA0000}"/>
    <cellStyle name="20% - Accent1 4 5 3 7 2" xfId="43858" xr:uid="{00000000-0005-0000-0000-00009AAA0000}"/>
    <cellStyle name="20% - Accent1 4 5 3 7 2 2" xfId="43859" xr:uid="{00000000-0005-0000-0000-00009BAA0000}"/>
    <cellStyle name="20% - Accent1 4 5 3 7 2 2 2" xfId="43860" xr:uid="{00000000-0005-0000-0000-00009CAA0000}"/>
    <cellStyle name="20% - Accent1 4 5 3 7 2 3" xfId="43861" xr:uid="{00000000-0005-0000-0000-00009DAA0000}"/>
    <cellStyle name="20% - Accent1 4 5 3 7 3" xfId="43862" xr:uid="{00000000-0005-0000-0000-00009EAA0000}"/>
    <cellStyle name="20% - Accent1 4 5 3 7 3 2" xfId="43863" xr:uid="{00000000-0005-0000-0000-00009FAA0000}"/>
    <cellStyle name="20% - Accent1 4 5 3 7 4" xfId="43864" xr:uid="{00000000-0005-0000-0000-0000A0AA0000}"/>
    <cellStyle name="20% - Accent1 4 5 3 8" xfId="43865" xr:uid="{00000000-0005-0000-0000-0000A1AA0000}"/>
    <cellStyle name="20% - Accent1 4 5 3 8 2" xfId="43866" xr:uid="{00000000-0005-0000-0000-0000A2AA0000}"/>
    <cellStyle name="20% - Accent1 4 5 3 8 2 2" xfId="43867" xr:uid="{00000000-0005-0000-0000-0000A3AA0000}"/>
    <cellStyle name="20% - Accent1 4 5 3 8 2 2 2" xfId="43868" xr:uid="{00000000-0005-0000-0000-0000A4AA0000}"/>
    <cellStyle name="20% - Accent1 4 5 3 8 2 3" xfId="43869" xr:uid="{00000000-0005-0000-0000-0000A5AA0000}"/>
    <cellStyle name="20% - Accent1 4 5 3 8 3" xfId="43870" xr:uid="{00000000-0005-0000-0000-0000A6AA0000}"/>
    <cellStyle name="20% - Accent1 4 5 3 8 3 2" xfId="43871" xr:uid="{00000000-0005-0000-0000-0000A7AA0000}"/>
    <cellStyle name="20% - Accent1 4 5 3 8 4" xfId="43872" xr:uid="{00000000-0005-0000-0000-0000A8AA0000}"/>
    <cellStyle name="20% - Accent1 4 5 3 9" xfId="43873" xr:uid="{00000000-0005-0000-0000-0000A9AA0000}"/>
    <cellStyle name="20% - Accent1 4 5 3 9 2" xfId="43874" xr:uid="{00000000-0005-0000-0000-0000AAAA0000}"/>
    <cellStyle name="20% - Accent1 4 5 3 9 2 2" xfId="43875" xr:uid="{00000000-0005-0000-0000-0000ABAA0000}"/>
    <cellStyle name="20% - Accent1 4 5 3 9 2 2 2" xfId="43876" xr:uid="{00000000-0005-0000-0000-0000ACAA0000}"/>
    <cellStyle name="20% - Accent1 4 5 3 9 2 3" xfId="43877" xr:uid="{00000000-0005-0000-0000-0000ADAA0000}"/>
    <cellStyle name="20% - Accent1 4 5 3 9 3" xfId="43878" xr:uid="{00000000-0005-0000-0000-0000AEAA0000}"/>
    <cellStyle name="20% - Accent1 4 5 3 9 3 2" xfId="43879" xr:uid="{00000000-0005-0000-0000-0000AFAA0000}"/>
    <cellStyle name="20% - Accent1 4 5 3 9 4" xfId="43880" xr:uid="{00000000-0005-0000-0000-0000B0AA0000}"/>
    <cellStyle name="20% - Accent1 4 5 4" xfId="43881" xr:uid="{00000000-0005-0000-0000-0000B1AA0000}"/>
    <cellStyle name="20% - Accent1 4 5 4 10" xfId="43882" xr:uid="{00000000-0005-0000-0000-0000B2AA0000}"/>
    <cellStyle name="20% - Accent1 4 5 4 10 2" xfId="43883" xr:uid="{00000000-0005-0000-0000-0000B3AA0000}"/>
    <cellStyle name="20% - Accent1 4 5 4 11" xfId="43884" xr:uid="{00000000-0005-0000-0000-0000B4AA0000}"/>
    <cellStyle name="20% - Accent1 4 5 4 2" xfId="43885" xr:uid="{00000000-0005-0000-0000-0000B5AA0000}"/>
    <cellStyle name="20% - Accent1 4 5 4 2 2" xfId="43886" xr:uid="{00000000-0005-0000-0000-0000B6AA0000}"/>
    <cellStyle name="20% - Accent1 4 5 4 2 2 2" xfId="43887" xr:uid="{00000000-0005-0000-0000-0000B7AA0000}"/>
    <cellStyle name="20% - Accent1 4 5 4 2 2 2 2" xfId="43888" xr:uid="{00000000-0005-0000-0000-0000B8AA0000}"/>
    <cellStyle name="20% - Accent1 4 5 4 2 2 2 2 2" xfId="43889" xr:uid="{00000000-0005-0000-0000-0000B9AA0000}"/>
    <cellStyle name="20% - Accent1 4 5 4 2 2 2 3" xfId="43890" xr:uid="{00000000-0005-0000-0000-0000BAAA0000}"/>
    <cellStyle name="20% - Accent1 4 5 4 2 2 3" xfId="43891" xr:uid="{00000000-0005-0000-0000-0000BBAA0000}"/>
    <cellStyle name="20% - Accent1 4 5 4 2 2 3 2" xfId="43892" xr:uid="{00000000-0005-0000-0000-0000BCAA0000}"/>
    <cellStyle name="20% - Accent1 4 5 4 2 2 4" xfId="43893" xr:uid="{00000000-0005-0000-0000-0000BDAA0000}"/>
    <cellStyle name="20% - Accent1 4 5 4 2 3" xfId="43894" xr:uid="{00000000-0005-0000-0000-0000BEAA0000}"/>
    <cellStyle name="20% - Accent1 4 5 4 2 3 2" xfId="43895" xr:uid="{00000000-0005-0000-0000-0000BFAA0000}"/>
    <cellStyle name="20% - Accent1 4 5 4 2 3 2 2" xfId="43896" xr:uid="{00000000-0005-0000-0000-0000C0AA0000}"/>
    <cellStyle name="20% - Accent1 4 5 4 2 3 2 2 2" xfId="43897" xr:uid="{00000000-0005-0000-0000-0000C1AA0000}"/>
    <cellStyle name="20% - Accent1 4 5 4 2 3 2 3" xfId="43898" xr:uid="{00000000-0005-0000-0000-0000C2AA0000}"/>
    <cellStyle name="20% - Accent1 4 5 4 2 3 3" xfId="43899" xr:uid="{00000000-0005-0000-0000-0000C3AA0000}"/>
    <cellStyle name="20% - Accent1 4 5 4 2 3 3 2" xfId="43900" xr:uid="{00000000-0005-0000-0000-0000C4AA0000}"/>
    <cellStyle name="20% - Accent1 4 5 4 2 3 4" xfId="43901" xr:uid="{00000000-0005-0000-0000-0000C5AA0000}"/>
    <cellStyle name="20% - Accent1 4 5 4 2 4" xfId="43902" xr:uid="{00000000-0005-0000-0000-0000C6AA0000}"/>
    <cellStyle name="20% - Accent1 4 5 4 2 4 2" xfId="43903" xr:uid="{00000000-0005-0000-0000-0000C7AA0000}"/>
    <cellStyle name="20% - Accent1 4 5 4 2 4 2 2" xfId="43904" xr:uid="{00000000-0005-0000-0000-0000C8AA0000}"/>
    <cellStyle name="20% - Accent1 4 5 4 2 4 2 2 2" xfId="43905" xr:uid="{00000000-0005-0000-0000-0000C9AA0000}"/>
    <cellStyle name="20% - Accent1 4 5 4 2 4 2 3" xfId="43906" xr:uid="{00000000-0005-0000-0000-0000CAAA0000}"/>
    <cellStyle name="20% - Accent1 4 5 4 2 4 3" xfId="43907" xr:uid="{00000000-0005-0000-0000-0000CBAA0000}"/>
    <cellStyle name="20% - Accent1 4 5 4 2 4 3 2" xfId="43908" xr:uid="{00000000-0005-0000-0000-0000CCAA0000}"/>
    <cellStyle name="20% - Accent1 4 5 4 2 4 4" xfId="43909" xr:uid="{00000000-0005-0000-0000-0000CDAA0000}"/>
    <cellStyle name="20% - Accent1 4 5 4 2 5" xfId="43910" xr:uid="{00000000-0005-0000-0000-0000CEAA0000}"/>
    <cellStyle name="20% - Accent1 4 5 4 2 5 2" xfId="43911" xr:uid="{00000000-0005-0000-0000-0000CFAA0000}"/>
    <cellStyle name="20% - Accent1 4 5 4 2 5 2 2" xfId="43912" xr:uid="{00000000-0005-0000-0000-0000D0AA0000}"/>
    <cellStyle name="20% - Accent1 4 5 4 2 5 3" xfId="43913" xr:uid="{00000000-0005-0000-0000-0000D1AA0000}"/>
    <cellStyle name="20% - Accent1 4 5 4 2 6" xfId="43914" xr:uid="{00000000-0005-0000-0000-0000D2AA0000}"/>
    <cellStyle name="20% - Accent1 4 5 4 2 6 2" xfId="43915" xr:uid="{00000000-0005-0000-0000-0000D3AA0000}"/>
    <cellStyle name="20% - Accent1 4 5 4 2 6 2 2" xfId="43916" xr:uid="{00000000-0005-0000-0000-0000D4AA0000}"/>
    <cellStyle name="20% - Accent1 4 5 4 2 6 3" xfId="43917" xr:uid="{00000000-0005-0000-0000-0000D5AA0000}"/>
    <cellStyle name="20% - Accent1 4 5 4 2 7" xfId="43918" xr:uid="{00000000-0005-0000-0000-0000D6AA0000}"/>
    <cellStyle name="20% - Accent1 4 5 4 2 7 2" xfId="43919" xr:uid="{00000000-0005-0000-0000-0000D7AA0000}"/>
    <cellStyle name="20% - Accent1 4 5 4 2 8" xfId="43920" xr:uid="{00000000-0005-0000-0000-0000D8AA0000}"/>
    <cellStyle name="20% - Accent1 4 5 4 2 8 2" xfId="43921" xr:uid="{00000000-0005-0000-0000-0000D9AA0000}"/>
    <cellStyle name="20% - Accent1 4 5 4 2 9" xfId="43922" xr:uid="{00000000-0005-0000-0000-0000DAAA0000}"/>
    <cellStyle name="20% - Accent1 4 5 4 3" xfId="43923" xr:uid="{00000000-0005-0000-0000-0000DBAA0000}"/>
    <cellStyle name="20% - Accent1 4 5 4 3 2" xfId="43924" xr:uid="{00000000-0005-0000-0000-0000DCAA0000}"/>
    <cellStyle name="20% - Accent1 4 5 4 3 2 2" xfId="43925" xr:uid="{00000000-0005-0000-0000-0000DDAA0000}"/>
    <cellStyle name="20% - Accent1 4 5 4 3 2 2 2" xfId="43926" xr:uid="{00000000-0005-0000-0000-0000DEAA0000}"/>
    <cellStyle name="20% - Accent1 4 5 4 3 2 2 2 2" xfId="43927" xr:uid="{00000000-0005-0000-0000-0000DFAA0000}"/>
    <cellStyle name="20% - Accent1 4 5 4 3 2 2 3" xfId="43928" xr:uid="{00000000-0005-0000-0000-0000E0AA0000}"/>
    <cellStyle name="20% - Accent1 4 5 4 3 2 3" xfId="43929" xr:uid="{00000000-0005-0000-0000-0000E1AA0000}"/>
    <cellStyle name="20% - Accent1 4 5 4 3 2 3 2" xfId="43930" xr:uid="{00000000-0005-0000-0000-0000E2AA0000}"/>
    <cellStyle name="20% - Accent1 4 5 4 3 2 4" xfId="43931" xr:uid="{00000000-0005-0000-0000-0000E3AA0000}"/>
    <cellStyle name="20% - Accent1 4 5 4 3 3" xfId="43932" xr:uid="{00000000-0005-0000-0000-0000E4AA0000}"/>
    <cellStyle name="20% - Accent1 4 5 4 3 3 2" xfId="43933" xr:uid="{00000000-0005-0000-0000-0000E5AA0000}"/>
    <cellStyle name="20% - Accent1 4 5 4 3 3 2 2" xfId="43934" xr:uid="{00000000-0005-0000-0000-0000E6AA0000}"/>
    <cellStyle name="20% - Accent1 4 5 4 3 3 2 2 2" xfId="43935" xr:uid="{00000000-0005-0000-0000-0000E7AA0000}"/>
    <cellStyle name="20% - Accent1 4 5 4 3 3 2 3" xfId="43936" xr:uid="{00000000-0005-0000-0000-0000E8AA0000}"/>
    <cellStyle name="20% - Accent1 4 5 4 3 3 3" xfId="43937" xr:uid="{00000000-0005-0000-0000-0000E9AA0000}"/>
    <cellStyle name="20% - Accent1 4 5 4 3 3 3 2" xfId="43938" xr:uid="{00000000-0005-0000-0000-0000EAAA0000}"/>
    <cellStyle name="20% - Accent1 4 5 4 3 3 4" xfId="43939" xr:uid="{00000000-0005-0000-0000-0000EBAA0000}"/>
    <cellStyle name="20% - Accent1 4 5 4 3 4" xfId="43940" xr:uid="{00000000-0005-0000-0000-0000ECAA0000}"/>
    <cellStyle name="20% - Accent1 4 5 4 3 4 2" xfId="43941" xr:uid="{00000000-0005-0000-0000-0000EDAA0000}"/>
    <cellStyle name="20% - Accent1 4 5 4 3 4 2 2" xfId="43942" xr:uid="{00000000-0005-0000-0000-0000EEAA0000}"/>
    <cellStyle name="20% - Accent1 4 5 4 3 4 2 2 2" xfId="43943" xr:uid="{00000000-0005-0000-0000-0000EFAA0000}"/>
    <cellStyle name="20% - Accent1 4 5 4 3 4 2 3" xfId="43944" xr:uid="{00000000-0005-0000-0000-0000F0AA0000}"/>
    <cellStyle name="20% - Accent1 4 5 4 3 4 3" xfId="43945" xr:uid="{00000000-0005-0000-0000-0000F1AA0000}"/>
    <cellStyle name="20% - Accent1 4 5 4 3 4 3 2" xfId="43946" xr:uid="{00000000-0005-0000-0000-0000F2AA0000}"/>
    <cellStyle name="20% - Accent1 4 5 4 3 4 4" xfId="43947" xr:uid="{00000000-0005-0000-0000-0000F3AA0000}"/>
    <cellStyle name="20% - Accent1 4 5 4 3 5" xfId="43948" xr:uid="{00000000-0005-0000-0000-0000F4AA0000}"/>
    <cellStyle name="20% - Accent1 4 5 4 3 5 2" xfId="43949" xr:uid="{00000000-0005-0000-0000-0000F5AA0000}"/>
    <cellStyle name="20% - Accent1 4 5 4 3 5 2 2" xfId="43950" xr:uid="{00000000-0005-0000-0000-0000F6AA0000}"/>
    <cellStyle name="20% - Accent1 4 5 4 3 5 3" xfId="43951" xr:uid="{00000000-0005-0000-0000-0000F7AA0000}"/>
    <cellStyle name="20% - Accent1 4 5 4 3 6" xfId="43952" xr:uid="{00000000-0005-0000-0000-0000F8AA0000}"/>
    <cellStyle name="20% - Accent1 4 5 4 3 6 2" xfId="43953" xr:uid="{00000000-0005-0000-0000-0000F9AA0000}"/>
    <cellStyle name="20% - Accent1 4 5 4 3 6 2 2" xfId="43954" xr:uid="{00000000-0005-0000-0000-0000FAAA0000}"/>
    <cellStyle name="20% - Accent1 4 5 4 3 6 3" xfId="43955" xr:uid="{00000000-0005-0000-0000-0000FBAA0000}"/>
    <cellStyle name="20% - Accent1 4 5 4 3 7" xfId="43956" xr:uid="{00000000-0005-0000-0000-0000FCAA0000}"/>
    <cellStyle name="20% - Accent1 4 5 4 3 7 2" xfId="43957" xr:uid="{00000000-0005-0000-0000-0000FDAA0000}"/>
    <cellStyle name="20% - Accent1 4 5 4 3 8" xfId="43958" xr:uid="{00000000-0005-0000-0000-0000FEAA0000}"/>
    <cellStyle name="20% - Accent1 4 5 4 3 8 2" xfId="43959" xr:uid="{00000000-0005-0000-0000-0000FFAA0000}"/>
    <cellStyle name="20% - Accent1 4 5 4 3 9" xfId="43960" xr:uid="{00000000-0005-0000-0000-000000AB0000}"/>
    <cellStyle name="20% - Accent1 4 5 4 4" xfId="43961" xr:uid="{00000000-0005-0000-0000-000001AB0000}"/>
    <cellStyle name="20% - Accent1 4 5 4 4 2" xfId="43962" xr:uid="{00000000-0005-0000-0000-000002AB0000}"/>
    <cellStyle name="20% - Accent1 4 5 4 4 2 2" xfId="43963" xr:uid="{00000000-0005-0000-0000-000003AB0000}"/>
    <cellStyle name="20% - Accent1 4 5 4 4 2 2 2" xfId="43964" xr:uid="{00000000-0005-0000-0000-000004AB0000}"/>
    <cellStyle name="20% - Accent1 4 5 4 4 2 3" xfId="43965" xr:uid="{00000000-0005-0000-0000-000005AB0000}"/>
    <cellStyle name="20% - Accent1 4 5 4 4 3" xfId="43966" xr:uid="{00000000-0005-0000-0000-000006AB0000}"/>
    <cellStyle name="20% - Accent1 4 5 4 4 3 2" xfId="43967" xr:uid="{00000000-0005-0000-0000-000007AB0000}"/>
    <cellStyle name="20% - Accent1 4 5 4 4 4" xfId="43968" xr:uid="{00000000-0005-0000-0000-000008AB0000}"/>
    <cellStyle name="20% - Accent1 4 5 4 5" xfId="43969" xr:uid="{00000000-0005-0000-0000-000009AB0000}"/>
    <cellStyle name="20% - Accent1 4 5 4 5 2" xfId="43970" xr:uid="{00000000-0005-0000-0000-00000AAB0000}"/>
    <cellStyle name="20% - Accent1 4 5 4 5 2 2" xfId="43971" xr:uid="{00000000-0005-0000-0000-00000BAB0000}"/>
    <cellStyle name="20% - Accent1 4 5 4 5 2 2 2" xfId="43972" xr:uid="{00000000-0005-0000-0000-00000CAB0000}"/>
    <cellStyle name="20% - Accent1 4 5 4 5 2 3" xfId="43973" xr:uid="{00000000-0005-0000-0000-00000DAB0000}"/>
    <cellStyle name="20% - Accent1 4 5 4 5 3" xfId="43974" xr:uid="{00000000-0005-0000-0000-00000EAB0000}"/>
    <cellStyle name="20% - Accent1 4 5 4 5 3 2" xfId="43975" xr:uid="{00000000-0005-0000-0000-00000FAB0000}"/>
    <cellStyle name="20% - Accent1 4 5 4 5 4" xfId="43976" xr:uid="{00000000-0005-0000-0000-000010AB0000}"/>
    <cellStyle name="20% - Accent1 4 5 4 6" xfId="43977" xr:uid="{00000000-0005-0000-0000-000011AB0000}"/>
    <cellStyle name="20% - Accent1 4 5 4 6 2" xfId="43978" xr:uid="{00000000-0005-0000-0000-000012AB0000}"/>
    <cellStyle name="20% - Accent1 4 5 4 6 2 2" xfId="43979" xr:uid="{00000000-0005-0000-0000-000013AB0000}"/>
    <cellStyle name="20% - Accent1 4 5 4 6 2 2 2" xfId="43980" xr:uid="{00000000-0005-0000-0000-000014AB0000}"/>
    <cellStyle name="20% - Accent1 4 5 4 6 2 3" xfId="43981" xr:uid="{00000000-0005-0000-0000-000015AB0000}"/>
    <cellStyle name="20% - Accent1 4 5 4 6 3" xfId="43982" xr:uid="{00000000-0005-0000-0000-000016AB0000}"/>
    <cellStyle name="20% - Accent1 4 5 4 6 3 2" xfId="43983" xr:uid="{00000000-0005-0000-0000-000017AB0000}"/>
    <cellStyle name="20% - Accent1 4 5 4 6 4" xfId="43984" xr:uid="{00000000-0005-0000-0000-000018AB0000}"/>
    <cellStyle name="20% - Accent1 4 5 4 7" xfId="43985" xr:uid="{00000000-0005-0000-0000-000019AB0000}"/>
    <cellStyle name="20% - Accent1 4 5 4 7 2" xfId="43986" xr:uid="{00000000-0005-0000-0000-00001AAB0000}"/>
    <cellStyle name="20% - Accent1 4 5 4 7 2 2" xfId="43987" xr:uid="{00000000-0005-0000-0000-00001BAB0000}"/>
    <cellStyle name="20% - Accent1 4 5 4 7 3" xfId="43988" xr:uid="{00000000-0005-0000-0000-00001CAB0000}"/>
    <cellStyle name="20% - Accent1 4 5 4 8" xfId="43989" xr:uid="{00000000-0005-0000-0000-00001DAB0000}"/>
    <cellStyle name="20% - Accent1 4 5 4 8 2" xfId="43990" xr:uid="{00000000-0005-0000-0000-00001EAB0000}"/>
    <cellStyle name="20% - Accent1 4 5 4 8 2 2" xfId="43991" xr:uid="{00000000-0005-0000-0000-00001FAB0000}"/>
    <cellStyle name="20% - Accent1 4 5 4 8 3" xfId="43992" xr:uid="{00000000-0005-0000-0000-000020AB0000}"/>
    <cellStyle name="20% - Accent1 4 5 4 9" xfId="43993" xr:uid="{00000000-0005-0000-0000-000021AB0000}"/>
    <cellStyle name="20% - Accent1 4 5 4 9 2" xfId="43994" xr:uid="{00000000-0005-0000-0000-000022AB0000}"/>
    <cellStyle name="20% - Accent1 4 5 5" xfId="43995" xr:uid="{00000000-0005-0000-0000-000023AB0000}"/>
    <cellStyle name="20% - Accent1 4 5 5 10" xfId="43996" xr:uid="{00000000-0005-0000-0000-000024AB0000}"/>
    <cellStyle name="20% - Accent1 4 5 5 10 2" xfId="43997" xr:uid="{00000000-0005-0000-0000-000025AB0000}"/>
    <cellStyle name="20% - Accent1 4 5 5 11" xfId="43998" xr:uid="{00000000-0005-0000-0000-000026AB0000}"/>
    <cellStyle name="20% - Accent1 4 5 5 2" xfId="43999" xr:uid="{00000000-0005-0000-0000-000027AB0000}"/>
    <cellStyle name="20% - Accent1 4 5 5 2 2" xfId="44000" xr:uid="{00000000-0005-0000-0000-000028AB0000}"/>
    <cellStyle name="20% - Accent1 4 5 5 2 2 2" xfId="44001" xr:uid="{00000000-0005-0000-0000-000029AB0000}"/>
    <cellStyle name="20% - Accent1 4 5 5 2 2 2 2" xfId="44002" xr:uid="{00000000-0005-0000-0000-00002AAB0000}"/>
    <cellStyle name="20% - Accent1 4 5 5 2 2 2 2 2" xfId="44003" xr:uid="{00000000-0005-0000-0000-00002BAB0000}"/>
    <cellStyle name="20% - Accent1 4 5 5 2 2 2 3" xfId="44004" xr:uid="{00000000-0005-0000-0000-00002CAB0000}"/>
    <cellStyle name="20% - Accent1 4 5 5 2 2 3" xfId="44005" xr:uid="{00000000-0005-0000-0000-00002DAB0000}"/>
    <cellStyle name="20% - Accent1 4 5 5 2 2 3 2" xfId="44006" xr:uid="{00000000-0005-0000-0000-00002EAB0000}"/>
    <cellStyle name="20% - Accent1 4 5 5 2 2 4" xfId="44007" xr:uid="{00000000-0005-0000-0000-00002FAB0000}"/>
    <cellStyle name="20% - Accent1 4 5 5 2 3" xfId="44008" xr:uid="{00000000-0005-0000-0000-000030AB0000}"/>
    <cellStyle name="20% - Accent1 4 5 5 2 3 2" xfId="44009" xr:uid="{00000000-0005-0000-0000-000031AB0000}"/>
    <cellStyle name="20% - Accent1 4 5 5 2 3 2 2" xfId="44010" xr:uid="{00000000-0005-0000-0000-000032AB0000}"/>
    <cellStyle name="20% - Accent1 4 5 5 2 3 2 2 2" xfId="44011" xr:uid="{00000000-0005-0000-0000-000033AB0000}"/>
    <cellStyle name="20% - Accent1 4 5 5 2 3 2 3" xfId="44012" xr:uid="{00000000-0005-0000-0000-000034AB0000}"/>
    <cellStyle name="20% - Accent1 4 5 5 2 3 3" xfId="44013" xr:uid="{00000000-0005-0000-0000-000035AB0000}"/>
    <cellStyle name="20% - Accent1 4 5 5 2 3 3 2" xfId="44014" xr:uid="{00000000-0005-0000-0000-000036AB0000}"/>
    <cellStyle name="20% - Accent1 4 5 5 2 3 4" xfId="44015" xr:uid="{00000000-0005-0000-0000-000037AB0000}"/>
    <cellStyle name="20% - Accent1 4 5 5 2 4" xfId="44016" xr:uid="{00000000-0005-0000-0000-000038AB0000}"/>
    <cellStyle name="20% - Accent1 4 5 5 2 4 2" xfId="44017" xr:uid="{00000000-0005-0000-0000-000039AB0000}"/>
    <cellStyle name="20% - Accent1 4 5 5 2 4 2 2" xfId="44018" xr:uid="{00000000-0005-0000-0000-00003AAB0000}"/>
    <cellStyle name="20% - Accent1 4 5 5 2 4 2 2 2" xfId="44019" xr:uid="{00000000-0005-0000-0000-00003BAB0000}"/>
    <cellStyle name="20% - Accent1 4 5 5 2 4 2 3" xfId="44020" xr:uid="{00000000-0005-0000-0000-00003CAB0000}"/>
    <cellStyle name="20% - Accent1 4 5 5 2 4 3" xfId="44021" xr:uid="{00000000-0005-0000-0000-00003DAB0000}"/>
    <cellStyle name="20% - Accent1 4 5 5 2 4 3 2" xfId="44022" xr:uid="{00000000-0005-0000-0000-00003EAB0000}"/>
    <cellStyle name="20% - Accent1 4 5 5 2 4 4" xfId="44023" xr:uid="{00000000-0005-0000-0000-00003FAB0000}"/>
    <cellStyle name="20% - Accent1 4 5 5 2 5" xfId="44024" xr:uid="{00000000-0005-0000-0000-000040AB0000}"/>
    <cellStyle name="20% - Accent1 4 5 5 2 5 2" xfId="44025" xr:uid="{00000000-0005-0000-0000-000041AB0000}"/>
    <cellStyle name="20% - Accent1 4 5 5 2 5 2 2" xfId="44026" xr:uid="{00000000-0005-0000-0000-000042AB0000}"/>
    <cellStyle name="20% - Accent1 4 5 5 2 5 3" xfId="44027" xr:uid="{00000000-0005-0000-0000-000043AB0000}"/>
    <cellStyle name="20% - Accent1 4 5 5 2 6" xfId="44028" xr:uid="{00000000-0005-0000-0000-000044AB0000}"/>
    <cellStyle name="20% - Accent1 4 5 5 2 6 2" xfId="44029" xr:uid="{00000000-0005-0000-0000-000045AB0000}"/>
    <cellStyle name="20% - Accent1 4 5 5 2 6 2 2" xfId="44030" xr:uid="{00000000-0005-0000-0000-000046AB0000}"/>
    <cellStyle name="20% - Accent1 4 5 5 2 6 3" xfId="44031" xr:uid="{00000000-0005-0000-0000-000047AB0000}"/>
    <cellStyle name="20% - Accent1 4 5 5 2 7" xfId="44032" xr:uid="{00000000-0005-0000-0000-000048AB0000}"/>
    <cellStyle name="20% - Accent1 4 5 5 2 7 2" xfId="44033" xr:uid="{00000000-0005-0000-0000-000049AB0000}"/>
    <cellStyle name="20% - Accent1 4 5 5 2 8" xfId="44034" xr:uid="{00000000-0005-0000-0000-00004AAB0000}"/>
    <cellStyle name="20% - Accent1 4 5 5 2 8 2" xfId="44035" xr:uid="{00000000-0005-0000-0000-00004BAB0000}"/>
    <cellStyle name="20% - Accent1 4 5 5 2 9" xfId="44036" xr:uid="{00000000-0005-0000-0000-00004CAB0000}"/>
    <cellStyle name="20% - Accent1 4 5 5 3" xfId="44037" xr:uid="{00000000-0005-0000-0000-00004DAB0000}"/>
    <cellStyle name="20% - Accent1 4 5 5 3 2" xfId="44038" xr:uid="{00000000-0005-0000-0000-00004EAB0000}"/>
    <cellStyle name="20% - Accent1 4 5 5 3 2 2" xfId="44039" xr:uid="{00000000-0005-0000-0000-00004FAB0000}"/>
    <cellStyle name="20% - Accent1 4 5 5 3 2 2 2" xfId="44040" xr:uid="{00000000-0005-0000-0000-000050AB0000}"/>
    <cellStyle name="20% - Accent1 4 5 5 3 2 2 2 2" xfId="44041" xr:uid="{00000000-0005-0000-0000-000051AB0000}"/>
    <cellStyle name="20% - Accent1 4 5 5 3 2 2 3" xfId="44042" xr:uid="{00000000-0005-0000-0000-000052AB0000}"/>
    <cellStyle name="20% - Accent1 4 5 5 3 2 3" xfId="44043" xr:uid="{00000000-0005-0000-0000-000053AB0000}"/>
    <cellStyle name="20% - Accent1 4 5 5 3 2 3 2" xfId="44044" xr:uid="{00000000-0005-0000-0000-000054AB0000}"/>
    <cellStyle name="20% - Accent1 4 5 5 3 2 4" xfId="44045" xr:uid="{00000000-0005-0000-0000-000055AB0000}"/>
    <cellStyle name="20% - Accent1 4 5 5 3 3" xfId="44046" xr:uid="{00000000-0005-0000-0000-000056AB0000}"/>
    <cellStyle name="20% - Accent1 4 5 5 3 3 2" xfId="44047" xr:uid="{00000000-0005-0000-0000-000057AB0000}"/>
    <cellStyle name="20% - Accent1 4 5 5 3 3 2 2" xfId="44048" xr:uid="{00000000-0005-0000-0000-000058AB0000}"/>
    <cellStyle name="20% - Accent1 4 5 5 3 3 2 2 2" xfId="44049" xr:uid="{00000000-0005-0000-0000-000059AB0000}"/>
    <cellStyle name="20% - Accent1 4 5 5 3 3 2 3" xfId="44050" xr:uid="{00000000-0005-0000-0000-00005AAB0000}"/>
    <cellStyle name="20% - Accent1 4 5 5 3 3 3" xfId="44051" xr:uid="{00000000-0005-0000-0000-00005BAB0000}"/>
    <cellStyle name="20% - Accent1 4 5 5 3 3 3 2" xfId="44052" xr:uid="{00000000-0005-0000-0000-00005CAB0000}"/>
    <cellStyle name="20% - Accent1 4 5 5 3 3 4" xfId="44053" xr:uid="{00000000-0005-0000-0000-00005DAB0000}"/>
    <cellStyle name="20% - Accent1 4 5 5 3 4" xfId="44054" xr:uid="{00000000-0005-0000-0000-00005EAB0000}"/>
    <cellStyle name="20% - Accent1 4 5 5 3 4 2" xfId="44055" xr:uid="{00000000-0005-0000-0000-00005FAB0000}"/>
    <cellStyle name="20% - Accent1 4 5 5 3 4 2 2" xfId="44056" xr:uid="{00000000-0005-0000-0000-000060AB0000}"/>
    <cellStyle name="20% - Accent1 4 5 5 3 4 2 2 2" xfId="44057" xr:uid="{00000000-0005-0000-0000-000061AB0000}"/>
    <cellStyle name="20% - Accent1 4 5 5 3 4 2 3" xfId="44058" xr:uid="{00000000-0005-0000-0000-000062AB0000}"/>
    <cellStyle name="20% - Accent1 4 5 5 3 4 3" xfId="44059" xr:uid="{00000000-0005-0000-0000-000063AB0000}"/>
    <cellStyle name="20% - Accent1 4 5 5 3 4 3 2" xfId="44060" xr:uid="{00000000-0005-0000-0000-000064AB0000}"/>
    <cellStyle name="20% - Accent1 4 5 5 3 4 4" xfId="44061" xr:uid="{00000000-0005-0000-0000-000065AB0000}"/>
    <cellStyle name="20% - Accent1 4 5 5 3 5" xfId="44062" xr:uid="{00000000-0005-0000-0000-000066AB0000}"/>
    <cellStyle name="20% - Accent1 4 5 5 3 5 2" xfId="44063" xr:uid="{00000000-0005-0000-0000-000067AB0000}"/>
    <cellStyle name="20% - Accent1 4 5 5 3 5 2 2" xfId="44064" xr:uid="{00000000-0005-0000-0000-000068AB0000}"/>
    <cellStyle name="20% - Accent1 4 5 5 3 5 3" xfId="44065" xr:uid="{00000000-0005-0000-0000-000069AB0000}"/>
    <cellStyle name="20% - Accent1 4 5 5 3 6" xfId="44066" xr:uid="{00000000-0005-0000-0000-00006AAB0000}"/>
    <cellStyle name="20% - Accent1 4 5 5 3 6 2" xfId="44067" xr:uid="{00000000-0005-0000-0000-00006BAB0000}"/>
    <cellStyle name="20% - Accent1 4 5 5 3 6 2 2" xfId="44068" xr:uid="{00000000-0005-0000-0000-00006CAB0000}"/>
    <cellStyle name="20% - Accent1 4 5 5 3 6 3" xfId="44069" xr:uid="{00000000-0005-0000-0000-00006DAB0000}"/>
    <cellStyle name="20% - Accent1 4 5 5 3 7" xfId="44070" xr:uid="{00000000-0005-0000-0000-00006EAB0000}"/>
    <cellStyle name="20% - Accent1 4 5 5 3 7 2" xfId="44071" xr:uid="{00000000-0005-0000-0000-00006FAB0000}"/>
    <cellStyle name="20% - Accent1 4 5 5 3 8" xfId="44072" xr:uid="{00000000-0005-0000-0000-000070AB0000}"/>
    <cellStyle name="20% - Accent1 4 5 5 3 8 2" xfId="44073" xr:uid="{00000000-0005-0000-0000-000071AB0000}"/>
    <cellStyle name="20% - Accent1 4 5 5 3 9" xfId="44074" xr:uid="{00000000-0005-0000-0000-000072AB0000}"/>
    <cellStyle name="20% - Accent1 4 5 5 4" xfId="44075" xr:uid="{00000000-0005-0000-0000-000073AB0000}"/>
    <cellStyle name="20% - Accent1 4 5 5 4 2" xfId="44076" xr:uid="{00000000-0005-0000-0000-000074AB0000}"/>
    <cellStyle name="20% - Accent1 4 5 5 4 2 2" xfId="44077" xr:uid="{00000000-0005-0000-0000-000075AB0000}"/>
    <cellStyle name="20% - Accent1 4 5 5 4 2 2 2" xfId="44078" xr:uid="{00000000-0005-0000-0000-000076AB0000}"/>
    <cellStyle name="20% - Accent1 4 5 5 4 2 3" xfId="44079" xr:uid="{00000000-0005-0000-0000-000077AB0000}"/>
    <cellStyle name="20% - Accent1 4 5 5 4 3" xfId="44080" xr:uid="{00000000-0005-0000-0000-000078AB0000}"/>
    <cellStyle name="20% - Accent1 4 5 5 4 3 2" xfId="44081" xr:uid="{00000000-0005-0000-0000-000079AB0000}"/>
    <cellStyle name="20% - Accent1 4 5 5 4 4" xfId="44082" xr:uid="{00000000-0005-0000-0000-00007AAB0000}"/>
    <cellStyle name="20% - Accent1 4 5 5 5" xfId="44083" xr:uid="{00000000-0005-0000-0000-00007BAB0000}"/>
    <cellStyle name="20% - Accent1 4 5 5 5 2" xfId="44084" xr:uid="{00000000-0005-0000-0000-00007CAB0000}"/>
    <cellStyle name="20% - Accent1 4 5 5 5 2 2" xfId="44085" xr:uid="{00000000-0005-0000-0000-00007DAB0000}"/>
    <cellStyle name="20% - Accent1 4 5 5 5 2 2 2" xfId="44086" xr:uid="{00000000-0005-0000-0000-00007EAB0000}"/>
    <cellStyle name="20% - Accent1 4 5 5 5 2 3" xfId="44087" xr:uid="{00000000-0005-0000-0000-00007FAB0000}"/>
    <cellStyle name="20% - Accent1 4 5 5 5 3" xfId="44088" xr:uid="{00000000-0005-0000-0000-000080AB0000}"/>
    <cellStyle name="20% - Accent1 4 5 5 5 3 2" xfId="44089" xr:uid="{00000000-0005-0000-0000-000081AB0000}"/>
    <cellStyle name="20% - Accent1 4 5 5 5 4" xfId="44090" xr:uid="{00000000-0005-0000-0000-000082AB0000}"/>
    <cellStyle name="20% - Accent1 4 5 5 6" xfId="44091" xr:uid="{00000000-0005-0000-0000-000083AB0000}"/>
    <cellStyle name="20% - Accent1 4 5 5 6 2" xfId="44092" xr:uid="{00000000-0005-0000-0000-000084AB0000}"/>
    <cellStyle name="20% - Accent1 4 5 5 6 2 2" xfId="44093" xr:uid="{00000000-0005-0000-0000-000085AB0000}"/>
    <cellStyle name="20% - Accent1 4 5 5 6 2 2 2" xfId="44094" xr:uid="{00000000-0005-0000-0000-000086AB0000}"/>
    <cellStyle name="20% - Accent1 4 5 5 6 2 3" xfId="44095" xr:uid="{00000000-0005-0000-0000-000087AB0000}"/>
    <cellStyle name="20% - Accent1 4 5 5 6 3" xfId="44096" xr:uid="{00000000-0005-0000-0000-000088AB0000}"/>
    <cellStyle name="20% - Accent1 4 5 5 6 3 2" xfId="44097" xr:uid="{00000000-0005-0000-0000-000089AB0000}"/>
    <cellStyle name="20% - Accent1 4 5 5 6 4" xfId="44098" xr:uid="{00000000-0005-0000-0000-00008AAB0000}"/>
    <cellStyle name="20% - Accent1 4 5 5 7" xfId="44099" xr:uid="{00000000-0005-0000-0000-00008BAB0000}"/>
    <cellStyle name="20% - Accent1 4 5 5 7 2" xfId="44100" xr:uid="{00000000-0005-0000-0000-00008CAB0000}"/>
    <cellStyle name="20% - Accent1 4 5 5 7 2 2" xfId="44101" xr:uid="{00000000-0005-0000-0000-00008DAB0000}"/>
    <cellStyle name="20% - Accent1 4 5 5 7 3" xfId="44102" xr:uid="{00000000-0005-0000-0000-00008EAB0000}"/>
    <cellStyle name="20% - Accent1 4 5 5 8" xfId="44103" xr:uid="{00000000-0005-0000-0000-00008FAB0000}"/>
    <cellStyle name="20% - Accent1 4 5 5 8 2" xfId="44104" xr:uid="{00000000-0005-0000-0000-000090AB0000}"/>
    <cellStyle name="20% - Accent1 4 5 5 8 2 2" xfId="44105" xr:uid="{00000000-0005-0000-0000-000091AB0000}"/>
    <cellStyle name="20% - Accent1 4 5 5 8 3" xfId="44106" xr:uid="{00000000-0005-0000-0000-000092AB0000}"/>
    <cellStyle name="20% - Accent1 4 5 5 9" xfId="44107" xr:uid="{00000000-0005-0000-0000-000093AB0000}"/>
    <cellStyle name="20% - Accent1 4 5 5 9 2" xfId="44108" xr:uid="{00000000-0005-0000-0000-000094AB0000}"/>
    <cellStyle name="20% - Accent1 4 5 6" xfId="44109" xr:uid="{00000000-0005-0000-0000-000095AB0000}"/>
    <cellStyle name="20% - Accent1 4 5 6 10" xfId="44110" xr:uid="{00000000-0005-0000-0000-000096AB0000}"/>
    <cellStyle name="20% - Accent1 4 5 6 10 2" xfId="44111" xr:uid="{00000000-0005-0000-0000-000097AB0000}"/>
    <cellStyle name="20% - Accent1 4 5 6 11" xfId="44112" xr:uid="{00000000-0005-0000-0000-000098AB0000}"/>
    <cellStyle name="20% - Accent1 4 5 6 2" xfId="44113" xr:uid="{00000000-0005-0000-0000-000099AB0000}"/>
    <cellStyle name="20% - Accent1 4 5 6 2 2" xfId="44114" xr:uid="{00000000-0005-0000-0000-00009AAB0000}"/>
    <cellStyle name="20% - Accent1 4 5 6 2 2 2" xfId="44115" xr:uid="{00000000-0005-0000-0000-00009BAB0000}"/>
    <cellStyle name="20% - Accent1 4 5 6 2 2 2 2" xfId="44116" xr:uid="{00000000-0005-0000-0000-00009CAB0000}"/>
    <cellStyle name="20% - Accent1 4 5 6 2 2 2 2 2" xfId="44117" xr:uid="{00000000-0005-0000-0000-00009DAB0000}"/>
    <cellStyle name="20% - Accent1 4 5 6 2 2 2 3" xfId="44118" xr:uid="{00000000-0005-0000-0000-00009EAB0000}"/>
    <cellStyle name="20% - Accent1 4 5 6 2 2 3" xfId="44119" xr:uid="{00000000-0005-0000-0000-00009FAB0000}"/>
    <cellStyle name="20% - Accent1 4 5 6 2 2 3 2" xfId="44120" xr:uid="{00000000-0005-0000-0000-0000A0AB0000}"/>
    <cellStyle name="20% - Accent1 4 5 6 2 2 4" xfId="44121" xr:uid="{00000000-0005-0000-0000-0000A1AB0000}"/>
    <cellStyle name="20% - Accent1 4 5 6 2 3" xfId="44122" xr:uid="{00000000-0005-0000-0000-0000A2AB0000}"/>
    <cellStyle name="20% - Accent1 4 5 6 2 3 2" xfId="44123" xr:uid="{00000000-0005-0000-0000-0000A3AB0000}"/>
    <cellStyle name="20% - Accent1 4 5 6 2 3 2 2" xfId="44124" xr:uid="{00000000-0005-0000-0000-0000A4AB0000}"/>
    <cellStyle name="20% - Accent1 4 5 6 2 3 2 2 2" xfId="44125" xr:uid="{00000000-0005-0000-0000-0000A5AB0000}"/>
    <cellStyle name="20% - Accent1 4 5 6 2 3 2 3" xfId="44126" xr:uid="{00000000-0005-0000-0000-0000A6AB0000}"/>
    <cellStyle name="20% - Accent1 4 5 6 2 3 3" xfId="44127" xr:uid="{00000000-0005-0000-0000-0000A7AB0000}"/>
    <cellStyle name="20% - Accent1 4 5 6 2 3 3 2" xfId="44128" xr:uid="{00000000-0005-0000-0000-0000A8AB0000}"/>
    <cellStyle name="20% - Accent1 4 5 6 2 3 4" xfId="44129" xr:uid="{00000000-0005-0000-0000-0000A9AB0000}"/>
    <cellStyle name="20% - Accent1 4 5 6 2 4" xfId="44130" xr:uid="{00000000-0005-0000-0000-0000AAAB0000}"/>
    <cellStyle name="20% - Accent1 4 5 6 2 4 2" xfId="44131" xr:uid="{00000000-0005-0000-0000-0000ABAB0000}"/>
    <cellStyle name="20% - Accent1 4 5 6 2 4 2 2" xfId="44132" xr:uid="{00000000-0005-0000-0000-0000ACAB0000}"/>
    <cellStyle name="20% - Accent1 4 5 6 2 4 2 2 2" xfId="44133" xr:uid="{00000000-0005-0000-0000-0000ADAB0000}"/>
    <cellStyle name="20% - Accent1 4 5 6 2 4 2 3" xfId="44134" xr:uid="{00000000-0005-0000-0000-0000AEAB0000}"/>
    <cellStyle name="20% - Accent1 4 5 6 2 4 3" xfId="44135" xr:uid="{00000000-0005-0000-0000-0000AFAB0000}"/>
    <cellStyle name="20% - Accent1 4 5 6 2 4 3 2" xfId="44136" xr:uid="{00000000-0005-0000-0000-0000B0AB0000}"/>
    <cellStyle name="20% - Accent1 4 5 6 2 4 4" xfId="44137" xr:uid="{00000000-0005-0000-0000-0000B1AB0000}"/>
    <cellStyle name="20% - Accent1 4 5 6 2 5" xfId="44138" xr:uid="{00000000-0005-0000-0000-0000B2AB0000}"/>
    <cellStyle name="20% - Accent1 4 5 6 2 5 2" xfId="44139" xr:uid="{00000000-0005-0000-0000-0000B3AB0000}"/>
    <cellStyle name="20% - Accent1 4 5 6 2 5 2 2" xfId="44140" xr:uid="{00000000-0005-0000-0000-0000B4AB0000}"/>
    <cellStyle name="20% - Accent1 4 5 6 2 5 3" xfId="44141" xr:uid="{00000000-0005-0000-0000-0000B5AB0000}"/>
    <cellStyle name="20% - Accent1 4 5 6 2 6" xfId="44142" xr:uid="{00000000-0005-0000-0000-0000B6AB0000}"/>
    <cellStyle name="20% - Accent1 4 5 6 2 6 2" xfId="44143" xr:uid="{00000000-0005-0000-0000-0000B7AB0000}"/>
    <cellStyle name="20% - Accent1 4 5 6 2 6 2 2" xfId="44144" xr:uid="{00000000-0005-0000-0000-0000B8AB0000}"/>
    <cellStyle name="20% - Accent1 4 5 6 2 6 3" xfId="44145" xr:uid="{00000000-0005-0000-0000-0000B9AB0000}"/>
    <cellStyle name="20% - Accent1 4 5 6 2 7" xfId="44146" xr:uid="{00000000-0005-0000-0000-0000BAAB0000}"/>
    <cellStyle name="20% - Accent1 4 5 6 2 7 2" xfId="44147" xr:uid="{00000000-0005-0000-0000-0000BBAB0000}"/>
    <cellStyle name="20% - Accent1 4 5 6 2 8" xfId="44148" xr:uid="{00000000-0005-0000-0000-0000BCAB0000}"/>
    <cellStyle name="20% - Accent1 4 5 6 2 8 2" xfId="44149" xr:uid="{00000000-0005-0000-0000-0000BDAB0000}"/>
    <cellStyle name="20% - Accent1 4 5 6 2 9" xfId="44150" xr:uid="{00000000-0005-0000-0000-0000BEAB0000}"/>
    <cellStyle name="20% - Accent1 4 5 6 3" xfId="44151" xr:uid="{00000000-0005-0000-0000-0000BFAB0000}"/>
    <cellStyle name="20% - Accent1 4 5 6 3 2" xfId="44152" xr:uid="{00000000-0005-0000-0000-0000C0AB0000}"/>
    <cellStyle name="20% - Accent1 4 5 6 3 2 2" xfId="44153" xr:uid="{00000000-0005-0000-0000-0000C1AB0000}"/>
    <cellStyle name="20% - Accent1 4 5 6 3 2 2 2" xfId="44154" xr:uid="{00000000-0005-0000-0000-0000C2AB0000}"/>
    <cellStyle name="20% - Accent1 4 5 6 3 2 2 2 2" xfId="44155" xr:uid="{00000000-0005-0000-0000-0000C3AB0000}"/>
    <cellStyle name="20% - Accent1 4 5 6 3 2 2 3" xfId="44156" xr:uid="{00000000-0005-0000-0000-0000C4AB0000}"/>
    <cellStyle name="20% - Accent1 4 5 6 3 2 3" xfId="44157" xr:uid="{00000000-0005-0000-0000-0000C5AB0000}"/>
    <cellStyle name="20% - Accent1 4 5 6 3 2 3 2" xfId="44158" xr:uid="{00000000-0005-0000-0000-0000C6AB0000}"/>
    <cellStyle name="20% - Accent1 4 5 6 3 2 4" xfId="44159" xr:uid="{00000000-0005-0000-0000-0000C7AB0000}"/>
    <cellStyle name="20% - Accent1 4 5 6 3 3" xfId="44160" xr:uid="{00000000-0005-0000-0000-0000C8AB0000}"/>
    <cellStyle name="20% - Accent1 4 5 6 3 3 2" xfId="44161" xr:uid="{00000000-0005-0000-0000-0000C9AB0000}"/>
    <cellStyle name="20% - Accent1 4 5 6 3 3 2 2" xfId="44162" xr:uid="{00000000-0005-0000-0000-0000CAAB0000}"/>
    <cellStyle name="20% - Accent1 4 5 6 3 3 2 2 2" xfId="44163" xr:uid="{00000000-0005-0000-0000-0000CBAB0000}"/>
    <cellStyle name="20% - Accent1 4 5 6 3 3 2 3" xfId="44164" xr:uid="{00000000-0005-0000-0000-0000CCAB0000}"/>
    <cellStyle name="20% - Accent1 4 5 6 3 3 3" xfId="44165" xr:uid="{00000000-0005-0000-0000-0000CDAB0000}"/>
    <cellStyle name="20% - Accent1 4 5 6 3 3 3 2" xfId="44166" xr:uid="{00000000-0005-0000-0000-0000CEAB0000}"/>
    <cellStyle name="20% - Accent1 4 5 6 3 3 4" xfId="44167" xr:uid="{00000000-0005-0000-0000-0000CFAB0000}"/>
    <cellStyle name="20% - Accent1 4 5 6 3 4" xfId="44168" xr:uid="{00000000-0005-0000-0000-0000D0AB0000}"/>
    <cellStyle name="20% - Accent1 4 5 6 3 4 2" xfId="44169" xr:uid="{00000000-0005-0000-0000-0000D1AB0000}"/>
    <cellStyle name="20% - Accent1 4 5 6 3 4 2 2" xfId="44170" xr:uid="{00000000-0005-0000-0000-0000D2AB0000}"/>
    <cellStyle name="20% - Accent1 4 5 6 3 4 2 2 2" xfId="44171" xr:uid="{00000000-0005-0000-0000-0000D3AB0000}"/>
    <cellStyle name="20% - Accent1 4 5 6 3 4 2 3" xfId="44172" xr:uid="{00000000-0005-0000-0000-0000D4AB0000}"/>
    <cellStyle name="20% - Accent1 4 5 6 3 4 3" xfId="44173" xr:uid="{00000000-0005-0000-0000-0000D5AB0000}"/>
    <cellStyle name="20% - Accent1 4 5 6 3 4 3 2" xfId="44174" xr:uid="{00000000-0005-0000-0000-0000D6AB0000}"/>
    <cellStyle name="20% - Accent1 4 5 6 3 4 4" xfId="44175" xr:uid="{00000000-0005-0000-0000-0000D7AB0000}"/>
    <cellStyle name="20% - Accent1 4 5 6 3 5" xfId="44176" xr:uid="{00000000-0005-0000-0000-0000D8AB0000}"/>
    <cellStyle name="20% - Accent1 4 5 6 3 5 2" xfId="44177" xr:uid="{00000000-0005-0000-0000-0000D9AB0000}"/>
    <cellStyle name="20% - Accent1 4 5 6 3 5 2 2" xfId="44178" xr:uid="{00000000-0005-0000-0000-0000DAAB0000}"/>
    <cellStyle name="20% - Accent1 4 5 6 3 5 3" xfId="44179" xr:uid="{00000000-0005-0000-0000-0000DBAB0000}"/>
    <cellStyle name="20% - Accent1 4 5 6 3 6" xfId="44180" xr:uid="{00000000-0005-0000-0000-0000DCAB0000}"/>
    <cellStyle name="20% - Accent1 4 5 6 3 6 2" xfId="44181" xr:uid="{00000000-0005-0000-0000-0000DDAB0000}"/>
    <cellStyle name="20% - Accent1 4 5 6 3 6 2 2" xfId="44182" xr:uid="{00000000-0005-0000-0000-0000DEAB0000}"/>
    <cellStyle name="20% - Accent1 4 5 6 3 6 3" xfId="44183" xr:uid="{00000000-0005-0000-0000-0000DFAB0000}"/>
    <cellStyle name="20% - Accent1 4 5 6 3 7" xfId="44184" xr:uid="{00000000-0005-0000-0000-0000E0AB0000}"/>
    <cellStyle name="20% - Accent1 4 5 6 3 7 2" xfId="44185" xr:uid="{00000000-0005-0000-0000-0000E1AB0000}"/>
    <cellStyle name="20% - Accent1 4 5 6 3 8" xfId="44186" xr:uid="{00000000-0005-0000-0000-0000E2AB0000}"/>
    <cellStyle name="20% - Accent1 4 5 6 3 8 2" xfId="44187" xr:uid="{00000000-0005-0000-0000-0000E3AB0000}"/>
    <cellStyle name="20% - Accent1 4 5 6 3 9" xfId="44188" xr:uid="{00000000-0005-0000-0000-0000E4AB0000}"/>
    <cellStyle name="20% - Accent1 4 5 6 4" xfId="44189" xr:uid="{00000000-0005-0000-0000-0000E5AB0000}"/>
    <cellStyle name="20% - Accent1 4 5 6 4 2" xfId="44190" xr:uid="{00000000-0005-0000-0000-0000E6AB0000}"/>
    <cellStyle name="20% - Accent1 4 5 6 4 2 2" xfId="44191" xr:uid="{00000000-0005-0000-0000-0000E7AB0000}"/>
    <cellStyle name="20% - Accent1 4 5 6 4 2 2 2" xfId="44192" xr:uid="{00000000-0005-0000-0000-0000E8AB0000}"/>
    <cellStyle name="20% - Accent1 4 5 6 4 2 3" xfId="44193" xr:uid="{00000000-0005-0000-0000-0000E9AB0000}"/>
    <cellStyle name="20% - Accent1 4 5 6 4 3" xfId="44194" xr:uid="{00000000-0005-0000-0000-0000EAAB0000}"/>
    <cellStyle name="20% - Accent1 4 5 6 4 3 2" xfId="44195" xr:uid="{00000000-0005-0000-0000-0000EBAB0000}"/>
    <cellStyle name="20% - Accent1 4 5 6 4 4" xfId="44196" xr:uid="{00000000-0005-0000-0000-0000ECAB0000}"/>
    <cellStyle name="20% - Accent1 4 5 6 5" xfId="44197" xr:uid="{00000000-0005-0000-0000-0000EDAB0000}"/>
    <cellStyle name="20% - Accent1 4 5 6 5 2" xfId="44198" xr:uid="{00000000-0005-0000-0000-0000EEAB0000}"/>
    <cellStyle name="20% - Accent1 4 5 6 5 2 2" xfId="44199" xr:uid="{00000000-0005-0000-0000-0000EFAB0000}"/>
    <cellStyle name="20% - Accent1 4 5 6 5 2 2 2" xfId="44200" xr:uid="{00000000-0005-0000-0000-0000F0AB0000}"/>
    <cellStyle name="20% - Accent1 4 5 6 5 2 3" xfId="44201" xr:uid="{00000000-0005-0000-0000-0000F1AB0000}"/>
    <cellStyle name="20% - Accent1 4 5 6 5 3" xfId="44202" xr:uid="{00000000-0005-0000-0000-0000F2AB0000}"/>
    <cellStyle name="20% - Accent1 4 5 6 5 3 2" xfId="44203" xr:uid="{00000000-0005-0000-0000-0000F3AB0000}"/>
    <cellStyle name="20% - Accent1 4 5 6 5 4" xfId="44204" xr:uid="{00000000-0005-0000-0000-0000F4AB0000}"/>
    <cellStyle name="20% - Accent1 4 5 6 6" xfId="44205" xr:uid="{00000000-0005-0000-0000-0000F5AB0000}"/>
    <cellStyle name="20% - Accent1 4 5 6 6 2" xfId="44206" xr:uid="{00000000-0005-0000-0000-0000F6AB0000}"/>
    <cellStyle name="20% - Accent1 4 5 6 6 2 2" xfId="44207" xr:uid="{00000000-0005-0000-0000-0000F7AB0000}"/>
    <cellStyle name="20% - Accent1 4 5 6 6 2 2 2" xfId="44208" xr:uid="{00000000-0005-0000-0000-0000F8AB0000}"/>
    <cellStyle name="20% - Accent1 4 5 6 6 2 3" xfId="44209" xr:uid="{00000000-0005-0000-0000-0000F9AB0000}"/>
    <cellStyle name="20% - Accent1 4 5 6 6 3" xfId="44210" xr:uid="{00000000-0005-0000-0000-0000FAAB0000}"/>
    <cellStyle name="20% - Accent1 4 5 6 6 3 2" xfId="44211" xr:uid="{00000000-0005-0000-0000-0000FBAB0000}"/>
    <cellStyle name="20% - Accent1 4 5 6 6 4" xfId="44212" xr:uid="{00000000-0005-0000-0000-0000FCAB0000}"/>
    <cellStyle name="20% - Accent1 4 5 6 7" xfId="44213" xr:uid="{00000000-0005-0000-0000-0000FDAB0000}"/>
    <cellStyle name="20% - Accent1 4 5 6 7 2" xfId="44214" xr:uid="{00000000-0005-0000-0000-0000FEAB0000}"/>
    <cellStyle name="20% - Accent1 4 5 6 7 2 2" xfId="44215" xr:uid="{00000000-0005-0000-0000-0000FFAB0000}"/>
    <cellStyle name="20% - Accent1 4 5 6 7 3" xfId="44216" xr:uid="{00000000-0005-0000-0000-000000AC0000}"/>
    <cellStyle name="20% - Accent1 4 5 6 8" xfId="44217" xr:uid="{00000000-0005-0000-0000-000001AC0000}"/>
    <cellStyle name="20% - Accent1 4 5 6 8 2" xfId="44218" xr:uid="{00000000-0005-0000-0000-000002AC0000}"/>
    <cellStyle name="20% - Accent1 4 5 6 8 2 2" xfId="44219" xr:uid="{00000000-0005-0000-0000-000003AC0000}"/>
    <cellStyle name="20% - Accent1 4 5 6 8 3" xfId="44220" xr:uid="{00000000-0005-0000-0000-000004AC0000}"/>
    <cellStyle name="20% - Accent1 4 5 6 9" xfId="44221" xr:uid="{00000000-0005-0000-0000-000005AC0000}"/>
    <cellStyle name="20% - Accent1 4 5 6 9 2" xfId="44222" xr:uid="{00000000-0005-0000-0000-000006AC0000}"/>
    <cellStyle name="20% - Accent1 4 5 7" xfId="44223" xr:uid="{00000000-0005-0000-0000-000007AC0000}"/>
    <cellStyle name="20% - Accent1 4 5 7 2" xfId="44224" xr:uid="{00000000-0005-0000-0000-000008AC0000}"/>
    <cellStyle name="20% - Accent1 4 5 7 2 2" xfId="44225" xr:uid="{00000000-0005-0000-0000-000009AC0000}"/>
    <cellStyle name="20% - Accent1 4 5 7 2 2 2" xfId="44226" xr:uid="{00000000-0005-0000-0000-00000AAC0000}"/>
    <cellStyle name="20% - Accent1 4 5 7 2 2 2 2" xfId="44227" xr:uid="{00000000-0005-0000-0000-00000BAC0000}"/>
    <cellStyle name="20% - Accent1 4 5 7 2 2 3" xfId="44228" xr:uid="{00000000-0005-0000-0000-00000CAC0000}"/>
    <cellStyle name="20% - Accent1 4 5 7 2 3" xfId="44229" xr:uid="{00000000-0005-0000-0000-00000DAC0000}"/>
    <cellStyle name="20% - Accent1 4 5 7 2 3 2" xfId="44230" xr:uid="{00000000-0005-0000-0000-00000EAC0000}"/>
    <cellStyle name="20% - Accent1 4 5 7 2 4" xfId="44231" xr:uid="{00000000-0005-0000-0000-00000FAC0000}"/>
    <cellStyle name="20% - Accent1 4 5 7 3" xfId="44232" xr:uid="{00000000-0005-0000-0000-000010AC0000}"/>
    <cellStyle name="20% - Accent1 4 5 7 3 2" xfId="44233" xr:uid="{00000000-0005-0000-0000-000011AC0000}"/>
    <cellStyle name="20% - Accent1 4 5 7 3 2 2" xfId="44234" xr:uid="{00000000-0005-0000-0000-000012AC0000}"/>
    <cellStyle name="20% - Accent1 4 5 7 3 2 2 2" xfId="44235" xr:uid="{00000000-0005-0000-0000-000013AC0000}"/>
    <cellStyle name="20% - Accent1 4 5 7 3 2 3" xfId="44236" xr:uid="{00000000-0005-0000-0000-000014AC0000}"/>
    <cellStyle name="20% - Accent1 4 5 7 3 3" xfId="44237" xr:uid="{00000000-0005-0000-0000-000015AC0000}"/>
    <cellStyle name="20% - Accent1 4 5 7 3 3 2" xfId="44238" xr:uid="{00000000-0005-0000-0000-000016AC0000}"/>
    <cellStyle name="20% - Accent1 4 5 7 3 4" xfId="44239" xr:uid="{00000000-0005-0000-0000-000017AC0000}"/>
    <cellStyle name="20% - Accent1 4 5 7 4" xfId="44240" xr:uid="{00000000-0005-0000-0000-000018AC0000}"/>
    <cellStyle name="20% - Accent1 4 5 7 4 2" xfId="44241" xr:uid="{00000000-0005-0000-0000-000019AC0000}"/>
    <cellStyle name="20% - Accent1 4 5 7 4 2 2" xfId="44242" xr:uid="{00000000-0005-0000-0000-00001AAC0000}"/>
    <cellStyle name="20% - Accent1 4 5 7 4 2 2 2" xfId="44243" xr:uid="{00000000-0005-0000-0000-00001BAC0000}"/>
    <cellStyle name="20% - Accent1 4 5 7 4 2 3" xfId="44244" xr:uid="{00000000-0005-0000-0000-00001CAC0000}"/>
    <cellStyle name="20% - Accent1 4 5 7 4 3" xfId="44245" xr:uid="{00000000-0005-0000-0000-00001DAC0000}"/>
    <cellStyle name="20% - Accent1 4 5 7 4 3 2" xfId="44246" xr:uid="{00000000-0005-0000-0000-00001EAC0000}"/>
    <cellStyle name="20% - Accent1 4 5 7 4 4" xfId="44247" xr:uid="{00000000-0005-0000-0000-00001FAC0000}"/>
    <cellStyle name="20% - Accent1 4 5 7 5" xfId="44248" xr:uid="{00000000-0005-0000-0000-000020AC0000}"/>
    <cellStyle name="20% - Accent1 4 5 7 5 2" xfId="44249" xr:uid="{00000000-0005-0000-0000-000021AC0000}"/>
    <cellStyle name="20% - Accent1 4 5 7 5 2 2" xfId="44250" xr:uid="{00000000-0005-0000-0000-000022AC0000}"/>
    <cellStyle name="20% - Accent1 4 5 7 5 3" xfId="44251" xr:uid="{00000000-0005-0000-0000-000023AC0000}"/>
    <cellStyle name="20% - Accent1 4 5 7 6" xfId="44252" xr:uid="{00000000-0005-0000-0000-000024AC0000}"/>
    <cellStyle name="20% - Accent1 4 5 7 6 2" xfId="44253" xr:uid="{00000000-0005-0000-0000-000025AC0000}"/>
    <cellStyle name="20% - Accent1 4 5 7 6 2 2" xfId="44254" xr:uid="{00000000-0005-0000-0000-000026AC0000}"/>
    <cellStyle name="20% - Accent1 4 5 7 6 3" xfId="44255" xr:uid="{00000000-0005-0000-0000-000027AC0000}"/>
    <cellStyle name="20% - Accent1 4 5 7 7" xfId="44256" xr:uid="{00000000-0005-0000-0000-000028AC0000}"/>
    <cellStyle name="20% - Accent1 4 5 7 7 2" xfId="44257" xr:uid="{00000000-0005-0000-0000-000029AC0000}"/>
    <cellStyle name="20% - Accent1 4 5 7 8" xfId="44258" xr:uid="{00000000-0005-0000-0000-00002AAC0000}"/>
    <cellStyle name="20% - Accent1 4 5 7 8 2" xfId="44259" xr:uid="{00000000-0005-0000-0000-00002BAC0000}"/>
    <cellStyle name="20% - Accent1 4 5 7 9" xfId="44260" xr:uid="{00000000-0005-0000-0000-00002CAC0000}"/>
    <cellStyle name="20% - Accent1 4 5 8" xfId="44261" xr:uid="{00000000-0005-0000-0000-00002DAC0000}"/>
    <cellStyle name="20% - Accent1 4 5 8 2" xfId="44262" xr:uid="{00000000-0005-0000-0000-00002EAC0000}"/>
    <cellStyle name="20% - Accent1 4 5 8 2 2" xfId="44263" xr:uid="{00000000-0005-0000-0000-00002FAC0000}"/>
    <cellStyle name="20% - Accent1 4 5 8 2 2 2" xfId="44264" xr:uid="{00000000-0005-0000-0000-000030AC0000}"/>
    <cellStyle name="20% - Accent1 4 5 8 2 2 2 2" xfId="44265" xr:uid="{00000000-0005-0000-0000-000031AC0000}"/>
    <cellStyle name="20% - Accent1 4 5 8 2 2 3" xfId="44266" xr:uid="{00000000-0005-0000-0000-000032AC0000}"/>
    <cellStyle name="20% - Accent1 4 5 8 2 3" xfId="44267" xr:uid="{00000000-0005-0000-0000-000033AC0000}"/>
    <cellStyle name="20% - Accent1 4 5 8 2 3 2" xfId="44268" xr:uid="{00000000-0005-0000-0000-000034AC0000}"/>
    <cellStyle name="20% - Accent1 4 5 8 2 4" xfId="44269" xr:uid="{00000000-0005-0000-0000-000035AC0000}"/>
    <cellStyle name="20% - Accent1 4 5 8 3" xfId="44270" xr:uid="{00000000-0005-0000-0000-000036AC0000}"/>
    <cellStyle name="20% - Accent1 4 5 8 3 2" xfId="44271" xr:uid="{00000000-0005-0000-0000-000037AC0000}"/>
    <cellStyle name="20% - Accent1 4 5 8 3 2 2" xfId="44272" xr:uid="{00000000-0005-0000-0000-000038AC0000}"/>
    <cellStyle name="20% - Accent1 4 5 8 3 2 2 2" xfId="44273" xr:uid="{00000000-0005-0000-0000-000039AC0000}"/>
    <cellStyle name="20% - Accent1 4 5 8 3 2 3" xfId="44274" xr:uid="{00000000-0005-0000-0000-00003AAC0000}"/>
    <cellStyle name="20% - Accent1 4 5 8 3 3" xfId="44275" xr:uid="{00000000-0005-0000-0000-00003BAC0000}"/>
    <cellStyle name="20% - Accent1 4 5 8 3 3 2" xfId="44276" xr:uid="{00000000-0005-0000-0000-00003CAC0000}"/>
    <cellStyle name="20% - Accent1 4 5 8 3 4" xfId="44277" xr:uid="{00000000-0005-0000-0000-00003DAC0000}"/>
    <cellStyle name="20% - Accent1 4 5 8 4" xfId="44278" xr:uid="{00000000-0005-0000-0000-00003EAC0000}"/>
    <cellStyle name="20% - Accent1 4 5 8 4 2" xfId="44279" xr:uid="{00000000-0005-0000-0000-00003FAC0000}"/>
    <cellStyle name="20% - Accent1 4 5 8 4 2 2" xfId="44280" xr:uid="{00000000-0005-0000-0000-000040AC0000}"/>
    <cellStyle name="20% - Accent1 4 5 8 4 2 2 2" xfId="44281" xr:uid="{00000000-0005-0000-0000-000041AC0000}"/>
    <cellStyle name="20% - Accent1 4 5 8 4 2 3" xfId="44282" xr:uid="{00000000-0005-0000-0000-000042AC0000}"/>
    <cellStyle name="20% - Accent1 4 5 8 4 3" xfId="44283" xr:uid="{00000000-0005-0000-0000-000043AC0000}"/>
    <cellStyle name="20% - Accent1 4 5 8 4 3 2" xfId="44284" xr:uid="{00000000-0005-0000-0000-000044AC0000}"/>
    <cellStyle name="20% - Accent1 4 5 8 4 4" xfId="44285" xr:uid="{00000000-0005-0000-0000-000045AC0000}"/>
    <cellStyle name="20% - Accent1 4 5 8 5" xfId="44286" xr:uid="{00000000-0005-0000-0000-000046AC0000}"/>
    <cellStyle name="20% - Accent1 4 5 8 5 2" xfId="44287" xr:uid="{00000000-0005-0000-0000-000047AC0000}"/>
    <cellStyle name="20% - Accent1 4 5 8 5 2 2" xfId="44288" xr:uid="{00000000-0005-0000-0000-000048AC0000}"/>
    <cellStyle name="20% - Accent1 4 5 8 5 3" xfId="44289" xr:uid="{00000000-0005-0000-0000-000049AC0000}"/>
    <cellStyle name="20% - Accent1 4 5 8 6" xfId="44290" xr:uid="{00000000-0005-0000-0000-00004AAC0000}"/>
    <cellStyle name="20% - Accent1 4 5 8 6 2" xfId="44291" xr:uid="{00000000-0005-0000-0000-00004BAC0000}"/>
    <cellStyle name="20% - Accent1 4 5 8 6 2 2" xfId="44292" xr:uid="{00000000-0005-0000-0000-00004CAC0000}"/>
    <cellStyle name="20% - Accent1 4 5 8 6 3" xfId="44293" xr:uid="{00000000-0005-0000-0000-00004DAC0000}"/>
    <cellStyle name="20% - Accent1 4 5 8 7" xfId="44294" xr:uid="{00000000-0005-0000-0000-00004EAC0000}"/>
    <cellStyle name="20% - Accent1 4 5 8 7 2" xfId="44295" xr:uid="{00000000-0005-0000-0000-00004FAC0000}"/>
    <cellStyle name="20% - Accent1 4 5 8 8" xfId="44296" xr:uid="{00000000-0005-0000-0000-000050AC0000}"/>
    <cellStyle name="20% - Accent1 4 5 8 8 2" xfId="44297" xr:uid="{00000000-0005-0000-0000-000051AC0000}"/>
    <cellStyle name="20% - Accent1 4 5 8 9" xfId="44298" xr:uid="{00000000-0005-0000-0000-000052AC0000}"/>
    <cellStyle name="20% - Accent1 4 5 9" xfId="44299" xr:uid="{00000000-0005-0000-0000-000053AC0000}"/>
    <cellStyle name="20% - Accent1 4 5 9 2" xfId="44300" xr:uid="{00000000-0005-0000-0000-000054AC0000}"/>
    <cellStyle name="20% - Accent1 4 5 9 2 2" xfId="44301" xr:uid="{00000000-0005-0000-0000-000055AC0000}"/>
    <cellStyle name="20% - Accent1 4 5 9 2 2 2" xfId="44302" xr:uid="{00000000-0005-0000-0000-000056AC0000}"/>
    <cellStyle name="20% - Accent1 4 5 9 2 3" xfId="44303" xr:uid="{00000000-0005-0000-0000-000057AC0000}"/>
    <cellStyle name="20% - Accent1 4 5 9 3" xfId="44304" xr:uid="{00000000-0005-0000-0000-000058AC0000}"/>
    <cellStyle name="20% - Accent1 4 5 9 3 2" xfId="44305" xr:uid="{00000000-0005-0000-0000-000059AC0000}"/>
    <cellStyle name="20% - Accent1 4 5 9 4" xfId="44306" xr:uid="{00000000-0005-0000-0000-00005AAC0000}"/>
    <cellStyle name="20% - Accent1 4 6" xfId="44307" xr:uid="{00000000-0005-0000-0000-00005BAC0000}"/>
    <cellStyle name="20% - Accent1 4 6 10" xfId="44308" xr:uid="{00000000-0005-0000-0000-00005CAC0000}"/>
    <cellStyle name="20% - Accent1 4 6 10 2" xfId="44309" xr:uid="{00000000-0005-0000-0000-00005DAC0000}"/>
    <cellStyle name="20% - Accent1 4 6 10 2 2" xfId="44310" xr:uid="{00000000-0005-0000-0000-00005EAC0000}"/>
    <cellStyle name="20% - Accent1 4 6 10 2 2 2" xfId="44311" xr:uid="{00000000-0005-0000-0000-00005FAC0000}"/>
    <cellStyle name="20% - Accent1 4 6 10 2 3" xfId="44312" xr:uid="{00000000-0005-0000-0000-000060AC0000}"/>
    <cellStyle name="20% - Accent1 4 6 10 3" xfId="44313" xr:uid="{00000000-0005-0000-0000-000061AC0000}"/>
    <cellStyle name="20% - Accent1 4 6 10 3 2" xfId="44314" xr:uid="{00000000-0005-0000-0000-000062AC0000}"/>
    <cellStyle name="20% - Accent1 4 6 10 4" xfId="44315" xr:uid="{00000000-0005-0000-0000-000063AC0000}"/>
    <cellStyle name="20% - Accent1 4 6 11" xfId="44316" xr:uid="{00000000-0005-0000-0000-000064AC0000}"/>
    <cellStyle name="20% - Accent1 4 6 11 2" xfId="44317" xr:uid="{00000000-0005-0000-0000-000065AC0000}"/>
    <cellStyle name="20% - Accent1 4 6 11 2 2" xfId="44318" xr:uid="{00000000-0005-0000-0000-000066AC0000}"/>
    <cellStyle name="20% - Accent1 4 6 11 3" xfId="44319" xr:uid="{00000000-0005-0000-0000-000067AC0000}"/>
    <cellStyle name="20% - Accent1 4 6 12" xfId="44320" xr:uid="{00000000-0005-0000-0000-000068AC0000}"/>
    <cellStyle name="20% - Accent1 4 6 12 2" xfId="44321" xr:uid="{00000000-0005-0000-0000-000069AC0000}"/>
    <cellStyle name="20% - Accent1 4 6 12 2 2" xfId="44322" xr:uid="{00000000-0005-0000-0000-00006AAC0000}"/>
    <cellStyle name="20% - Accent1 4 6 12 3" xfId="44323" xr:uid="{00000000-0005-0000-0000-00006BAC0000}"/>
    <cellStyle name="20% - Accent1 4 6 13" xfId="44324" xr:uid="{00000000-0005-0000-0000-00006CAC0000}"/>
    <cellStyle name="20% - Accent1 4 6 13 2" xfId="44325" xr:uid="{00000000-0005-0000-0000-00006DAC0000}"/>
    <cellStyle name="20% - Accent1 4 6 14" xfId="44326" xr:uid="{00000000-0005-0000-0000-00006EAC0000}"/>
    <cellStyle name="20% - Accent1 4 6 14 2" xfId="44327" xr:uid="{00000000-0005-0000-0000-00006FAC0000}"/>
    <cellStyle name="20% - Accent1 4 6 15" xfId="44328" xr:uid="{00000000-0005-0000-0000-000070AC0000}"/>
    <cellStyle name="20% - Accent1 4 6 2" xfId="44329" xr:uid="{00000000-0005-0000-0000-000071AC0000}"/>
    <cellStyle name="20% - Accent1 4 6 2 10" xfId="44330" xr:uid="{00000000-0005-0000-0000-000072AC0000}"/>
    <cellStyle name="20% - Accent1 4 6 2 10 2" xfId="44331" xr:uid="{00000000-0005-0000-0000-000073AC0000}"/>
    <cellStyle name="20% - Accent1 4 6 2 10 2 2" xfId="44332" xr:uid="{00000000-0005-0000-0000-000074AC0000}"/>
    <cellStyle name="20% - Accent1 4 6 2 10 3" xfId="44333" xr:uid="{00000000-0005-0000-0000-000075AC0000}"/>
    <cellStyle name="20% - Accent1 4 6 2 11" xfId="44334" xr:uid="{00000000-0005-0000-0000-000076AC0000}"/>
    <cellStyle name="20% - Accent1 4 6 2 11 2" xfId="44335" xr:uid="{00000000-0005-0000-0000-000077AC0000}"/>
    <cellStyle name="20% - Accent1 4 6 2 11 2 2" xfId="44336" xr:uid="{00000000-0005-0000-0000-000078AC0000}"/>
    <cellStyle name="20% - Accent1 4 6 2 11 3" xfId="44337" xr:uid="{00000000-0005-0000-0000-000079AC0000}"/>
    <cellStyle name="20% - Accent1 4 6 2 12" xfId="44338" xr:uid="{00000000-0005-0000-0000-00007AAC0000}"/>
    <cellStyle name="20% - Accent1 4 6 2 12 2" xfId="44339" xr:uid="{00000000-0005-0000-0000-00007BAC0000}"/>
    <cellStyle name="20% - Accent1 4 6 2 13" xfId="44340" xr:uid="{00000000-0005-0000-0000-00007CAC0000}"/>
    <cellStyle name="20% - Accent1 4 6 2 13 2" xfId="44341" xr:uid="{00000000-0005-0000-0000-00007DAC0000}"/>
    <cellStyle name="20% - Accent1 4 6 2 14" xfId="44342" xr:uid="{00000000-0005-0000-0000-00007EAC0000}"/>
    <cellStyle name="20% - Accent1 4 6 2 2" xfId="44343" xr:uid="{00000000-0005-0000-0000-00007FAC0000}"/>
    <cellStyle name="20% - Accent1 4 6 2 2 10" xfId="44344" xr:uid="{00000000-0005-0000-0000-000080AC0000}"/>
    <cellStyle name="20% - Accent1 4 6 2 2 10 2" xfId="44345" xr:uid="{00000000-0005-0000-0000-000081AC0000}"/>
    <cellStyle name="20% - Accent1 4 6 2 2 11" xfId="44346" xr:uid="{00000000-0005-0000-0000-000082AC0000}"/>
    <cellStyle name="20% - Accent1 4 6 2 2 2" xfId="44347" xr:uid="{00000000-0005-0000-0000-000083AC0000}"/>
    <cellStyle name="20% - Accent1 4 6 2 2 2 2" xfId="44348" xr:uid="{00000000-0005-0000-0000-000084AC0000}"/>
    <cellStyle name="20% - Accent1 4 6 2 2 2 2 2" xfId="44349" xr:uid="{00000000-0005-0000-0000-000085AC0000}"/>
    <cellStyle name="20% - Accent1 4 6 2 2 2 2 2 2" xfId="44350" xr:uid="{00000000-0005-0000-0000-000086AC0000}"/>
    <cellStyle name="20% - Accent1 4 6 2 2 2 2 2 2 2" xfId="44351" xr:uid="{00000000-0005-0000-0000-000087AC0000}"/>
    <cellStyle name="20% - Accent1 4 6 2 2 2 2 2 3" xfId="44352" xr:uid="{00000000-0005-0000-0000-000088AC0000}"/>
    <cellStyle name="20% - Accent1 4 6 2 2 2 2 3" xfId="44353" xr:uid="{00000000-0005-0000-0000-000089AC0000}"/>
    <cellStyle name="20% - Accent1 4 6 2 2 2 2 3 2" xfId="44354" xr:uid="{00000000-0005-0000-0000-00008AAC0000}"/>
    <cellStyle name="20% - Accent1 4 6 2 2 2 2 4" xfId="44355" xr:uid="{00000000-0005-0000-0000-00008BAC0000}"/>
    <cellStyle name="20% - Accent1 4 6 2 2 2 3" xfId="44356" xr:uid="{00000000-0005-0000-0000-00008CAC0000}"/>
    <cellStyle name="20% - Accent1 4 6 2 2 2 3 2" xfId="44357" xr:uid="{00000000-0005-0000-0000-00008DAC0000}"/>
    <cellStyle name="20% - Accent1 4 6 2 2 2 3 2 2" xfId="44358" xr:uid="{00000000-0005-0000-0000-00008EAC0000}"/>
    <cellStyle name="20% - Accent1 4 6 2 2 2 3 2 2 2" xfId="44359" xr:uid="{00000000-0005-0000-0000-00008FAC0000}"/>
    <cellStyle name="20% - Accent1 4 6 2 2 2 3 2 3" xfId="44360" xr:uid="{00000000-0005-0000-0000-000090AC0000}"/>
    <cellStyle name="20% - Accent1 4 6 2 2 2 3 3" xfId="44361" xr:uid="{00000000-0005-0000-0000-000091AC0000}"/>
    <cellStyle name="20% - Accent1 4 6 2 2 2 3 3 2" xfId="44362" xr:uid="{00000000-0005-0000-0000-000092AC0000}"/>
    <cellStyle name="20% - Accent1 4 6 2 2 2 3 4" xfId="44363" xr:uid="{00000000-0005-0000-0000-000093AC0000}"/>
    <cellStyle name="20% - Accent1 4 6 2 2 2 4" xfId="44364" xr:uid="{00000000-0005-0000-0000-000094AC0000}"/>
    <cellStyle name="20% - Accent1 4 6 2 2 2 4 2" xfId="44365" xr:uid="{00000000-0005-0000-0000-000095AC0000}"/>
    <cellStyle name="20% - Accent1 4 6 2 2 2 4 2 2" xfId="44366" xr:uid="{00000000-0005-0000-0000-000096AC0000}"/>
    <cellStyle name="20% - Accent1 4 6 2 2 2 4 2 2 2" xfId="44367" xr:uid="{00000000-0005-0000-0000-000097AC0000}"/>
    <cellStyle name="20% - Accent1 4 6 2 2 2 4 2 3" xfId="44368" xr:uid="{00000000-0005-0000-0000-000098AC0000}"/>
    <cellStyle name="20% - Accent1 4 6 2 2 2 4 3" xfId="44369" xr:uid="{00000000-0005-0000-0000-000099AC0000}"/>
    <cellStyle name="20% - Accent1 4 6 2 2 2 4 3 2" xfId="44370" xr:uid="{00000000-0005-0000-0000-00009AAC0000}"/>
    <cellStyle name="20% - Accent1 4 6 2 2 2 4 4" xfId="44371" xr:uid="{00000000-0005-0000-0000-00009BAC0000}"/>
    <cellStyle name="20% - Accent1 4 6 2 2 2 5" xfId="44372" xr:uid="{00000000-0005-0000-0000-00009CAC0000}"/>
    <cellStyle name="20% - Accent1 4 6 2 2 2 5 2" xfId="44373" xr:uid="{00000000-0005-0000-0000-00009DAC0000}"/>
    <cellStyle name="20% - Accent1 4 6 2 2 2 5 2 2" xfId="44374" xr:uid="{00000000-0005-0000-0000-00009EAC0000}"/>
    <cellStyle name="20% - Accent1 4 6 2 2 2 5 3" xfId="44375" xr:uid="{00000000-0005-0000-0000-00009FAC0000}"/>
    <cellStyle name="20% - Accent1 4 6 2 2 2 6" xfId="44376" xr:uid="{00000000-0005-0000-0000-0000A0AC0000}"/>
    <cellStyle name="20% - Accent1 4 6 2 2 2 6 2" xfId="44377" xr:uid="{00000000-0005-0000-0000-0000A1AC0000}"/>
    <cellStyle name="20% - Accent1 4 6 2 2 2 6 2 2" xfId="44378" xr:uid="{00000000-0005-0000-0000-0000A2AC0000}"/>
    <cellStyle name="20% - Accent1 4 6 2 2 2 6 3" xfId="44379" xr:uid="{00000000-0005-0000-0000-0000A3AC0000}"/>
    <cellStyle name="20% - Accent1 4 6 2 2 2 7" xfId="44380" xr:uid="{00000000-0005-0000-0000-0000A4AC0000}"/>
    <cellStyle name="20% - Accent1 4 6 2 2 2 7 2" xfId="44381" xr:uid="{00000000-0005-0000-0000-0000A5AC0000}"/>
    <cellStyle name="20% - Accent1 4 6 2 2 2 8" xfId="44382" xr:uid="{00000000-0005-0000-0000-0000A6AC0000}"/>
    <cellStyle name="20% - Accent1 4 6 2 2 2 8 2" xfId="44383" xr:uid="{00000000-0005-0000-0000-0000A7AC0000}"/>
    <cellStyle name="20% - Accent1 4 6 2 2 2 9" xfId="44384" xr:uid="{00000000-0005-0000-0000-0000A8AC0000}"/>
    <cellStyle name="20% - Accent1 4 6 2 2 3" xfId="44385" xr:uid="{00000000-0005-0000-0000-0000A9AC0000}"/>
    <cellStyle name="20% - Accent1 4 6 2 2 3 2" xfId="44386" xr:uid="{00000000-0005-0000-0000-0000AAAC0000}"/>
    <cellStyle name="20% - Accent1 4 6 2 2 3 2 2" xfId="44387" xr:uid="{00000000-0005-0000-0000-0000ABAC0000}"/>
    <cellStyle name="20% - Accent1 4 6 2 2 3 2 2 2" xfId="44388" xr:uid="{00000000-0005-0000-0000-0000ACAC0000}"/>
    <cellStyle name="20% - Accent1 4 6 2 2 3 2 2 2 2" xfId="44389" xr:uid="{00000000-0005-0000-0000-0000ADAC0000}"/>
    <cellStyle name="20% - Accent1 4 6 2 2 3 2 2 3" xfId="44390" xr:uid="{00000000-0005-0000-0000-0000AEAC0000}"/>
    <cellStyle name="20% - Accent1 4 6 2 2 3 2 3" xfId="44391" xr:uid="{00000000-0005-0000-0000-0000AFAC0000}"/>
    <cellStyle name="20% - Accent1 4 6 2 2 3 2 3 2" xfId="44392" xr:uid="{00000000-0005-0000-0000-0000B0AC0000}"/>
    <cellStyle name="20% - Accent1 4 6 2 2 3 2 4" xfId="44393" xr:uid="{00000000-0005-0000-0000-0000B1AC0000}"/>
    <cellStyle name="20% - Accent1 4 6 2 2 3 3" xfId="44394" xr:uid="{00000000-0005-0000-0000-0000B2AC0000}"/>
    <cellStyle name="20% - Accent1 4 6 2 2 3 3 2" xfId="44395" xr:uid="{00000000-0005-0000-0000-0000B3AC0000}"/>
    <cellStyle name="20% - Accent1 4 6 2 2 3 3 2 2" xfId="44396" xr:uid="{00000000-0005-0000-0000-0000B4AC0000}"/>
    <cellStyle name="20% - Accent1 4 6 2 2 3 3 2 2 2" xfId="44397" xr:uid="{00000000-0005-0000-0000-0000B5AC0000}"/>
    <cellStyle name="20% - Accent1 4 6 2 2 3 3 2 3" xfId="44398" xr:uid="{00000000-0005-0000-0000-0000B6AC0000}"/>
    <cellStyle name="20% - Accent1 4 6 2 2 3 3 3" xfId="44399" xr:uid="{00000000-0005-0000-0000-0000B7AC0000}"/>
    <cellStyle name="20% - Accent1 4 6 2 2 3 3 3 2" xfId="44400" xr:uid="{00000000-0005-0000-0000-0000B8AC0000}"/>
    <cellStyle name="20% - Accent1 4 6 2 2 3 3 4" xfId="44401" xr:uid="{00000000-0005-0000-0000-0000B9AC0000}"/>
    <cellStyle name="20% - Accent1 4 6 2 2 3 4" xfId="44402" xr:uid="{00000000-0005-0000-0000-0000BAAC0000}"/>
    <cellStyle name="20% - Accent1 4 6 2 2 3 4 2" xfId="44403" xr:uid="{00000000-0005-0000-0000-0000BBAC0000}"/>
    <cellStyle name="20% - Accent1 4 6 2 2 3 4 2 2" xfId="44404" xr:uid="{00000000-0005-0000-0000-0000BCAC0000}"/>
    <cellStyle name="20% - Accent1 4 6 2 2 3 4 2 2 2" xfId="44405" xr:uid="{00000000-0005-0000-0000-0000BDAC0000}"/>
    <cellStyle name="20% - Accent1 4 6 2 2 3 4 2 3" xfId="44406" xr:uid="{00000000-0005-0000-0000-0000BEAC0000}"/>
    <cellStyle name="20% - Accent1 4 6 2 2 3 4 3" xfId="44407" xr:uid="{00000000-0005-0000-0000-0000BFAC0000}"/>
    <cellStyle name="20% - Accent1 4 6 2 2 3 4 3 2" xfId="44408" xr:uid="{00000000-0005-0000-0000-0000C0AC0000}"/>
    <cellStyle name="20% - Accent1 4 6 2 2 3 4 4" xfId="44409" xr:uid="{00000000-0005-0000-0000-0000C1AC0000}"/>
    <cellStyle name="20% - Accent1 4 6 2 2 3 5" xfId="44410" xr:uid="{00000000-0005-0000-0000-0000C2AC0000}"/>
    <cellStyle name="20% - Accent1 4 6 2 2 3 5 2" xfId="44411" xr:uid="{00000000-0005-0000-0000-0000C3AC0000}"/>
    <cellStyle name="20% - Accent1 4 6 2 2 3 5 2 2" xfId="44412" xr:uid="{00000000-0005-0000-0000-0000C4AC0000}"/>
    <cellStyle name="20% - Accent1 4 6 2 2 3 5 3" xfId="44413" xr:uid="{00000000-0005-0000-0000-0000C5AC0000}"/>
    <cellStyle name="20% - Accent1 4 6 2 2 3 6" xfId="44414" xr:uid="{00000000-0005-0000-0000-0000C6AC0000}"/>
    <cellStyle name="20% - Accent1 4 6 2 2 3 6 2" xfId="44415" xr:uid="{00000000-0005-0000-0000-0000C7AC0000}"/>
    <cellStyle name="20% - Accent1 4 6 2 2 3 6 2 2" xfId="44416" xr:uid="{00000000-0005-0000-0000-0000C8AC0000}"/>
    <cellStyle name="20% - Accent1 4 6 2 2 3 6 3" xfId="44417" xr:uid="{00000000-0005-0000-0000-0000C9AC0000}"/>
    <cellStyle name="20% - Accent1 4 6 2 2 3 7" xfId="44418" xr:uid="{00000000-0005-0000-0000-0000CAAC0000}"/>
    <cellStyle name="20% - Accent1 4 6 2 2 3 7 2" xfId="44419" xr:uid="{00000000-0005-0000-0000-0000CBAC0000}"/>
    <cellStyle name="20% - Accent1 4 6 2 2 3 8" xfId="44420" xr:uid="{00000000-0005-0000-0000-0000CCAC0000}"/>
    <cellStyle name="20% - Accent1 4 6 2 2 3 8 2" xfId="44421" xr:uid="{00000000-0005-0000-0000-0000CDAC0000}"/>
    <cellStyle name="20% - Accent1 4 6 2 2 3 9" xfId="44422" xr:uid="{00000000-0005-0000-0000-0000CEAC0000}"/>
    <cellStyle name="20% - Accent1 4 6 2 2 4" xfId="44423" xr:uid="{00000000-0005-0000-0000-0000CFAC0000}"/>
    <cellStyle name="20% - Accent1 4 6 2 2 4 2" xfId="44424" xr:uid="{00000000-0005-0000-0000-0000D0AC0000}"/>
    <cellStyle name="20% - Accent1 4 6 2 2 4 2 2" xfId="44425" xr:uid="{00000000-0005-0000-0000-0000D1AC0000}"/>
    <cellStyle name="20% - Accent1 4 6 2 2 4 2 2 2" xfId="44426" xr:uid="{00000000-0005-0000-0000-0000D2AC0000}"/>
    <cellStyle name="20% - Accent1 4 6 2 2 4 2 3" xfId="44427" xr:uid="{00000000-0005-0000-0000-0000D3AC0000}"/>
    <cellStyle name="20% - Accent1 4 6 2 2 4 3" xfId="44428" xr:uid="{00000000-0005-0000-0000-0000D4AC0000}"/>
    <cellStyle name="20% - Accent1 4 6 2 2 4 3 2" xfId="44429" xr:uid="{00000000-0005-0000-0000-0000D5AC0000}"/>
    <cellStyle name="20% - Accent1 4 6 2 2 4 4" xfId="44430" xr:uid="{00000000-0005-0000-0000-0000D6AC0000}"/>
    <cellStyle name="20% - Accent1 4 6 2 2 5" xfId="44431" xr:uid="{00000000-0005-0000-0000-0000D7AC0000}"/>
    <cellStyle name="20% - Accent1 4 6 2 2 5 2" xfId="44432" xr:uid="{00000000-0005-0000-0000-0000D8AC0000}"/>
    <cellStyle name="20% - Accent1 4 6 2 2 5 2 2" xfId="44433" xr:uid="{00000000-0005-0000-0000-0000D9AC0000}"/>
    <cellStyle name="20% - Accent1 4 6 2 2 5 2 2 2" xfId="44434" xr:uid="{00000000-0005-0000-0000-0000DAAC0000}"/>
    <cellStyle name="20% - Accent1 4 6 2 2 5 2 3" xfId="44435" xr:uid="{00000000-0005-0000-0000-0000DBAC0000}"/>
    <cellStyle name="20% - Accent1 4 6 2 2 5 3" xfId="44436" xr:uid="{00000000-0005-0000-0000-0000DCAC0000}"/>
    <cellStyle name="20% - Accent1 4 6 2 2 5 3 2" xfId="44437" xr:uid="{00000000-0005-0000-0000-0000DDAC0000}"/>
    <cellStyle name="20% - Accent1 4 6 2 2 5 4" xfId="44438" xr:uid="{00000000-0005-0000-0000-0000DEAC0000}"/>
    <cellStyle name="20% - Accent1 4 6 2 2 6" xfId="44439" xr:uid="{00000000-0005-0000-0000-0000DFAC0000}"/>
    <cellStyle name="20% - Accent1 4 6 2 2 6 2" xfId="44440" xr:uid="{00000000-0005-0000-0000-0000E0AC0000}"/>
    <cellStyle name="20% - Accent1 4 6 2 2 6 2 2" xfId="44441" xr:uid="{00000000-0005-0000-0000-0000E1AC0000}"/>
    <cellStyle name="20% - Accent1 4 6 2 2 6 2 2 2" xfId="44442" xr:uid="{00000000-0005-0000-0000-0000E2AC0000}"/>
    <cellStyle name="20% - Accent1 4 6 2 2 6 2 3" xfId="44443" xr:uid="{00000000-0005-0000-0000-0000E3AC0000}"/>
    <cellStyle name="20% - Accent1 4 6 2 2 6 3" xfId="44444" xr:uid="{00000000-0005-0000-0000-0000E4AC0000}"/>
    <cellStyle name="20% - Accent1 4 6 2 2 6 3 2" xfId="44445" xr:uid="{00000000-0005-0000-0000-0000E5AC0000}"/>
    <cellStyle name="20% - Accent1 4 6 2 2 6 4" xfId="44446" xr:uid="{00000000-0005-0000-0000-0000E6AC0000}"/>
    <cellStyle name="20% - Accent1 4 6 2 2 7" xfId="44447" xr:uid="{00000000-0005-0000-0000-0000E7AC0000}"/>
    <cellStyle name="20% - Accent1 4 6 2 2 7 2" xfId="44448" xr:uid="{00000000-0005-0000-0000-0000E8AC0000}"/>
    <cellStyle name="20% - Accent1 4 6 2 2 7 2 2" xfId="44449" xr:uid="{00000000-0005-0000-0000-0000E9AC0000}"/>
    <cellStyle name="20% - Accent1 4 6 2 2 7 3" xfId="44450" xr:uid="{00000000-0005-0000-0000-0000EAAC0000}"/>
    <cellStyle name="20% - Accent1 4 6 2 2 8" xfId="44451" xr:uid="{00000000-0005-0000-0000-0000EBAC0000}"/>
    <cellStyle name="20% - Accent1 4 6 2 2 8 2" xfId="44452" xr:uid="{00000000-0005-0000-0000-0000ECAC0000}"/>
    <cellStyle name="20% - Accent1 4 6 2 2 8 2 2" xfId="44453" xr:uid="{00000000-0005-0000-0000-0000EDAC0000}"/>
    <cellStyle name="20% - Accent1 4 6 2 2 8 3" xfId="44454" xr:uid="{00000000-0005-0000-0000-0000EEAC0000}"/>
    <cellStyle name="20% - Accent1 4 6 2 2 9" xfId="44455" xr:uid="{00000000-0005-0000-0000-0000EFAC0000}"/>
    <cellStyle name="20% - Accent1 4 6 2 2 9 2" xfId="44456" xr:uid="{00000000-0005-0000-0000-0000F0AC0000}"/>
    <cellStyle name="20% - Accent1 4 6 2 3" xfId="44457" xr:uid="{00000000-0005-0000-0000-0000F1AC0000}"/>
    <cellStyle name="20% - Accent1 4 6 2 3 10" xfId="44458" xr:uid="{00000000-0005-0000-0000-0000F2AC0000}"/>
    <cellStyle name="20% - Accent1 4 6 2 3 10 2" xfId="44459" xr:uid="{00000000-0005-0000-0000-0000F3AC0000}"/>
    <cellStyle name="20% - Accent1 4 6 2 3 11" xfId="44460" xr:uid="{00000000-0005-0000-0000-0000F4AC0000}"/>
    <cellStyle name="20% - Accent1 4 6 2 3 2" xfId="44461" xr:uid="{00000000-0005-0000-0000-0000F5AC0000}"/>
    <cellStyle name="20% - Accent1 4 6 2 3 2 2" xfId="44462" xr:uid="{00000000-0005-0000-0000-0000F6AC0000}"/>
    <cellStyle name="20% - Accent1 4 6 2 3 2 2 2" xfId="44463" xr:uid="{00000000-0005-0000-0000-0000F7AC0000}"/>
    <cellStyle name="20% - Accent1 4 6 2 3 2 2 2 2" xfId="44464" xr:uid="{00000000-0005-0000-0000-0000F8AC0000}"/>
    <cellStyle name="20% - Accent1 4 6 2 3 2 2 2 2 2" xfId="44465" xr:uid="{00000000-0005-0000-0000-0000F9AC0000}"/>
    <cellStyle name="20% - Accent1 4 6 2 3 2 2 2 3" xfId="44466" xr:uid="{00000000-0005-0000-0000-0000FAAC0000}"/>
    <cellStyle name="20% - Accent1 4 6 2 3 2 2 3" xfId="44467" xr:uid="{00000000-0005-0000-0000-0000FBAC0000}"/>
    <cellStyle name="20% - Accent1 4 6 2 3 2 2 3 2" xfId="44468" xr:uid="{00000000-0005-0000-0000-0000FCAC0000}"/>
    <cellStyle name="20% - Accent1 4 6 2 3 2 2 4" xfId="44469" xr:uid="{00000000-0005-0000-0000-0000FDAC0000}"/>
    <cellStyle name="20% - Accent1 4 6 2 3 2 3" xfId="44470" xr:uid="{00000000-0005-0000-0000-0000FEAC0000}"/>
    <cellStyle name="20% - Accent1 4 6 2 3 2 3 2" xfId="44471" xr:uid="{00000000-0005-0000-0000-0000FFAC0000}"/>
    <cellStyle name="20% - Accent1 4 6 2 3 2 3 2 2" xfId="44472" xr:uid="{00000000-0005-0000-0000-000000AD0000}"/>
    <cellStyle name="20% - Accent1 4 6 2 3 2 3 2 2 2" xfId="44473" xr:uid="{00000000-0005-0000-0000-000001AD0000}"/>
    <cellStyle name="20% - Accent1 4 6 2 3 2 3 2 3" xfId="44474" xr:uid="{00000000-0005-0000-0000-000002AD0000}"/>
    <cellStyle name="20% - Accent1 4 6 2 3 2 3 3" xfId="44475" xr:uid="{00000000-0005-0000-0000-000003AD0000}"/>
    <cellStyle name="20% - Accent1 4 6 2 3 2 3 3 2" xfId="44476" xr:uid="{00000000-0005-0000-0000-000004AD0000}"/>
    <cellStyle name="20% - Accent1 4 6 2 3 2 3 4" xfId="44477" xr:uid="{00000000-0005-0000-0000-000005AD0000}"/>
    <cellStyle name="20% - Accent1 4 6 2 3 2 4" xfId="44478" xr:uid="{00000000-0005-0000-0000-000006AD0000}"/>
    <cellStyle name="20% - Accent1 4 6 2 3 2 4 2" xfId="44479" xr:uid="{00000000-0005-0000-0000-000007AD0000}"/>
    <cellStyle name="20% - Accent1 4 6 2 3 2 4 2 2" xfId="44480" xr:uid="{00000000-0005-0000-0000-000008AD0000}"/>
    <cellStyle name="20% - Accent1 4 6 2 3 2 4 2 2 2" xfId="44481" xr:uid="{00000000-0005-0000-0000-000009AD0000}"/>
    <cellStyle name="20% - Accent1 4 6 2 3 2 4 2 3" xfId="44482" xr:uid="{00000000-0005-0000-0000-00000AAD0000}"/>
    <cellStyle name="20% - Accent1 4 6 2 3 2 4 3" xfId="44483" xr:uid="{00000000-0005-0000-0000-00000BAD0000}"/>
    <cellStyle name="20% - Accent1 4 6 2 3 2 4 3 2" xfId="44484" xr:uid="{00000000-0005-0000-0000-00000CAD0000}"/>
    <cellStyle name="20% - Accent1 4 6 2 3 2 4 4" xfId="44485" xr:uid="{00000000-0005-0000-0000-00000DAD0000}"/>
    <cellStyle name="20% - Accent1 4 6 2 3 2 5" xfId="44486" xr:uid="{00000000-0005-0000-0000-00000EAD0000}"/>
    <cellStyle name="20% - Accent1 4 6 2 3 2 5 2" xfId="44487" xr:uid="{00000000-0005-0000-0000-00000FAD0000}"/>
    <cellStyle name="20% - Accent1 4 6 2 3 2 5 2 2" xfId="44488" xr:uid="{00000000-0005-0000-0000-000010AD0000}"/>
    <cellStyle name="20% - Accent1 4 6 2 3 2 5 3" xfId="44489" xr:uid="{00000000-0005-0000-0000-000011AD0000}"/>
    <cellStyle name="20% - Accent1 4 6 2 3 2 6" xfId="44490" xr:uid="{00000000-0005-0000-0000-000012AD0000}"/>
    <cellStyle name="20% - Accent1 4 6 2 3 2 6 2" xfId="44491" xr:uid="{00000000-0005-0000-0000-000013AD0000}"/>
    <cellStyle name="20% - Accent1 4 6 2 3 2 6 2 2" xfId="44492" xr:uid="{00000000-0005-0000-0000-000014AD0000}"/>
    <cellStyle name="20% - Accent1 4 6 2 3 2 6 3" xfId="44493" xr:uid="{00000000-0005-0000-0000-000015AD0000}"/>
    <cellStyle name="20% - Accent1 4 6 2 3 2 7" xfId="44494" xr:uid="{00000000-0005-0000-0000-000016AD0000}"/>
    <cellStyle name="20% - Accent1 4 6 2 3 2 7 2" xfId="44495" xr:uid="{00000000-0005-0000-0000-000017AD0000}"/>
    <cellStyle name="20% - Accent1 4 6 2 3 2 8" xfId="44496" xr:uid="{00000000-0005-0000-0000-000018AD0000}"/>
    <cellStyle name="20% - Accent1 4 6 2 3 2 8 2" xfId="44497" xr:uid="{00000000-0005-0000-0000-000019AD0000}"/>
    <cellStyle name="20% - Accent1 4 6 2 3 2 9" xfId="44498" xr:uid="{00000000-0005-0000-0000-00001AAD0000}"/>
    <cellStyle name="20% - Accent1 4 6 2 3 3" xfId="44499" xr:uid="{00000000-0005-0000-0000-00001BAD0000}"/>
    <cellStyle name="20% - Accent1 4 6 2 3 3 2" xfId="44500" xr:uid="{00000000-0005-0000-0000-00001CAD0000}"/>
    <cellStyle name="20% - Accent1 4 6 2 3 3 2 2" xfId="44501" xr:uid="{00000000-0005-0000-0000-00001DAD0000}"/>
    <cellStyle name="20% - Accent1 4 6 2 3 3 2 2 2" xfId="44502" xr:uid="{00000000-0005-0000-0000-00001EAD0000}"/>
    <cellStyle name="20% - Accent1 4 6 2 3 3 2 2 2 2" xfId="44503" xr:uid="{00000000-0005-0000-0000-00001FAD0000}"/>
    <cellStyle name="20% - Accent1 4 6 2 3 3 2 2 3" xfId="44504" xr:uid="{00000000-0005-0000-0000-000020AD0000}"/>
    <cellStyle name="20% - Accent1 4 6 2 3 3 2 3" xfId="44505" xr:uid="{00000000-0005-0000-0000-000021AD0000}"/>
    <cellStyle name="20% - Accent1 4 6 2 3 3 2 3 2" xfId="44506" xr:uid="{00000000-0005-0000-0000-000022AD0000}"/>
    <cellStyle name="20% - Accent1 4 6 2 3 3 2 4" xfId="44507" xr:uid="{00000000-0005-0000-0000-000023AD0000}"/>
    <cellStyle name="20% - Accent1 4 6 2 3 3 3" xfId="44508" xr:uid="{00000000-0005-0000-0000-000024AD0000}"/>
    <cellStyle name="20% - Accent1 4 6 2 3 3 3 2" xfId="44509" xr:uid="{00000000-0005-0000-0000-000025AD0000}"/>
    <cellStyle name="20% - Accent1 4 6 2 3 3 3 2 2" xfId="44510" xr:uid="{00000000-0005-0000-0000-000026AD0000}"/>
    <cellStyle name="20% - Accent1 4 6 2 3 3 3 2 2 2" xfId="44511" xr:uid="{00000000-0005-0000-0000-000027AD0000}"/>
    <cellStyle name="20% - Accent1 4 6 2 3 3 3 2 3" xfId="44512" xr:uid="{00000000-0005-0000-0000-000028AD0000}"/>
    <cellStyle name="20% - Accent1 4 6 2 3 3 3 3" xfId="44513" xr:uid="{00000000-0005-0000-0000-000029AD0000}"/>
    <cellStyle name="20% - Accent1 4 6 2 3 3 3 3 2" xfId="44514" xr:uid="{00000000-0005-0000-0000-00002AAD0000}"/>
    <cellStyle name="20% - Accent1 4 6 2 3 3 3 4" xfId="44515" xr:uid="{00000000-0005-0000-0000-00002BAD0000}"/>
    <cellStyle name="20% - Accent1 4 6 2 3 3 4" xfId="44516" xr:uid="{00000000-0005-0000-0000-00002CAD0000}"/>
    <cellStyle name="20% - Accent1 4 6 2 3 3 4 2" xfId="44517" xr:uid="{00000000-0005-0000-0000-00002DAD0000}"/>
    <cellStyle name="20% - Accent1 4 6 2 3 3 4 2 2" xfId="44518" xr:uid="{00000000-0005-0000-0000-00002EAD0000}"/>
    <cellStyle name="20% - Accent1 4 6 2 3 3 4 2 2 2" xfId="44519" xr:uid="{00000000-0005-0000-0000-00002FAD0000}"/>
    <cellStyle name="20% - Accent1 4 6 2 3 3 4 2 3" xfId="44520" xr:uid="{00000000-0005-0000-0000-000030AD0000}"/>
    <cellStyle name="20% - Accent1 4 6 2 3 3 4 3" xfId="44521" xr:uid="{00000000-0005-0000-0000-000031AD0000}"/>
    <cellStyle name="20% - Accent1 4 6 2 3 3 4 3 2" xfId="44522" xr:uid="{00000000-0005-0000-0000-000032AD0000}"/>
    <cellStyle name="20% - Accent1 4 6 2 3 3 4 4" xfId="44523" xr:uid="{00000000-0005-0000-0000-000033AD0000}"/>
    <cellStyle name="20% - Accent1 4 6 2 3 3 5" xfId="44524" xr:uid="{00000000-0005-0000-0000-000034AD0000}"/>
    <cellStyle name="20% - Accent1 4 6 2 3 3 5 2" xfId="44525" xr:uid="{00000000-0005-0000-0000-000035AD0000}"/>
    <cellStyle name="20% - Accent1 4 6 2 3 3 5 2 2" xfId="44526" xr:uid="{00000000-0005-0000-0000-000036AD0000}"/>
    <cellStyle name="20% - Accent1 4 6 2 3 3 5 3" xfId="44527" xr:uid="{00000000-0005-0000-0000-000037AD0000}"/>
    <cellStyle name="20% - Accent1 4 6 2 3 3 6" xfId="44528" xr:uid="{00000000-0005-0000-0000-000038AD0000}"/>
    <cellStyle name="20% - Accent1 4 6 2 3 3 6 2" xfId="44529" xr:uid="{00000000-0005-0000-0000-000039AD0000}"/>
    <cellStyle name="20% - Accent1 4 6 2 3 3 6 2 2" xfId="44530" xr:uid="{00000000-0005-0000-0000-00003AAD0000}"/>
    <cellStyle name="20% - Accent1 4 6 2 3 3 6 3" xfId="44531" xr:uid="{00000000-0005-0000-0000-00003BAD0000}"/>
    <cellStyle name="20% - Accent1 4 6 2 3 3 7" xfId="44532" xr:uid="{00000000-0005-0000-0000-00003CAD0000}"/>
    <cellStyle name="20% - Accent1 4 6 2 3 3 7 2" xfId="44533" xr:uid="{00000000-0005-0000-0000-00003DAD0000}"/>
    <cellStyle name="20% - Accent1 4 6 2 3 3 8" xfId="44534" xr:uid="{00000000-0005-0000-0000-00003EAD0000}"/>
    <cellStyle name="20% - Accent1 4 6 2 3 3 8 2" xfId="44535" xr:uid="{00000000-0005-0000-0000-00003FAD0000}"/>
    <cellStyle name="20% - Accent1 4 6 2 3 3 9" xfId="44536" xr:uid="{00000000-0005-0000-0000-000040AD0000}"/>
    <cellStyle name="20% - Accent1 4 6 2 3 4" xfId="44537" xr:uid="{00000000-0005-0000-0000-000041AD0000}"/>
    <cellStyle name="20% - Accent1 4 6 2 3 4 2" xfId="44538" xr:uid="{00000000-0005-0000-0000-000042AD0000}"/>
    <cellStyle name="20% - Accent1 4 6 2 3 4 2 2" xfId="44539" xr:uid="{00000000-0005-0000-0000-000043AD0000}"/>
    <cellStyle name="20% - Accent1 4 6 2 3 4 2 2 2" xfId="44540" xr:uid="{00000000-0005-0000-0000-000044AD0000}"/>
    <cellStyle name="20% - Accent1 4 6 2 3 4 2 3" xfId="44541" xr:uid="{00000000-0005-0000-0000-000045AD0000}"/>
    <cellStyle name="20% - Accent1 4 6 2 3 4 3" xfId="44542" xr:uid="{00000000-0005-0000-0000-000046AD0000}"/>
    <cellStyle name="20% - Accent1 4 6 2 3 4 3 2" xfId="44543" xr:uid="{00000000-0005-0000-0000-000047AD0000}"/>
    <cellStyle name="20% - Accent1 4 6 2 3 4 4" xfId="44544" xr:uid="{00000000-0005-0000-0000-000048AD0000}"/>
    <cellStyle name="20% - Accent1 4 6 2 3 5" xfId="44545" xr:uid="{00000000-0005-0000-0000-000049AD0000}"/>
    <cellStyle name="20% - Accent1 4 6 2 3 5 2" xfId="44546" xr:uid="{00000000-0005-0000-0000-00004AAD0000}"/>
    <cellStyle name="20% - Accent1 4 6 2 3 5 2 2" xfId="44547" xr:uid="{00000000-0005-0000-0000-00004BAD0000}"/>
    <cellStyle name="20% - Accent1 4 6 2 3 5 2 2 2" xfId="44548" xr:uid="{00000000-0005-0000-0000-00004CAD0000}"/>
    <cellStyle name="20% - Accent1 4 6 2 3 5 2 3" xfId="44549" xr:uid="{00000000-0005-0000-0000-00004DAD0000}"/>
    <cellStyle name="20% - Accent1 4 6 2 3 5 3" xfId="44550" xr:uid="{00000000-0005-0000-0000-00004EAD0000}"/>
    <cellStyle name="20% - Accent1 4 6 2 3 5 3 2" xfId="44551" xr:uid="{00000000-0005-0000-0000-00004FAD0000}"/>
    <cellStyle name="20% - Accent1 4 6 2 3 5 4" xfId="44552" xr:uid="{00000000-0005-0000-0000-000050AD0000}"/>
    <cellStyle name="20% - Accent1 4 6 2 3 6" xfId="44553" xr:uid="{00000000-0005-0000-0000-000051AD0000}"/>
    <cellStyle name="20% - Accent1 4 6 2 3 6 2" xfId="44554" xr:uid="{00000000-0005-0000-0000-000052AD0000}"/>
    <cellStyle name="20% - Accent1 4 6 2 3 6 2 2" xfId="44555" xr:uid="{00000000-0005-0000-0000-000053AD0000}"/>
    <cellStyle name="20% - Accent1 4 6 2 3 6 2 2 2" xfId="44556" xr:uid="{00000000-0005-0000-0000-000054AD0000}"/>
    <cellStyle name="20% - Accent1 4 6 2 3 6 2 3" xfId="44557" xr:uid="{00000000-0005-0000-0000-000055AD0000}"/>
    <cellStyle name="20% - Accent1 4 6 2 3 6 3" xfId="44558" xr:uid="{00000000-0005-0000-0000-000056AD0000}"/>
    <cellStyle name="20% - Accent1 4 6 2 3 6 3 2" xfId="44559" xr:uid="{00000000-0005-0000-0000-000057AD0000}"/>
    <cellStyle name="20% - Accent1 4 6 2 3 6 4" xfId="44560" xr:uid="{00000000-0005-0000-0000-000058AD0000}"/>
    <cellStyle name="20% - Accent1 4 6 2 3 7" xfId="44561" xr:uid="{00000000-0005-0000-0000-000059AD0000}"/>
    <cellStyle name="20% - Accent1 4 6 2 3 7 2" xfId="44562" xr:uid="{00000000-0005-0000-0000-00005AAD0000}"/>
    <cellStyle name="20% - Accent1 4 6 2 3 7 2 2" xfId="44563" xr:uid="{00000000-0005-0000-0000-00005BAD0000}"/>
    <cellStyle name="20% - Accent1 4 6 2 3 7 3" xfId="44564" xr:uid="{00000000-0005-0000-0000-00005CAD0000}"/>
    <cellStyle name="20% - Accent1 4 6 2 3 8" xfId="44565" xr:uid="{00000000-0005-0000-0000-00005DAD0000}"/>
    <cellStyle name="20% - Accent1 4 6 2 3 8 2" xfId="44566" xr:uid="{00000000-0005-0000-0000-00005EAD0000}"/>
    <cellStyle name="20% - Accent1 4 6 2 3 8 2 2" xfId="44567" xr:uid="{00000000-0005-0000-0000-00005FAD0000}"/>
    <cellStyle name="20% - Accent1 4 6 2 3 8 3" xfId="44568" xr:uid="{00000000-0005-0000-0000-000060AD0000}"/>
    <cellStyle name="20% - Accent1 4 6 2 3 9" xfId="44569" xr:uid="{00000000-0005-0000-0000-000061AD0000}"/>
    <cellStyle name="20% - Accent1 4 6 2 3 9 2" xfId="44570" xr:uid="{00000000-0005-0000-0000-000062AD0000}"/>
    <cellStyle name="20% - Accent1 4 6 2 4" xfId="44571" xr:uid="{00000000-0005-0000-0000-000063AD0000}"/>
    <cellStyle name="20% - Accent1 4 6 2 4 10" xfId="44572" xr:uid="{00000000-0005-0000-0000-000064AD0000}"/>
    <cellStyle name="20% - Accent1 4 6 2 4 10 2" xfId="44573" xr:uid="{00000000-0005-0000-0000-000065AD0000}"/>
    <cellStyle name="20% - Accent1 4 6 2 4 11" xfId="44574" xr:uid="{00000000-0005-0000-0000-000066AD0000}"/>
    <cellStyle name="20% - Accent1 4 6 2 4 2" xfId="44575" xr:uid="{00000000-0005-0000-0000-000067AD0000}"/>
    <cellStyle name="20% - Accent1 4 6 2 4 2 2" xfId="44576" xr:uid="{00000000-0005-0000-0000-000068AD0000}"/>
    <cellStyle name="20% - Accent1 4 6 2 4 2 2 2" xfId="44577" xr:uid="{00000000-0005-0000-0000-000069AD0000}"/>
    <cellStyle name="20% - Accent1 4 6 2 4 2 2 2 2" xfId="44578" xr:uid="{00000000-0005-0000-0000-00006AAD0000}"/>
    <cellStyle name="20% - Accent1 4 6 2 4 2 2 2 2 2" xfId="44579" xr:uid="{00000000-0005-0000-0000-00006BAD0000}"/>
    <cellStyle name="20% - Accent1 4 6 2 4 2 2 2 3" xfId="44580" xr:uid="{00000000-0005-0000-0000-00006CAD0000}"/>
    <cellStyle name="20% - Accent1 4 6 2 4 2 2 3" xfId="44581" xr:uid="{00000000-0005-0000-0000-00006DAD0000}"/>
    <cellStyle name="20% - Accent1 4 6 2 4 2 2 3 2" xfId="44582" xr:uid="{00000000-0005-0000-0000-00006EAD0000}"/>
    <cellStyle name="20% - Accent1 4 6 2 4 2 2 4" xfId="44583" xr:uid="{00000000-0005-0000-0000-00006FAD0000}"/>
    <cellStyle name="20% - Accent1 4 6 2 4 2 3" xfId="44584" xr:uid="{00000000-0005-0000-0000-000070AD0000}"/>
    <cellStyle name="20% - Accent1 4 6 2 4 2 3 2" xfId="44585" xr:uid="{00000000-0005-0000-0000-000071AD0000}"/>
    <cellStyle name="20% - Accent1 4 6 2 4 2 3 2 2" xfId="44586" xr:uid="{00000000-0005-0000-0000-000072AD0000}"/>
    <cellStyle name="20% - Accent1 4 6 2 4 2 3 2 2 2" xfId="44587" xr:uid="{00000000-0005-0000-0000-000073AD0000}"/>
    <cellStyle name="20% - Accent1 4 6 2 4 2 3 2 3" xfId="44588" xr:uid="{00000000-0005-0000-0000-000074AD0000}"/>
    <cellStyle name="20% - Accent1 4 6 2 4 2 3 3" xfId="44589" xr:uid="{00000000-0005-0000-0000-000075AD0000}"/>
    <cellStyle name="20% - Accent1 4 6 2 4 2 3 3 2" xfId="44590" xr:uid="{00000000-0005-0000-0000-000076AD0000}"/>
    <cellStyle name="20% - Accent1 4 6 2 4 2 3 4" xfId="44591" xr:uid="{00000000-0005-0000-0000-000077AD0000}"/>
    <cellStyle name="20% - Accent1 4 6 2 4 2 4" xfId="44592" xr:uid="{00000000-0005-0000-0000-000078AD0000}"/>
    <cellStyle name="20% - Accent1 4 6 2 4 2 4 2" xfId="44593" xr:uid="{00000000-0005-0000-0000-000079AD0000}"/>
    <cellStyle name="20% - Accent1 4 6 2 4 2 4 2 2" xfId="44594" xr:uid="{00000000-0005-0000-0000-00007AAD0000}"/>
    <cellStyle name="20% - Accent1 4 6 2 4 2 4 2 2 2" xfId="44595" xr:uid="{00000000-0005-0000-0000-00007BAD0000}"/>
    <cellStyle name="20% - Accent1 4 6 2 4 2 4 2 3" xfId="44596" xr:uid="{00000000-0005-0000-0000-00007CAD0000}"/>
    <cellStyle name="20% - Accent1 4 6 2 4 2 4 3" xfId="44597" xr:uid="{00000000-0005-0000-0000-00007DAD0000}"/>
    <cellStyle name="20% - Accent1 4 6 2 4 2 4 3 2" xfId="44598" xr:uid="{00000000-0005-0000-0000-00007EAD0000}"/>
    <cellStyle name="20% - Accent1 4 6 2 4 2 4 4" xfId="44599" xr:uid="{00000000-0005-0000-0000-00007FAD0000}"/>
    <cellStyle name="20% - Accent1 4 6 2 4 2 5" xfId="44600" xr:uid="{00000000-0005-0000-0000-000080AD0000}"/>
    <cellStyle name="20% - Accent1 4 6 2 4 2 5 2" xfId="44601" xr:uid="{00000000-0005-0000-0000-000081AD0000}"/>
    <cellStyle name="20% - Accent1 4 6 2 4 2 5 2 2" xfId="44602" xr:uid="{00000000-0005-0000-0000-000082AD0000}"/>
    <cellStyle name="20% - Accent1 4 6 2 4 2 5 3" xfId="44603" xr:uid="{00000000-0005-0000-0000-000083AD0000}"/>
    <cellStyle name="20% - Accent1 4 6 2 4 2 6" xfId="44604" xr:uid="{00000000-0005-0000-0000-000084AD0000}"/>
    <cellStyle name="20% - Accent1 4 6 2 4 2 6 2" xfId="44605" xr:uid="{00000000-0005-0000-0000-000085AD0000}"/>
    <cellStyle name="20% - Accent1 4 6 2 4 2 6 2 2" xfId="44606" xr:uid="{00000000-0005-0000-0000-000086AD0000}"/>
    <cellStyle name="20% - Accent1 4 6 2 4 2 6 3" xfId="44607" xr:uid="{00000000-0005-0000-0000-000087AD0000}"/>
    <cellStyle name="20% - Accent1 4 6 2 4 2 7" xfId="44608" xr:uid="{00000000-0005-0000-0000-000088AD0000}"/>
    <cellStyle name="20% - Accent1 4 6 2 4 2 7 2" xfId="44609" xr:uid="{00000000-0005-0000-0000-000089AD0000}"/>
    <cellStyle name="20% - Accent1 4 6 2 4 2 8" xfId="44610" xr:uid="{00000000-0005-0000-0000-00008AAD0000}"/>
    <cellStyle name="20% - Accent1 4 6 2 4 2 8 2" xfId="44611" xr:uid="{00000000-0005-0000-0000-00008BAD0000}"/>
    <cellStyle name="20% - Accent1 4 6 2 4 2 9" xfId="44612" xr:uid="{00000000-0005-0000-0000-00008CAD0000}"/>
    <cellStyle name="20% - Accent1 4 6 2 4 3" xfId="44613" xr:uid="{00000000-0005-0000-0000-00008DAD0000}"/>
    <cellStyle name="20% - Accent1 4 6 2 4 3 2" xfId="44614" xr:uid="{00000000-0005-0000-0000-00008EAD0000}"/>
    <cellStyle name="20% - Accent1 4 6 2 4 3 2 2" xfId="44615" xr:uid="{00000000-0005-0000-0000-00008FAD0000}"/>
    <cellStyle name="20% - Accent1 4 6 2 4 3 2 2 2" xfId="44616" xr:uid="{00000000-0005-0000-0000-000090AD0000}"/>
    <cellStyle name="20% - Accent1 4 6 2 4 3 2 2 2 2" xfId="44617" xr:uid="{00000000-0005-0000-0000-000091AD0000}"/>
    <cellStyle name="20% - Accent1 4 6 2 4 3 2 2 3" xfId="44618" xr:uid="{00000000-0005-0000-0000-000092AD0000}"/>
    <cellStyle name="20% - Accent1 4 6 2 4 3 2 3" xfId="44619" xr:uid="{00000000-0005-0000-0000-000093AD0000}"/>
    <cellStyle name="20% - Accent1 4 6 2 4 3 2 3 2" xfId="44620" xr:uid="{00000000-0005-0000-0000-000094AD0000}"/>
    <cellStyle name="20% - Accent1 4 6 2 4 3 2 4" xfId="44621" xr:uid="{00000000-0005-0000-0000-000095AD0000}"/>
    <cellStyle name="20% - Accent1 4 6 2 4 3 3" xfId="44622" xr:uid="{00000000-0005-0000-0000-000096AD0000}"/>
    <cellStyle name="20% - Accent1 4 6 2 4 3 3 2" xfId="44623" xr:uid="{00000000-0005-0000-0000-000097AD0000}"/>
    <cellStyle name="20% - Accent1 4 6 2 4 3 3 2 2" xfId="44624" xr:uid="{00000000-0005-0000-0000-000098AD0000}"/>
    <cellStyle name="20% - Accent1 4 6 2 4 3 3 2 2 2" xfId="44625" xr:uid="{00000000-0005-0000-0000-000099AD0000}"/>
    <cellStyle name="20% - Accent1 4 6 2 4 3 3 2 3" xfId="44626" xr:uid="{00000000-0005-0000-0000-00009AAD0000}"/>
    <cellStyle name="20% - Accent1 4 6 2 4 3 3 3" xfId="44627" xr:uid="{00000000-0005-0000-0000-00009BAD0000}"/>
    <cellStyle name="20% - Accent1 4 6 2 4 3 3 3 2" xfId="44628" xr:uid="{00000000-0005-0000-0000-00009CAD0000}"/>
    <cellStyle name="20% - Accent1 4 6 2 4 3 3 4" xfId="44629" xr:uid="{00000000-0005-0000-0000-00009DAD0000}"/>
    <cellStyle name="20% - Accent1 4 6 2 4 3 4" xfId="44630" xr:uid="{00000000-0005-0000-0000-00009EAD0000}"/>
    <cellStyle name="20% - Accent1 4 6 2 4 3 4 2" xfId="44631" xr:uid="{00000000-0005-0000-0000-00009FAD0000}"/>
    <cellStyle name="20% - Accent1 4 6 2 4 3 4 2 2" xfId="44632" xr:uid="{00000000-0005-0000-0000-0000A0AD0000}"/>
    <cellStyle name="20% - Accent1 4 6 2 4 3 4 2 2 2" xfId="44633" xr:uid="{00000000-0005-0000-0000-0000A1AD0000}"/>
    <cellStyle name="20% - Accent1 4 6 2 4 3 4 2 3" xfId="44634" xr:uid="{00000000-0005-0000-0000-0000A2AD0000}"/>
    <cellStyle name="20% - Accent1 4 6 2 4 3 4 3" xfId="44635" xr:uid="{00000000-0005-0000-0000-0000A3AD0000}"/>
    <cellStyle name="20% - Accent1 4 6 2 4 3 4 3 2" xfId="44636" xr:uid="{00000000-0005-0000-0000-0000A4AD0000}"/>
    <cellStyle name="20% - Accent1 4 6 2 4 3 4 4" xfId="44637" xr:uid="{00000000-0005-0000-0000-0000A5AD0000}"/>
    <cellStyle name="20% - Accent1 4 6 2 4 3 5" xfId="44638" xr:uid="{00000000-0005-0000-0000-0000A6AD0000}"/>
    <cellStyle name="20% - Accent1 4 6 2 4 3 5 2" xfId="44639" xr:uid="{00000000-0005-0000-0000-0000A7AD0000}"/>
    <cellStyle name="20% - Accent1 4 6 2 4 3 5 2 2" xfId="44640" xr:uid="{00000000-0005-0000-0000-0000A8AD0000}"/>
    <cellStyle name="20% - Accent1 4 6 2 4 3 5 3" xfId="44641" xr:uid="{00000000-0005-0000-0000-0000A9AD0000}"/>
    <cellStyle name="20% - Accent1 4 6 2 4 3 6" xfId="44642" xr:uid="{00000000-0005-0000-0000-0000AAAD0000}"/>
    <cellStyle name="20% - Accent1 4 6 2 4 3 6 2" xfId="44643" xr:uid="{00000000-0005-0000-0000-0000ABAD0000}"/>
    <cellStyle name="20% - Accent1 4 6 2 4 3 6 2 2" xfId="44644" xr:uid="{00000000-0005-0000-0000-0000ACAD0000}"/>
    <cellStyle name="20% - Accent1 4 6 2 4 3 6 3" xfId="44645" xr:uid="{00000000-0005-0000-0000-0000ADAD0000}"/>
    <cellStyle name="20% - Accent1 4 6 2 4 3 7" xfId="44646" xr:uid="{00000000-0005-0000-0000-0000AEAD0000}"/>
    <cellStyle name="20% - Accent1 4 6 2 4 3 7 2" xfId="44647" xr:uid="{00000000-0005-0000-0000-0000AFAD0000}"/>
    <cellStyle name="20% - Accent1 4 6 2 4 3 8" xfId="44648" xr:uid="{00000000-0005-0000-0000-0000B0AD0000}"/>
    <cellStyle name="20% - Accent1 4 6 2 4 3 8 2" xfId="44649" xr:uid="{00000000-0005-0000-0000-0000B1AD0000}"/>
    <cellStyle name="20% - Accent1 4 6 2 4 3 9" xfId="44650" xr:uid="{00000000-0005-0000-0000-0000B2AD0000}"/>
    <cellStyle name="20% - Accent1 4 6 2 4 4" xfId="44651" xr:uid="{00000000-0005-0000-0000-0000B3AD0000}"/>
    <cellStyle name="20% - Accent1 4 6 2 4 4 2" xfId="44652" xr:uid="{00000000-0005-0000-0000-0000B4AD0000}"/>
    <cellStyle name="20% - Accent1 4 6 2 4 4 2 2" xfId="44653" xr:uid="{00000000-0005-0000-0000-0000B5AD0000}"/>
    <cellStyle name="20% - Accent1 4 6 2 4 4 2 2 2" xfId="44654" xr:uid="{00000000-0005-0000-0000-0000B6AD0000}"/>
    <cellStyle name="20% - Accent1 4 6 2 4 4 2 3" xfId="44655" xr:uid="{00000000-0005-0000-0000-0000B7AD0000}"/>
    <cellStyle name="20% - Accent1 4 6 2 4 4 3" xfId="44656" xr:uid="{00000000-0005-0000-0000-0000B8AD0000}"/>
    <cellStyle name="20% - Accent1 4 6 2 4 4 3 2" xfId="44657" xr:uid="{00000000-0005-0000-0000-0000B9AD0000}"/>
    <cellStyle name="20% - Accent1 4 6 2 4 4 4" xfId="44658" xr:uid="{00000000-0005-0000-0000-0000BAAD0000}"/>
    <cellStyle name="20% - Accent1 4 6 2 4 5" xfId="44659" xr:uid="{00000000-0005-0000-0000-0000BBAD0000}"/>
    <cellStyle name="20% - Accent1 4 6 2 4 5 2" xfId="44660" xr:uid="{00000000-0005-0000-0000-0000BCAD0000}"/>
    <cellStyle name="20% - Accent1 4 6 2 4 5 2 2" xfId="44661" xr:uid="{00000000-0005-0000-0000-0000BDAD0000}"/>
    <cellStyle name="20% - Accent1 4 6 2 4 5 2 2 2" xfId="44662" xr:uid="{00000000-0005-0000-0000-0000BEAD0000}"/>
    <cellStyle name="20% - Accent1 4 6 2 4 5 2 3" xfId="44663" xr:uid="{00000000-0005-0000-0000-0000BFAD0000}"/>
    <cellStyle name="20% - Accent1 4 6 2 4 5 3" xfId="44664" xr:uid="{00000000-0005-0000-0000-0000C0AD0000}"/>
    <cellStyle name="20% - Accent1 4 6 2 4 5 3 2" xfId="44665" xr:uid="{00000000-0005-0000-0000-0000C1AD0000}"/>
    <cellStyle name="20% - Accent1 4 6 2 4 5 4" xfId="44666" xr:uid="{00000000-0005-0000-0000-0000C2AD0000}"/>
    <cellStyle name="20% - Accent1 4 6 2 4 6" xfId="44667" xr:uid="{00000000-0005-0000-0000-0000C3AD0000}"/>
    <cellStyle name="20% - Accent1 4 6 2 4 6 2" xfId="44668" xr:uid="{00000000-0005-0000-0000-0000C4AD0000}"/>
    <cellStyle name="20% - Accent1 4 6 2 4 6 2 2" xfId="44669" xr:uid="{00000000-0005-0000-0000-0000C5AD0000}"/>
    <cellStyle name="20% - Accent1 4 6 2 4 6 2 2 2" xfId="44670" xr:uid="{00000000-0005-0000-0000-0000C6AD0000}"/>
    <cellStyle name="20% - Accent1 4 6 2 4 6 2 3" xfId="44671" xr:uid="{00000000-0005-0000-0000-0000C7AD0000}"/>
    <cellStyle name="20% - Accent1 4 6 2 4 6 3" xfId="44672" xr:uid="{00000000-0005-0000-0000-0000C8AD0000}"/>
    <cellStyle name="20% - Accent1 4 6 2 4 6 3 2" xfId="44673" xr:uid="{00000000-0005-0000-0000-0000C9AD0000}"/>
    <cellStyle name="20% - Accent1 4 6 2 4 6 4" xfId="44674" xr:uid="{00000000-0005-0000-0000-0000CAAD0000}"/>
    <cellStyle name="20% - Accent1 4 6 2 4 7" xfId="44675" xr:uid="{00000000-0005-0000-0000-0000CBAD0000}"/>
    <cellStyle name="20% - Accent1 4 6 2 4 7 2" xfId="44676" xr:uid="{00000000-0005-0000-0000-0000CCAD0000}"/>
    <cellStyle name="20% - Accent1 4 6 2 4 7 2 2" xfId="44677" xr:uid="{00000000-0005-0000-0000-0000CDAD0000}"/>
    <cellStyle name="20% - Accent1 4 6 2 4 7 3" xfId="44678" xr:uid="{00000000-0005-0000-0000-0000CEAD0000}"/>
    <cellStyle name="20% - Accent1 4 6 2 4 8" xfId="44679" xr:uid="{00000000-0005-0000-0000-0000CFAD0000}"/>
    <cellStyle name="20% - Accent1 4 6 2 4 8 2" xfId="44680" xr:uid="{00000000-0005-0000-0000-0000D0AD0000}"/>
    <cellStyle name="20% - Accent1 4 6 2 4 8 2 2" xfId="44681" xr:uid="{00000000-0005-0000-0000-0000D1AD0000}"/>
    <cellStyle name="20% - Accent1 4 6 2 4 8 3" xfId="44682" xr:uid="{00000000-0005-0000-0000-0000D2AD0000}"/>
    <cellStyle name="20% - Accent1 4 6 2 4 9" xfId="44683" xr:uid="{00000000-0005-0000-0000-0000D3AD0000}"/>
    <cellStyle name="20% - Accent1 4 6 2 4 9 2" xfId="44684" xr:uid="{00000000-0005-0000-0000-0000D4AD0000}"/>
    <cellStyle name="20% - Accent1 4 6 2 5" xfId="44685" xr:uid="{00000000-0005-0000-0000-0000D5AD0000}"/>
    <cellStyle name="20% - Accent1 4 6 2 5 2" xfId="44686" xr:uid="{00000000-0005-0000-0000-0000D6AD0000}"/>
    <cellStyle name="20% - Accent1 4 6 2 5 2 2" xfId="44687" xr:uid="{00000000-0005-0000-0000-0000D7AD0000}"/>
    <cellStyle name="20% - Accent1 4 6 2 5 2 2 2" xfId="44688" xr:uid="{00000000-0005-0000-0000-0000D8AD0000}"/>
    <cellStyle name="20% - Accent1 4 6 2 5 2 2 2 2" xfId="44689" xr:uid="{00000000-0005-0000-0000-0000D9AD0000}"/>
    <cellStyle name="20% - Accent1 4 6 2 5 2 2 3" xfId="44690" xr:uid="{00000000-0005-0000-0000-0000DAAD0000}"/>
    <cellStyle name="20% - Accent1 4 6 2 5 2 3" xfId="44691" xr:uid="{00000000-0005-0000-0000-0000DBAD0000}"/>
    <cellStyle name="20% - Accent1 4 6 2 5 2 3 2" xfId="44692" xr:uid="{00000000-0005-0000-0000-0000DCAD0000}"/>
    <cellStyle name="20% - Accent1 4 6 2 5 2 4" xfId="44693" xr:uid="{00000000-0005-0000-0000-0000DDAD0000}"/>
    <cellStyle name="20% - Accent1 4 6 2 5 3" xfId="44694" xr:uid="{00000000-0005-0000-0000-0000DEAD0000}"/>
    <cellStyle name="20% - Accent1 4 6 2 5 3 2" xfId="44695" xr:uid="{00000000-0005-0000-0000-0000DFAD0000}"/>
    <cellStyle name="20% - Accent1 4 6 2 5 3 2 2" xfId="44696" xr:uid="{00000000-0005-0000-0000-0000E0AD0000}"/>
    <cellStyle name="20% - Accent1 4 6 2 5 3 2 2 2" xfId="44697" xr:uid="{00000000-0005-0000-0000-0000E1AD0000}"/>
    <cellStyle name="20% - Accent1 4 6 2 5 3 2 3" xfId="44698" xr:uid="{00000000-0005-0000-0000-0000E2AD0000}"/>
    <cellStyle name="20% - Accent1 4 6 2 5 3 3" xfId="44699" xr:uid="{00000000-0005-0000-0000-0000E3AD0000}"/>
    <cellStyle name="20% - Accent1 4 6 2 5 3 3 2" xfId="44700" xr:uid="{00000000-0005-0000-0000-0000E4AD0000}"/>
    <cellStyle name="20% - Accent1 4 6 2 5 3 4" xfId="44701" xr:uid="{00000000-0005-0000-0000-0000E5AD0000}"/>
    <cellStyle name="20% - Accent1 4 6 2 5 4" xfId="44702" xr:uid="{00000000-0005-0000-0000-0000E6AD0000}"/>
    <cellStyle name="20% - Accent1 4 6 2 5 4 2" xfId="44703" xr:uid="{00000000-0005-0000-0000-0000E7AD0000}"/>
    <cellStyle name="20% - Accent1 4 6 2 5 4 2 2" xfId="44704" xr:uid="{00000000-0005-0000-0000-0000E8AD0000}"/>
    <cellStyle name="20% - Accent1 4 6 2 5 4 2 2 2" xfId="44705" xr:uid="{00000000-0005-0000-0000-0000E9AD0000}"/>
    <cellStyle name="20% - Accent1 4 6 2 5 4 2 3" xfId="44706" xr:uid="{00000000-0005-0000-0000-0000EAAD0000}"/>
    <cellStyle name="20% - Accent1 4 6 2 5 4 3" xfId="44707" xr:uid="{00000000-0005-0000-0000-0000EBAD0000}"/>
    <cellStyle name="20% - Accent1 4 6 2 5 4 3 2" xfId="44708" xr:uid="{00000000-0005-0000-0000-0000ECAD0000}"/>
    <cellStyle name="20% - Accent1 4 6 2 5 4 4" xfId="44709" xr:uid="{00000000-0005-0000-0000-0000EDAD0000}"/>
    <cellStyle name="20% - Accent1 4 6 2 5 5" xfId="44710" xr:uid="{00000000-0005-0000-0000-0000EEAD0000}"/>
    <cellStyle name="20% - Accent1 4 6 2 5 5 2" xfId="44711" xr:uid="{00000000-0005-0000-0000-0000EFAD0000}"/>
    <cellStyle name="20% - Accent1 4 6 2 5 5 2 2" xfId="44712" xr:uid="{00000000-0005-0000-0000-0000F0AD0000}"/>
    <cellStyle name="20% - Accent1 4 6 2 5 5 3" xfId="44713" xr:uid="{00000000-0005-0000-0000-0000F1AD0000}"/>
    <cellStyle name="20% - Accent1 4 6 2 5 6" xfId="44714" xr:uid="{00000000-0005-0000-0000-0000F2AD0000}"/>
    <cellStyle name="20% - Accent1 4 6 2 5 6 2" xfId="44715" xr:uid="{00000000-0005-0000-0000-0000F3AD0000}"/>
    <cellStyle name="20% - Accent1 4 6 2 5 6 2 2" xfId="44716" xr:uid="{00000000-0005-0000-0000-0000F4AD0000}"/>
    <cellStyle name="20% - Accent1 4 6 2 5 6 3" xfId="44717" xr:uid="{00000000-0005-0000-0000-0000F5AD0000}"/>
    <cellStyle name="20% - Accent1 4 6 2 5 7" xfId="44718" xr:uid="{00000000-0005-0000-0000-0000F6AD0000}"/>
    <cellStyle name="20% - Accent1 4 6 2 5 7 2" xfId="44719" xr:uid="{00000000-0005-0000-0000-0000F7AD0000}"/>
    <cellStyle name="20% - Accent1 4 6 2 5 8" xfId="44720" xr:uid="{00000000-0005-0000-0000-0000F8AD0000}"/>
    <cellStyle name="20% - Accent1 4 6 2 5 8 2" xfId="44721" xr:uid="{00000000-0005-0000-0000-0000F9AD0000}"/>
    <cellStyle name="20% - Accent1 4 6 2 5 9" xfId="44722" xr:uid="{00000000-0005-0000-0000-0000FAAD0000}"/>
    <cellStyle name="20% - Accent1 4 6 2 6" xfId="44723" xr:uid="{00000000-0005-0000-0000-0000FBAD0000}"/>
    <cellStyle name="20% - Accent1 4 6 2 6 2" xfId="44724" xr:uid="{00000000-0005-0000-0000-0000FCAD0000}"/>
    <cellStyle name="20% - Accent1 4 6 2 6 2 2" xfId="44725" xr:uid="{00000000-0005-0000-0000-0000FDAD0000}"/>
    <cellStyle name="20% - Accent1 4 6 2 6 2 2 2" xfId="44726" xr:uid="{00000000-0005-0000-0000-0000FEAD0000}"/>
    <cellStyle name="20% - Accent1 4 6 2 6 2 2 2 2" xfId="44727" xr:uid="{00000000-0005-0000-0000-0000FFAD0000}"/>
    <cellStyle name="20% - Accent1 4 6 2 6 2 2 3" xfId="44728" xr:uid="{00000000-0005-0000-0000-000000AE0000}"/>
    <cellStyle name="20% - Accent1 4 6 2 6 2 3" xfId="44729" xr:uid="{00000000-0005-0000-0000-000001AE0000}"/>
    <cellStyle name="20% - Accent1 4 6 2 6 2 3 2" xfId="44730" xr:uid="{00000000-0005-0000-0000-000002AE0000}"/>
    <cellStyle name="20% - Accent1 4 6 2 6 2 4" xfId="44731" xr:uid="{00000000-0005-0000-0000-000003AE0000}"/>
    <cellStyle name="20% - Accent1 4 6 2 6 3" xfId="44732" xr:uid="{00000000-0005-0000-0000-000004AE0000}"/>
    <cellStyle name="20% - Accent1 4 6 2 6 3 2" xfId="44733" xr:uid="{00000000-0005-0000-0000-000005AE0000}"/>
    <cellStyle name="20% - Accent1 4 6 2 6 3 2 2" xfId="44734" xr:uid="{00000000-0005-0000-0000-000006AE0000}"/>
    <cellStyle name="20% - Accent1 4 6 2 6 3 2 2 2" xfId="44735" xr:uid="{00000000-0005-0000-0000-000007AE0000}"/>
    <cellStyle name="20% - Accent1 4 6 2 6 3 2 3" xfId="44736" xr:uid="{00000000-0005-0000-0000-000008AE0000}"/>
    <cellStyle name="20% - Accent1 4 6 2 6 3 3" xfId="44737" xr:uid="{00000000-0005-0000-0000-000009AE0000}"/>
    <cellStyle name="20% - Accent1 4 6 2 6 3 3 2" xfId="44738" xr:uid="{00000000-0005-0000-0000-00000AAE0000}"/>
    <cellStyle name="20% - Accent1 4 6 2 6 3 4" xfId="44739" xr:uid="{00000000-0005-0000-0000-00000BAE0000}"/>
    <cellStyle name="20% - Accent1 4 6 2 6 4" xfId="44740" xr:uid="{00000000-0005-0000-0000-00000CAE0000}"/>
    <cellStyle name="20% - Accent1 4 6 2 6 4 2" xfId="44741" xr:uid="{00000000-0005-0000-0000-00000DAE0000}"/>
    <cellStyle name="20% - Accent1 4 6 2 6 4 2 2" xfId="44742" xr:uid="{00000000-0005-0000-0000-00000EAE0000}"/>
    <cellStyle name="20% - Accent1 4 6 2 6 4 2 2 2" xfId="44743" xr:uid="{00000000-0005-0000-0000-00000FAE0000}"/>
    <cellStyle name="20% - Accent1 4 6 2 6 4 2 3" xfId="44744" xr:uid="{00000000-0005-0000-0000-000010AE0000}"/>
    <cellStyle name="20% - Accent1 4 6 2 6 4 3" xfId="44745" xr:uid="{00000000-0005-0000-0000-000011AE0000}"/>
    <cellStyle name="20% - Accent1 4 6 2 6 4 3 2" xfId="44746" xr:uid="{00000000-0005-0000-0000-000012AE0000}"/>
    <cellStyle name="20% - Accent1 4 6 2 6 4 4" xfId="44747" xr:uid="{00000000-0005-0000-0000-000013AE0000}"/>
    <cellStyle name="20% - Accent1 4 6 2 6 5" xfId="44748" xr:uid="{00000000-0005-0000-0000-000014AE0000}"/>
    <cellStyle name="20% - Accent1 4 6 2 6 5 2" xfId="44749" xr:uid="{00000000-0005-0000-0000-000015AE0000}"/>
    <cellStyle name="20% - Accent1 4 6 2 6 5 2 2" xfId="44750" xr:uid="{00000000-0005-0000-0000-000016AE0000}"/>
    <cellStyle name="20% - Accent1 4 6 2 6 5 3" xfId="44751" xr:uid="{00000000-0005-0000-0000-000017AE0000}"/>
    <cellStyle name="20% - Accent1 4 6 2 6 6" xfId="44752" xr:uid="{00000000-0005-0000-0000-000018AE0000}"/>
    <cellStyle name="20% - Accent1 4 6 2 6 6 2" xfId="44753" xr:uid="{00000000-0005-0000-0000-000019AE0000}"/>
    <cellStyle name="20% - Accent1 4 6 2 6 6 2 2" xfId="44754" xr:uid="{00000000-0005-0000-0000-00001AAE0000}"/>
    <cellStyle name="20% - Accent1 4 6 2 6 6 3" xfId="44755" xr:uid="{00000000-0005-0000-0000-00001BAE0000}"/>
    <cellStyle name="20% - Accent1 4 6 2 6 7" xfId="44756" xr:uid="{00000000-0005-0000-0000-00001CAE0000}"/>
    <cellStyle name="20% - Accent1 4 6 2 6 7 2" xfId="44757" xr:uid="{00000000-0005-0000-0000-00001DAE0000}"/>
    <cellStyle name="20% - Accent1 4 6 2 6 8" xfId="44758" xr:uid="{00000000-0005-0000-0000-00001EAE0000}"/>
    <cellStyle name="20% - Accent1 4 6 2 6 8 2" xfId="44759" xr:uid="{00000000-0005-0000-0000-00001FAE0000}"/>
    <cellStyle name="20% - Accent1 4 6 2 6 9" xfId="44760" xr:uid="{00000000-0005-0000-0000-000020AE0000}"/>
    <cellStyle name="20% - Accent1 4 6 2 7" xfId="44761" xr:uid="{00000000-0005-0000-0000-000021AE0000}"/>
    <cellStyle name="20% - Accent1 4 6 2 7 2" xfId="44762" xr:uid="{00000000-0005-0000-0000-000022AE0000}"/>
    <cellStyle name="20% - Accent1 4 6 2 7 2 2" xfId="44763" xr:uid="{00000000-0005-0000-0000-000023AE0000}"/>
    <cellStyle name="20% - Accent1 4 6 2 7 2 2 2" xfId="44764" xr:uid="{00000000-0005-0000-0000-000024AE0000}"/>
    <cellStyle name="20% - Accent1 4 6 2 7 2 3" xfId="44765" xr:uid="{00000000-0005-0000-0000-000025AE0000}"/>
    <cellStyle name="20% - Accent1 4 6 2 7 3" xfId="44766" xr:uid="{00000000-0005-0000-0000-000026AE0000}"/>
    <cellStyle name="20% - Accent1 4 6 2 7 3 2" xfId="44767" xr:uid="{00000000-0005-0000-0000-000027AE0000}"/>
    <cellStyle name="20% - Accent1 4 6 2 7 4" xfId="44768" xr:uid="{00000000-0005-0000-0000-000028AE0000}"/>
    <cellStyle name="20% - Accent1 4 6 2 8" xfId="44769" xr:uid="{00000000-0005-0000-0000-000029AE0000}"/>
    <cellStyle name="20% - Accent1 4 6 2 8 2" xfId="44770" xr:uid="{00000000-0005-0000-0000-00002AAE0000}"/>
    <cellStyle name="20% - Accent1 4 6 2 8 2 2" xfId="44771" xr:uid="{00000000-0005-0000-0000-00002BAE0000}"/>
    <cellStyle name="20% - Accent1 4 6 2 8 2 2 2" xfId="44772" xr:uid="{00000000-0005-0000-0000-00002CAE0000}"/>
    <cellStyle name="20% - Accent1 4 6 2 8 2 3" xfId="44773" xr:uid="{00000000-0005-0000-0000-00002DAE0000}"/>
    <cellStyle name="20% - Accent1 4 6 2 8 3" xfId="44774" xr:uid="{00000000-0005-0000-0000-00002EAE0000}"/>
    <cellStyle name="20% - Accent1 4 6 2 8 3 2" xfId="44775" xr:uid="{00000000-0005-0000-0000-00002FAE0000}"/>
    <cellStyle name="20% - Accent1 4 6 2 8 4" xfId="44776" xr:uid="{00000000-0005-0000-0000-000030AE0000}"/>
    <cellStyle name="20% - Accent1 4 6 2 9" xfId="44777" xr:uid="{00000000-0005-0000-0000-000031AE0000}"/>
    <cellStyle name="20% - Accent1 4 6 2 9 2" xfId="44778" xr:uid="{00000000-0005-0000-0000-000032AE0000}"/>
    <cellStyle name="20% - Accent1 4 6 2 9 2 2" xfId="44779" xr:uid="{00000000-0005-0000-0000-000033AE0000}"/>
    <cellStyle name="20% - Accent1 4 6 2 9 2 2 2" xfId="44780" xr:uid="{00000000-0005-0000-0000-000034AE0000}"/>
    <cellStyle name="20% - Accent1 4 6 2 9 2 3" xfId="44781" xr:uid="{00000000-0005-0000-0000-000035AE0000}"/>
    <cellStyle name="20% - Accent1 4 6 2 9 3" xfId="44782" xr:uid="{00000000-0005-0000-0000-000036AE0000}"/>
    <cellStyle name="20% - Accent1 4 6 2 9 3 2" xfId="44783" xr:uid="{00000000-0005-0000-0000-000037AE0000}"/>
    <cellStyle name="20% - Accent1 4 6 2 9 4" xfId="44784" xr:uid="{00000000-0005-0000-0000-000038AE0000}"/>
    <cellStyle name="20% - Accent1 4 6 3" xfId="44785" xr:uid="{00000000-0005-0000-0000-000039AE0000}"/>
    <cellStyle name="20% - Accent1 4 6 3 10" xfId="44786" xr:uid="{00000000-0005-0000-0000-00003AAE0000}"/>
    <cellStyle name="20% - Accent1 4 6 3 10 2" xfId="44787" xr:uid="{00000000-0005-0000-0000-00003BAE0000}"/>
    <cellStyle name="20% - Accent1 4 6 3 11" xfId="44788" xr:uid="{00000000-0005-0000-0000-00003CAE0000}"/>
    <cellStyle name="20% - Accent1 4 6 3 2" xfId="44789" xr:uid="{00000000-0005-0000-0000-00003DAE0000}"/>
    <cellStyle name="20% - Accent1 4 6 3 2 2" xfId="44790" xr:uid="{00000000-0005-0000-0000-00003EAE0000}"/>
    <cellStyle name="20% - Accent1 4 6 3 2 2 2" xfId="44791" xr:uid="{00000000-0005-0000-0000-00003FAE0000}"/>
    <cellStyle name="20% - Accent1 4 6 3 2 2 2 2" xfId="44792" xr:uid="{00000000-0005-0000-0000-000040AE0000}"/>
    <cellStyle name="20% - Accent1 4 6 3 2 2 2 2 2" xfId="44793" xr:uid="{00000000-0005-0000-0000-000041AE0000}"/>
    <cellStyle name="20% - Accent1 4 6 3 2 2 2 3" xfId="44794" xr:uid="{00000000-0005-0000-0000-000042AE0000}"/>
    <cellStyle name="20% - Accent1 4 6 3 2 2 3" xfId="44795" xr:uid="{00000000-0005-0000-0000-000043AE0000}"/>
    <cellStyle name="20% - Accent1 4 6 3 2 2 3 2" xfId="44796" xr:uid="{00000000-0005-0000-0000-000044AE0000}"/>
    <cellStyle name="20% - Accent1 4 6 3 2 2 4" xfId="44797" xr:uid="{00000000-0005-0000-0000-000045AE0000}"/>
    <cellStyle name="20% - Accent1 4 6 3 2 3" xfId="44798" xr:uid="{00000000-0005-0000-0000-000046AE0000}"/>
    <cellStyle name="20% - Accent1 4 6 3 2 3 2" xfId="44799" xr:uid="{00000000-0005-0000-0000-000047AE0000}"/>
    <cellStyle name="20% - Accent1 4 6 3 2 3 2 2" xfId="44800" xr:uid="{00000000-0005-0000-0000-000048AE0000}"/>
    <cellStyle name="20% - Accent1 4 6 3 2 3 2 2 2" xfId="44801" xr:uid="{00000000-0005-0000-0000-000049AE0000}"/>
    <cellStyle name="20% - Accent1 4 6 3 2 3 2 3" xfId="44802" xr:uid="{00000000-0005-0000-0000-00004AAE0000}"/>
    <cellStyle name="20% - Accent1 4 6 3 2 3 3" xfId="44803" xr:uid="{00000000-0005-0000-0000-00004BAE0000}"/>
    <cellStyle name="20% - Accent1 4 6 3 2 3 3 2" xfId="44804" xr:uid="{00000000-0005-0000-0000-00004CAE0000}"/>
    <cellStyle name="20% - Accent1 4 6 3 2 3 4" xfId="44805" xr:uid="{00000000-0005-0000-0000-00004DAE0000}"/>
    <cellStyle name="20% - Accent1 4 6 3 2 4" xfId="44806" xr:uid="{00000000-0005-0000-0000-00004EAE0000}"/>
    <cellStyle name="20% - Accent1 4 6 3 2 4 2" xfId="44807" xr:uid="{00000000-0005-0000-0000-00004FAE0000}"/>
    <cellStyle name="20% - Accent1 4 6 3 2 4 2 2" xfId="44808" xr:uid="{00000000-0005-0000-0000-000050AE0000}"/>
    <cellStyle name="20% - Accent1 4 6 3 2 4 2 2 2" xfId="44809" xr:uid="{00000000-0005-0000-0000-000051AE0000}"/>
    <cellStyle name="20% - Accent1 4 6 3 2 4 2 3" xfId="44810" xr:uid="{00000000-0005-0000-0000-000052AE0000}"/>
    <cellStyle name="20% - Accent1 4 6 3 2 4 3" xfId="44811" xr:uid="{00000000-0005-0000-0000-000053AE0000}"/>
    <cellStyle name="20% - Accent1 4 6 3 2 4 3 2" xfId="44812" xr:uid="{00000000-0005-0000-0000-000054AE0000}"/>
    <cellStyle name="20% - Accent1 4 6 3 2 4 4" xfId="44813" xr:uid="{00000000-0005-0000-0000-000055AE0000}"/>
    <cellStyle name="20% - Accent1 4 6 3 2 5" xfId="44814" xr:uid="{00000000-0005-0000-0000-000056AE0000}"/>
    <cellStyle name="20% - Accent1 4 6 3 2 5 2" xfId="44815" xr:uid="{00000000-0005-0000-0000-000057AE0000}"/>
    <cellStyle name="20% - Accent1 4 6 3 2 5 2 2" xfId="44816" xr:uid="{00000000-0005-0000-0000-000058AE0000}"/>
    <cellStyle name="20% - Accent1 4 6 3 2 5 3" xfId="44817" xr:uid="{00000000-0005-0000-0000-000059AE0000}"/>
    <cellStyle name="20% - Accent1 4 6 3 2 6" xfId="44818" xr:uid="{00000000-0005-0000-0000-00005AAE0000}"/>
    <cellStyle name="20% - Accent1 4 6 3 2 6 2" xfId="44819" xr:uid="{00000000-0005-0000-0000-00005BAE0000}"/>
    <cellStyle name="20% - Accent1 4 6 3 2 6 2 2" xfId="44820" xr:uid="{00000000-0005-0000-0000-00005CAE0000}"/>
    <cellStyle name="20% - Accent1 4 6 3 2 6 3" xfId="44821" xr:uid="{00000000-0005-0000-0000-00005DAE0000}"/>
    <cellStyle name="20% - Accent1 4 6 3 2 7" xfId="44822" xr:uid="{00000000-0005-0000-0000-00005EAE0000}"/>
    <cellStyle name="20% - Accent1 4 6 3 2 7 2" xfId="44823" xr:uid="{00000000-0005-0000-0000-00005FAE0000}"/>
    <cellStyle name="20% - Accent1 4 6 3 2 8" xfId="44824" xr:uid="{00000000-0005-0000-0000-000060AE0000}"/>
    <cellStyle name="20% - Accent1 4 6 3 2 8 2" xfId="44825" xr:uid="{00000000-0005-0000-0000-000061AE0000}"/>
    <cellStyle name="20% - Accent1 4 6 3 2 9" xfId="44826" xr:uid="{00000000-0005-0000-0000-000062AE0000}"/>
    <cellStyle name="20% - Accent1 4 6 3 3" xfId="44827" xr:uid="{00000000-0005-0000-0000-000063AE0000}"/>
    <cellStyle name="20% - Accent1 4 6 3 3 2" xfId="44828" xr:uid="{00000000-0005-0000-0000-000064AE0000}"/>
    <cellStyle name="20% - Accent1 4 6 3 3 2 2" xfId="44829" xr:uid="{00000000-0005-0000-0000-000065AE0000}"/>
    <cellStyle name="20% - Accent1 4 6 3 3 2 2 2" xfId="44830" xr:uid="{00000000-0005-0000-0000-000066AE0000}"/>
    <cellStyle name="20% - Accent1 4 6 3 3 2 2 2 2" xfId="44831" xr:uid="{00000000-0005-0000-0000-000067AE0000}"/>
    <cellStyle name="20% - Accent1 4 6 3 3 2 2 3" xfId="44832" xr:uid="{00000000-0005-0000-0000-000068AE0000}"/>
    <cellStyle name="20% - Accent1 4 6 3 3 2 3" xfId="44833" xr:uid="{00000000-0005-0000-0000-000069AE0000}"/>
    <cellStyle name="20% - Accent1 4 6 3 3 2 3 2" xfId="44834" xr:uid="{00000000-0005-0000-0000-00006AAE0000}"/>
    <cellStyle name="20% - Accent1 4 6 3 3 2 4" xfId="44835" xr:uid="{00000000-0005-0000-0000-00006BAE0000}"/>
    <cellStyle name="20% - Accent1 4 6 3 3 3" xfId="44836" xr:uid="{00000000-0005-0000-0000-00006CAE0000}"/>
    <cellStyle name="20% - Accent1 4 6 3 3 3 2" xfId="44837" xr:uid="{00000000-0005-0000-0000-00006DAE0000}"/>
    <cellStyle name="20% - Accent1 4 6 3 3 3 2 2" xfId="44838" xr:uid="{00000000-0005-0000-0000-00006EAE0000}"/>
    <cellStyle name="20% - Accent1 4 6 3 3 3 2 2 2" xfId="44839" xr:uid="{00000000-0005-0000-0000-00006FAE0000}"/>
    <cellStyle name="20% - Accent1 4 6 3 3 3 2 3" xfId="44840" xr:uid="{00000000-0005-0000-0000-000070AE0000}"/>
    <cellStyle name="20% - Accent1 4 6 3 3 3 3" xfId="44841" xr:uid="{00000000-0005-0000-0000-000071AE0000}"/>
    <cellStyle name="20% - Accent1 4 6 3 3 3 3 2" xfId="44842" xr:uid="{00000000-0005-0000-0000-000072AE0000}"/>
    <cellStyle name="20% - Accent1 4 6 3 3 3 4" xfId="44843" xr:uid="{00000000-0005-0000-0000-000073AE0000}"/>
    <cellStyle name="20% - Accent1 4 6 3 3 4" xfId="44844" xr:uid="{00000000-0005-0000-0000-000074AE0000}"/>
    <cellStyle name="20% - Accent1 4 6 3 3 4 2" xfId="44845" xr:uid="{00000000-0005-0000-0000-000075AE0000}"/>
    <cellStyle name="20% - Accent1 4 6 3 3 4 2 2" xfId="44846" xr:uid="{00000000-0005-0000-0000-000076AE0000}"/>
    <cellStyle name="20% - Accent1 4 6 3 3 4 2 2 2" xfId="44847" xr:uid="{00000000-0005-0000-0000-000077AE0000}"/>
    <cellStyle name="20% - Accent1 4 6 3 3 4 2 3" xfId="44848" xr:uid="{00000000-0005-0000-0000-000078AE0000}"/>
    <cellStyle name="20% - Accent1 4 6 3 3 4 3" xfId="44849" xr:uid="{00000000-0005-0000-0000-000079AE0000}"/>
    <cellStyle name="20% - Accent1 4 6 3 3 4 3 2" xfId="44850" xr:uid="{00000000-0005-0000-0000-00007AAE0000}"/>
    <cellStyle name="20% - Accent1 4 6 3 3 4 4" xfId="44851" xr:uid="{00000000-0005-0000-0000-00007BAE0000}"/>
    <cellStyle name="20% - Accent1 4 6 3 3 5" xfId="44852" xr:uid="{00000000-0005-0000-0000-00007CAE0000}"/>
    <cellStyle name="20% - Accent1 4 6 3 3 5 2" xfId="44853" xr:uid="{00000000-0005-0000-0000-00007DAE0000}"/>
    <cellStyle name="20% - Accent1 4 6 3 3 5 2 2" xfId="44854" xr:uid="{00000000-0005-0000-0000-00007EAE0000}"/>
    <cellStyle name="20% - Accent1 4 6 3 3 5 3" xfId="44855" xr:uid="{00000000-0005-0000-0000-00007FAE0000}"/>
    <cellStyle name="20% - Accent1 4 6 3 3 6" xfId="44856" xr:uid="{00000000-0005-0000-0000-000080AE0000}"/>
    <cellStyle name="20% - Accent1 4 6 3 3 6 2" xfId="44857" xr:uid="{00000000-0005-0000-0000-000081AE0000}"/>
    <cellStyle name="20% - Accent1 4 6 3 3 6 2 2" xfId="44858" xr:uid="{00000000-0005-0000-0000-000082AE0000}"/>
    <cellStyle name="20% - Accent1 4 6 3 3 6 3" xfId="44859" xr:uid="{00000000-0005-0000-0000-000083AE0000}"/>
    <cellStyle name="20% - Accent1 4 6 3 3 7" xfId="44860" xr:uid="{00000000-0005-0000-0000-000084AE0000}"/>
    <cellStyle name="20% - Accent1 4 6 3 3 7 2" xfId="44861" xr:uid="{00000000-0005-0000-0000-000085AE0000}"/>
    <cellStyle name="20% - Accent1 4 6 3 3 8" xfId="44862" xr:uid="{00000000-0005-0000-0000-000086AE0000}"/>
    <cellStyle name="20% - Accent1 4 6 3 3 8 2" xfId="44863" xr:uid="{00000000-0005-0000-0000-000087AE0000}"/>
    <cellStyle name="20% - Accent1 4 6 3 3 9" xfId="44864" xr:uid="{00000000-0005-0000-0000-000088AE0000}"/>
    <cellStyle name="20% - Accent1 4 6 3 4" xfId="44865" xr:uid="{00000000-0005-0000-0000-000089AE0000}"/>
    <cellStyle name="20% - Accent1 4 6 3 4 2" xfId="44866" xr:uid="{00000000-0005-0000-0000-00008AAE0000}"/>
    <cellStyle name="20% - Accent1 4 6 3 4 2 2" xfId="44867" xr:uid="{00000000-0005-0000-0000-00008BAE0000}"/>
    <cellStyle name="20% - Accent1 4 6 3 4 2 2 2" xfId="44868" xr:uid="{00000000-0005-0000-0000-00008CAE0000}"/>
    <cellStyle name="20% - Accent1 4 6 3 4 2 3" xfId="44869" xr:uid="{00000000-0005-0000-0000-00008DAE0000}"/>
    <cellStyle name="20% - Accent1 4 6 3 4 3" xfId="44870" xr:uid="{00000000-0005-0000-0000-00008EAE0000}"/>
    <cellStyle name="20% - Accent1 4 6 3 4 3 2" xfId="44871" xr:uid="{00000000-0005-0000-0000-00008FAE0000}"/>
    <cellStyle name="20% - Accent1 4 6 3 4 4" xfId="44872" xr:uid="{00000000-0005-0000-0000-000090AE0000}"/>
    <cellStyle name="20% - Accent1 4 6 3 5" xfId="44873" xr:uid="{00000000-0005-0000-0000-000091AE0000}"/>
    <cellStyle name="20% - Accent1 4 6 3 5 2" xfId="44874" xr:uid="{00000000-0005-0000-0000-000092AE0000}"/>
    <cellStyle name="20% - Accent1 4 6 3 5 2 2" xfId="44875" xr:uid="{00000000-0005-0000-0000-000093AE0000}"/>
    <cellStyle name="20% - Accent1 4 6 3 5 2 2 2" xfId="44876" xr:uid="{00000000-0005-0000-0000-000094AE0000}"/>
    <cellStyle name="20% - Accent1 4 6 3 5 2 3" xfId="44877" xr:uid="{00000000-0005-0000-0000-000095AE0000}"/>
    <cellStyle name="20% - Accent1 4 6 3 5 3" xfId="44878" xr:uid="{00000000-0005-0000-0000-000096AE0000}"/>
    <cellStyle name="20% - Accent1 4 6 3 5 3 2" xfId="44879" xr:uid="{00000000-0005-0000-0000-000097AE0000}"/>
    <cellStyle name="20% - Accent1 4 6 3 5 4" xfId="44880" xr:uid="{00000000-0005-0000-0000-000098AE0000}"/>
    <cellStyle name="20% - Accent1 4 6 3 6" xfId="44881" xr:uid="{00000000-0005-0000-0000-000099AE0000}"/>
    <cellStyle name="20% - Accent1 4 6 3 6 2" xfId="44882" xr:uid="{00000000-0005-0000-0000-00009AAE0000}"/>
    <cellStyle name="20% - Accent1 4 6 3 6 2 2" xfId="44883" xr:uid="{00000000-0005-0000-0000-00009BAE0000}"/>
    <cellStyle name="20% - Accent1 4 6 3 6 2 2 2" xfId="44884" xr:uid="{00000000-0005-0000-0000-00009CAE0000}"/>
    <cellStyle name="20% - Accent1 4 6 3 6 2 3" xfId="44885" xr:uid="{00000000-0005-0000-0000-00009DAE0000}"/>
    <cellStyle name="20% - Accent1 4 6 3 6 3" xfId="44886" xr:uid="{00000000-0005-0000-0000-00009EAE0000}"/>
    <cellStyle name="20% - Accent1 4 6 3 6 3 2" xfId="44887" xr:uid="{00000000-0005-0000-0000-00009FAE0000}"/>
    <cellStyle name="20% - Accent1 4 6 3 6 4" xfId="44888" xr:uid="{00000000-0005-0000-0000-0000A0AE0000}"/>
    <cellStyle name="20% - Accent1 4 6 3 7" xfId="44889" xr:uid="{00000000-0005-0000-0000-0000A1AE0000}"/>
    <cellStyle name="20% - Accent1 4 6 3 7 2" xfId="44890" xr:uid="{00000000-0005-0000-0000-0000A2AE0000}"/>
    <cellStyle name="20% - Accent1 4 6 3 7 2 2" xfId="44891" xr:uid="{00000000-0005-0000-0000-0000A3AE0000}"/>
    <cellStyle name="20% - Accent1 4 6 3 7 3" xfId="44892" xr:uid="{00000000-0005-0000-0000-0000A4AE0000}"/>
    <cellStyle name="20% - Accent1 4 6 3 8" xfId="44893" xr:uid="{00000000-0005-0000-0000-0000A5AE0000}"/>
    <cellStyle name="20% - Accent1 4 6 3 8 2" xfId="44894" xr:uid="{00000000-0005-0000-0000-0000A6AE0000}"/>
    <cellStyle name="20% - Accent1 4 6 3 8 2 2" xfId="44895" xr:uid="{00000000-0005-0000-0000-0000A7AE0000}"/>
    <cellStyle name="20% - Accent1 4 6 3 8 3" xfId="44896" xr:uid="{00000000-0005-0000-0000-0000A8AE0000}"/>
    <cellStyle name="20% - Accent1 4 6 3 9" xfId="44897" xr:uid="{00000000-0005-0000-0000-0000A9AE0000}"/>
    <cellStyle name="20% - Accent1 4 6 3 9 2" xfId="44898" xr:uid="{00000000-0005-0000-0000-0000AAAE0000}"/>
    <cellStyle name="20% - Accent1 4 6 4" xfId="44899" xr:uid="{00000000-0005-0000-0000-0000ABAE0000}"/>
    <cellStyle name="20% - Accent1 4 6 4 10" xfId="44900" xr:uid="{00000000-0005-0000-0000-0000ACAE0000}"/>
    <cellStyle name="20% - Accent1 4 6 4 10 2" xfId="44901" xr:uid="{00000000-0005-0000-0000-0000ADAE0000}"/>
    <cellStyle name="20% - Accent1 4 6 4 11" xfId="44902" xr:uid="{00000000-0005-0000-0000-0000AEAE0000}"/>
    <cellStyle name="20% - Accent1 4 6 4 2" xfId="44903" xr:uid="{00000000-0005-0000-0000-0000AFAE0000}"/>
    <cellStyle name="20% - Accent1 4 6 4 2 2" xfId="44904" xr:uid="{00000000-0005-0000-0000-0000B0AE0000}"/>
    <cellStyle name="20% - Accent1 4 6 4 2 2 2" xfId="44905" xr:uid="{00000000-0005-0000-0000-0000B1AE0000}"/>
    <cellStyle name="20% - Accent1 4 6 4 2 2 2 2" xfId="44906" xr:uid="{00000000-0005-0000-0000-0000B2AE0000}"/>
    <cellStyle name="20% - Accent1 4 6 4 2 2 2 2 2" xfId="44907" xr:uid="{00000000-0005-0000-0000-0000B3AE0000}"/>
    <cellStyle name="20% - Accent1 4 6 4 2 2 2 3" xfId="44908" xr:uid="{00000000-0005-0000-0000-0000B4AE0000}"/>
    <cellStyle name="20% - Accent1 4 6 4 2 2 3" xfId="44909" xr:uid="{00000000-0005-0000-0000-0000B5AE0000}"/>
    <cellStyle name="20% - Accent1 4 6 4 2 2 3 2" xfId="44910" xr:uid="{00000000-0005-0000-0000-0000B6AE0000}"/>
    <cellStyle name="20% - Accent1 4 6 4 2 2 4" xfId="44911" xr:uid="{00000000-0005-0000-0000-0000B7AE0000}"/>
    <cellStyle name="20% - Accent1 4 6 4 2 3" xfId="44912" xr:uid="{00000000-0005-0000-0000-0000B8AE0000}"/>
    <cellStyle name="20% - Accent1 4 6 4 2 3 2" xfId="44913" xr:uid="{00000000-0005-0000-0000-0000B9AE0000}"/>
    <cellStyle name="20% - Accent1 4 6 4 2 3 2 2" xfId="44914" xr:uid="{00000000-0005-0000-0000-0000BAAE0000}"/>
    <cellStyle name="20% - Accent1 4 6 4 2 3 2 2 2" xfId="44915" xr:uid="{00000000-0005-0000-0000-0000BBAE0000}"/>
    <cellStyle name="20% - Accent1 4 6 4 2 3 2 3" xfId="44916" xr:uid="{00000000-0005-0000-0000-0000BCAE0000}"/>
    <cellStyle name="20% - Accent1 4 6 4 2 3 3" xfId="44917" xr:uid="{00000000-0005-0000-0000-0000BDAE0000}"/>
    <cellStyle name="20% - Accent1 4 6 4 2 3 3 2" xfId="44918" xr:uid="{00000000-0005-0000-0000-0000BEAE0000}"/>
    <cellStyle name="20% - Accent1 4 6 4 2 3 4" xfId="44919" xr:uid="{00000000-0005-0000-0000-0000BFAE0000}"/>
    <cellStyle name="20% - Accent1 4 6 4 2 4" xfId="44920" xr:uid="{00000000-0005-0000-0000-0000C0AE0000}"/>
    <cellStyle name="20% - Accent1 4 6 4 2 4 2" xfId="44921" xr:uid="{00000000-0005-0000-0000-0000C1AE0000}"/>
    <cellStyle name="20% - Accent1 4 6 4 2 4 2 2" xfId="44922" xr:uid="{00000000-0005-0000-0000-0000C2AE0000}"/>
    <cellStyle name="20% - Accent1 4 6 4 2 4 2 2 2" xfId="44923" xr:uid="{00000000-0005-0000-0000-0000C3AE0000}"/>
    <cellStyle name="20% - Accent1 4 6 4 2 4 2 3" xfId="44924" xr:uid="{00000000-0005-0000-0000-0000C4AE0000}"/>
    <cellStyle name="20% - Accent1 4 6 4 2 4 3" xfId="44925" xr:uid="{00000000-0005-0000-0000-0000C5AE0000}"/>
    <cellStyle name="20% - Accent1 4 6 4 2 4 3 2" xfId="44926" xr:uid="{00000000-0005-0000-0000-0000C6AE0000}"/>
    <cellStyle name="20% - Accent1 4 6 4 2 4 4" xfId="44927" xr:uid="{00000000-0005-0000-0000-0000C7AE0000}"/>
    <cellStyle name="20% - Accent1 4 6 4 2 5" xfId="44928" xr:uid="{00000000-0005-0000-0000-0000C8AE0000}"/>
    <cellStyle name="20% - Accent1 4 6 4 2 5 2" xfId="44929" xr:uid="{00000000-0005-0000-0000-0000C9AE0000}"/>
    <cellStyle name="20% - Accent1 4 6 4 2 5 2 2" xfId="44930" xr:uid="{00000000-0005-0000-0000-0000CAAE0000}"/>
    <cellStyle name="20% - Accent1 4 6 4 2 5 3" xfId="44931" xr:uid="{00000000-0005-0000-0000-0000CBAE0000}"/>
    <cellStyle name="20% - Accent1 4 6 4 2 6" xfId="44932" xr:uid="{00000000-0005-0000-0000-0000CCAE0000}"/>
    <cellStyle name="20% - Accent1 4 6 4 2 6 2" xfId="44933" xr:uid="{00000000-0005-0000-0000-0000CDAE0000}"/>
    <cellStyle name="20% - Accent1 4 6 4 2 6 2 2" xfId="44934" xr:uid="{00000000-0005-0000-0000-0000CEAE0000}"/>
    <cellStyle name="20% - Accent1 4 6 4 2 6 3" xfId="44935" xr:uid="{00000000-0005-0000-0000-0000CFAE0000}"/>
    <cellStyle name="20% - Accent1 4 6 4 2 7" xfId="44936" xr:uid="{00000000-0005-0000-0000-0000D0AE0000}"/>
    <cellStyle name="20% - Accent1 4 6 4 2 7 2" xfId="44937" xr:uid="{00000000-0005-0000-0000-0000D1AE0000}"/>
    <cellStyle name="20% - Accent1 4 6 4 2 8" xfId="44938" xr:uid="{00000000-0005-0000-0000-0000D2AE0000}"/>
    <cellStyle name="20% - Accent1 4 6 4 2 8 2" xfId="44939" xr:uid="{00000000-0005-0000-0000-0000D3AE0000}"/>
    <cellStyle name="20% - Accent1 4 6 4 2 9" xfId="44940" xr:uid="{00000000-0005-0000-0000-0000D4AE0000}"/>
    <cellStyle name="20% - Accent1 4 6 4 3" xfId="44941" xr:uid="{00000000-0005-0000-0000-0000D5AE0000}"/>
    <cellStyle name="20% - Accent1 4 6 4 3 2" xfId="44942" xr:uid="{00000000-0005-0000-0000-0000D6AE0000}"/>
    <cellStyle name="20% - Accent1 4 6 4 3 2 2" xfId="44943" xr:uid="{00000000-0005-0000-0000-0000D7AE0000}"/>
    <cellStyle name="20% - Accent1 4 6 4 3 2 2 2" xfId="44944" xr:uid="{00000000-0005-0000-0000-0000D8AE0000}"/>
    <cellStyle name="20% - Accent1 4 6 4 3 2 2 2 2" xfId="44945" xr:uid="{00000000-0005-0000-0000-0000D9AE0000}"/>
    <cellStyle name="20% - Accent1 4 6 4 3 2 2 3" xfId="44946" xr:uid="{00000000-0005-0000-0000-0000DAAE0000}"/>
    <cellStyle name="20% - Accent1 4 6 4 3 2 3" xfId="44947" xr:uid="{00000000-0005-0000-0000-0000DBAE0000}"/>
    <cellStyle name="20% - Accent1 4 6 4 3 2 3 2" xfId="44948" xr:uid="{00000000-0005-0000-0000-0000DCAE0000}"/>
    <cellStyle name="20% - Accent1 4 6 4 3 2 4" xfId="44949" xr:uid="{00000000-0005-0000-0000-0000DDAE0000}"/>
    <cellStyle name="20% - Accent1 4 6 4 3 3" xfId="44950" xr:uid="{00000000-0005-0000-0000-0000DEAE0000}"/>
    <cellStyle name="20% - Accent1 4 6 4 3 3 2" xfId="44951" xr:uid="{00000000-0005-0000-0000-0000DFAE0000}"/>
    <cellStyle name="20% - Accent1 4 6 4 3 3 2 2" xfId="44952" xr:uid="{00000000-0005-0000-0000-0000E0AE0000}"/>
    <cellStyle name="20% - Accent1 4 6 4 3 3 2 2 2" xfId="44953" xr:uid="{00000000-0005-0000-0000-0000E1AE0000}"/>
    <cellStyle name="20% - Accent1 4 6 4 3 3 2 3" xfId="44954" xr:uid="{00000000-0005-0000-0000-0000E2AE0000}"/>
    <cellStyle name="20% - Accent1 4 6 4 3 3 3" xfId="44955" xr:uid="{00000000-0005-0000-0000-0000E3AE0000}"/>
    <cellStyle name="20% - Accent1 4 6 4 3 3 3 2" xfId="44956" xr:uid="{00000000-0005-0000-0000-0000E4AE0000}"/>
    <cellStyle name="20% - Accent1 4 6 4 3 3 4" xfId="44957" xr:uid="{00000000-0005-0000-0000-0000E5AE0000}"/>
    <cellStyle name="20% - Accent1 4 6 4 3 4" xfId="44958" xr:uid="{00000000-0005-0000-0000-0000E6AE0000}"/>
    <cellStyle name="20% - Accent1 4 6 4 3 4 2" xfId="44959" xr:uid="{00000000-0005-0000-0000-0000E7AE0000}"/>
    <cellStyle name="20% - Accent1 4 6 4 3 4 2 2" xfId="44960" xr:uid="{00000000-0005-0000-0000-0000E8AE0000}"/>
    <cellStyle name="20% - Accent1 4 6 4 3 4 2 2 2" xfId="44961" xr:uid="{00000000-0005-0000-0000-0000E9AE0000}"/>
    <cellStyle name="20% - Accent1 4 6 4 3 4 2 3" xfId="44962" xr:uid="{00000000-0005-0000-0000-0000EAAE0000}"/>
    <cellStyle name="20% - Accent1 4 6 4 3 4 3" xfId="44963" xr:uid="{00000000-0005-0000-0000-0000EBAE0000}"/>
    <cellStyle name="20% - Accent1 4 6 4 3 4 3 2" xfId="44964" xr:uid="{00000000-0005-0000-0000-0000ECAE0000}"/>
    <cellStyle name="20% - Accent1 4 6 4 3 4 4" xfId="44965" xr:uid="{00000000-0005-0000-0000-0000EDAE0000}"/>
    <cellStyle name="20% - Accent1 4 6 4 3 5" xfId="44966" xr:uid="{00000000-0005-0000-0000-0000EEAE0000}"/>
    <cellStyle name="20% - Accent1 4 6 4 3 5 2" xfId="44967" xr:uid="{00000000-0005-0000-0000-0000EFAE0000}"/>
    <cellStyle name="20% - Accent1 4 6 4 3 5 2 2" xfId="44968" xr:uid="{00000000-0005-0000-0000-0000F0AE0000}"/>
    <cellStyle name="20% - Accent1 4 6 4 3 5 3" xfId="44969" xr:uid="{00000000-0005-0000-0000-0000F1AE0000}"/>
    <cellStyle name="20% - Accent1 4 6 4 3 6" xfId="44970" xr:uid="{00000000-0005-0000-0000-0000F2AE0000}"/>
    <cellStyle name="20% - Accent1 4 6 4 3 6 2" xfId="44971" xr:uid="{00000000-0005-0000-0000-0000F3AE0000}"/>
    <cellStyle name="20% - Accent1 4 6 4 3 6 2 2" xfId="44972" xr:uid="{00000000-0005-0000-0000-0000F4AE0000}"/>
    <cellStyle name="20% - Accent1 4 6 4 3 6 3" xfId="44973" xr:uid="{00000000-0005-0000-0000-0000F5AE0000}"/>
    <cellStyle name="20% - Accent1 4 6 4 3 7" xfId="44974" xr:uid="{00000000-0005-0000-0000-0000F6AE0000}"/>
    <cellStyle name="20% - Accent1 4 6 4 3 7 2" xfId="44975" xr:uid="{00000000-0005-0000-0000-0000F7AE0000}"/>
    <cellStyle name="20% - Accent1 4 6 4 3 8" xfId="44976" xr:uid="{00000000-0005-0000-0000-0000F8AE0000}"/>
    <cellStyle name="20% - Accent1 4 6 4 3 8 2" xfId="44977" xr:uid="{00000000-0005-0000-0000-0000F9AE0000}"/>
    <cellStyle name="20% - Accent1 4 6 4 3 9" xfId="44978" xr:uid="{00000000-0005-0000-0000-0000FAAE0000}"/>
    <cellStyle name="20% - Accent1 4 6 4 4" xfId="44979" xr:uid="{00000000-0005-0000-0000-0000FBAE0000}"/>
    <cellStyle name="20% - Accent1 4 6 4 4 2" xfId="44980" xr:uid="{00000000-0005-0000-0000-0000FCAE0000}"/>
    <cellStyle name="20% - Accent1 4 6 4 4 2 2" xfId="44981" xr:uid="{00000000-0005-0000-0000-0000FDAE0000}"/>
    <cellStyle name="20% - Accent1 4 6 4 4 2 2 2" xfId="44982" xr:uid="{00000000-0005-0000-0000-0000FEAE0000}"/>
    <cellStyle name="20% - Accent1 4 6 4 4 2 3" xfId="44983" xr:uid="{00000000-0005-0000-0000-0000FFAE0000}"/>
    <cellStyle name="20% - Accent1 4 6 4 4 3" xfId="44984" xr:uid="{00000000-0005-0000-0000-000000AF0000}"/>
    <cellStyle name="20% - Accent1 4 6 4 4 3 2" xfId="44985" xr:uid="{00000000-0005-0000-0000-000001AF0000}"/>
    <cellStyle name="20% - Accent1 4 6 4 4 4" xfId="44986" xr:uid="{00000000-0005-0000-0000-000002AF0000}"/>
    <cellStyle name="20% - Accent1 4 6 4 5" xfId="44987" xr:uid="{00000000-0005-0000-0000-000003AF0000}"/>
    <cellStyle name="20% - Accent1 4 6 4 5 2" xfId="44988" xr:uid="{00000000-0005-0000-0000-000004AF0000}"/>
    <cellStyle name="20% - Accent1 4 6 4 5 2 2" xfId="44989" xr:uid="{00000000-0005-0000-0000-000005AF0000}"/>
    <cellStyle name="20% - Accent1 4 6 4 5 2 2 2" xfId="44990" xr:uid="{00000000-0005-0000-0000-000006AF0000}"/>
    <cellStyle name="20% - Accent1 4 6 4 5 2 3" xfId="44991" xr:uid="{00000000-0005-0000-0000-000007AF0000}"/>
    <cellStyle name="20% - Accent1 4 6 4 5 3" xfId="44992" xr:uid="{00000000-0005-0000-0000-000008AF0000}"/>
    <cellStyle name="20% - Accent1 4 6 4 5 3 2" xfId="44993" xr:uid="{00000000-0005-0000-0000-000009AF0000}"/>
    <cellStyle name="20% - Accent1 4 6 4 5 4" xfId="44994" xr:uid="{00000000-0005-0000-0000-00000AAF0000}"/>
    <cellStyle name="20% - Accent1 4 6 4 6" xfId="44995" xr:uid="{00000000-0005-0000-0000-00000BAF0000}"/>
    <cellStyle name="20% - Accent1 4 6 4 6 2" xfId="44996" xr:uid="{00000000-0005-0000-0000-00000CAF0000}"/>
    <cellStyle name="20% - Accent1 4 6 4 6 2 2" xfId="44997" xr:uid="{00000000-0005-0000-0000-00000DAF0000}"/>
    <cellStyle name="20% - Accent1 4 6 4 6 2 2 2" xfId="44998" xr:uid="{00000000-0005-0000-0000-00000EAF0000}"/>
    <cellStyle name="20% - Accent1 4 6 4 6 2 3" xfId="44999" xr:uid="{00000000-0005-0000-0000-00000FAF0000}"/>
    <cellStyle name="20% - Accent1 4 6 4 6 3" xfId="45000" xr:uid="{00000000-0005-0000-0000-000010AF0000}"/>
    <cellStyle name="20% - Accent1 4 6 4 6 3 2" xfId="45001" xr:uid="{00000000-0005-0000-0000-000011AF0000}"/>
    <cellStyle name="20% - Accent1 4 6 4 6 4" xfId="45002" xr:uid="{00000000-0005-0000-0000-000012AF0000}"/>
    <cellStyle name="20% - Accent1 4 6 4 7" xfId="45003" xr:uid="{00000000-0005-0000-0000-000013AF0000}"/>
    <cellStyle name="20% - Accent1 4 6 4 7 2" xfId="45004" xr:uid="{00000000-0005-0000-0000-000014AF0000}"/>
    <cellStyle name="20% - Accent1 4 6 4 7 2 2" xfId="45005" xr:uid="{00000000-0005-0000-0000-000015AF0000}"/>
    <cellStyle name="20% - Accent1 4 6 4 7 3" xfId="45006" xr:uid="{00000000-0005-0000-0000-000016AF0000}"/>
    <cellStyle name="20% - Accent1 4 6 4 8" xfId="45007" xr:uid="{00000000-0005-0000-0000-000017AF0000}"/>
    <cellStyle name="20% - Accent1 4 6 4 8 2" xfId="45008" xr:uid="{00000000-0005-0000-0000-000018AF0000}"/>
    <cellStyle name="20% - Accent1 4 6 4 8 2 2" xfId="45009" xr:uid="{00000000-0005-0000-0000-000019AF0000}"/>
    <cellStyle name="20% - Accent1 4 6 4 8 3" xfId="45010" xr:uid="{00000000-0005-0000-0000-00001AAF0000}"/>
    <cellStyle name="20% - Accent1 4 6 4 9" xfId="45011" xr:uid="{00000000-0005-0000-0000-00001BAF0000}"/>
    <cellStyle name="20% - Accent1 4 6 4 9 2" xfId="45012" xr:uid="{00000000-0005-0000-0000-00001CAF0000}"/>
    <cellStyle name="20% - Accent1 4 6 5" xfId="45013" xr:uid="{00000000-0005-0000-0000-00001DAF0000}"/>
    <cellStyle name="20% - Accent1 4 6 5 10" xfId="45014" xr:uid="{00000000-0005-0000-0000-00001EAF0000}"/>
    <cellStyle name="20% - Accent1 4 6 5 10 2" xfId="45015" xr:uid="{00000000-0005-0000-0000-00001FAF0000}"/>
    <cellStyle name="20% - Accent1 4 6 5 11" xfId="45016" xr:uid="{00000000-0005-0000-0000-000020AF0000}"/>
    <cellStyle name="20% - Accent1 4 6 5 2" xfId="45017" xr:uid="{00000000-0005-0000-0000-000021AF0000}"/>
    <cellStyle name="20% - Accent1 4 6 5 2 2" xfId="45018" xr:uid="{00000000-0005-0000-0000-000022AF0000}"/>
    <cellStyle name="20% - Accent1 4 6 5 2 2 2" xfId="45019" xr:uid="{00000000-0005-0000-0000-000023AF0000}"/>
    <cellStyle name="20% - Accent1 4 6 5 2 2 2 2" xfId="45020" xr:uid="{00000000-0005-0000-0000-000024AF0000}"/>
    <cellStyle name="20% - Accent1 4 6 5 2 2 2 2 2" xfId="45021" xr:uid="{00000000-0005-0000-0000-000025AF0000}"/>
    <cellStyle name="20% - Accent1 4 6 5 2 2 2 3" xfId="45022" xr:uid="{00000000-0005-0000-0000-000026AF0000}"/>
    <cellStyle name="20% - Accent1 4 6 5 2 2 3" xfId="45023" xr:uid="{00000000-0005-0000-0000-000027AF0000}"/>
    <cellStyle name="20% - Accent1 4 6 5 2 2 3 2" xfId="45024" xr:uid="{00000000-0005-0000-0000-000028AF0000}"/>
    <cellStyle name="20% - Accent1 4 6 5 2 2 4" xfId="45025" xr:uid="{00000000-0005-0000-0000-000029AF0000}"/>
    <cellStyle name="20% - Accent1 4 6 5 2 3" xfId="45026" xr:uid="{00000000-0005-0000-0000-00002AAF0000}"/>
    <cellStyle name="20% - Accent1 4 6 5 2 3 2" xfId="45027" xr:uid="{00000000-0005-0000-0000-00002BAF0000}"/>
    <cellStyle name="20% - Accent1 4 6 5 2 3 2 2" xfId="45028" xr:uid="{00000000-0005-0000-0000-00002CAF0000}"/>
    <cellStyle name="20% - Accent1 4 6 5 2 3 2 2 2" xfId="45029" xr:uid="{00000000-0005-0000-0000-00002DAF0000}"/>
    <cellStyle name="20% - Accent1 4 6 5 2 3 2 3" xfId="45030" xr:uid="{00000000-0005-0000-0000-00002EAF0000}"/>
    <cellStyle name="20% - Accent1 4 6 5 2 3 3" xfId="45031" xr:uid="{00000000-0005-0000-0000-00002FAF0000}"/>
    <cellStyle name="20% - Accent1 4 6 5 2 3 3 2" xfId="45032" xr:uid="{00000000-0005-0000-0000-000030AF0000}"/>
    <cellStyle name="20% - Accent1 4 6 5 2 3 4" xfId="45033" xr:uid="{00000000-0005-0000-0000-000031AF0000}"/>
    <cellStyle name="20% - Accent1 4 6 5 2 4" xfId="45034" xr:uid="{00000000-0005-0000-0000-000032AF0000}"/>
    <cellStyle name="20% - Accent1 4 6 5 2 4 2" xfId="45035" xr:uid="{00000000-0005-0000-0000-000033AF0000}"/>
    <cellStyle name="20% - Accent1 4 6 5 2 4 2 2" xfId="45036" xr:uid="{00000000-0005-0000-0000-000034AF0000}"/>
    <cellStyle name="20% - Accent1 4 6 5 2 4 2 2 2" xfId="45037" xr:uid="{00000000-0005-0000-0000-000035AF0000}"/>
    <cellStyle name="20% - Accent1 4 6 5 2 4 2 3" xfId="45038" xr:uid="{00000000-0005-0000-0000-000036AF0000}"/>
    <cellStyle name="20% - Accent1 4 6 5 2 4 3" xfId="45039" xr:uid="{00000000-0005-0000-0000-000037AF0000}"/>
    <cellStyle name="20% - Accent1 4 6 5 2 4 3 2" xfId="45040" xr:uid="{00000000-0005-0000-0000-000038AF0000}"/>
    <cellStyle name="20% - Accent1 4 6 5 2 4 4" xfId="45041" xr:uid="{00000000-0005-0000-0000-000039AF0000}"/>
    <cellStyle name="20% - Accent1 4 6 5 2 5" xfId="45042" xr:uid="{00000000-0005-0000-0000-00003AAF0000}"/>
    <cellStyle name="20% - Accent1 4 6 5 2 5 2" xfId="45043" xr:uid="{00000000-0005-0000-0000-00003BAF0000}"/>
    <cellStyle name="20% - Accent1 4 6 5 2 5 2 2" xfId="45044" xr:uid="{00000000-0005-0000-0000-00003CAF0000}"/>
    <cellStyle name="20% - Accent1 4 6 5 2 5 3" xfId="45045" xr:uid="{00000000-0005-0000-0000-00003DAF0000}"/>
    <cellStyle name="20% - Accent1 4 6 5 2 6" xfId="45046" xr:uid="{00000000-0005-0000-0000-00003EAF0000}"/>
    <cellStyle name="20% - Accent1 4 6 5 2 6 2" xfId="45047" xr:uid="{00000000-0005-0000-0000-00003FAF0000}"/>
    <cellStyle name="20% - Accent1 4 6 5 2 6 2 2" xfId="45048" xr:uid="{00000000-0005-0000-0000-000040AF0000}"/>
    <cellStyle name="20% - Accent1 4 6 5 2 6 3" xfId="45049" xr:uid="{00000000-0005-0000-0000-000041AF0000}"/>
    <cellStyle name="20% - Accent1 4 6 5 2 7" xfId="45050" xr:uid="{00000000-0005-0000-0000-000042AF0000}"/>
    <cellStyle name="20% - Accent1 4 6 5 2 7 2" xfId="45051" xr:uid="{00000000-0005-0000-0000-000043AF0000}"/>
    <cellStyle name="20% - Accent1 4 6 5 2 8" xfId="45052" xr:uid="{00000000-0005-0000-0000-000044AF0000}"/>
    <cellStyle name="20% - Accent1 4 6 5 2 8 2" xfId="45053" xr:uid="{00000000-0005-0000-0000-000045AF0000}"/>
    <cellStyle name="20% - Accent1 4 6 5 2 9" xfId="45054" xr:uid="{00000000-0005-0000-0000-000046AF0000}"/>
    <cellStyle name="20% - Accent1 4 6 5 3" xfId="45055" xr:uid="{00000000-0005-0000-0000-000047AF0000}"/>
    <cellStyle name="20% - Accent1 4 6 5 3 2" xfId="45056" xr:uid="{00000000-0005-0000-0000-000048AF0000}"/>
    <cellStyle name="20% - Accent1 4 6 5 3 2 2" xfId="45057" xr:uid="{00000000-0005-0000-0000-000049AF0000}"/>
    <cellStyle name="20% - Accent1 4 6 5 3 2 2 2" xfId="45058" xr:uid="{00000000-0005-0000-0000-00004AAF0000}"/>
    <cellStyle name="20% - Accent1 4 6 5 3 2 2 2 2" xfId="45059" xr:uid="{00000000-0005-0000-0000-00004BAF0000}"/>
    <cellStyle name="20% - Accent1 4 6 5 3 2 2 3" xfId="45060" xr:uid="{00000000-0005-0000-0000-00004CAF0000}"/>
    <cellStyle name="20% - Accent1 4 6 5 3 2 3" xfId="45061" xr:uid="{00000000-0005-0000-0000-00004DAF0000}"/>
    <cellStyle name="20% - Accent1 4 6 5 3 2 3 2" xfId="45062" xr:uid="{00000000-0005-0000-0000-00004EAF0000}"/>
    <cellStyle name="20% - Accent1 4 6 5 3 2 4" xfId="45063" xr:uid="{00000000-0005-0000-0000-00004FAF0000}"/>
    <cellStyle name="20% - Accent1 4 6 5 3 3" xfId="45064" xr:uid="{00000000-0005-0000-0000-000050AF0000}"/>
    <cellStyle name="20% - Accent1 4 6 5 3 3 2" xfId="45065" xr:uid="{00000000-0005-0000-0000-000051AF0000}"/>
    <cellStyle name="20% - Accent1 4 6 5 3 3 2 2" xfId="45066" xr:uid="{00000000-0005-0000-0000-000052AF0000}"/>
    <cellStyle name="20% - Accent1 4 6 5 3 3 2 2 2" xfId="45067" xr:uid="{00000000-0005-0000-0000-000053AF0000}"/>
    <cellStyle name="20% - Accent1 4 6 5 3 3 2 3" xfId="45068" xr:uid="{00000000-0005-0000-0000-000054AF0000}"/>
    <cellStyle name="20% - Accent1 4 6 5 3 3 3" xfId="45069" xr:uid="{00000000-0005-0000-0000-000055AF0000}"/>
    <cellStyle name="20% - Accent1 4 6 5 3 3 3 2" xfId="45070" xr:uid="{00000000-0005-0000-0000-000056AF0000}"/>
    <cellStyle name="20% - Accent1 4 6 5 3 3 4" xfId="45071" xr:uid="{00000000-0005-0000-0000-000057AF0000}"/>
    <cellStyle name="20% - Accent1 4 6 5 3 4" xfId="45072" xr:uid="{00000000-0005-0000-0000-000058AF0000}"/>
    <cellStyle name="20% - Accent1 4 6 5 3 4 2" xfId="45073" xr:uid="{00000000-0005-0000-0000-000059AF0000}"/>
    <cellStyle name="20% - Accent1 4 6 5 3 4 2 2" xfId="45074" xr:uid="{00000000-0005-0000-0000-00005AAF0000}"/>
    <cellStyle name="20% - Accent1 4 6 5 3 4 2 2 2" xfId="45075" xr:uid="{00000000-0005-0000-0000-00005BAF0000}"/>
    <cellStyle name="20% - Accent1 4 6 5 3 4 2 3" xfId="45076" xr:uid="{00000000-0005-0000-0000-00005CAF0000}"/>
    <cellStyle name="20% - Accent1 4 6 5 3 4 3" xfId="45077" xr:uid="{00000000-0005-0000-0000-00005DAF0000}"/>
    <cellStyle name="20% - Accent1 4 6 5 3 4 3 2" xfId="45078" xr:uid="{00000000-0005-0000-0000-00005EAF0000}"/>
    <cellStyle name="20% - Accent1 4 6 5 3 4 4" xfId="45079" xr:uid="{00000000-0005-0000-0000-00005FAF0000}"/>
    <cellStyle name="20% - Accent1 4 6 5 3 5" xfId="45080" xr:uid="{00000000-0005-0000-0000-000060AF0000}"/>
    <cellStyle name="20% - Accent1 4 6 5 3 5 2" xfId="45081" xr:uid="{00000000-0005-0000-0000-000061AF0000}"/>
    <cellStyle name="20% - Accent1 4 6 5 3 5 2 2" xfId="45082" xr:uid="{00000000-0005-0000-0000-000062AF0000}"/>
    <cellStyle name="20% - Accent1 4 6 5 3 5 3" xfId="45083" xr:uid="{00000000-0005-0000-0000-000063AF0000}"/>
    <cellStyle name="20% - Accent1 4 6 5 3 6" xfId="45084" xr:uid="{00000000-0005-0000-0000-000064AF0000}"/>
    <cellStyle name="20% - Accent1 4 6 5 3 6 2" xfId="45085" xr:uid="{00000000-0005-0000-0000-000065AF0000}"/>
    <cellStyle name="20% - Accent1 4 6 5 3 6 2 2" xfId="45086" xr:uid="{00000000-0005-0000-0000-000066AF0000}"/>
    <cellStyle name="20% - Accent1 4 6 5 3 6 3" xfId="45087" xr:uid="{00000000-0005-0000-0000-000067AF0000}"/>
    <cellStyle name="20% - Accent1 4 6 5 3 7" xfId="45088" xr:uid="{00000000-0005-0000-0000-000068AF0000}"/>
    <cellStyle name="20% - Accent1 4 6 5 3 7 2" xfId="45089" xr:uid="{00000000-0005-0000-0000-000069AF0000}"/>
    <cellStyle name="20% - Accent1 4 6 5 3 8" xfId="45090" xr:uid="{00000000-0005-0000-0000-00006AAF0000}"/>
    <cellStyle name="20% - Accent1 4 6 5 3 8 2" xfId="45091" xr:uid="{00000000-0005-0000-0000-00006BAF0000}"/>
    <cellStyle name="20% - Accent1 4 6 5 3 9" xfId="45092" xr:uid="{00000000-0005-0000-0000-00006CAF0000}"/>
    <cellStyle name="20% - Accent1 4 6 5 4" xfId="45093" xr:uid="{00000000-0005-0000-0000-00006DAF0000}"/>
    <cellStyle name="20% - Accent1 4 6 5 4 2" xfId="45094" xr:uid="{00000000-0005-0000-0000-00006EAF0000}"/>
    <cellStyle name="20% - Accent1 4 6 5 4 2 2" xfId="45095" xr:uid="{00000000-0005-0000-0000-00006FAF0000}"/>
    <cellStyle name="20% - Accent1 4 6 5 4 2 2 2" xfId="45096" xr:uid="{00000000-0005-0000-0000-000070AF0000}"/>
    <cellStyle name="20% - Accent1 4 6 5 4 2 3" xfId="45097" xr:uid="{00000000-0005-0000-0000-000071AF0000}"/>
    <cellStyle name="20% - Accent1 4 6 5 4 3" xfId="45098" xr:uid="{00000000-0005-0000-0000-000072AF0000}"/>
    <cellStyle name="20% - Accent1 4 6 5 4 3 2" xfId="45099" xr:uid="{00000000-0005-0000-0000-000073AF0000}"/>
    <cellStyle name="20% - Accent1 4 6 5 4 4" xfId="45100" xr:uid="{00000000-0005-0000-0000-000074AF0000}"/>
    <cellStyle name="20% - Accent1 4 6 5 5" xfId="45101" xr:uid="{00000000-0005-0000-0000-000075AF0000}"/>
    <cellStyle name="20% - Accent1 4 6 5 5 2" xfId="45102" xr:uid="{00000000-0005-0000-0000-000076AF0000}"/>
    <cellStyle name="20% - Accent1 4 6 5 5 2 2" xfId="45103" xr:uid="{00000000-0005-0000-0000-000077AF0000}"/>
    <cellStyle name="20% - Accent1 4 6 5 5 2 2 2" xfId="45104" xr:uid="{00000000-0005-0000-0000-000078AF0000}"/>
    <cellStyle name="20% - Accent1 4 6 5 5 2 3" xfId="45105" xr:uid="{00000000-0005-0000-0000-000079AF0000}"/>
    <cellStyle name="20% - Accent1 4 6 5 5 3" xfId="45106" xr:uid="{00000000-0005-0000-0000-00007AAF0000}"/>
    <cellStyle name="20% - Accent1 4 6 5 5 3 2" xfId="45107" xr:uid="{00000000-0005-0000-0000-00007BAF0000}"/>
    <cellStyle name="20% - Accent1 4 6 5 5 4" xfId="45108" xr:uid="{00000000-0005-0000-0000-00007CAF0000}"/>
    <cellStyle name="20% - Accent1 4 6 5 6" xfId="45109" xr:uid="{00000000-0005-0000-0000-00007DAF0000}"/>
    <cellStyle name="20% - Accent1 4 6 5 6 2" xfId="45110" xr:uid="{00000000-0005-0000-0000-00007EAF0000}"/>
    <cellStyle name="20% - Accent1 4 6 5 6 2 2" xfId="45111" xr:uid="{00000000-0005-0000-0000-00007FAF0000}"/>
    <cellStyle name="20% - Accent1 4 6 5 6 2 2 2" xfId="45112" xr:uid="{00000000-0005-0000-0000-000080AF0000}"/>
    <cellStyle name="20% - Accent1 4 6 5 6 2 3" xfId="45113" xr:uid="{00000000-0005-0000-0000-000081AF0000}"/>
    <cellStyle name="20% - Accent1 4 6 5 6 3" xfId="45114" xr:uid="{00000000-0005-0000-0000-000082AF0000}"/>
    <cellStyle name="20% - Accent1 4 6 5 6 3 2" xfId="45115" xr:uid="{00000000-0005-0000-0000-000083AF0000}"/>
    <cellStyle name="20% - Accent1 4 6 5 6 4" xfId="45116" xr:uid="{00000000-0005-0000-0000-000084AF0000}"/>
    <cellStyle name="20% - Accent1 4 6 5 7" xfId="45117" xr:uid="{00000000-0005-0000-0000-000085AF0000}"/>
    <cellStyle name="20% - Accent1 4 6 5 7 2" xfId="45118" xr:uid="{00000000-0005-0000-0000-000086AF0000}"/>
    <cellStyle name="20% - Accent1 4 6 5 7 2 2" xfId="45119" xr:uid="{00000000-0005-0000-0000-000087AF0000}"/>
    <cellStyle name="20% - Accent1 4 6 5 7 3" xfId="45120" xr:uid="{00000000-0005-0000-0000-000088AF0000}"/>
    <cellStyle name="20% - Accent1 4 6 5 8" xfId="45121" xr:uid="{00000000-0005-0000-0000-000089AF0000}"/>
    <cellStyle name="20% - Accent1 4 6 5 8 2" xfId="45122" xr:uid="{00000000-0005-0000-0000-00008AAF0000}"/>
    <cellStyle name="20% - Accent1 4 6 5 8 2 2" xfId="45123" xr:uid="{00000000-0005-0000-0000-00008BAF0000}"/>
    <cellStyle name="20% - Accent1 4 6 5 8 3" xfId="45124" xr:uid="{00000000-0005-0000-0000-00008CAF0000}"/>
    <cellStyle name="20% - Accent1 4 6 5 9" xfId="45125" xr:uid="{00000000-0005-0000-0000-00008DAF0000}"/>
    <cellStyle name="20% - Accent1 4 6 5 9 2" xfId="45126" xr:uid="{00000000-0005-0000-0000-00008EAF0000}"/>
    <cellStyle name="20% - Accent1 4 6 6" xfId="45127" xr:uid="{00000000-0005-0000-0000-00008FAF0000}"/>
    <cellStyle name="20% - Accent1 4 6 6 2" xfId="45128" xr:uid="{00000000-0005-0000-0000-000090AF0000}"/>
    <cellStyle name="20% - Accent1 4 6 6 2 2" xfId="45129" xr:uid="{00000000-0005-0000-0000-000091AF0000}"/>
    <cellStyle name="20% - Accent1 4 6 6 2 2 2" xfId="45130" xr:uid="{00000000-0005-0000-0000-000092AF0000}"/>
    <cellStyle name="20% - Accent1 4 6 6 2 2 2 2" xfId="45131" xr:uid="{00000000-0005-0000-0000-000093AF0000}"/>
    <cellStyle name="20% - Accent1 4 6 6 2 2 3" xfId="45132" xr:uid="{00000000-0005-0000-0000-000094AF0000}"/>
    <cellStyle name="20% - Accent1 4 6 6 2 3" xfId="45133" xr:uid="{00000000-0005-0000-0000-000095AF0000}"/>
    <cellStyle name="20% - Accent1 4 6 6 2 3 2" xfId="45134" xr:uid="{00000000-0005-0000-0000-000096AF0000}"/>
    <cellStyle name="20% - Accent1 4 6 6 2 4" xfId="45135" xr:uid="{00000000-0005-0000-0000-000097AF0000}"/>
    <cellStyle name="20% - Accent1 4 6 6 3" xfId="45136" xr:uid="{00000000-0005-0000-0000-000098AF0000}"/>
    <cellStyle name="20% - Accent1 4 6 6 3 2" xfId="45137" xr:uid="{00000000-0005-0000-0000-000099AF0000}"/>
    <cellStyle name="20% - Accent1 4 6 6 3 2 2" xfId="45138" xr:uid="{00000000-0005-0000-0000-00009AAF0000}"/>
    <cellStyle name="20% - Accent1 4 6 6 3 2 2 2" xfId="45139" xr:uid="{00000000-0005-0000-0000-00009BAF0000}"/>
    <cellStyle name="20% - Accent1 4 6 6 3 2 3" xfId="45140" xr:uid="{00000000-0005-0000-0000-00009CAF0000}"/>
    <cellStyle name="20% - Accent1 4 6 6 3 3" xfId="45141" xr:uid="{00000000-0005-0000-0000-00009DAF0000}"/>
    <cellStyle name="20% - Accent1 4 6 6 3 3 2" xfId="45142" xr:uid="{00000000-0005-0000-0000-00009EAF0000}"/>
    <cellStyle name="20% - Accent1 4 6 6 3 4" xfId="45143" xr:uid="{00000000-0005-0000-0000-00009FAF0000}"/>
    <cellStyle name="20% - Accent1 4 6 6 4" xfId="45144" xr:uid="{00000000-0005-0000-0000-0000A0AF0000}"/>
    <cellStyle name="20% - Accent1 4 6 6 4 2" xfId="45145" xr:uid="{00000000-0005-0000-0000-0000A1AF0000}"/>
    <cellStyle name="20% - Accent1 4 6 6 4 2 2" xfId="45146" xr:uid="{00000000-0005-0000-0000-0000A2AF0000}"/>
    <cellStyle name="20% - Accent1 4 6 6 4 2 2 2" xfId="45147" xr:uid="{00000000-0005-0000-0000-0000A3AF0000}"/>
    <cellStyle name="20% - Accent1 4 6 6 4 2 3" xfId="45148" xr:uid="{00000000-0005-0000-0000-0000A4AF0000}"/>
    <cellStyle name="20% - Accent1 4 6 6 4 3" xfId="45149" xr:uid="{00000000-0005-0000-0000-0000A5AF0000}"/>
    <cellStyle name="20% - Accent1 4 6 6 4 3 2" xfId="45150" xr:uid="{00000000-0005-0000-0000-0000A6AF0000}"/>
    <cellStyle name="20% - Accent1 4 6 6 4 4" xfId="45151" xr:uid="{00000000-0005-0000-0000-0000A7AF0000}"/>
    <cellStyle name="20% - Accent1 4 6 6 5" xfId="45152" xr:uid="{00000000-0005-0000-0000-0000A8AF0000}"/>
    <cellStyle name="20% - Accent1 4 6 6 5 2" xfId="45153" xr:uid="{00000000-0005-0000-0000-0000A9AF0000}"/>
    <cellStyle name="20% - Accent1 4 6 6 5 2 2" xfId="45154" xr:uid="{00000000-0005-0000-0000-0000AAAF0000}"/>
    <cellStyle name="20% - Accent1 4 6 6 5 3" xfId="45155" xr:uid="{00000000-0005-0000-0000-0000ABAF0000}"/>
    <cellStyle name="20% - Accent1 4 6 6 6" xfId="45156" xr:uid="{00000000-0005-0000-0000-0000ACAF0000}"/>
    <cellStyle name="20% - Accent1 4 6 6 6 2" xfId="45157" xr:uid="{00000000-0005-0000-0000-0000ADAF0000}"/>
    <cellStyle name="20% - Accent1 4 6 6 6 2 2" xfId="45158" xr:uid="{00000000-0005-0000-0000-0000AEAF0000}"/>
    <cellStyle name="20% - Accent1 4 6 6 6 3" xfId="45159" xr:uid="{00000000-0005-0000-0000-0000AFAF0000}"/>
    <cellStyle name="20% - Accent1 4 6 6 7" xfId="45160" xr:uid="{00000000-0005-0000-0000-0000B0AF0000}"/>
    <cellStyle name="20% - Accent1 4 6 6 7 2" xfId="45161" xr:uid="{00000000-0005-0000-0000-0000B1AF0000}"/>
    <cellStyle name="20% - Accent1 4 6 6 8" xfId="45162" xr:uid="{00000000-0005-0000-0000-0000B2AF0000}"/>
    <cellStyle name="20% - Accent1 4 6 6 8 2" xfId="45163" xr:uid="{00000000-0005-0000-0000-0000B3AF0000}"/>
    <cellStyle name="20% - Accent1 4 6 6 9" xfId="45164" xr:uid="{00000000-0005-0000-0000-0000B4AF0000}"/>
    <cellStyle name="20% - Accent1 4 6 7" xfId="45165" xr:uid="{00000000-0005-0000-0000-0000B5AF0000}"/>
    <cellStyle name="20% - Accent1 4 6 7 2" xfId="45166" xr:uid="{00000000-0005-0000-0000-0000B6AF0000}"/>
    <cellStyle name="20% - Accent1 4 6 7 2 2" xfId="45167" xr:uid="{00000000-0005-0000-0000-0000B7AF0000}"/>
    <cellStyle name="20% - Accent1 4 6 7 2 2 2" xfId="45168" xr:uid="{00000000-0005-0000-0000-0000B8AF0000}"/>
    <cellStyle name="20% - Accent1 4 6 7 2 2 2 2" xfId="45169" xr:uid="{00000000-0005-0000-0000-0000B9AF0000}"/>
    <cellStyle name="20% - Accent1 4 6 7 2 2 3" xfId="45170" xr:uid="{00000000-0005-0000-0000-0000BAAF0000}"/>
    <cellStyle name="20% - Accent1 4 6 7 2 3" xfId="45171" xr:uid="{00000000-0005-0000-0000-0000BBAF0000}"/>
    <cellStyle name="20% - Accent1 4 6 7 2 3 2" xfId="45172" xr:uid="{00000000-0005-0000-0000-0000BCAF0000}"/>
    <cellStyle name="20% - Accent1 4 6 7 2 4" xfId="45173" xr:uid="{00000000-0005-0000-0000-0000BDAF0000}"/>
    <cellStyle name="20% - Accent1 4 6 7 3" xfId="45174" xr:uid="{00000000-0005-0000-0000-0000BEAF0000}"/>
    <cellStyle name="20% - Accent1 4 6 7 3 2" xfId="45175" xr:uid="{00000000-0005-0000-0000-0000BFAF0000}"/>
    <cellStyle name="20% - Accent1 4 6 7 3 2 2" xfId="45176" xr:uid="{00000000-0005-0000-0000-0000C0AF0000}"/>
    <cellStyle name="20% - Accent1 4 6 7 3 2 2 2" xfId="45177" xr:uid="{00000000-0005-0000-0000-0000C1AF0000}"/>
    <cellStyle name="20% - Accent1 4 6 7 3 2 3" xfId="45178" xr:uid="{00000000-0005-0000-0000-0000C2AF0000}"/>
    <cellStyle name="20% - Accent1 4 6 7 3 3" xfId="45179" xr:uid="{00000000-0005-0000-0000-0000C3AF0000}"/>
    <cellStyle name="20% - Accent1 4 6 7 3 3 2" xfId="45180" xr:uid="{00000000-0005-0000-0000-0000C4AF0000}"/>
    <cellStyle name="20% - Accent1 4 6 7 3 4" xfId="45181" xr:uid="{00000000-0005-0000-0000-0000C5AF0000}"/>
    <cellStyle name="20% - Accent1 4 6 7 4" xfId="45182" xr:uid="{00000000-0005-0000-0000-0000C6AF0000}"/>
    <cellStyle name="20% - Accent1 4 6 7 4 2" xfId="45183" xr:uid="{00000000-0005-0000-0000-0000C7AF0000}"/>
    <cellStyle name="20% - Accent1 4 6 7 4 2 2" xfId="45184" xr:uid="{00000000-0005-0000-0000-0000C8AF0000}"/>
    <cellStyle name="20% - Accent1 4 6 7 4 2 2 2" xfId="45185" xr:uid="{00000000-0005-0000-0000-0000C9AF0000}"/>
    <cellStyle name="20% - Accent1 4 6 7 4 2 3" xfId="45186" xr:uid="{00000000-0005-0000-0000-0000CAAF0000}"/>
    <cellStyle name="20% - Accent1 4 6 7 4 3" xfId="45187" xr:uid="{00000000-0005-0000-0000-0000CBAF0000}"/>
    <cellStyle name="20% - Accent1 4 6 7 4 3 2" xfId="45188" xr:uid="{00000000-0005-0000-0000-0000CCAF0000}"/>
    <cellStyle name="20% - Accent1 4 6 7 4 4" xfId="45189" xr:uid="{00000000-0005-0000-0000-0000CDAF0000}"/>
    <cellStyle name="20% - Accent1 4 6 7 5" xfId="45190" xr:uid="{00000000-0005-0000-0000-0000CEAF0000}"/>
    <cellStyle name="20% - Accent1 4 6 7 5 2" xfId="45191" xr:uid="{00000000-0005-0000-0000-0000CFAF0000}"/>
    <cellStyle name="20% - Accent1 4 6 7 5 2 2" xfId="45192" xr:uid="{00000000-0005-0000-0000-0000D0AF0000}"/>
    <cellStyle name="20% - Accent1 4 6 7 5 3" xfId="45193" xr:uid="{00000000-0005-0000-0000-0000D1AF0000}"/>
    <cellStyle name="20% - Accent1 4 6 7 6" xfId="45194" xr:uid="{00000000-0005-0000-0000-0000D2AF0000}"/>
    <cellStyle name="20% - Accent1 4 6 7 6 2" xfId="45195" xr:uid="{00000000-0005-0000-0000-0000D3AF0000}"/>
    <cellStyle name="20% - Accent1 4 6 7 6 2 2" xfId="45196" xr:uid="{00000000-0005-0000-0000-0000D4AF0000}"/>
    <cellStyle name="20% - Accent1 4 6 7 6 3" xfId="45197" xr:uid="{00000000-0005-0000-0000-0000D5AF0000}"/>
    <cellStyle name="20% - Accent1 4 6 7 7" xfId="45198" xr:uid="{00000000-0005-0000-0000-0000D6AF0000}"/>
    <cellStyle name="20% - Accent1 4 6 7 7 2" xfId="45199" xr:uid="{00000000-0005-0000-0000-0000D7AF0000}"/>
    <cellStyle name="20% - Accent1 4 6 7 8" xfId="45200" xr:uid="{00000000-0005-0000-0000-0000D8AF0000}"/>
    <cellStyle name="20% - Accent1 4 6 7 8 2" xfId="45201" xr:uid="{00000000-0005-0000-0000-0000D9AF0000}"/>
    <cellStyle name="20% - Accent1 4 6 7 9" xfId="45202" xr:uid="{00000000-0005-0000-0000-0000DAAF0000}"/>
    <cellStyle name="20% - Accent1 4 6 8" xfId="45203" xr:uid="{00000000-0005-0000-0000-0000DBAF0000}"/>
    <cellStyle name="20% - Accent1 4 6 8 2" xfId="45204" xr:uid="{00000000-0005-0000-0000-0000DCAF0000}"/>
    <cellStyle name="20% - Accent1 4 6 8 2 2" xfId="45205" xr:uid="{00000000-0005-0000-0000-0000DDAF0000}"/>
    <cellStyle name="20% - Accent1 4 6 8 2 2 2" xfId="45206" xr:uid="{00000000-0005-0000-0000-0000DEAF0000}"/>
    <cellStyle name="20% - Accent1 4 6 8 2 3" xfId="45207" xr:uid="{00000000-0005-0000-0000-0000DFAF0000}"/>
    <cellStyle name="20% - Accent1 4 6 8 3" xfId="45208" xr:uid="{00000000-0005-0000-0000-0000E0AF0000}"/>
    <cellStyle name="20% - Accent1 4 6 8 3 2" xfId="45209" xr:uid="{00000000-0005-0000-0000-0000E1AF0000}"/>
    <cellStyle name="20% - Accent1 4 6 8 4" xfId="45210" xr:uid="{00000000-0005-0000-0000-0000E2AF0000}"/>
    <cellStyle name="20% - Accent1 4 6 9" xfId="45211" xr:uid="{00000000-0005-0000-0000-0000E3AF0000}"/>
    <cellStyle name="20% - Accent1 4 6 9 2" xfId="45212" xr:uid="{00000000-0005-0000-0000-0000E4AF0000}"/>
    <cellStyle name="20% - Accent1 4 6 9 2 2" xfId="45213" xr:uid="{00000000-0005-0000-0000-0000E5AF0000}"/>
    <cellStyle name="20% - Accent1 4 6 9 2 2 2" xfId="45214" xr:uid="{00000000-0005-0000-0000-0000E6AF0000}"/>
    <cellStyle name="20% - Accent1 4 6 9 2 3" xfId="45215" xr:uid="{00000000-0005-0000-0000-0000E7AF0000}"/>
    <cellStyle name="20% - Accent1 4 6 9 3" xfId="45216" xr:uid="{00000000-0005-0000-0000-0000E8AF0000}"/>
    <cellStyle name="20% - Accent1 4 6 9 3 2" xfId="45217" xr:uid="{00000000-0005-0000-0000-0000E9AF0000}"/>
    <cellStyle name="20% - Accent1 4 6 9 4" xfId="45218" xr:uid="{00000000-0005-0000-0000-0000EAAF0000}"/>
    <cellStyle name="20% - Accent1 4 7" xfId="45219" xr:uid="{00000000-0005-0000-0000-0000EBAF0000}"/>
    <cellStyle name="20% - Accent1 4 7 10" xfId="45220" xr:uid="{00000000-0005-0000-0000-0000ECAF0000}"/>
    <cellStyle name="20% - Accent1 4 7 10 2" xfId="45221" xr:uid="{00000000-0005-0000-0000-0000EDAF0000}"/>
    <cellStyle name="20% - Accent1 4 7 10 2 2" xfId="45222" xr:uid="{00000000-0005-0000-0000-0000EEAF0000}"/>
    <cellStyle name="20% - Accent1 4 7 10 3" xfId="45223" xr:uid="{00000000-0005-0000-0000-0000EFAF0000}"/>
    <cellStyle name="20% - Accent1 4 7 11" xfId="45224" xr:uid="{00000000-0005-0000-0000-0000F0AF0000}"/>
    <cellStyle name="20% - Accent1 4 7 11 2" xfId="45225" xr:uid="{00000000-0005-0000-0000-0000F1AF0000}"/>
    <cellStyle name="20% - Accent1 4 7 11 2 2" xfId="45226" xr:uid="{00000000-0005-0000-0000-0000F2AF0000}"/>
    <cellStyle name="20% - Accent1 4 7 11 3" xfId="45227" xr:uid="{00000000-0005-0000-0000-0000F3AF0000}"/>
    <cellStyle name="20% - Accent1 4 7 12" xfId="45228" xr:uid="{00000000-0005-0000-0000-0000F4AF0000}"/>
    <cellStyle name="20% - Accent1 4 7 12 2" xfId="45229" xr:uid="{00000000-0005-0000-0000-0000F5AF0000}"/>
    <cellStyle name="20% - Accent1 4 7 13" xfId="45230" xr:uid="{00000000-0005-0000-0000-0000F6AF0000}"/>
    <cellStyle name="20% - Accent1 4 7 13 2" xfId="45231" xr:uid="{00000000-0005-0000-0000-0000F7AF0000}"/>
    <cellStyle name="20% - Accent1 4 7 14" xfId="45232" xr:uid="{00000000-0005-0000-0000-0000F8AF0000}"/>
    <cellStyle name="20% - Accent1 4 7 2" xfId="45233" xr:uid="{00000000-0005-0000-0000-0000F9AF0000}"/>
    <cellStyle name="20% - Accent1 4 7 2 10" xfId="45234" xr:uid="{00000000-0005-0000-0000-0000FAAF0000}"/>
    <cellStyle name="20% - Accent1 4 7 2 10 2" xfId="45235" xr:uid="{00000000-0005-0000-0000-0000FBAF0000}"/>
    <cellStyle name="20% - Accent1 4 7 2 11" xfId="45236" xr:uid="{00000000-0005-0000-0000-0000FCAF0000}"/>
    <cellStyle name="20% - Accent1 4 7 2 2" xfId="45237" xr:uid="{00000000-0005-0000-0000-0000FDAF0000}"/>
    <cellStyle name="20% - Accent1 4 7 2 2 2" xfId="45238" xr:uid="{00000000-0005-0000-0000-0000FEAF0000}"/>
    <cellStyle name="20% - Accent1 4 7 2 2 2 2" xfId="45239" xr:uid="{00000000-0005-0000-0000-0000FFAF0000}"/>
    <cellStyle name="20% - Accent1 4 7 2 2 2 2 2" xfId="45240" xr:uid="{00000000-0005-0000-0000-000000B00000}"/>
    <cellStyle name="20% - Accent1 4 7 2 2 2 2 2 2" xfId="45241" xr:uid="{00000000-0005-0000-0000-000001B00000}"/>
    <cellStyle name="20% - Accent1 4 7 2 2 2 2 3" xfId="45242" xr:uid="{00000000-0005-0000-0000-000002B00000}"/>
    <cellStyle name="20% - Accent1 4 7 2 2 2 3" xfId="45243" xr:uid="{00000000-0005-0000-0000-000003B00000}"/>
    <cellStyle name="20% - Accent1 4 7 2 2 2 3 2" xfId="45244" xr:uid="{00000000-0005-0000-0000-000004B00000}"/>
    <cellStyle name="20% - Accent1 4 7 2 2 2 4" xfId="45245" xr:uid="{00000000-0005-0000-0000-000005B00000}"/>
    <cellStyle name="20% - Accent1 4 7 2 2 3" xfId="45246" xr:uid="{00000000-0005-0000-0000-000006B00000}"/>
    <cellStyle name="20% - Accent1 4 7 2 2 3 2" xfId="45247" xr:uid="{00000000-0005-0000-0000-000007B00000}"/>
    <cellStyle name="20% - Accent1 4 7 2 2 3 2 2" xfId="45248" xr:uid="{00000000-0005-0000-0000-000008B00000}"/>
    <cellStyle name="20% - Accent1 4 7 2 2 3 2 2 2" xfId="45249" xr:uid="{00000000-0005-0000-0000-000009B00000}"/>
    <cellStyle name="20% - Accent1 4 7 2 2 3 2 3" xfId="45250" xr:uid="{00000000-0005-0000-0000-00000AB00000}"/>
    <cellStyle name="20% - Accent1 4 7 2 2 3 3" xfId="45251" xr:uid="{00000000-0005-0000-0000-00000BB00000}"/>
    <cellStyle name="20% - Accent1 4 7 2 2 3 3 2" xfId="45252" xr:uid="{00000000-0005-0000-0000-00000CB00000}"/>
    <cellStyle name="20% - Accent1 4 7 2 2 3 4" xfId="45253" xr:uid="{00000000-0005-0000-0000-00000DB00000}"/>
    <cellStyle name="20% - Accent1 4 7 2 2 4" xfId="45254" xr:uid="{00000000-0005-0000-0000-00000EB00000}"/>
    <cellStyle name="20% - Accent1 4 7 2 2 4 2" xfId="45255" xr:uid="{00000000-0005-0000-0000-00000FB00000}"/>
    <cellStyle name="20% - Accent1 4 7 2 2 4 2 2" xfId="45256" xr:uid="{00000000-0005-0000-0000-000010B00000}"/>
    <cellStyle name="20% - Accent1 4 7 2 2 4 2 2 2" xfId="45257" xr:uid="{00000000-0005-0000-0000-000011B00000}"/>
    <cellStyle name="20% - Accent1 4 7 2 2 4 2 3" xfId="45258" xr:uid="{00000000-0005-0000-0000-000012B00000}"/>
    <cellStyle name="20% - Accent1 4 7 2 2 4 3" xfId="45259" xr:uid="{00000000-0005-0000-0000-000013B00000}"/>
    <cellStyle name="20% - Accent1 4 7 2 2 4 3 2" xfId="45260" xr:uid="{00000000-0005-0000-0000-000014B00000}"/>
    <cellStyle name="20% - Accent1 4 7 2 2 4 4" xfId="45261" xr:uid="{00000000-0005-0000-0000-000015B00000}"/>
    <cellStyle name="20% - Accent1 4 7 2 2 5" xfId="45262" xr:uid="{00000000-0005-0000-0000-000016B00000}"/>
    <cellStyle name="20% - Accent1 4 7 2 2 5 2" xfId="45263" xr:uid="{00000000-0005-0000-0000-000017B00000}"/>
    <cellStyle name="20% - Accent1 4 7 2 2 5 2 2" xfId="45264" xr:uid="{00000000-0005-0000-0000-000018B00000}"/>
    <cellStyle name="20% - Accent1 4 7 2 2 5 3" xfId="45265" xr:uid="{00000000-0005-0000-0000-000019B00000}"/>
    <cellStyle name="20% - Accent1 4 7 2 2 6" xfId="45266" xr:uid="{00000000-0005-0000-0000-00001AB00000}"/>
    <cellStyle name="20% - Accent1 4 7 2 2 6 2" xfId="45267" xr:uid="{00000000-0005-0000-0000-00001BB00000}"/>
    <cellStyle name="20% - Accent1 4 7 2 2 6 2 2" xfId="45268" xr:uid="{00000000-0005-0000-0000-00001CB00000}"/>
    <cellStyle name="20% - Accent1 4 7 2 2 6 3" xfId="45269" xr:uid="{00000000-0005-0000-0000-00001DB00000}"/>
    <cellStyle name="20% - Accent1 4 7 2 2 7" xfId="45270" xr:uid="{00000000-0005-0000-0000-00001EB00000}"/>
    <cellStyle name="20% - Accent1 4 7 2 2 7 2" xfId="45271" xr:uid="{00000000-0005-0000-0000-00001FB00000}"/>
    <cellStyle name="20% - Accent1 4 7 2 2 8" xfId="45272" xr:uid="{00000000-0005-0000-0000-000020B00000}"/>
    <cellStyle name="20% - Accent1 4 7 2 2 8 2" xfId="45273" xr:uid="{00000000-0005-0000-0000-000021B00000}"/>
    <cellStyle name="20% - Accent1 4 7 2 2 9" xfId="45274" xr:uid="{00000000-0005-0000-0000-000022B00000}"/>
    <cellStyle name="20% - Accent1 4 7 2 3" xfId="45275" xr:uid="{00000000-0005-0000-0000-000023B00000}"/>
    <cellStyle name="20% - Accent1 4 7 2 3 2" xfId="45276" xr:uid="{00000000-0005-0000-0000-000024B00000}"/>
    <cellStyle name="20% - Accent1 4 7 2 3 2 2" xfId="45277" xr:uid="{00000000-0005-0000-0000-000025B00000}"/>
    <cellStyle name="20% - Accent1 4 7 2 3 2 2 2" xfId="45278" xr:uid="{00000000-0005-0000-0000-000026B00000}"/>
    <cellStyle name="20% - Accent1 4 7 2 3 2 2 2 2" xfId="45279" xr:uid="{00000000-0005-0000-0000-000027B00000}"/>
    <cellStyle name="20% - Accent1 4 7 2 3 2 2 3" xfId="45280" xr:uid="{00000000-0005-0000-0000-000028B00000}"/>
    <cellStyle name="20% - Accent1 4 7 2 3 2 3" xfId="45281" xr:uid="{00000000-0005-0000-0000-000029B00000}"/>
    <cellStyle name="20% - Accent1 4 7 2 3 2 3 2" xfId="45282" xr:uid="{00000000-0005-0000-0000-00002AB00000}"/>
    <cellStyle name="20% - Accent1 4 7 2 3 2 4" xfId="45283" xr:uid="{00000000-0005-0000-0000-00002BB00000}"/>
    <cellStyle name="20% - Accent1 4 7 2 3 3" xfId="45284" xr:uid="{00000000-0005-0000-0000-00002CB00000}"/>
    <cellStyle name="20% - Accent1 4 7 2 3 3 2" xfId="45285" xr:uid="{00000000-0005-0000-0000-00002DB00000}"/>
    <cellStyle name="20% - Accent1 4 7 2 3 3 2 2" xfId="45286" xr:uid="{00000000-0005-0000-0000-00002EB00000}"/>
    <cellStyle name="20% - Accent1 4 7 2 3 3 2 2 2" xfId="45287" xr:uid="{00000000-0005-0000-0000-00002FB00000}"/>
    <cellStyle name="20% - Accent1 4 7 2 3 3 2 3" xfId="45288" xr:uid="{00000000-0005-0000-0000-000030B00000}"/>
    <cellStyle name="20% - Accent1 4 7 2 3 3 3" xfId="45289" xr:uid="{00000000-0005-0000-0000-000031B00000}"/>
    <cellStyle name="20% - Accent1 4 7 2 3 3 3 2" xfId="45290" xr:uid="{00000000-0005-0000-0000-000032B00000}"/>
    <cellStyle name="20% - Accent1 4 7 2 3 3 4" xfId="45291" xr:uid="{00000000-0005-0000-0000-000033B00000}"/>
    <cellStyle name="20% - Accent1 4 7 2 3 4" xfId="45292" xr:uid="{00000000-0005-0000-0000-000034B00000}"/>
    <cellStyle name="20% - Accent1 4 7 2 3 4 2" xfId="45293" xr:uid="{00000000-0005-0000-0000-000035B00000}"/>
    <cellStyle name="20% - Accent1 4 7 2 3 4 2 2" xfId="45294" xr:uid="{00000000-0005-0000-0000-000036B00000}"/>
    <cellStyle name="20% - Accent1 4 7 2 3 4 2 2 2" xfId="45295" xr:uid="{00000000-0005-0000-0000-000037B00000}"/>
    <cellStyle name="20% - Accent1 4 7 2 3 4 2 3" xfId="45296" xr:uid="{00000000-0005-0000-0000-000038B00000}"/>
    <cellStyle name="20% - Accent1 4 7 2 3 4 3" xfId="45297" xr:uid="{00000000-0005-0000-0000-000039B00000}"/>
    <cellStyle name="20% - Accent1 4 7 2 3 4 3 2" xfId="45298" xr:uid="{00000000-0005-0000-0000-00003AB00000}"/>
    <cellStyle name="20% - Accent1 4 7 2 3 4 4" xfId="45299" xr:uid="{00000000-0005-0000-0000-00003BB00000}"/>
    <cellStyle name="20% - Accent1 4 7 2 3 5" xfId="45300" xr:uid="{00000000-0005-0000-0000-00003CB00000}"/>
    <cellStyle name="20% - Accent1 4 7 2 3 5 2" xfId="45301" xr:uid="{00000000-0005-0000-0000-00003DB00000}"/>
    <cellStyle name="20% - Accent1 4 7 2 3 5 2 2" xfId="45302" xr:uid="{00000000-0005-0000-0000-00003EB00000}"/>
    <cellStyle name="20% - Accent1 4 7 2 3 5 3" xfId="45303" xr:uid="{00000000-0005-0000-0000-00003FB00000}"/>
    <cellStyle name="20% - Accent1 4 7 2 3 6" xfId="45304" xr:uid="{00000000-0005-0000-0000-000040B00000}"/>
    <cellStyle name="20% - Accent1 4 7 2 3 6 2" xfId="45305" xr:uid="{00000000-0005-0000-0000-000041B00000}"/>
    <cellStyle name="20% - Accent1 4 7 2 3 6 2 2" xfId="45306" xr:uid="{00000000-0005-0000-0000-000042B00000}"/>
    <cellStyle name="20% - Accent1 4 7 2 3 6 3" xfId="45307" xr:uid="{00000000-0005-0000-0000-000043B00000}"/>
    <cellStyle name="20% - Accent1 4 7 2 3 7" xfId="45308" xr:uid="{00000000-0005-0000-0000-000044B00000}"/>
    <cellStyle name="20% - Accent1 4 7 2 3 7 2" xfId="45309" xr:uid="{00000000-0005-0000-0000-000045B00000}"/>
    <cellStyle name="20% - Accent1 4 7 2 3 8" xfId="45310" xr:uid="{00000000-0005-0000-0000-000046B00000}"/>
    <cellStyle name="20% - Accent1 4 7 2 3 8 2" xfId="45311" xr:uid="{00000000-0005-0000-0000-000047B00000}"/>
    <cellStyle name="20% - Accent1 4 7 2 3 9" xfId="45312" xr:uid="{00000000-0005-0000-0000-000048B00000}"/>
    <cellStyle name="20% - Accent1 4 7 2 4" xfId="45313" xr:uid="{00000000-0005-0000-0000-000049B00000}"/>
    <cellStyle name="20% - Accent1 4 7 2 4 2" xfId="45314" xr:uid="{00000000-0005-0000-0000-00004AB00000}"/>
    <cellStyle name="20% - Accent1 4 7 2 4 2 2" xfId="45315" xr:uid="{00000000-0005-0000-0000-00004BB00000}"/>
    <cellStyle name="20% - Accent1 4 7 2 4 2 2 2" xfId="45316" xr:uid="{00000000-0005-0000-0000-00004CB00000}"/>
    <cellStyle name="20% - Accent1 4 7 2 4 2 3" xfId="45317" xr:uid="{00000000-0005-0000-0000-00004DB00000}"/>
    <cellStyle name="20% - Accent1 4 7 2 4 3" xfId="45318" xr:uid="{00000000-0005-0000-0000-00004EB00000}"/>
    <cellStyle name="20% - Accent1 4 7 2 4 3 2" xfId="45319" xr:uid="{00000000-0005-0000-0000-00004FB00000}"/>
    <cellStyle name="20% - Accent1 4 7 2 4 4" xfId="45320" xr:uid="{00000000-0005-0000-0000-000050B00000}"/>
    <cellStyle name="20% - Accent1 4 7 2 5" xfId="45321" xr:uid="{00000000-0005-0000-0000-000051B00000}"/>
    <cellStyle name="20% - Accent1 4 7 2 5 2" xfId="45322" xr:uid="{00000000-0005-0000-0000-000052B00000}"/>
    <cellStyle name="20% - Accent1 4 7 2 5 2 2" xfId="45323" xr:uid="{00000000-0005-0000-0000-000053B00000}"/>
    <cellStyle name="20% - Accent1 4 7 2 5 2 2 2" xfId="45324" xr:uid="{00000000-0005-0000-0000-000054B00000}"/>
    <cellStyle name="20% - Accent1 4 7 2 5 2 3" xfId="45325" xr:uid="{00000000-0005-0000-0000-000055B00000}"/>
    <cellStyle name="20% - Accent1 4 7 2 5 3" xfId="45326" xr:uid="{00000000-0005-0000-0000-000056B00000}"/>
    <cellStyle name="20% - Accent1 4 7 2 5 3 2" xfId="45327" xr:uid="{00000000-0005-0000-0000-000057B00000}"/>
    <cellStyle name="20% - Accent1 4 7 2 5 4" xfId="45328" xr:uid="{00000000-0005-0000-0000-000058B00000}"/>
    <cellStyle name="20% - Accent1 4 7 2 6" xfId="45329" xr:uid="{00000000-0005-0000-0000-000059B00000}"/>
    <cellStyle name="20% - Accent1 4 7 2 6 2" xfId="45330" xr:uid="{00000000-0005-0000-0000-00005AB00000}"/>
    <cellStyle name="20% - Accent1 4 7 2 6 2 2" xfId="45331" xr:uid="{00000000-0005-0000-0000-00005BB00000}"/>
    <cellStyle name="20% - Accent1 4 7 2 6 2 2 2" xfId="45332" xr:uid="{00000000-0005-0000-0000-00005CB00000}"/>
    <cellStyle name="20% - Accent1 4 7 2 6 2 3" xfId="45333" xr:uid="{00000000-0005-0000-0000-00005DB00000}"/>
    <cellStyle name="20% - Accent1 4 7 2 6 3" xfId="45334" xr:uid="{00000000-0005-0000-0000-00005EB00000}"/>
    <cellStyle name="20% - Accent1 4 7 2 6 3 2" xfId="45335" xr:uid="{00000000-0005-0000-0000-00005FB00000}"/>
    <cellStyle name="20% - Accent1 4 7 2 6 4" xfId="45336" xr:uid="{00000000-0005-0000-0000-000060B00000}"/>
    <cellStyle name="20% - Accent1 4 7 2 7" xfId="45337" xr:uid="{00000000-0005-0000-0000-000061B00000}"/>
    <cellStyle name="20% - Accent1 4 7 2 7 2" xfId="45338" xr:uid="{00000000-0005-0000-0000-000062B00000}"/>
    <cellStyle name="20% - Accent1 4 7 2 7 2 2" xfId="45339" xr:uid="{00000000-0005-0000-0000-000063B00000}"/>
    <cellStyle name="20% - Accent1 4 7 2 7 3" xfId="45340" xr:uid="{00000000-0005-0000-0000-000064B00000}"/>
    <cellStyle name="20% - Accent1 4 7 2 8" xfId="45341" xr:uid="{00000000-0005-0000-0000-000065B00000}"/>
    <cellStyle name="20% - Accent1 4 7 2 8 2" xfId="45342" xr:uid="{00000000-0005-0000-0000-000066B00000}"/>
    <cellStyle name="20% - Accent1 4 7 2 8 2 2" xfId="45343" xr:uid="{00000000-0005-0000-0000-000067B00000}"/>
    <cellStyle name="20% - Accent1 4 7 2 8 3" xfId="45344" xr:uid="{00000000-0005-0000-0000-000068B00000}"/>
    <cellStyle name="20% - Accent1 4 7 2 9" xfId="45345" xr:uid="{00000000-0005-0000-0000-000069B00000}"/>
    <cellStyle name="20% - Accent1 4 7 2 9 2" xfId="45346" xr:uid="{00000000-0005-0000-0000-00006AB00000}"/>
    <cellStyle name="20% - Accent1 4 7 3" xfId="45347" xr:uid="{00000000-0005-0000-0000-00006BB00000}"/>
    <cellStyle name="20% - Accent1 4 7 3 10" xfId="45348" xr:uid="{00000000-0005-0000-0000-00006CB00000}"/>
    <cellStyle name="20% - Accent1 4 7 3 10 2" xfId="45349" xr:uid="{00000000-0005-0000-0000-00006DB00000}"/>
    <cellStyle name="20% - Accent1 4 7 3 11" xfId="45350" xr:uid="{00000000-0005-0000-0000-00006EB00000}"/>
    <cellStyle name="20% - Accent1 4 7 3 2" xfId="45351" xr:uid="{00000000-0005-0000-0000-00006FB00000}"/>
    <cellStyle name="20% - Accent1 4 7 3 2 2" xfId="45352" xr:uid="{00000000-0005-0000-0000-000070B00000}"/>
    <cellStyle name="20% - Accent1 4 7 3 2 2 2" xfId="45353" xr:uid="{00000000-0005-0000-0000-000071B00000}"/>
    <cellStyle name="20% - Accent1 4 7 3 2 2 2 2" xfId="45354" xr:uid="{00000000-0005-0000-0000-000072B00000}"/>
    <cellStyle name="20% - Accent1 4 7 3 2 2 2 2 2" xfId="45355" xr:uid="{00000000-0005-0000-0000-000073B00000}"/>
    <cellStyle name="20% - Accent1 4 7 3 2 2 2 3" xfId="45356" xr:uid="{00000000-0005-0000-0000-000074B00000}"/>
    <cellStyle name="20% - Accent1 4 7 3 2 2 3" xfId="45357" xr:uid="{00000000-0005-0000-0000-000075B00000}"/>
    <cellStyle name="20% - Accent1 4 7 3 2 2 3 2" xfId="45358" xr:uid="{00000000-0005-0000-0000-000076B00000}"/>
    <cellStyle name="20% - Accent1 4 7 3 2 2 4" xfId="45359" xr:uid="{00000000-0005-0000-0000-000077B00000}"/>
    <cellStyle name="20% - Accent1 4 7 3 2 3" xfId="45360" xr:uid="{00000000-0005-0000-0000-000078B00000}"/>
    <cellStyle name="20% - Accent1 4 7 3 2 3 2" xfId="45361" xr:uid="{00000000-0005-0000-0000-000079B00000}"/>
    <cellStyle name="20% - Accent1 4 7 3 2 3 2 2" xfId="45362" xr:uid="{00000000-0005-0000-0000-00007AB00000}"/>
    <cellStyle name="20% - Accent1 4 7 3 2 3 2 2 2" xfId="45363" xr:uid="{00000000-0005-0000-0000-00007BB00000}"/>
    <cellStyle name="20% - Accent1 4 7 3 2 3 2 3" xfId="45364" xr:uid="{00000000-0005-0000-0000-00007CB00000}"/>
    <cellStyle name="20% - Accent1 4 7 3 2 3 3" xfId="45365" xr:uid="{00000000-0005-0000-0000-00007DB00000}"/>
    <cellStyle name="20% - Accent1 4 7 3 2 3 3 2" xfId="45366" xr:uid="{00000000-0005-0000-0000-00007EB00000}"/>
    <cellStyle name="20% - Accent1 4 7 3 2 3 4" xfId="45367" xr:uid="{00000000-0005-0000-0000-00007FB00000}"/>
    <cellStyle name="20% - Accent1 4 7 3 2 4" xfId="45368" xr:uid="{00000000-0005-0000-0000-000080B00000}"/>
    <cellStyle name="20% - Accent1 4 7 3 2 4 2" xfId="45369" xr:uid="{00000000-0005-0000-0000-000081B00000}"/>
    <cellStyle name="20% - Accent1 4 7 3 2 4 2 2" xfId="45370" xr:uid="{00000000-0005-0000-0000-000082B00000}"/>
    <cellStyle name="20% - Accent1 4 7 3 2 4 2 2 2" xfId="45371" xr:uid="{00000000-0005-0000-0000-000083B00000}"/>
    <cellStyle name="20% - Accent1 4 7 3 2 4 2 3" xfId="45372" xr:uid="{00000000-0005-0000-0000-000084B00000}"/>
    <cellStyle name="20% - Accent1 4 7 3 2 4 3" xfId="45373" xr:uid="{00000000-0005-0000-0000-000085B00000}"/>
    <cellStyle name="20% - Accent1 4 7 3 2 4 3 2" xfId="45374" xr:uid="{00000000-0005-0000-0000-000086B00000}"/>
    <cellStyle name="20% - Accent1 4 7 3 2 4 4" xfId="45375" xr:uid="{00000000-0005-0000-0000-000087B00000}"/>
    <cellStyle name="20% - Accent1 4 7 3 2 5" xfId="45376" xr:uid="{00000000-0005-0000-0000-000088B00000}"/>
    <cellStyle name="20% - Accent1 4 7 3 2 5 2" xfId="45377" xr:uid="{00000000-0005-0000-0000-000089B00000}"/>
    <cellStyle name="20% - Accent1 4 7 3 2 5 2 2" xfId="45378" xr:uid="{00000000-0005-0000-0000-00008AB00000}"/>
    <cellStyle name="20% - Accent1 4 7 3 2 5 3" xfId="45379" xr:uid="{00000000-0005-0000-0000-00008BB00000}"/>
    <cellStyle name="20% - Accent1 4 7 3 2 6" xfId="45380" xr:uid="{00000000-0005-0000-0000-00008CB00000}"/>
    <cellStyle name="20% - Accent1 4 7 3 2 6 2" xfId="45381" xr:uid="{00000000-0005-0000-0000-00008DB00000}"/>
    <cellStyle name="20% - Accent1 4 7 3 2 6 2 2" xfId="45382" xr:uid="{00000000-0005-0000-0000-00008EB00000}"/>
    <cellStyle name="20% - Accent1 4 7 3 2 6 3" xfId="45383" xr:uid="{00000000-0005-0000-0000-00008FB00000}"/>
    <cellStyle name="20% - Accent1 4 7 3 2 7" xfId="45384" xr:uid="{00000000-0005-0000-0000-000090B00000}"/>
    <cellStyle name="20% - Accent1 4 7 3 2 7 2" xfId="45385" xr:uid="{00000000-0005-0000-0000-000091B00000}"/>
    <cellStyle name="20% - Accent1 4 7 3 2 8" xfId="45386" xr:uid="{00000000-0005-0000-0000-000092B00000}"/>
    <cellStyle name="20% - Accent1 4 7 3 2 8 2" xfId="45387" xr:uid="{00000000-0005-0000-0000-000093B00000}"/>
    <cellStyle name="20% - Accent1 4 7 3 2 9" xfId="45388" xr:uid="{00000000-0005-0000-0000-000094B00000}"/>
    <cellStyle name="20% - Accent1 4 7 3 3" xfId="45389" xr:uid="{00000000-0005-0000-0000-000095B00000}"/>
    <cellStyle name="20% - Accent1 4 7 3 3 2" xfId="45390" xr:uid="{00000000-0005-0000-0000-000096B00000}"/>
    <cellStyle name="20% - Accent1 4 7 3 3 2 2" xfId="45391" xr:uid="{00000000-0005-0000-0000-000097B00000}"/>
    <cellStyle name="20% - Accent1 4 7 3 3 2 2 2" xfId="45392" xr:uid="{00000000-0005-0000-0000-000098B00000}"/>
    <cellStyle name="20% - Accent1 4 7 3 3 2 2 2 2" xfId="45393" xr:uid="{00000000-0005-0000-0000-000099B00000}"/>
    <cellStyle name="20% - Accent1 4 7 3 3 2 2 3" xfId="45394" xr:uid="{00000000-0005-0000-0000-00009AB00000}"/>
    <cellStyle name="20% - Accent1 4 7 3 3 2 3" xfId="45395" xr:uid="{00000000-0005-0000-0000-00009BB00000}"/>
    <cellStyle name="20% - Accent1 4 7 3 3 2 3 2" xfId="45396" xr:uid="{00000000-0005-0000-0000-00009CB00000}"/>
    <cellStyle name="20% - Accent1 4 7 3 3 2 4" xfId="45397" xr:uid="{00000000-0005-0000-0000-00009DB00000}"/>
    <cellStyle name="20% - Accent1 4 7 3 3 3" xfId="45398" xr:uid="{00000000-0005-0000-0000-00009EB00000}"/>
    <cellStyle name="20% - Accent1 4 7 3 3 3 2" xfId="45399" xr:uid="{00000000-0005-0000-0000-00009FB00000}"/>
    <cellStyle name="20% - Accent1 4 7 3 3 3 2 2" xfId="45400" xr:uid="{00000000-0005-0000-0000-0000A0B00000}"/>
    <cellStyle name="20% - Accent1 4 7 3 3 3 2 2 2" xfId="45401" xr:uid="{00000000-0005-0000-0000-0000A1B00000}"/>
    <cellStyle name="20% - Accent1 4 7 3 3 3 2 3" xfId="45402" xr:uid="{00000000-0005-0000-0000-0000A2B00000}"/>
    <cellStyle name="20% - Accent1 4 7 3 3 3 3" xfId="45403" xr:uid="{00000000-0005-0000-0000-0000A3B00000}"/>
    <cellStyle name="20% - Accent1 4 7 3 3 3 3 2" xfId="45404" xr:uid="{00000000-0005-0000-0000-0000A4B00000}"/>
    <cellStyle name="20% - Accent1 4 7 3 3 3 4" xfId="45405" xr:uid="{00000000-0005-0000-0000-0000A5B00000}"/>
    <cellStyle name="20% - Accent1 4 7 3 3 4" xfId="45406" xr:uid="{00000000-0005-0000-0000-0000A6B00000}"/>
    <cellStyle name="20% - Accent1 4 7 3 3 4 2" xfId="45407" xr:uid="{00000000-0005-0000-0000-0000A7B00000}"/>
    <cellStyle name="20% - Accent1 4 7 3 3 4 2 2" xfId="45408" xr:uid="{00000000-0005-0000-0000-0000A8B00000}"/>
    <cellStyle name="20% - Accent1 4 7 3 3 4 2 2 2" xfId="45409" xr:uid="{00000000-0005-0000-0000-0000A9B00000}"/>
    <cellStyle name="20% - Accent1 4 7 3 3 4 2 3" xfId="45410" xr:uid="{00000000-0005-0000-0000-0000AAB00000}"/>
    <cellStyle name="20% - Accent1 4 7 3 3 4 3" xfId="45411" xr:uid="{00000000-0005-0000-0000-0000ABB00000}"/>
    <cellStyle name="20% - Accent1 4 7 3 3 4 3 2" xfId="45412" xr:uid="{00000000-0005-0000-0000-0000ACB00000}"/>
    <cellStyle name="20% - Accent1 4 7 3 3 4 4" xfId="45413" xr:uid="{00000000-0005-0000-0000-0000ADB00000}"/>
    <cellStyle name="20% - Accent1 4 7 3 3 5" xfId="45414" xr:uid="{00000000-0005-0000-0000-0000AEB00000}"/>
    <cellStyle name="20% - Accent1 4 7 3 3 5 2" xfId="45415" xr:uid="{00000000-0005-0000-0000-0000AFB00000}"/>
    <cellStyle name="20% - Accent1 4 7 3 3 5 2 2" xfId="45416" xr:uid="{00000000-0005-0000-0000-0000B0B00000}"/>
    <cellStyle name="20% - Accent1 4 7 3 3 5 3" xfId="45417" xr:uid="{00000000-0005-0000-0000-0000B1B00000}"/>
    <cellStyle name="20% - Accent1 4 7 3 3 6" xfId="45418" xr:uid="{00000000-0005-0000-0000-0000B2B00000}"/>
    <cellStyle name="20% - Accent1 4 7 3 3 6 2" xfId="45419" xr:uid="{00000000-0005-0000-0000-0000B3B00000}"/>
    <cellStyle name="20% - Accent1 4 7 3 3 6 2 2" xfId="45420" xr:uid="{00000000-0005-0000-0000-0000B4B00000}"/>
    <cellStyle name="20% - Accent1 4 7 3 3 6 3" xfId="45421" xr:uid="{00000000-0005-0000-0000-0000B5B00000}"/>
    <cellStyle name="20% - Accent1 4 7 3 3 7" xfId="45422" xr:uid="{00000000-0005-0000-0000-0000B6B00000}"/>
    <cellStyle name="20% - Accent1 4 7 3 3 7 2" xfId="45423" xr:uid="{00000000-0005-0000-0000-0000B7B00000}"/>
    <cellStyle name="20% - Accent1 4 7 3 3 8" xfId="45424" xr:uid="{00000000-0005-0000-0000-0000B8B00000}"/>
    <cellStyle name="20% - Accent1 4 7 3 3 8 2" xfId="45425" xr:uid="{00000000-0005-0000-0000-0000B9B00000}"/>
    <cellStyle name="20% - Accent1 4 7 3 3 9" xfId="45426" xr:uid="{00000000-0005-0000-0000-0000BAB00000}"/>
    <cellStyle name="20% - Accent1 4 7 3 4" xfId="45427" xr:uid="{00000000-0005-0000-0000-0000BBB00000}"/>
    <cellStyle name="20% - Accent1 4 7 3 4 2" xfId="45428" xr:uid="{00000000-0005-0000-0000-0000BCB00000}"/>
    <cellStyle name="20% - Accent1 4 7 3 4 2 2" xfId="45429" xr:uid="{00000000-0005-0000-0000-0000BDB00000}"/>
    <cellStyle name="20% - Accent1 4 7 3 4 2 2 2" xfId="45430" xr:uid="{00000000-0005-0000-0000-0000BEB00000}"/>
    <cellStyle name="20% - Accent1 4 7 3 4 2 3" xfId="45431" xr:uid="{00000000-0005-0000-0000-0000BFB00000}"/>
    <cellStyle name="20% - Accent1 4 7 3 4 3" xfId="45432" xr:uid="{00000000-0005-0000-0000-0000C0B00000}"/>
    <cellStyle name="20% - Accent1 4 7 3 4 3 2" xfId="45433" xr:uid="{00000000-0005-0000-0000-0000C1B00000}"/>
    <cellStyle name="20% - Accent1 4 7 3 4 4" xfId="45434" xr:uid="{00000000-0005-0000-0000-0000C2B00000}"/>
    <cellStyle name="20% - Accent1 4 7 3 5" xfId="45435" xr:uid="{00000000-0005-0000-0000-0000C3B00000}"/>
    <cellStyle name="20% - Accent1 4 7 3 5 2" xfId="45436" xr:uid="{00000000-0005-0000-0000-0000C4B00000}"/>
    <cellStyle name="20% - Accent1 4 7 3 5 2 2" xfId="45437" xr:uid="{00000000-0005-0000-0000-0000C5B00000}"/>
    <cellStyle name="20% - Accent1 4 7 3 5 2 2 2" xfId="45438" xr:uid="{00000000-0005-0000-0000-0000C6B00000}"/>
    <cellStyle name="20% - Accent1 4 7 3 5 2 3" xfId="45439" xr:uid="{00000000-0005-0000-0000-0000C7B00000}"/>
    <cellStyle name="20% - Accent1 4 7 3 5 3" xfId="45440" xr:uid="{00000000-0005-0000-0000-0000C8B00000}"/>
    <cellStyle name="20% - Accent1 4 7 3 5 3 2" xfId="45441" xr:uid="{00000000-0005-0000-0000-0000C9B00000}"/>
    <cellStyle name="20% - Accent1 4 7 3 5 4" xfId="45442" xr:uid="{00000000-0005-0000-0000-0000CAB00000}"/>
    <cellStyle name="20% - Accent1 4 7 3 6" xfId="45443" xr:uid="{00000000-0005-0000-0000-0000CBB00000}"/>
    <cellStyle name="20% - Accent1 4 7 3 6 2" xfId="45444" xr:uid="{00000000-0005-0000-0000-0000CCB00000}"/>
    <cellStyle name="20% - Accent1 4 7 3 6 2 2" xfId="45445" xr:uid="{00000000-0005-0000-0000-0000CDB00000}"/>
    <cellStyle name="20% - Accent1 4 7 3 6 2 2 2" xfId="45446" xr:uid="{00000000-0005-0000-0000-0000CEB00000}"/>
    <cellStyle name="20% - Accent1 4 7 3 6 2 3" xfId="45447" xr:uid="{00000000-0005-0000-0000-0000CFB00000}"/>
    <cellStyle name="20% - Accent1 4 7 3 6 3" xfId="45448" xr:uid="{00000000-0005-0000-0000-0000D0B00000}"/>
    <cellStyle name="20% - Accent1 4 7 3 6 3 2" xfId="45449" xr:uid="{00000000-0005-0000-0000-0000D1B00000}"/>
    <cellStyle name="20% - Accent1 4 7 3 6 4" xfId="45450" xr:uid="{00000000-0005-0000-0000-0000D2B00000}"/>
    <cellStyle name="20% - Accent1 4 7 3 7" xfId="45451" xr:uid="{00000000-0005-0000-0000-0000D3B00000}"/>
    <cellStyle name="20% - Accent1 4 7 3 7 2" xfId="45452" xr:uid="{00000000-0005-0000-0000-0000D4B00000}"/>
    <cellStyle name="20% - Accent1 4 7 3 7 2 2" xfId="45453" xr:uid="{00000000-0005-0000-0000-0000D5B00000}"/>
    <cellStyle name="20% - Accent1 4 7 3 7 3" xfId="45454" xr:uid="{00000000-0005-0000-0000-0000D6B00000}"/>
    <cellStyle name="20% - Accent1 4 7 3 8" xfId="45455" xr:uid="{00000000-0005-0000-0000-0000D7B00000}"/>
    <cellStyle name="20% - Accent1 4 7 3 8 2" xfId="45456" xr:uid="{00000000-0005-0000-0000-0000D8B00000}"/>
    <cellStyle name="20% - Accent1 4 7 3 8 2 2" xfId="45457" xr:uid="{00000000-0005-0000-0000-0000D9B00000}"/>
    <cellStyle name="20% - Accent1 4 7 3 8 3" xfId="45458" xr:uid="{00000000-0005-0000-0000-0000DAB00000}"/>
    <cellStyle name="20% - Accent1 4 7 3 9" xfId="45459" xr:uid="{00000000-0005-0000-0000-0000DBB00000}"/>
    <cellStyle name="20% - Accent1 4 7 3 9 2" xfId="45460" xr:uid="{00000000-0005-0000-0000-0000DCB00000}"/>
    <cellStyle name="20% - Accent1 4 7 4" xfId="45461" xr:uid="{00000000-0005-0000-0000-0000DDB00000}"/>
    <cellStyle name="20% - Accent1 4 7 4 10" xfId="45462" xr:uid="{00000000-0005-0000-0000-0000DEB00000}"/>
    <cellStyle name="20% - Accent1 4 7 4 10 2" xfId="45463" xr:uid="{00000000-0005-0000-0000-0000DFB00000}"/>
    <cellStyle name="20% - Accent1 4 7 4 11" xfId="45464" xr:uid="{00000000-0005-0000-0000-0000E0B00000}"/>
    <cellStyle name="20% - Accent1 4 7 4 2" xfId="45465" xr:uid="{00000000-0005-0000-0000-0000E1B00000}"/>
    <cellStyle name="20% - Accent1 4 7 4 2 2" xfId="45466" xr:uid="{00000000-0005-0000-0000-0000E2B00000}"/>
    <cellStyle name="20% - Accent1 4 7 4 2 2 2" xfId="45467" xr:uid="{00000000-0005-0000-0000-0000E3B00000}"/>
    <cellStyle name="20% - Accent1 4 7 4 2 2 2 2" xfId="45468" xr:uid="{00000000-0005-0000-0000-0000E4B00000}"/>
    <cellStyle name="20% - Accent1 4 7 4 2 2 2 2 2" xfId="45469" xr:uid="{00000000-0005-0000-0000-0000E5B00000}"/>
    <cellStyle name="20% - Accent1 4 7 4 2 2 2 3" xfId="45470" xr:uid="{00000000-0005-0000-0000-0000E6B00000}"/>
    <cellStyle name="20% - Accent1 4 7 4 2 2 3" xfId="45471" xr:uid="{00000000-0005-0000-0000-0000E7B00000}"/>
    <cellStyle name="20% - Accent1 4 7 4 2 2 3 2" xfId="45472" xr:uid="{00000000-0005-0000-0000-0000E8B00000}"/>
    <cellStyle name="20% - Accent1 4 7 4 2 2 4" xfId="45473" xr:uid="{00000000-0005-0000-0000-0000E9B00000}"/>
    <cellStyle name="20% - Accent1 4 7 4 2 3" xfId="45474" xr:uid="{00000000-0005-0000-0000-0000EAB00000}"/>
    <cellStyle name="20% - Accent1 4 7 4 2 3 2" xfId="45475" xr:uid="{00000000-0005-0000-0000-0000EBB00000}"/>
    <cellStyle name="20% - Accent1 4 7 4 2 3 2 2" xfId="45476" xr:uid="{00000000-0005-0000-0000-0000ECB00000}"/>
    <cellStyle name="20% - Accent1 4 7 4 2 3 2 2 2" xfId="45477" xr:uid="{00000000-0005-0000-0000-0000EDB00000}"/>
    <cellStyle name="20% - Accent1 4 7 4 2 3 2 3" xfId="45478" xr:uid="{00000000-0005-0000-0000-0000EEB00000}"/>
    <cellStyle name="20% - Accent1 4 7 4 2 3 3" xfId="45479" xr:uid="{00000000-0005-0000-0000-0000EFB00000}"/>
    <cellStyle name="20% - Accent1 4 7 4 2 3 3 2" xfId="45480" xr:uid="{00000000-0005-0000-0000-0000F0B00000}"/>
    <cellStyle name="20% - Accent1 4 7 4 2 3 4" xfId="45481" xr:uid="{00000000-0005-0000-0000-0000F1B00000}"/>
    <cellStyle name="20% - Accent1 4 7 4 2 4" xfId="45482" xr:uid="{00000000-0005-0000-0000-0000F2B00000}"/>
    <cellStyle name="20% - Accent1 4 7 4 2 4 2" xfId="45483" xr:uid="{00000000-0005-0000-0000-0000F3B00000}"/>
    <cellStyle name="20% - Accent1 4 7 4 2 4 2 2" xfId="45484" xr:uid="{00000000-0005-0000-0000-0000F4B00000}"/>
    <cellStyle name="20% - Accent1 4 7 4 2 4 2 2 2" xfId="45485" xr:uid="{00000000-0005-0000-0000-0000F5B00000}"/>
    <cellStyle name="20% - Accent1 4 7 4 2 4 2 3" xfId="45486" xr:uid="{00000000-0005-0000-0000-0000F6B00000}"/>
    <cellStyle name="20% - Accent1 4 7 4 2 4 3" xfId="45487" xr:uid="{00000000-0005-0000-0000-0000F7B00000}"/>
    <cellStyle name="20% - Accent1 4 7 4 2 4 3 2" xfId="45488" xr:uid="{00000000-0005-0000-0000-0000F8B00000}"/>
    <cellStyle name="20% - Accent1 4 7 4 2 4 4" xfId="45489" xr:uid="{00000000-0005-0000-0000-0000F9B00000}"/>
    <cellStyle name="20% - Accent1 4 7 4 2 5" xfId="45490" xr:uid="{00000000-0005-0000-0000-0000FAB00000}"/>
    <cellStyle name="20% - Accent1 4 7 4 2 5 2" xfId="45491" xr:uid="{00000000-0005-0000-0000-0000FBB00000}"/>
    <cellStyle name="20% - Accent1 4 7 4 2 5 2 2" xfId="45492" xr:uid="{00000000-0005-0000-0000-0000FCB00000}"/>
    <cellStyle name="20% - Accent1 4 7 4 2 5 3" xfId="45493" xr:uid="{00000000-0005-0000-0000-0000FDB00000}"/>
    <cellStyle name="20% - Accent1 4 7 4 2 6" xfId="45494" xr:uid="{00000000-0005-0000-0000-0000FEB00000}"/>
    <cellStyle name="20% - Accent1 4 7 4 2 6 2" xfId="45495" xr:uid="{00000000-0005-0000-0000-0000FFB00000}"/>
    <cellStyle name="20% - Accent1 4 7 4 2 6 2 2" xfId="45496" xr:uid="{00000000-0005-0000-0000-000000B10000}"/>
    <cellStyle name="20% - Accent1 4 7 4 2 6 3" xfId="45497" xr:uid="{00000000-0005-0000-0000-000001B10000}"/>
    <cellStyle name="20% - Accent1 4 7 4 2 7" xfId="45498" xr:uid="{00000000-0005-0000-0000-000002B10000}"/>
    <cellStyle name="20% - Accent1 4 7 4 2 7 2" xfId="45499" xr:uid="{00000000-0005-0000-0000-000003B10000}"/>
    <cellStyle name="20% - Accent1 4 7 4 2 8" xfId="45500" xr:uid="{00000000-0005-0000-0000-000004B10000}"/>
    <cellStyle name="20% - Accent1 4 7 4 2 8 2" xfId="45501" xr:uid="{00000000-0005-0000-0000-000005B10000}"/>
    <cellStyle name="20% - Accent1 4 7 4 2 9" xfId="45502" xr:uid="{00000000-0005-0000-0000-000006B10000}"/>
    <cellStyle name="20% - Accent1 4 7 4 3" xfId="45503" xr:uid="{00000000-0005-0000-0000-000007B10000}"/>
    <cellStyle name="20% - Accent1 4 7 4 3 2" xfId="45504" xr:uid="{00000000-0005-0000-0000-000008B10000}"/>
    <cellStyle name="20% - Accent1 4 7 4 3 2 2" xfId="45505" xr:uid="{00000000-0005-0000-0000-000009B10000}"/>
    <cellStyle name="20% - Accent1 4 7 4 3 2 2 2" xfId="45506" xr:uid="{00000000-0005-0000-0000-00000AB10000}"/>
    <cellStyle name="20% - Accent1 4 7 4 3 2 2 2 2" xfId="45507" xr:uid="{00000000-0005-0000-0000-00000BB10000}"/>
    <cellStyle name="20% - Accent1 4 7 4 3 2 2 3" xfId="45508" xr:uid="{00000000-0005-0000-0000-00000CB10000}"/>
    <cellStyle name="20% - Accent1 4 7 4 3 2 3" xfId="45509" xr:uid="{00000000-0005-0000-0000-00000DB10000}"/>
    <cellStyle name="20% - Accent1 4 7 4 3 2 3 2" xfId="45510" xr:uid="{00000000-0005-0000-0000-00000EB10000}"/>
    <cellStyle name="20% - Accent1 4 7 4 3 2 4" xfId="45511" xr:uid="{00000000-0005-0000-0000-00000FB10000}"/>
    <cellStyle name="20% - Accent1 4 7 4 3 3" xfId="45512" xr:uid="{00000000-0005-0000-0000-000010B10000}"/>
    <cellStyle name="20% - Accent1 4 7 4 3 3 2" xfId="45513" xr:uid="{00000000-0005-0000-0000-000011B10000}"/>
    <cellStyle name="20% - Accent1 4 7 4 3 3 2 2" xfId="45514" xr:uid="{00000000-0005-0000-0000-000012B10000}"/>
    <cellStyle name="20% - Accent1 4 7 4 3 3 2 2 2" xfId="45515" xr:uid="{00000000-0005-0000-0000-000013B10000}"/>
    <cellStyle name="20% - Accent1 4 7 4 3 3 2 3" xfId="45516" xr:uid="{00000000-0005-0000-0000-000014B10000}"/>
    <cellStyle name="20% - Accent1 4 7 4 3 3 3" xfId="45517" xr:uid="{00000000-0005-0000-0000-000015B10000}"/>
    <cellStyle name="20% - Accent1 4 7 4 3 3 3 2" xfId="45518" xr:uid="{00000000-0005-0000-0000-000016B10000}"/>
    <cellStyle name="20% - Accent1 4 7 4 3 3 4" xfId="45519" xr:uid="{00000000-0005-0000-0000-000017B10000}"/>
    <cellStyle name="20% - Accent1 4 7 4 3 4" xfId="45520" xr:uid="{00000000-0005-0000-0000-000018B10000}"/>
    <cellStyle name="20% - Accent1 4 7 4 3 4 2" xfId="45521" xr:uid="{00000000-0005-0000-0000-000019B10000}"/>
    <cellStyle name="20% - Accent1 4 7 4 3 4 2 2" xfId="45522" xr:uid="{00000000-0005-0000-0000-00001AB10000}"/>
    <cellStyle name="20% - Accent1 4 7 4 3 4 2 2 2" xfId="45523" xr:uid="{00000000-0005-0000-0000-00001BB10000}"/>
    <cellStyle name="20% - Accent1 4 7 4 3 4 2 3" xfId="45524" xr:uid="{00000000-0005-0000-0000-00001CB10000}"/>
    <cellStyle name="20% - Accent1 4 7 4 3 4 3" xfId="45525" xr:uid="{00000000-0005-0000-0000-00001DB10000}"/>
    <cellStyle name="20% - Accent1 4 7 4 3 4 3 2" xfId="45526" xr:uid="{00000000-0005-0000-0000-00001EB10000}"/>
    <cellStyle name="20% - Accent1 4 7 4 3 4 4" xfId="45527" xr:uid="{00000000-0005-0000-0000-00001FB10000}"/>
    <cellStyle name="20% - Accent1 4 7 4 3 5" xfId="45528" xr:uid="{00000000-0005-0000-0000-000020B10000}"/>
    <cellStyle name="20% - Accent1 4 7 4 3 5 2" xfId="45529" xr:uid="{00000000-0005-0000-0000-000021B10000}"/>
    <cellStyle name="20% - Accent1 4 7 4 3 5 2 2" xfId="45530" xr:uid="{00000000-0005-0000-0000-000022B10000}"/>
    <cellStyle name="20% - Accent1 4 7 4 3 5 3" xfId="45531" xr:uid="{00000000-0005-0000-0000-000023B10000}"/>
    <cellStyle name="20% - Accent1 4 7 4 3 6" xfId="45532" xr:uid="{00000000-0005-0000-0000-000024B10000}"/>
    <cellStyle name="20% - Accent1 4 7 4 3 6 2" xfId="45533" xr:uid="{00000000-0005-0000-0000-000025B10000}"/>
    <cellStyle name="20% - Accent1 4 7 4 3 6 2 2" xfId="45534" xr:uid="{00000000-0005-0000-0000-000026B10000}"/>
    <cellStyle name="20% - Accent1 4 7 4 3 6 3" xfId="45535" xr:uid="{00000000-0005-0000-0000-000027B10000}"/>
    <cellStyle name="20% - Accent1 4 7 4 3 7" xfId="45536" xr:uid="{00000000-0005-0000-0000-000028B10000}"/>
    <cellStyle name="20% - Accent1 4 7 4 3 7 2" xfId="45537" xr:uid="{00000000-0005-0000-0000-000029B10000}"/>
    <cellStyle name="20% - Accent1 4 7 4 3 8" xfId="45538" xr:uid="{00000000-0005-0000-0000-00002AB10000}"/>
    <cellStyle name="20% - Accent1 4 7 4 3 8 2" xfId="45539" xr:uid="{00000000-0005-0000-0000-00002BB10000}"/>
    <cellStyle name="20% - Accent1 4 7 4 3 9" xfId="45540" xr:uid="{00000000-0005-0000-0000-00002CB10000}"/>
    <cellStyle name="20% - Accent1 4 7 4 4" xfId="45541" xr:uid="{00000000-0005-0000-0000-00002DB10000}"/>
    <cellStyle name="20% - Accent1 4 7 4 4 2" xfId="45542" xr:uid="{00000000-0005-0000-0000-00002EB10000}"/>
    <cellStyle name="20% - Accent1 4 7 4 4 2 2" xfId="45543" xr:uid="{00000000-0005-0000-0000-00002FB10000}"/>
    <cellStyle name="20% - Accent1 4 7 4 4 2 2 2" xfId="45544" xr:uid="{00000000-0005-0000-0000-000030B10000}"/>
    <cellStyle name="20% - Accent1 4 7 4 4 2 3" xfId="45545" xr:uid="{00000000-0005-0000-0000-000031B10000}"/>
    <cellStyle name="20% - Accent1 4 7 4 4 3" xfId="45546" xr:uid="{00000000-0005-0000-0000-000032B10000}"/>
    <cellStyle name="20% - Accent1 4 7 4 4 3 2" xfId="45547" xr:uid="{00000000-0005-0000-0000-000033B10000}"/>
    <cellStyle name="20% - Accent1 4 7 4 4 4" xfId="45548" xr:uid="{00000000-0005-0000-0000-000034B10000}"/>
    <cellStyle name="20% - Accent1 4 7 4 5" xfId="45549" xr:uid="{00000000-0005-0000-0000-000035B10000}"/>
    <cellStyle name="20% - Accent1 4 7 4 5 2" xfId="45550" xr:uid="{00000000-0005-0000-0000-000036B10000}"/>
    <cellStyle name="20% - Accent1 4 7 4 5 2 2" xfId="45551" xr:uid="{00000000-0005-0000-0000-000037B10000}"/>
    <cellStyle name="20% - Accent1 4 7 4 5 2 2 2" xfId="45552" xr:uid="{00000000-0005-0000-0000-000038B10000}"/>
    <cellStyle name="20% - Accent1 4 7 4 5 2 3" xfId="45553" xr:uid="{00000000-0005-0000-0000-000039B10000}"/>
    <cellStyle name="20% - Accent1 4 7 4 5 3" xfId="45554" xr:uid="{00000000-0005-0000-0000-00003AB10000}"/>
    <cellStyle name="20% - Accent1 4 7 4 5 3 2" xfId="45555" xr:uid="{00000000-0005-0000-0000-00003BB10000}"/>
    <cellStyle name="20% - Accent1 4 7 4 5 4" xfId="45556" xr:uid="{00000000-0005-0000-0000-00003CB10000}"/>
    <cellStyle name="20% - Accent1 4 7 4 6" xfId="45557" xr:uid="{00000000-0005-0000-0000-00003DB10000}"/>
    <cellStyle name="20% - Accent1 4 7 4 6 2" xfId="45558" xr:uid="{00000000-0005-0000-0000-00003EB10000}"/>
    <cellStyle name="20% - Accent1 4 7 4 6 2 2" xfId="45559" xr:uid="{00000000-0005-0000-0000-00003FB10000}"/>
    <cellStyle name="20% - Accent1 4 7 4 6 2 2 2" xfId="45560" xr:uid="{00000000-0005-0000-0000-000040B10000}"/>
    <cellStyle name="20% - Accent1 4 7 4 6 2 3" xfId="45561" xr:uid="{00000000-0005-0000-0000-000041B10000}"/>
    <cellStyle name="20% - Accent1 4 7 4 6 3" xfId="45562" xr:uid="{00000000-0005-0000-0000-000042B10000}"/>
    <cellStyle name="20% - Accent1 4 7 4 6 3 2" xfId="45563" xr:uid="{00000000-0005-0000-0000-000043B10000}"/>
    <cellStyle name="20% - Accent1 4 7 4 6 4" xfId="45564" xr:uid="{00000000-0005-0000-0000-000044B10000}"/>
    <cellStyle name="20% - Accent1 4 7 4 7" xfId="45565" xr:uid="{00000000-0005-0000-0000-000045B10000}"/>
    <cellStyle name="20% - Accent1 4 7 4 7 2" xfId="45566" xr:uid="{00000000-0005-0000-0000-000046B10000}"/>
    <cellStyle name="20% - Accent1 4 7 4 7 2 2" xfId="45567" xr:uid="{00000000-0005-0000-0000-000047B10000}"/>
    <cellStyle name="20% - Accent1 4 7 4 7 3" xfId="45568" xr:uid="{00000000-0005-0000-0000-000048B10000}"/>
    <cellStyle name="20% - Accent1 4 7 4 8" xfId="45569" xr:uid="{00000000-0005-0000-0000-000049B10000}"/>
    <cellStyle name="20% - Accent1 4 7 4 8 2" xfId="45570" xr:uid="{00000000-0005-0000-0000-00004AB10000}"/>
    <cellStyle name="20% - Accent1 4 7 4 8 2 2" xfId="45571" xr:uid="{00000000-0005-0000-0000-00004BB10000}"/>
    <cellStyle name="20% - Accent1 4 7 4 8 3" xfId="45572" xr:uid="{00000000-0005-0000-0000-00004CB10000}"/>
    <cellStyle name="20% - Accent1 4 7 4 9" xfId="45573" xr:uid="{00000000-0005-0000-0000-00004DB10000}"/>
    <cellStyle name="20% - Accent1 4 7 4 9 2" xfId="45574" xr:uid="{00000000-0005-0000-0000-00004EB10000}"/>
    <cellStyle name="20% - Accent1 4 7 5" xfId="45575" xr:uid="{00000000-0005-0000-0000-00004FB10000}"/>
    <cellStyle name="20% - Accent1 4 7 5 2" xfId="45576" xr:uid="{00000000-0005-0000-0000-000050B10000}"/>
    <cellStyle name="20% - Accent1 4 7 5 2 2" xfId="45577" xr:uid="{00000000-0005-0000-0000-000051B10000}"/>
    <cellStyle name="20% - Accent1 4 7 5 2 2 2" xfId="45578" xr:uid="{00000000-0005-0000-0000-000052B10000}"/>
    <cellStyle name="20% - Accent1 4 7 5 2 2 2 2" xfId="45579" xr:uid="{00000000-0005-0000-0000-000053B10000}"/>
    <cellStyle name="20% - Accent1 4 7 5 2 2 3" xfId="45580" xr:uid="{00000000-0005-0000-0000-000054B10000}"/>
    <cellStyle name="20% - Accent1 4 7 5 2 3" xfId="45581" xr:uid="{00000000-0005-0000-0000-000055B10000}"/>
    <cellStyle name="20% - Accent1 4 7 5 2 3 2" xfId="45582" xr:uid="{00000000-0005-0000-0000-000056B10000}"/>
    <cellStyle name="20% - Accent1 4 7 5 2 4" xfId="45583" xr:uid="{00000000-0005-0000-0000-000057B10000}"/>
    <cellStyle name="20% - Accent1 4 7 5 3" xfId="45584" xr:uid="{00000000-0005-0000-0000-000058B10000}"/>
    <cellStyle name="20% - Accent1 4 7 5 3 2" xfId="45585" xr:uid="{00000000-0005-0000-0000-000059B10000}"/>
    <cellStyle name="20% - Accent1 4 7 5 3 2 2" xfId="45586" xr:uid="{00000000-0005-0000-0000-00005AB10000}"/>
    <cellStyle name="20% - Accent1 4 7 5 3 2 2 2" xfId="45587" xr:uid="{00000000-0005-0000-0000-00005BB10000}"/>
    <cellStyle name="20% - Accent1 4 7 5 3 2 3" xfId="45588" xr:uid="{00000000-0005-0000-0000-00005CB10000}"/>
    <cellStyle name="20% - Accent1 4 7 5 3 3" xfId="45589" xr:uid="{00000000-0005-0000-0000-00005DB10000}"/>
    <cellStyle name="20% - Accent1 4 7 5 3 3 2" xfId="45590" xr:uid="{00000000-0005-0000-0000-00005EB10000}"/>
    <cellStyle name="20% - Accent1 4 7 5 3 4" xfId="45591" xr:uid="{00000000-0005-0000-0000-00005FB10000}"/>
    <cellStyle name="20% - Accent1 4 7 5 4" xfId="45592" xr:uid="{00000000-0005-0000-0000-000060B10000}"/>
    <cellStyle name="20% - Accent1 4 7 5 4 2" xfId="45593" xr:uid="{00000000-0005-0000-0000-000061B10000}"/>
    <cellStyle name="20% - Accent1 4 7 5 4 2 2" xfId="45594" xr:uid="{00000000-0005-0000-0000-000062B10000}"/>
    <cellStyle name="20% - Accent1 4 7 5 4 2 2 2" xfId="45595" xr:uid="{00000000-0005-0000-0000-000063B10000}"/>
    <cellStyle name="20% - Accent1 4 7 5 4 2 3" xfId="45596" xr:uid="{00000000-0005-0000-0000-000064B10000}"/>
    <cellStyle name="20% - Accent1 4 7 5 4 3" xfId="45597" xr:uid="{00000000-0005-0000-0000-000065B10000}"/>
    <cellStyle name="20% - Accent1 4 7 5 4 3 2" xfId="45598" xr:uid="{00000000-0005-0000-0000-000066B10000}"/>
    <cellStyle name="20% - Accent1 4 7 5 4 4" xfId="45599" xr:uid="{00000000-0005-0000-0000-000067B10000}"/>
    <cellStyle name="20% - Accent1 4 7 5 5" xfId="45600" xr:uid="{00000000-0005-0000-0000-000068B10000}"/>
    <cellStyle name="20% - Accent1 4 7 5 5 2" xfId="45601" xr:uid="{00000000-0005-0000-0000-000069B10000}"/>
    <cellStyle name="20% - Accent1 4 7 5 5 2 2" xfId="45602" xr:uid="{00000000-0005-0000-0000-00006AB10000}"/>
    <cellStyle name="20% - Accent1 4 7 5 5 3" xfId="45603" xr:uid="{00000000-0005-0000-0000-00006BB10000}"/>
    <cellStyle name="20% - Accent1 4 7 5 6" xfId="45604" xr:uid="{00000000-0005-0000-0000-00006CB10000}"/>
    <cellStyle name="20% - Accent1 4 7 5 6 2" xfId="45605" xr:uid="{00000000-0005-0000-0000-00006DB10000}"/>
    <cellStyle name="20% - Accent1 4 7 5 6 2 2" xfId="45606" xr:uid="{00000000-0005-0000-0000-00006EB10000}"/>
    <cellStyle name="20% - Accent1 4 7 5 6 3" xfId="45607" xr:uid="{00000000-0005-0000-0000-00006FB10000}"/>
    <cellStyle name="20% - Accent1 4 7 5 7" xfId="45608" xr:uid="{00000000-0005-0000-0000-000070B10000}"/>
    <cellStyle name="20% - Accent1 4 7 5 7 2" xfId="45609" xr:uid="{00000000-0005-0000-0000-000071B10000}"/>
    <cellStyle name="20% - Accent1 4 7 5 8" xfId="45610" xr:uid="{00000000-0005-0000-0000-000072B10000}"/>
    <cellStyle name="20% - Accent1 4 7 5 8 2" xfId="45611" xr:uid="{00000000-0005-0000-0000-000073B10000}"/>
    <cellStyle name="20% - Accent1 4 7 5 9" xfId="45612" xr:uid="{00000000-0005-0000-0000-000074B10000}"/>
    <cellStyle name="20% - Accent1 4 7 6" xfId="45613" xr:uid="{00000000-0005-0000-0000-000075B10000}"/>
    <cellStyle name="20% - Accent1 4 7 6 2" xfId="45614" xr:uid="{00000000-0005-0000-0000-000076B10000}"/>
    <cellStyle name="20% - Accent1 4 7 6 2 2" xfId="45615" xr:uid="{00000000-0005-0000-0000-000077B10000}"/>
    <cellStyle name="20% - Accent1 4 7 6 2 2 2" xfId="45616" xr:uid="{00000000-0005-0000-0000-000078B10000}"/>
    <cellStyle name="20% - Accent1 4 7 6 2 2 2 2" xfId="45617" xr:uid="{00000000-0005-0000-0000-000079B10000}"/>
    <cellStyle name="20% - Accent1 4 7 6 2 2 3" xfId="45618" xr:uid="{00000000-0005-0000-0000-00007AB10000}"/>
    <cellStyle name="20% - Accent1 4 7 6 2 3" xfId="45619" xr:uid="{00000000-0005-0000-0000-00007BB10000}"/>
    <cellStyle name="20% - Accent1 4 7 6 2 3 2" xfId="45620" xr:uid="{00000000-0005-0000-0000-00007CB10000}"/>
    <cellStyle name="20% - Accent1 4 7 6 2 4" xfId="45621" xr:uid="{00000000-0005-0000-0000-00007DB10000}"/>
    <cellStyle name="20% - Accent1 4 7 6 3" xfId="45622" xr:uid="{00000000-0005-0000-0000-00007EB10000}"/>
    <cellStyle name="20% - Accent1 4 7 6 3 2" xfId="45623" xr:uid="{00000000-0005-0000-0000-00007FB10000}"/>
    <cellStyle name="20% - Accent1 4 7 6 3 2 2" xfId="45624" xr:uid="{00000000-0005-0000-0000-000080B10000}"/>
    <cellStyle name="20% - Accent1 4 7 6 3 2 2 2" xfId="45625" xr:uid="{00000000-0005-0000-0000-000081B10000}"/>
    <cellStyle name="20% - Accent1 4 7 6 3 2 3" xfId="45626" xr:uid="{00000000-0005-0000-0000-000082B10000}"/>
    <cellStyle name="20% - Accent1 4 7 6 3 3" xfId="45627" xr:uid="{00000000-0005-0000-0000-000083B10000}"/>
    <cellStyle name="20% - Accent1 4 7 6 3 3 2" xfId="45628" xr:uid="{00000000-0005-0000-0000-000084B10000}"/>
    <cellStyle name="20% - Accent1 4 7 6 3 4" xfId="45629" xr:uid="{00000000-0005-0000-0000-000085B10000}"/>
    <cellStyle name="20% - Accent1 4 7 6 4" xfId="45630" xr:uid="{00000000-0005-0000-0000-000086B10000}"/>
    <cellStyle name="20% - Accent1 4 7 6 4 2" xfId="45631" xr:uid="{00000000-0005-0000-0000-000087B10000}"/>
    <cellStyle name="20% - Accent1 4 7 6 4 2 2" xfId="45632" xr:uid="{00000000-0005-0000-0000-000088B10000}"/>
    <cellStyle name="20% - Accent1 4 7 6 4 2 2 2" xfId="45633" xr:uid="{00000000-0005-0000-0000-000089B10000}"/>
    <cellStyle name="20% - Accent1 4 7 6 4 2 3" xfId="45634" xr:uid="{00000000-0005-0000-0000-00008AB10000}"/>
    <cellStyle name="20% - Accent1 4 7 6 4 3" xfId="45635" xr:uid="{00000000-0005-0000-0000-00008BB10000}"/>
    <cellStyle name="20% - Accent1 4 7 6 4 3 2" xfId="45636" xr:uid="{00000000-0005-0000-0000-00008CB10000}"/>
    <cellStyle name="20% - Accent1 4 7 6 4 4" xfId="45637" xr:uid="{00000000-0005-0000-0000-00008DB10000}"/>
    <cellStyle name="20% - Accent1 4 7 6 5" xfId="45638" xr:uid="{00000000-0005-0000-0000-00008EB10000}"/>
    <cellStyle name="20% - Accent1 4 7 6 5 2" xfId="45639" xr:uid="{00000000-0005-0000-0000-00008FB10000}"/>
    <cellStyle name="20% - Accent1 4 7 6 5 2 2" xfId="45640" xr:uid="{00000000-0005-0000-0000-000090B10000}"/>
    <cellStyle name="20% - Accent1 4 7 6 5 3" xfId="45641" xr:uid="{00000000-0005-0000-0000-000091B10000}"/>
    <cellStyle name="20% - Accent1 4 7 6 6" xfId="45642" xr:uid="{00000000-0005-0000-0000-000092B10000}"/>
    <cellStyle name="20% - Accent1 4 7 6 6 2" xfId="45643" xr:uid="{00000000-0005-0000-0000-000093B10000}"/>
    <cellStyle name="20% - Accent1 4 7 6 6 2 2" xfId="45644" xr:uid="{00000000-0005-0000-0000-000094B10000}"/>
    <cellStyle name="20% - Accent1 4 7 6 6 3" xfId="45645" xr:uid="{00000000-0005-0000-0000-000095B10000}"/>
    <cellStyle name="20% - Accent1 4 7 6 7" xfId="45646" xr:uid="{00000000-0005-0000-0000-000096B10000}"/>
    <cellStyle name="20% - Accent1 4 7 6 7 2" xfId="45647" xr:uid="{00000000-0005-0000-0000-000097B10000}"/>
    <cellStyle name="20% - Accent1 4 7 6 8" xfId="45648" xr:uid="{00000000-0005-0000-0000-000098B10000}"/>
    <cellStyle name="20% - Accent1 4 7 6 8 2" xfId="45649" xr:uid="{00000000-0005-0000-0000-000099B10000}"/>
    <cellStyle name="20% - Accent1 4 7 6 9" xfId="45650" xr:uid="{00000000-0005-0000-0000-00009AB10000}"/>
    <cellStyle name="20% - Accent1 4 7 7" xfId="45651" xr:uid="{00000000-0005-0000-0000-00009BB10000}"/>
    <cellStyle name="20% - Accent1 4 7 7 2" xfId="45652" xr:uid="{00000000-0005-0000-0000-00009CB10000}"/>
    <cellStyle name="20% - Accent1 4 7 7 2 2" xfId="45653" xr:uid="{00000000-0005-0000-0000-00009DB10000}"/>
    <cellStyle name="20% - Accent1 4 7 7 2 2 2" xfId="45654" xr:uid="{00000000-0005-0000-0000-00009EB10000}"/>
    <cellStyle name="20% - Accent1 4 7 7 2 3" xfId="45655" xr:uid="{00000000-0005-0000-0000-00009FB10000}"/>
    <cellStyle name="20% - Accent1 4 7 7 3" xfId="45656" xr:uid="{00000000-0005-0000-0000-0000A0B10000}"/>
    <cellStyle name="20% - Accent1 4 7 7 3 2" xfId="45657" xr:uid="{00000000-0005-0000-0000-0000A1B10000}"/>
    <cellStyle name="20% - Accent1 4 7 7 4" xfId="45658" xr:uid="{00000000-0005-0000-0000-0000A2B10000}"/>
    <cellStyle name="20% - Accent1 4 7 8" xfId="45659" xr:uid="{00000000-0005-0000-0000-0000A3B10000}"/>
    <cellStyle name="20% - Accent1 4 7 8 2" xfId="45660" xr:uid="{00000000-0005-0000-0000-0000A4B10000}"/>
    <cellStyle name="20% - Accent1 4 7 8 2 2" xfId="45661" xr:uid="{00000000-0005-0000-0000-0000A5B10000}"/>
    <cellStyle name="20% - Accent1 4 7 8 2 2 2" xfId="45662" xr:uid="{00000000-0005-0000-0000-0000A6B10000}"/>
    <cellStyle name="20% - Accent1 4 7 8 2 3" xfId="45663" xr:uid="{00000000-0005-0000-0000-0000A7B10000}"/>
    <cellStyle name="20% - Accent1 4 7 8 3" xfId="45664" xr:uid="{00000000-0005-0000-0000-0000A8B10000}"/>
    <cellStyle name="20% - Accent1 4 7 8 3 2" xfId="45665" xr:uid="{00000000-0005-0000-0000-0000A9B10000}"/>
    <cellStyle name="20% - Accent1 4 7 8 4" xfId="45666" xr:uid="{00000000-0005-0000-0000-0000AAB10000}"/>
    <cellStyle name="20% - Accent1 4 7 9" xfId="45667" xr:uid="{00000000-0005-0000-0000-0000ABB10000}"/>
    <cellStyle name="20% - Accent1 4 7 9 2" xfId="45668" xr:uid="{00000000-0005-0000-0000-0000ACB10000}"/>
    <cellStyle name="20% - Accent1 4 7 9 2 2" xfId="45669" xr:uid="{00000000-0005-0000-0000-0000ADB10000}"/>
    <cellStyle name="20% - Accent1 4 7 9 2 2 2" xfId="45670" xr:uid="{00000000-0005-0000-0000-0000AEB10000}"/>
    <cellStyle name="20% - Accent1 4 7 9 2 3" xfId="45671" xr:uid="{00000000-0005-0000-0000-0000AFB10000}"/>
    <cellStyle name="20% - Accent1 4 7 9 3" xfId="45672" xr:uid="{00000000-0005-0000-0000-0000B0B10000}"/>
    <cellStyle name="20% - Accent1 4 7 9 3 2" xfId="45673" xr:uid="{00000000-0005-0000-0000-0000B1B10000}"/>
    <cellStyle name="20% - Accent1 4 7 9 4" xfId="45674" xr:uid="{00000000-0005-0000-0000-0000B2B10000}"/>
    <cellStyle name="20% - Accent1 4 8" xfId="45675" xr:uid="{00000000-0005-0000-0000-0000B3B10000}"/>
    <cellStyle name="20% - Accent1 4 8 10" xfId="45676" xr:uid="{00000000-0005-0000-0000-0000B4B10000}"/>
    <cellStyle name="20% - Accent1 4 8 10 2" xfId="45677" xr:uid="{00000000-0005-0000-0000-0000B5B10000}"/>
    <cellStyle name="20% - Accent1 4 8 11" xfId="45678" xr:uid="{00000000-0005-0000-0000-0000B6B10000}"/>
    <cellStyle name="20% - Accent1 4 8 11 2" xfId="45679" xr:uid="{00000000-0005-0000-0000-0000B7B10000}"/>
    <cellStyle name="20% - Accent1 4 8 12" xfId="45680" xr:uid="{00000000-0005-0000-0000-0000B8B10000}"/>
    <cellStyle name="20% - Accent1 4 8 2" xfId="45681" xr:uid="{00000000-0005-0000-0000-0000B9B10000}"/>
    <cellStyle name="20% - Accent1 4 8 2 10" xfId="45682" xr:uid="{00000000-0005-0000-0000-0000BAB10000}"/>
    <cellStyle name="20% - Accent1 4 8 2 10 2" xfId="45683" xr:uid="{00000000-0005-0000-0000-0000BBB10000}"/>
    <cellStyle name="20% - Accent1 4 8 2 11" xfId="45684" xr:uid="{00000000-0005-0000-0000-0000BCB10000}"/>
    <cellStyle name="20% - Accent1 4 8 2 2" xfId="45685" xr:uid="{00000000-0005-0000-0000-0000BDB10000}"/>
    <cellStyle name="20% - Accent1 4 8 2 2 2" xfId="45686" xr:uid="{00000000-0005-0000-0000-0000BEB10000}"/>
    <cellStyle name="20% - Accent1 4 8 2 2 2 2" xfId="45687" xr:uid="{00000000-0005-0000-0000-0000BFB10000}"/>
    <cellStyle name="20% - Accent1 4 8 2 2 2 2 2" xfId="45688" xr:uid="{00000000-0005-0000-0000-0000C0B10000}"/>
    <cellStyle name="20% - Accent1 4 8 2 2 2 2 2 2" xfId="45689" xr:uid="{00000000-0005-0000-0000-0000C1B10000}"/>
    <cellStyle name="20% - Accent1 4 8 2 2 2 2 3" xfId="45690" xr:uid="{00000000-0005-0000-0000-0000C2B10000}"/>
    <cellStyle name="20% - Accent1 4 8 2 2 2 3" xfId="45691" xr:uid="{00000000-0005-0000-0000-0000C3B10000}"/>
    <cellStyle name="20% - Accent1 4 8 2 2 2 3 2" xfId="45692" xr:uid="{00000000-0005-0000-0000-0000C4B10000}"/>
    <cellStyle name="20% - Accent1 4 8 2 2 2 4" xfId="45693" xr:uid="{00000000-0005-0000-0000-0000C5B10000}"/>
    <cellStyle name="20% - Accent1 4 8 2 2 3" xfId="45694" xr:uid="{00000000-0005-0000-0000-0000C6B10000}"/>
    <cellStyle name="20% - Accent1 4 8 2 2 3 2" xfId="45695" xr:uid="{00000000-0005-0000-0000-0000C7B10000}"/>
    <cellStyle name="20% - Accent1 4 8 2 2 3 2 2" xfId="45696" xr:uid="{00000000-0005-0000-0000-0000C8B10000}"/>
    <cellStyle name="20% - Accent1 4 8 2 2 3 2 2 2" xfId="45697" xr:uid="{00000000-0005-0000-0000-0000C9B10000}"/>
    <cellStyle name="20% - Accent1 4 8 2 2 3 2 3" xfId="45698" xr:uid="{00000000-0005-0000-0000-0000CAB10000}"/>
    <cellStyle name="20% - Accent1 4 8 2 2 3 3" xfId="45699" xr:uid="{00000000-0005-0000-0000-0000CBB10000}"/>
    <cellStyle name="20% - Accent1 4 8 2 2 3 3 2" xfId="45700" xr:uid="{00000000-0005-0000-0000-0000CCB10000}"/>
    <cellStyle name="20% - Accent1 4 8 2 2 3 4" xfId="45701" xr:uid="{00000000-0005-0000-0000-0000CDB10000}"/>
    <cellStyle name="20% - Accent1 4 8 2 2 4" xfId="45702" xr:uid="{00000000-0005-0000-0000-0000CEB10000}"/>
    <cellStyle name="20% - Accent1 4 8 2 2 4 2" xfId="45703" xr:uid="{00000000-0005-0000-0000-0000CFB10000}"/>
    <cellStyle name="20% - Accent1 4 8 2 2 4 2 2" xfId="45704" xr:uid="{00000000-0005-0000-0000-0000D0B10000}"/>
    <cellStyle name="20% - Accent1 4 8 2 2 4 2 2 2" xfId="45705" xr:uid="{00000000-0005-0000-0000-0000D1B10000}"/>
    <cellStyle name="20% - Accent1 4 8 2 2 4 2 3" xfId="45706" xr:uid="{00000000-0005-0000-0000-0000D2B10000}"/>
    <cellStyle name="20% - Accent1 4 8 2 2 4 3" xfId="45707" xr:uid="{00000000-0005-0000-0000-0000D3B10000}"/>
    <cellStyle name="20% - Accent1 4 8 2 2 4 3 2" xfId="45708" xr:uid="{00000000-0005-0000-0000-0000D4B10000}"/>
    <cellStyle name="20% - Accent1 4 8 2 2 4 4" xfId="45709" xr:uid="{00000000-0005-0000-0000-0000D5B10000}"/>
    <cellStyle name="20% - Accent1 4 8 2 2 5" xfId="45710" xr:uid="{00000000-0005-0000-0000-0000D6B10000}"/>
    <cellStyle name="20% - Accent1 4 8 2 2 5 2" xfId="45711" xr:uid="{00000000-0005-0000-0000-0000D7B10000}"/>
    <cellStyle name="20% - Accent1 4 8 2 2 5 2 2" xfId="45712" xr:uid="{00000000-0005-0000-0000-0000D8B10000}"/>
    <cellStyle name="20% - Accent1 4 8 2 2 5 3" xfId="45713" xr:uid="{00000000-0005-0000-0000-0000D9B10000}"/>
    <cellStyle name="20% - Accent1 4 8 2 2 6" xfId="45714" xr:uid="{00000000-0005-0000-0000-0000DAB10000}"/>
    <cellStyle name="20% - Accent1 4 8 2 2 6 2" xfId="45715" xr:uid="{00000000-0005-0000-0000-0000DBB10000}"/>
    <cellStyle name="20% - Accent1 4 8 2 2 6 2 2" xfId="45716" xr:uid="{00000000-0005-0000-0000-0000DCB10000}"/>
    <cellStyle name="20% - Accent1 4 8 2 2 6 3" xfId="45717" xr:uid="{00000000-0005-0000-0000-0000DDB10000}"/>
    <cellStyle name="20% - Accent1 4 8 2 2 7" xfId="45718" xr:uid="{00000000-0005-0000-0000-0000DEB10000}"/>
    <cellStyle name="20% - Accent1 4 8 2 2 7 2" xfId="45719" xr:uid="{00000000-0005-0000-0000-0000DFB10000}"/>
    <cellStyle name="20% - Accent1 4 8 2 2 8" xfId="45720" xr:uid="{00000000-0005-0000-0000-0000E0B10000}"/>
    <cellStyle name="20% - Accent1 4 8 2 2 8 2" xfId="45721" xr:uid="{00000000-0005-0000-0000-0000E1B10000}"/>
    <cellStyle name="20% - Accent1 4 8 2 2 9" xfId="45722" xr:uid="{00000000-0005-0000-0000-0000E2B10000}"/>
    <cellStyle name="20% - Accent1 4 8 2 3" xfId="45723" xr:uid="{00000000-0005-0000-0000-0000E3B10000}"/>
    <cellStyle name="20% - Accent1 4 8 2 3 2" xfId="45724" xr:uid="{00000000-0005-0000-0000-0000E4B10000}"/>
    <cellStyle name="20% - Accent1 4 8 2 3 2 2" xfId="45725" xr:uid="{00000000-0005-0000-0000-0000E5B10000}"/>
    <cellStyle name="20% - Accent1 4 8 2 3 2 2 2" xfId="45726" xr:uid="{00000000-0005-0000-0000-0000E6B10000}"/>
    <cellStyle name="20% - Accent1 4 8 2 3 2 2 2 2" xfId="45727" xr:uid="{00000000-0005-0000-0000-0000E7B10000}"/>
    <cellStyle name="20% - Accent1 4 8 2 3 2 2 3" xfId="45728" xr:uid="{00000000-0005-0000-0000-0000E8B10000}"/>
    <cellStyle name="20% - Accent1 4 8 2 3 2 3" xfId="45729" xr:uid="{00000000-0005-0000-0000-0000E9B10000}"/>
    <cellStyle name="20% - Accent1 4 8 2 3 2 3 2" xfId="45730" xr:uid="{00000000-0005-0000-0000-0000EAB10000}"/>
    <cellStyle name="20% - Accent1 4 8 2 3 2 4" xfId="45731" xr:uid="{00000000-0005-0000-0000-0000EBB10000}"/>
    <cellStyle name="20% - Accent1 4 8 2 3 3" xfId="45732" xr:uid="{00000000-0005-0000-0000-0000ECB10000}"/>
    <cellStyle name="20% - Accent1 4 8 2 3 3 2" xfId="45733" xr:uid="{00000000-0005-0000-0000-0000EDB10000}"/>
    <cellStyle name="20% - Accent1 4 8 2 3 3 2 2" xfId="45734" xr:uid="{00000000-0005-0000-0000-0000EEB10000}"/>
    <cellStyle name="20% - Accent1 4 8 2 3 3 2 2 2" xfId="45735" xr:uid="{00000000-0005-0000-0000-0000EFB10000}"/>
    <cellStyle name="20% - Accent1 4 8 2 3 3 2 3" xfId="45736" xr:uid="{00000000-0005-0000-0000-0000F0B10000}"/>
    <cellStyle name="20% - Accent1 4 8 2 3 3 3" xfId="45737" xr:uid="{00000000-0005-0000-0000-0000F1B10000}"/>
    <cellStyle name="20% - Accent1 4 8 2 3 3 3 2" xfId="45738" xr:uid="{00000000-0005-0000-0000-0000F2B10000}"/>
    <cellStyle name="20% - Accent1 4 8 2 3 3 4" xfId="45739" xr:uid="{00000000-0005-0000-0000-0000F3B10000}"/>
    <cellStyle name="20% - Accent1 4 8 2 3 4" xfId="45740" xr:uid="{00000000-0005-0000-0000-0000F4B10000}"/>
    <cellStyle name="20% - Accent1 4 8 2 3 4 2" xfId="45741" xr:uid="{00000000-0005-0000-0000-0000F5B10000}"/>
    <cellStyle name="20% - Accent1 4 8 2 3 4 2 2" xfId="45742" xr:uid="{00000000-0005-0000-0000-0000F6B10000}"/>
    <cellStyle name="20% - Accent1 4 8 2 3 4 2 2 2" xfId="45743" xr:uid="{00000000-0005-0000-0000-0000F7B10000}"/>
    <cellStyle name="20% - Accent1 4 8 2 3 4 2 3" xfId="45744" xr:uid="{00000000-0005-0000-0000-0000F8B10000}"/>
    <cellStyle name="20% - Accent1 4 8 2 3 4 3" xfId="45745" xr:uid="{00000000-0005-0000-0000-0000F9B10000}"/>
    <cellStyle name="20% - Accent1 4 8 2 3 4 3 2" xfId="45746" xr:uid="{00000000-0005-0000-0000-0000FAB10000}"/>
    <cellStyle name="20% - Accent1 4 8 2 3 4 4" xfId="45747" xr:uid="{00000000-0005-0000-0000-0000FBB10000}"/>
    <cellStyle name="20% - Accent1 4 8 2 3 5" xfId="45748" xr:uid="{00000000-0005-0000-0000-0000FCB10000}"/>
    <cellStyle name="20% - Accent1 4 8 2 3 5 2" xfId="45749" xr:uid="{00000000-0005-0000-0000-0000FDB10000}"/>
    <cellStyle name="20% - Accent1 4 8 2 3 5 2 2" xfId="45750" xr:uid="{00000000-0005-0000-0000-0000FEB10000}"/>
    <cellStyle name="20% - Accent1 4 8 2 3 5 3" xfId="45751" xr:uid="{00000000-0005-0000-0000-0000FFB10000}"/>
    <cellStyle name="20% - Accent1 4 8 2 3 6" xfId="45752" xr:uid="{00000000-0005-0000-0000-000000B20000}"/>
    <cellStyle name="20% - Accent1 4 8 2 3 6 2" xfId="45753" xr:uid="{00000000-0005-0000-0000-000001B20000}"/>
    <cellStyle name="20% - Accent1 4 8 2 3 6 2 2" xfId="45754" xr:uid="{00000000-0005-0000-0000-000002B20000}"/>
    <cellStyle name="20% - Accent1 4 8 2 3 6 3" xfId="45755" xr:uid="{00000000-0005-0000-0000-000003B20000}"/>
    <cellStyle name="20% - Accent1 4 8 2 3 7" xfId="45756" xr:uid="{00000000-0005-0000-0000-000004B20000}"/>
    <cellStyle name="20% - Accent1 4 8 2 3 7 2" xfId="45757" xr:uid="{00000000-0005-0000-0000-000005B20000}"/>
    <cellStyle name="20% - Accent1 4 8 2 3 8" xfId="45758" xr:uid="{00000000-0005-0000-0000-000006B20000}"/>
    <cellStyle name="20% - Accent1 4 8 2 3 8 2" xfId="45759" xr:uid="{00000000-0005-0000-0000-000007B20000}"/>
    <cellStyle name="20% - Accent1 4 8 2 3 9" xfId="45760" xr:uid="{00000000-0005-0000-0000-000008B20000}"/>
    <cellStyle name="20% - Accent1 4 8 2 4" xfId="45761" xr:uid="{00000000-0005-0000-0000-000009B20000}"/>
    <cellStyle name="20% - Accent1 4 8 2 4 2" xfId="45762" xr:uid="{00000000-0005-0000-0000-00000AB20000}"/>
    <cellStyle name="20% - Accent1 4 8 2 4 2 2" xfId="45763" xr:uid="{00000000-0005-0000-0000-00000BB20000}"/>
    <cellStyle name="20% - Accent1 4 8 2 4 2 2 2" xfId="45764" xr:uid="{00000000-0005-0000-0000-00000CB20000}"/>
    <cellStyle name="20% - Accent1 4 8 2 4 2 3" xfId="45765" xr:uid="{00000000-0005-0000-0000-00000DB20000}"/>
    <cellStyle name="20% - Accent1 4 8 2 4 3" xfId="45766" xr:uid="{00000000-0005-0000-0000-00000EB20000}"/>
    <cellStyle name="20% - Accent1 4 8 2 4 3 2" xfId="45767" xr:uid="{00000000-0005-0000-0000-00000FB20000}"/>
    <cellStyle name="20% - Accent1 4 8 2 4 4" xfId="45768" xr:uid="{00000000-0005-0000-0000-000010B20000}"/>
    <cellStyle name="20% - Accent1 4 8 2 5" xfId="45769" xr:uid="{00000000-0005-0000-0000-000011B20000}"/>
    <cellStyle name="20% - Accent1 4 8 2 5 2" xfId="45770" xr:uid="{00000000-0005-0000-0000-000012B20000}"/>
    <cellStyle name="20% - Accent1 4 8 2 5 2 2" xfId="45771" xr:uid="{00000000-0005-0000-0000-000013B20000}"/>
    <cellStyle name="20% - Accent1 4 8 2 5 2 2 2" xfId="45772" xr:uid="{00000000-0005-0000-0000-000014B20000}"/>
    <cellStyle name="20% - Accent1 4 8 2 5 2 3" xfId="45773" xr:uid="{00000000-0005-0000-0000-000015B20000}"/>
    <cellStyle name="20% - Accent1 4 8 2 5 3" xfId="45774" xr:uid="{00000000-0005-0000-0000-000016B20000}"/>
    <cellStyle name="20% - Accent1 4 8 2 5 3 2" xfId="45775" xr:uid="{00000000-0005-0000-0000-000017B20000}"/>
    <cellStyle name="20% - Accent1 4 8 2 5 4" xfId="45776" xr:uid="{00000000-0005-0000-0000-000018B20000}"/>
    <cellStyle name="20% - Accent1 4 8 2 6" xfId="45777" xr:uid="{00000000-0005-0000-0000-000019B20000}"/>
    <cellStyle name="20% - Accent1 4 8 2 6 2" xfId="45778" xr:uid="{00000000-0005-0000-0000-00001AB20000}"/>
    <cellStyle name="20% - Accent1 4 8 2 6 2 2" xfId="45779" xr:uid="{00000000-0005-0000-0000-00001BB20000}"/>
    <cellStyle name="20% - Accent1 4 8 2 6 2 2 2" xfId="45780" xr:uid="{00000000-0005-0000-0000-00001CB20000}"/>
    <cellStyle name="20% - Accent1 4 8 2 6 2 3" xfId="45781" xr:uid="{00000000-0005-0000-0000-00001DB20000}"/>
    <cellStyle name="20% - Accent1 4 8 2 6 3" xfId="45782" xr:uid="{00000000-0005-0000-0000-00001EB20000}"/>
    <cellStyle name="20% - Accent1 4 8 2 6 3 2" xfId="45783" xr:uid="{00000000-0005-0000-0000-00001FB20000}"/>
    <cellStyle name="20% - Accent1 4 8 2 6 4" xfId="45784" xr:uid="{00000000-0005-0000-0000-000020B20000}"/>
    <cellStyle name="20% - Accent1 4 8 2 7" xfId="45785" xr:uid="{00000000-0005-0000-0000-000021B20000}"/>
    <cellStyle name="20% - Accent1 4 8 2 7 2" xfId="45786" xr:uid="{00000000-0005-0000-0000-000022B20000}"/>
    <cellStyle name="20% - Accent1 4 8 2 7 2 2" xfId="45787" xr:uid="{00000000-0005-0000-0000-000023B20000}"/>
    <cellStyle name="20% - Accent1 4 8 2 7 3" xfId="45788" xr:uid="{00000000-0005-0000-0000-000024B20000}"/>
    <cellStyle name="20% - Accent1 4 8 2 8" xfId="45789" xr:uid="{00000000-0005-0000-0000-000025B20000}"/>
    <cellStyle name="20% - Accent1 4 8 2 8 2" xfId="45790" xr:uid="{00000000-0005-0000-0000-000026B20000}"/>
    <cellStyle name="20% - Accent1 4 8 2 8 2 2" xfId="45791" xr:uid="{00000000-0005-0000-0000-000027B20000}"/>
    <cellStyle name="20% - Accent1 4 8 2 8 3" xfId="45792" xr:uid="{00000000-0005-0000-0000-000028B20000}"/>
    <cellStyle name="20% - Accent1 4 8 2 9" xfId="45793" xr:uid="{00000000-0005-0000-0000-000029B20000}"/>
    <cellStyle name="20% - Accent1 4 8 2 9 2" xfId="45794" xr:uid="{00000000-0005-0000-0000-00002AB20000}"/>
    <cellStyle name="20% - Accent1 4 8 3" xfId="45795" xr:uid="{00000000-0005-0000-0000-00002BB20000}"/>
    <cellStyle name="20% - Accent1 4 8 3 2" xfId="45796" xr:uid="{00000000-0005-0000-0000-00002CB20000}"/>
    <cellStyle name="20% - Accent1 4 8 3 2 2" xfId="45797" xr:uid="{00000000-0005-0000-0000-00002DB20000}"/>
    <cellStyle name="20% - Accent1 4 8 3 2 2 2" xfId="45798" xr:uid="{00000000-0005-0000-0000-00002EB20000}"/>
    <cellStyle name="20% - Accent1 4 8 3 2 2 2 2" xfId="45799" xr:uid="{00000000-0005-0000-0000-00002FB20000}"/>
    <cellStyle name="20% - Accent1 4 8 3 2 2 3" xfId="45800" xr:uid="{00000000-0005-0000-0000-000030B20000}"/>
    <cellStyle name="20% - Accent1 4 8 3 2 3" xfId="45801" xr:uid="{00000000-0005-0000-0000-000031B20000}"/>
    <cellStyle name="20% - Accent1 4 8 3 2 3 2" xfId="45802" xr:uid="{00000000-0005-0000-0000-000032B20000}"/>
    <cellStyle name="20% - Accent1 4 8 3 2 4" xfId="45803" xr:uid="{00000000-0005-0000-0000-000033B20000}"/>
    <cellStyle name="20% - Accent1 4 8 3 3" xfId="45804" xr:uid="{00000000-0005-0000-0000-000034B20000}"/>
    <cellStyle name="20% - Accent1 4 8 3 3 2" xfId="45805" xr:uid="{00000000-0005-0000-0000-000035B20000}"/>
    <cellStyle name="20% - Accent1 4 8 3 3 2 2" xfId="45806" xr:uid="{00000000-0005-0000-0000-000036B20000}"/>
    <cellStyle name="20% - Accent1 4 8 3 3 2 2 2" xfId="45807" xr:uid="{00000000-0005-0000-0000-000037B20000}"/>
    <cellStyle name="20% - Accent1 4 8 3 3 2 3" xfId="45808" xr:uid="{00000000-0005-0000-0000-000038B20000}"/>
    <cellStyle name="20% - Accent1 4 8 3 3 3" xfId="45809" xr:uid="{00000000-0005-0000-0000-000039B20000}"/>
    <cellStyle name="20% - Accent1 4 8 3 3 3 2" xfId="45810" xr:uid="{00000000-0005-0000-0000-00003AB20000}"/>
    <cellStyle name="20% - Accent1 4 8 3 3 4" xfId="45811" xr:uid="{00000000-0005-0000-0000-00003BB20000}"/>
    <cellStyle name="20% - Accent1 4 8 3 4" xfId="45812" xr:uid="{00000000-0005-0000-0000-00003CB20000}"/>
    <cellStyle name="20% - Accent1 4 8 3 4 2" xfId="45813" xr:uid="{00000000-0005-0000-0000-00003DB20000}"/>
    <cellStyle name="20% - Accent1 4 8 3 4 2 2" xfId="45814" xr:uid="{00000000-0005-0000-0000-00003EB20000}"/>
    <cellStyle name="20% - Accent1 4 8 3 4 2 2 2" xfId="45815" xr:uid="{00000000-0005-0000-0000-00003FB20000}"/>
    <cellStyle name="20% - Accent1 4 8 3 4 2 3" xfId="45816" xr:uid="{00000000-0005-0000-0000-000040B20000}"/>
    <cellStyle name="20% - Accent1 4 8 3 4 3" xfId="45817" xr:uid="{00000000-0005-0000-0000-000041B20000}"/>
    <cellStyle name="20% - Accent1 4 8 3 4 3 2" xfId="45818" xr:uid="{00000000-0005-0000-0000-000042B20000}"/>
    <cellStyle name="20% - Accent1 4 8 3 4 4" xfId="45819" xr:uid="{00000000-0005-0000-0000-000043B20000}"/>
    <cellStyle name="20% - Accent1 4 8 3 5" xfId="45820" xr:uid="{00000000-0005-0000-0000-000044B20000}"/>
    <cellStyle name="20% - Accent1 4 8 3 5 2" xfId="45821" xr:uid="{00000000-0005-0000-0000-000045B20000}"/>
    <cellStyle name="20% - Accent1 4 8 3 5 2 2" xfId="45822" xr:uid="{00000000-0005-0000-0000-000046B20000}"/>
    <cellStyle name="20% - Accent1 4 8 3 5 3" xfId="45823" xr:uid="{00000000-0005-0000-0000-000047B20000}"/>
    <cellStyle name="20% - Accent1 4 8 3 6" xfId="45824" xr:uid="{00000000-0005-0000-0000-000048B20000}"/>
    <cellStyle name="20% - Accent1 4 8 3 6 2" xfId="45825" xr:uid="{00000000-0005-0000-0000-000049B20000}"/>
    <cellStyle name="20% - Accent1 4 8 3 6 2 2" xfId="45826" xr:uid="{00000000-0005-0000-0000-00004AB20000}"/>
    <cellStyle name="20% - Accent1 4 8 3 6 3" xfId="45827" xr:uid="{00000000-0005-0000-0000-00004BB20000}"/>
    <cellStyle name="20% - Accent1 4 8 3 7" xfId="45828" xr:uid="{00000000-0005-0000-0000-00004CB20000}"/>
    <cellStyle name="20% - Accent1 4 8 3 7 2" xfId="45829" xr:uid="{00000000-0005-0000-0000-00004DB20000}"/>
    <cellStyle name="20% - Accent1 4 8 3 8" xfId="45830" xr:uid="{00000000-0005-0000-0000-00004EB20000}"/>
    <cellStyle name="20% - Accent1 4 8 3 8 2" xfId="45831" xr:uid="{00000000-0005-0000-0000-00004FB20000}"/>
    <cellStyle name="20% - Accent1 4 8 3 9" xfId="45832" xr:uid="{00000000-0005-0000-0000-000050B20000}"/>
    <cellStyle name="20% - Accent1 4 8 4" xfId="45833" xr:uid="{00000000-0005-0000-0000-000051B20000}"/>
    <cellStyle name="20% - Accent1 4 8 4 2" xfId="45834" xr:uid="{00000000-0005-0000-0000-000052B20000}"/>
    <cellStyle name="20% - Accent1 4 8 4 2 2" xfId="45835" xr:uid="{00000000-0005-0000-0000-000053B20000}"/>
    <cellStyle name="20% - Accent1 4 8 4 2 2 2" xfId="45836" xr:uid="{00000000-0005-0000-0000-000054B20000}"/>
    <cellStyle name="20% - Accent1 4 8 4 2 2 2 2" xfId="45837" xr:uid="{00000000-0005-0000-0000-000055B20000}"/>
    <cellStyle name="20% - Accent1 4 8 4 2 2 3" xfId="45838" xr:uid="{00000000-0005-0000-0000-000056B20000}"/>
    <cellStyle name="20% - Accent1 4 8 4 2 3" xfId="45839" xr:uid="{00000000-0005-0000-0000-000057B20000}"/>
    <cellStyle name="20% - Accent1 4 8 4 2 3 2" xfId="45840" xr:uid="{00000000-0005-0000-0000-000058B20000}"/>
    <cellStyle name="20% - Accent1 4 8 4 2 4" xfId="45841" xr:uid="{00000000-0005-0000-0000-000059B20000}"/>
    <cellStyle name="20% - Accent1 4 8 4 3" xfId="45842" xr:uid="{00000000-0005-0000-0000-00005AB20000}"/>
    <cellStyle name="20% - Accent1 4 8 4 3 2" xfId="45843" xr:uid="{00000000-0005-0000-0000-00005BB20000}"/>
    <cellStyle name="20% - Accent1 4 8 4 3 2 2" xfId="45844" xr:uid="{00000000-0005-0000-0000-00005CB20000}"/>
    <cellStyle name="20% - Accent1 4 8 4 3 2 2 2" xfId="45845" xr:uid="{00000000-0005-0000-0000-00005DB20000}"/>
    <cellStyle name="20% - Accent1 4 8 4 3 2 3" xfId="45846" xr:uid="{00000000-0005-0000-0000-00005EB20000}"/>
    <cellStyle name="20% - Accent1 4 8 4 3 3" xfId="45847" xr:uid="{00000000-0005-0000-0000-00005FB20000}"/>
    <cellStyle name="20% - Accent1 4 8 4 3 3 2" xfId="45848" xr:uid="{00000000-0005-0000-0000-000060B20000}"/>
    <cellStyle name="20% - Accent1 4 8 4 3 4" xfId="45849" xr:uid="{00000000-0005-0000-0000-000061B20000}"/>
    <cellStyle name="20% - Accent1 4 8 4 4" xfId="45850" xr:uid="{00000000-0005-0000-0000-000062B20000}"/>
    <cellStyle name="20% - Accent1 4 8 4 4 2" xfId="45851" xr:uid="{00000000-0005-0000-0000-000063B20000}"/>
    <cellStyle name="20% - Accent1 4 8 4 4 2 2" xfId="45852" xr:uid="{00000000-0005-0000-0000-000064B20000}"/>
    <cellStyle name="20% - Accent1 4 8 4 4 2 2 2" xfId="45853" xr:uid="{00000000-0005-0000-0000-000065B20000}"/>
    <cellStyle name="20% - Accent1 4 8 4 4 2 3" xfId="45854" xr:uid="{00000000-0005-0000-0000-000066B20000}"/>
    <cellStyle name="20% - Accent1 4 8 4 4 3" xfId="45855" xr:uid="{00000000-0005-0000-0000-000067B20000}"/>
    <cellStyle name="20% - Accent1 4 8 4 4 3 2" xfId="45856" xr:uid="{00000000-0005-0000-0000-000068B20000}"/>
    <cellStyle name="20% - Accent1 4 8 4 4 4" xfId="45857" xr:uid="{00000000-0005-0000-0000-000069B20000}"/>
    <cellStyle name="20% - Accent1 4 8 4 5" xfId="45858" xr:uid="{00000000-0005-0000-0000-00006AB20000}"/>
    <cellStyle name="20% - Accent1 4 8 4 5 2" xfId="45859" xr:uid="{00000000-0005-0000-0000-00006BB20000}"/>
    <cellStyle name="20% - Accent1 4 8 4 5 2 2" xfId="45860" xr:uid="{00000000-0005-0000-0000-00006CB20000}"/>
    <cellStyle name="20% - Accent1 4 8 4 5 3" xfId="45861" xr:uid="{00000000-0005-0000-0000-00006DB20000}"/>
    <cellStyle name="20% - Accent1 4 8 4 6" xfId="45862" xr:uid="{00000000-0005-0000-0000-00006EB20000}"/>
    <cellStyle name="20% - Accent1 4 8 4 6 2" xfId="45863" xr:uid="{00000000-0005-0000-0000-00006FB20000}"/>
    <cellStyle name="20% - Accent1 4 8 4 6 2 2" xfId="45864" xr:uid="{00000000-0005-0000-0000-000070B20000}"/>
    <cellStyle name="20% - Accent1 4 8 4 6 3" xfId="45865" xr:uid="{00000000-0005-0000-0000-000071B20000}"/>
    <cellStyle name="20% - Accent1 4 8 4 7" xfId="45866" xr:uid="{00000000-0005-0000-0000-000072B20000}"/>
    <cellStyle name="20% - Accent1 4 8 4 7 2" xfId="45867" xr:uid="{00000000-0005-0000-0000-000073B20000}"/>
    <cellStyle name="20% - Accent1 4 8 4 8" xfId="45868" xr:uid="{00000000-0005-0000-0000-000074B20000}"/>
    <cellStyle name="20% - Accent1 4 8 4 8 2" xfId="45869" xr:uid="{00000000-0005-0000-0000-000075B20000}"/>
    <cellStyle name="20% - Accent1 4 8 4 9" xfId="45870" xr:uid="{00000000-0005-0000-0000-000076B20000}"/>
    <cellStyle name="20% - Accent1 4 8 5" xfId="45871" xr:uid="{00000000-0005-0000-0000-000077B20000}"/>
    <cellStyle name="20% - Accent1 4 8 5 2" xfId="45872" xr:uid="{00000000-0005-0000-0000-000078B20000}"/>
    <cellStyle name="20% - Accent1 4 8 5 2 2" xfId="45873" xr:uid="{00000000-0005-0000-0000-000079B20000}"/>
    <cellStyle name="20% - Accent1 4 8 5 2 2 2" xfId="45874" xr:uid="{00000000-0005-0000-0000-00007AB20000}"/>
    <cellStyle name="20% - Accent1 4 8 5 2 3" xfId="45875" xr:uid="{00000000-0005-0000-0000-00007BB20000}"/>
    <cellStyle name="20% - Accent1 4 8 5 3" xfId="45876" xr:uid="{00000000-0005-0000-0000-00007CB20000}"/>
    <cellStyle name="20% - Accent1 4 8 5 3 2" xfId="45877" xr:uid="{00000000-0005-0000-0000-00007DB20000}"/>
    <cellStyle name="20% - Accent1 4 8 5 4" xfId="45878" xr:uid="{00000000-0005-0000-0000-00007EB20000}"/>
    <cellStyle name="20% - Accent1 4 8 6" xfId="45879" xr:uid="{00000000-0005-0000-0000-00007FB20000}"/>
    <cellStyle name="20% - Accent1 4 8 6 2" xfId="45880" xr:uid="{00000000-0005-0000-0000-000080B20000}"/>
    <cellStyle name="20% - Accent1 4 8 6 2 2" xfId="45881" xr:uid="{00000000-0005-0000-0000-000081B20000}"/>
    <cellStyle name="20% - Accent1 4 8 6 2 2 2" xfId="45882" xr:uid="{00000000-0005-0000-0000-000082B20000}"/>
    <cellStyle name="20% - Accent1 4 8 6 2 3" xfId="45883" xr:uid="{00000000-0005-0000-0000-000083B20000}"/>
    <cellStyle name="20% - Accent1 4 8 6 3" xfId="45884" xr:uid="{00000000-0005-0000-0000-000084B20000}"/>
    <cellStyle name="20% - Accent1 4 8 6 3 2" xfId="45885" xr:uid="{00000000-0005-0000-0000-000085B20000}"/>
    <cellStyle name="20% - Accent1 4 8 6 4" xfId="45886" xr:uid="{00000000-0005-0000-0000-000086B20000}"/>
    <cellStyle name="20% - Accent1 4 8 7" xfId="45887" xr:uid="{00000000-0005-0000-0000-000087B20000}"/>
    <cellStyle name="20% - Accent1 4 8 7 2" xfId="45888" xr:uid="{00000000-0005-0000-0000-000088B20000}"/>
    <cellStyle name="20% - Accent1 4 8 7 2 2" xfId="45889" xr:uid="{00000000-0005-0000-0000-000089B20000}"/>
    <cellStyle name="20% - Accent1 4 8 7 2 2 2" xfId="45890" xr:uid="{00000000-0005-0000-0000-00008AB20000}"/>
    <cellStyle name="20% - Accent1 4 8 7 2 3" xfId="45891" xr:uid="{00000000-0005-0000-0000-00008BB20000}"/>
    <cellStyle name="20% - Accent1 4 8 7 3" xfId="45892" xr:uid="{00000000-0005-0000-0000-00008CB20000}"/>
    <cellStyle name="20% - Accent1 4 8 7 3 2" xfId="45893" xr:uid="{00000000-0005-0000-0000-00008DB20000}"/>
    <cellStyle name="20% - Accent1 4 8 7 4" xfId="45894" xr:uid="{00000000-0005-0000-0000-00008EB20000}"/>
    <cellStyle name="20% - Accent1 4 8 8" xfId="45895" xr:uid="{00000000-0005-0000-0000-00008FB20000}"/>
    <cellStyle name="20% - Accent1 4 8 8 2" xfId="45896" xr:uid="{00000000-0005-0000-0000-000090B20000}"/>
    <cellStyle name="20% - Accent1 4 8 8 2 2" xfId="45897" xr:uid="{00000000-0005-0000-0000-000091B20000}"/>
    <cellStyle name="20% - Accent1 4 8 8 3" xfId="45898" xr:uid="{00000000-0005-0000-0000-000092B20000}"/>
    <cellStyle name="20% - Accent1 4 8 9" xfId="45899" xr:uid="{00000000-0005-0000-0000-000093B20000}"/>
    <cellStyle name="20% - Accent1 4 8 9 2" xfId="45900" xr:uid="{00000000-0005-0000-0000-000094B20000}"/>
    <cellStyle name="20% - Accent1 4 8 9 2 2" xfId="45901" xr:uid="{00000000-0005-0000-0000-000095B20000}"/>
    <cellStyle name="20% - Accent1 4 8 9 3" xfId="45902" xr:uid="{00000000-0005-0000-0000-000096B20000}"/>
    <cellStyle name="20% - Accent1 4 9" xfId="45903" xr:uid="{00000000-0005-0000-0000-000097B20000}"/>
    <cellStyle name="20% - Accent1 4 9 10" xfId="45904" xr:uid="{00000000-0005-0000-0000-000098B20000}"/>
    <cellStyle name="20% - Accent1 4 9 10 2" xfId="45905" xr:uid="{00000000-0005-0000-0000-000099B20000}"/>
    <cellStyle name="20% - Accent1 4 9 11" xfId="45906" xr:uid="{00000000-0005-0000-0000-00009AB20000}"/>
    <cellStyle name="20% - Accent1 4 9 2" xfId="45907" xr:uid="{00000000-0005-0000-0000-00009BB20000}"/>
    <cellStyle name="20% - Accent1 4 9 2 2" xfId="45908" xr:uid="{00000000-0005-0000-0000-00009CB20000}"/>
    <cellStyle name="20% - Accent1 4 9 2 2 2" xfId="45909" xr:uid="{00000000-0005-0000-0000-00009DB20000}"/>
    <cellStyle name="20% - Accent1 4 9 2 2 2 2" xfId="45910" xr:uid="{00000000-0005-0000-0000-00009EB20000}"/>
    <cellStyle name="20% - Accent1 4 9 2 2 2 2 2" xfId="45911" xr:uid="{00000000-0005-0000-0000-00009FB20000}"/>
    <cellStyle name="20% - Accent1 4 9 2 2 2 3" xfId="45912" xr:uid="{00000000-0005-0000-0000-0000A0B20000}"/>
    <cellStyle name="20% - Accent1 4 9 2 2 3" xfId="45913" xr:uid="{00000000-0005-0000-0000-0000A1B20000}"/>
    <cellStyle name="20% - Accent1 4 9 2 2 3 2" xfId="45914" xr:uid="{00000000-0005-0000-0000-0000A2B20000}"/>
    <cellStyle name="20% - Accent1 4 9 2 2 4" xfId="45915" xr:uid="{00000000-0005-0000-0000-0000A3B20000}"/>
    <cellStyle name="20% - Accent1 4 9 2 3" xfId="45916" xr:uid="{00000000-0005-0000-0000-0000A4B20000}"/>
    <cellStyle name="20% - Accent1 4 9 2 3 2" xfId="45917" xr:uid="{00000000-0005-0000-0000-0000A5B20000}"/>
    <cellStyle name="20% - Accent1 4 9 2 3 2 2" xfId="45918" xr:uid="{00000000-0005-0000-0000-0000A6B20000}"/>
    <cellStyle name="20% - Accent1 4 9 2 3 2 2 2" xfId="45919" xr:uid="{00000000-0005-0000-0000-0000A7B20000}"/>
    <cellStyle name="20% - Accent1 4 9 2 3 2 3" xfId="45920" xr:uid="{00000000-0005-0000-0000-0000A8B20000}"/>
    <cellStyle name="20% - Accent1 4 9 2 3 3" xfId="45921" xr:uid="{00000000-0005-0000-0000-0000A9B20000}"/>
    <cellStyle name="20% - Accent1 4 9 2 3 3 2" xfId="45922" xr:uid="{00000000-0005-0000-0000-0000AAB20000}"/>
    <cellStyle name="20% - Accent1 4 9 2 3 4" xfId="45923" xr:uid="{00000000-0005-0000-0000-0000ABB20000}"/>
    <cellStyle name="20% - Accent1 4 9 2 4" xfId="45924" xr:uid="{00000000-0005-0000-0000-0000ACB20000}"/>
    <cellStyle name="20% - Accent1 4 9 2 4 2" xfId="45925" xr:uid="{00000000-0005-0000-0000-0000ADB20000}"/>
    <cellStyle name="20% - Accent1 4 9 2 4 2 2" xfId="45926" xr:uid="{00000000-0005-0000-0000-0000AEB20000}"/>
    <cellStyle name="20% - Accent1 4 9 2 4 2 2 2" xfId="45927" xr:uid="{00000000-0005-0000-0000-0000AFB20000}"/>
    <cellStyle name="20% - Accent1 4 9 2 4 2 3" xfId="45928" xr:uid="{00000000-0005-0000-0000-0000B0B20000}"/>
    <cellStyle name="20% - Accent1 4 9 2 4 3" xfId="45929" xr:uid="{00000000-0005-0000-0000-0000B1B20000}"/>
    <cellStyle name="20% - Accent1 4 9 2 4 3 2" xfId="45930" xr:uid="{00000000-0005-0000-0000-0000B2B20000}"/>
    <cellStyle name="20% - Accent1 4 9 2 4 4" xfId="45931" xr:uid="{00000000-0005-0000-0000-0000B3B20000}"/>
    <cellStyle name="20% - Accent1 4 9 2 5" xfId="45932" xr:uid="{00000000-0005-0000-0000-0000B4B20000}"/>
    <cellStyle name="20% - Accent1 4 9 2 5 2" xfId="45933" xr:uid="{00000000-0005-0000-0000-0000B5B20000}"/>
    <cellStyle name="20% - Accent1 4 9 2 5 2 2" xfId="45934" xr:uid="{00000000-0005-0000-0000-0000B6B20000}"/>
    <cellStyle name="20% - Accent1 4 9 2 5 3" xfId="45935" xr:uid="{00000000-0005-0000-0000-0000B7B20000}"/>
    <cellStyle name="20% - Accent1 4 9 2 6" xfId="45936" xr:uid="{00000000-0005-0000-0000-0000B8B20000}"/>
    <cellStyle name="20% - Accent1 4 9 2 6 2" xfId="45937" xr:uid="{00000000-0005-0000-0000-0000B9B20000}"/>
    <cellStyle name="20% - Accent1 4 9 2 6 2 2" xfId="45938" xr:uid="{00000000-0005-0000-0000-0000BAB20000}"/>
    <cellStyle name="20% - Accent1 4 9 2 6 3" xfId="45939" xr:uid="{00000000-0005-0000-0000-0000BBB20000}"/>
    <cellStyle name="20% - Accent1 4 9 2 7" xfId="45940" xr:uid="{00000000-0005-0000-0000-0000BCB20000}"/>
    <cellStyle name="20% - Accent1 4 9 2 7 2" xfId="45941" xr:uid="{00000000-0005-0000-0000-0000BDB20000}"/>
    <cellStyle name="20% - Accent1 4 9 2 8" xfId="45942" xr:uid="{00000000-0005-0000-0000-0000BEB20000}"/>
    <cellStyle name="20% - Accent1 4 9 2 8 2" xfId="45943" xr:uid="{00000000-0005-0000-0000-0000BFB20000}"/>
    <cellStyle name="20% - Accent1 4 9 2 9" xfId="45944" xr:uid="{00000000-0005-0000-0000-0000C0B20000}"/>
    <cellStyle name="20% - Accent1 4 9 3" xfId="45945" xr:uid="{00000000-0005-0000-0000-0000C1B20000}"/>
    <cellStyle name="20% - Accent1 4 9 3 2" xfId="45946" xr:uid="{00000000-0005-0000-0000-0000C2B20000}"/>
    <cellStyle name="20% - Accent1 4 9 3 2 2" xfId="45947" xr:uid="{00000000-0005-0000-0000-0000C3B20000}"/>
    <cellStyle name="20% - Accent1 4 9 3 2 2 2" xfId="45948" xr:uid="{00000000-0005-0000-0000-0000C4B20000}"/>
    <cellStyle name="20% - Accent1 4 9 3 2 2 2 2" xfId="45949" xr:uid="{00000000-0005-0000-0000-0000C5B20000}"/>
    <cellStyle name="20% - Accent1 4 9 3 2 2 3" xfId="45950" xr:uid="{00000000-0005-0000-0000-0000C6B20000}"/>
    <cellStyle name="20% - Accent1 4 9 3 2 3" xfId="45951" xr:uid="{00000000-0005-0000-0000-0000C7B20000}"/>
    <cellStyle name="20% - Accent1 4 9 3 2 3 2" xfId="45952" xr:uid="{00000000-0005-0000-0000-0000C8B20000}"/>
    <cellStyle name="20% - Accent1 4 9 3 2 4" xfId="45953" xr:uid="{00000000-0005-0000-0000-0000C9B20000}"/>
    <cellStyle name="20% - Accent1 4 9 3 3" xfId="45954" xr:uid="{00000000-0005-0000-0000-0000CAB20000}"/>
    <cellStyle name="20% - Accent1 4 9 3 3 2" xfId="45955" xr:uid="{00000000-0005-0000-0000-0000CBB20000}"/>
    <cellStyle name="20% - Accent1 4 9 3 3 2 2" xfId="45956" xr:uid="{00000000-0005-0000-0000-0000CCB20000}"/>
    <cellStyle name="20% - Accent1 4 9 3 3 2 2 2" xfId="45957" xr:uid="{00000000-0005-0000-0000-0000CDB20000}"/>
    <cellStyle name="20% - Accent1 4 9 3 3 2 3" xfId="45958" xr:uid="{00000000-0005-0000-0000-0000CEB20000}"/>
    <cellStyle name="20% - Accent1 4 9 3 3 3" xfId="45959" xr:uid="{00000000-0005-0000-0000-0000CFB20000}"/>
    <cellStyle name="20% - Accent1 4 9 3 3 3 2" xfId="45960" xr:uid="{00000000-0005-0000-0000-0000D0B20000}"/>
    <cellStyle name="20% - Accent1 4 9 3 3 4" xfId="45961" xr:uid="{00000000-0005-0000-0000-0000D1B20000}"/>
    <cellStyle name="20% - Accent1 4 9 3 4" xfId="45962" xr:uid="{00000000-0005-0000-0000-0000D2B20000}"/>
    <cellStyle name="20% - Accent1 4 9 3 4 2" xfId="45963" xr:uid="{00000000-0005-0000-0000-0000D3B20000}"/>
    <cellStyle name="20% - Accent1 4 9 3 4 2 2" xfId="45964" xr:uid="{00000000-0005-0000-0000-0000D4B20000}"/>
    <cellStyle name="20% - Accent1 4 9 3 4 2 2 2" xfId="45965" xr:uid="{00000000-0005-0000-0000-0000D5B20000}"/>
    <cellStyle name="20% - Accent1 4 9 3 4 2 3" xfId="45966" xr:uid="{00000000-0005-0000-0000-0000D6B20000}"/>
    <cellStyle name="20% - Accent1 4 9 3 4 3" xfId="45967" xr:uid="{00000000-0005-0000-0000-0000D7B20000}"/>
    <cellStyle name="20% - Accent1 4 9 3 4 3 2" xfId="45968" xr:uid="{00000000-0005-0000-0000-0000D8B20000}"/>
    <cellStyle name="20% - Accent1 4 9 3 4 4" xfId="45969" xr:uid="{00000000-0005-0000-0000-0000D9B20000}"/>
    <cellStyle name="20% - Accent1 4 9 3 5" xfId="45970" xr:uid="{00000000-0005-0000-0000-0000DAB20000}"/>
    <cellStyle name="20% - Accent1 4 9 3 5 2" xfId="45971" xr:uid="{00000000-0005-0000-0000-0000DBB20000}"/>
    <cellStyle name="20% - Accent1 4 9 3 5 2 2" xfId="45972" xr:uid="{00000000-0005-0000-0000-0000DCB20000}"/>
    <cellStyle name="20% - Accent1 4 9 3 5 3" xfId="45973" xr:uid="{00000000-0005-0000-0000-0000DDB20000}"/>
    <cellStyle name="20% - Accent1 4 9 3 6" xfId="45974" xr:uid="{00000000-0005-0000-0000-0000DEB20000}"/>
    <cellStyle name="20% - Accent1 4 9 3 6 2" xfId="45975" xr:uid="{00000000-0005-0000-0000-0000DFB20000}"/>
    <cellStyle name="20% - Accent1 4 9 3 6 2 2" xfId="45976" xr:uid="{00000000-0005-0000-0000-0000E0B20000}"/>
    <cellStyle name="20% - Accent1 4 9 3 6 3" xfId="45977" xr:uid="{00000000-0005-0000-0000-0000E1B20000}"/>
    <cellStyle name="20% - Accent1 4 9 3 7" xfId="45978" xr:uid="{00000000-0005-0000-0000-0000E2B20000}"/>
    <cellStyle name="20% - Accent1 4 9 3 7 2" xfId="45979" xr:uid="{00000000-0005-0000-0000-0000E3B20000}"/>
    <cellStyle name="20% - Accent1 4 9 3 8" xfId="45980" xr:uid="{00000000-0005-0000-0000-0000E4B20000}"/>
    <cellStyle name="20% - Accent1 4 9 3 8 2" xfId="45981" xr:uid="{00000000-0005-0000-0000-0000E5B20000}"/>
    <cellStyle name="20% - Accent1 4 9 3 9" xfId="45982" xr:uid="{00000000-0005-0000-0000-0000E6B20000}"/>
    <cellStyle name="20% - Accent1 4 9 4" xfId="45983" xr:uid="{00000000-0005-0000-0000-0000E7B20000}"/>
    <cellStyle name="20% - Accent1 4 9 4 2" xfId="45984" xr:uid="{00000000-0005-0000-0000-0000E8B20000}"/>
    <cellStyle name="20% - Accent1 4 9 4 2 2" xfId="45985" xr:uid="{00000000-0005-0000-0000-0000E9B20000}"/>
    <cellStyle name="20% - Accent1 4 9 4 2 2 2" xfId="45986" xr:uid="{00000000-0005-0000-0000-0000EAB20000}"/>
    <cellStyle name="20% - Accent1 4 9 4 2 3" xfId="45987" xr:uid="{00000000-0005-0000-0000-0000EBB20000}"/>
    <cellStyle name="20% - Accent1 4 9 4 3" xfId="45988" xr:uid="{00000000-0005-0000-0000-0000ECB20000}"/>
    <cellStyle name="20% - Accent1 4 9 4 3 2" xfId="45989" xr:uid="{00000000-0005-0000-0000-0000EDB20000}"/>
    <cellStyle name="20% - Accent1 4 9 4 4" xfId="45990" xr:uid="{00000000-0005-0000-0000-0000EEB20000}"/>
    <cellStyle name="20% - Accent1 4 9 5" xfId="45991" xr:uid="{00000000-0005-0000-0000-0000EFB20000}"/>
    <cellStyle name="20% - Accent1 4 9 5 2" xfId="45992" xr:uid="{00000000-0005-0000-0000-0000F0B20000}"/>
    <cellStyle name="20% - Accent1 4 9 5 2 2" xfId="45993" xr:uid="{00000000-0005-0000-0000-0000F1B20000}"/>
    <cellStyle name="20% - Accent1 4 9 5 2 2 2" xfId="45994" xr:uid="{00000000-0005-0000-0000-0000F2B20000}"/>
    <cellStyle name="20% - Accent1 4 9 5 2 3" xfId="45995" xr:uid="{00000000-0005-0000-0000-0000F3B20000}"/>
    <cellStyle name="20% - Accent1 4 9 5 3" xfId="45996" xr:uid="{00000000-0005-0000-0000-0000F4B20000}"/>
    <cellStyle name="20% - Accent1 4 9 5 3 2" xfId="45997" xr:uid="{00000000-0005-0000-0000-0000F5B20000}"/>
    <cellStyle name="20% - Accent1 4 9 5 4" xfId="45998" xr:uid="{00000000-0005-0000-0000-0000F6B20000}"/>
    <cellStyle name="20% - Accent1 4 9 6" xfId="45999" xr:uid="{00000000-0005-0000-0000-0000F7B20000}"/>
    <cellStyle name="20% - Accent1 4 9 6 2" xfId="46000" xr:uid="{00000000-0005-0000-0000-0000F8B20000}"/>
    <cellStyle name="20% - Accent1 4 9 6 2 2" xfId="46001" xr:uid="{00000000-0005-0000-0000-0000F9B20000}"/>
    <cellStyle name="20% - Accent1 4 9 6 2 2 2" xfId="46002" xr:uid="{00000000-0005-0000-0000-0000FAB20000}"/>
    <cellStyle name="20% - Accent1 4 9 6 2 3" xfId="46003" xr:uid="{00000000-0005-0000-0000-0000FBB20000}"/>
    <cellStyle name="20% - Accent1 4 9 6 3" xfId="46004" xr:uid="{00000000-0005-0000-0000-0000FCB20000}"/>
    <cellStyle name="20% - Accent1 4 9 6 3 2" xfId="46005" xr:uid="{00000000-0005-0000-0000-0000FDB20000}"/>
    <cellStyle name="20% - Accent1 4 9 6 4" xfId="46006" xr:uid="{00000000-0005-0000-0000-0000FEB20000}"/>
    <cellStyle name="20% - Accent1 4 9 7" xfId="46007" xr:uid="{00000000-0005-0000-0000-0000FFB20000}"/>
    <cellStyle name="20% - Accent1 4 9 7 2" xfId="46008" xr:uid="{00000000-0005-0000-0000-000000B30000}"/>
    <cellStyle name="20% - Accent1 4 9 7 2 2" xfId="46009" xr:uid="{00000000-0005-0000-0000-000001B30000}"/>
    <cellStyle name="20% - Accent1 4 9 7 3" xfId="46010" xr:uid="{00000000-0005-0000-0000-000002B30000}"/>
    <cellStyle name="20% - Accent1 4 9 8" xfId="46011" xr:uid="{00000000-0005-0000-0000-000003B30000}"/>
    <cellStyle name="20% - Accent1 4 9 8 2" xfId="46012" xr:uid="{00000000-0005-0000-0000-000004B30000}"/>
    <cellStyle name="20% - Accent1 4 9 8 2 2" xfId="46013" xr:uid="{00000000-0005-0000-0000-000005B30000}"/>
    <cellStyle name="20% - Accent1 4 9 8 3" xfId="46014" xr:uid="{00000000-0005-0000-0000-000006B30000}"/>
    <cellStyle name="20% - Accent1 4 9 9" xfId="46015" xr:uid="{00000000-0005-0000-0000-000007B30000}"/>
    <cellStyle name="20% - Accent1 4 9 9 2" xfId="46016" xr:uid="{00000000-0005-0000-0000-000008B30000}"/>
    <cellStyle name="20% - Accent1 5" xfId="46017" xr:uid="{00000000-0005-0000-0000-000009B30000}"/>
    <cellStyle name="20% - Accent1 5 10" xfId="46018" xr:uid="{00000000-0005-0000-0000-00000AB30000}"/>
    <cellStyle name="20% - Accent1 5 10 2" xfId="46019" xr:uid="{00000000-0005-0000-0000-00000BB30000}"/>
    <cellStyle name="20% - Accent1 5 10 2 2" xfId="46020" xr:uid="{00000000-0005-0000-0000-00000CB30000}"/>
    <cellStyle name="20% - Accent1 5 10 2 2 2" xfId="46021" xr:uid="{00000000-0005-0000-0000-00000DB30000}"/>
    <cellStyle name="20% - Accent1 5 10 2 3" xfId="46022" xr:uid="{00000000-0005-0000-0000-00000EB30000}"/>
    <cellStyle name="20% - Accent1 5 10 3" xfId="46023" xr:uid="{00000000-0005-0000-0000-00000FB30000}"/>
    <cellStyle name="20% - Accent1 5 10 3 2" xfId="46024" xr:uid="{00000000-0005-0000-0000-000010B30000}"/>
    <cellStyle name="20% - Accent1 5 10 4" xfId="46025" xr:uid="{00000000-0005-0000-0000-000011B30000}"/>
    <cellStyle name="20% - Accent1 5 11" xfId="46026" xr:uid="{00000000-0005-0000-0000-000012B30000}"/>
    <cellStyle name="20% - Accent1 5 11 2" xfId="46027" xr:uid="{00000000-0005-0000-0000-000013B30000}"/>
    <cellStyle name="20% - Accent1 5 11 2 2" xfId="46028" xr:uid="{00000000-0005-0000-0000-000014B30000}"/>
    <cellStyle name="20% - Accent1 5 11 2 2 2" xfId="46029" xr:uid="{00000000-0005-0000-0000-000015B30000}"/>
    <cellStyle name="20% - Accent1 5 11 2 3" xfId="46030" xr:uid="{00000000-0005-0000-0000-000016B30000}"/>
    <cellStyle name="20% - Accent1 5 11 3" xfId="46031" xr:uid="{00000000-0005-0000-0000-000017B30000}"/>
    <cellStyle name="20% - Accent1 5 11 3 2" xfId="46032" xr:uid="{00000000-0005-0000-0000-000018B30000}"/>
    <cellStyle name="20% - Accent1 5 11 4" xfId="46033" xr:uid="{00000000-0005-0000-0000-000019B30000}"/>
    <cellStyle name="20% - Accent1 5 12" xfId="46034" xr:uid="{00000000-0005-0000-0000-00001AB30000}"/>
    <cellStyle name="20% - Accent1 5 12 2" xfId="46035" xr:uid="{00000000-0005-0000-0000-00001BB30000}"/>
    <cellStyle name="20% - Accent1 5 12 2 2" xfId="46036" xr:uid="{00000000-0005-0000-0000-00001CB30000}"/>
    <cellStyle name="20% - Accent1 5 12 3" xfId="46037" xr:uid="{00000000-0005-0000-0000-00001DB30000}"/>
    <cellStyle name="20% - Accent1 5 13" xfId="46038" xr:uid="{00000000-0005-0000-0000-00001EB30000}"/>
    <cellStyle name="20% - Accent1 5 13 2" xfId="46039" xr:uid="{00000000-0005-0000-0000-00001FB30000}"/>
    <cellStyle name="20% - Accent1 5 13 2 2" xfId="46040" xr:uid="{00000000-0005-0000-0000-000020B30000}"/>
    <cellStyle name="20% - Accent1 5 13 3" xfId="46041" xr:uid="{00000000-0005-0000-0000-000021B30000}"/>
    <cellStyle name="20% - Accent1 5 14" xfId="46042" xr:uid="{00000000-0005-0000-0000-000022B30000}"/>
    <cellStyle name="20% - Accent1 5 14 2" xfId="46043" xr:uid="{00000000-0005-0000-0000-000023B30000}"/>
    <cellStyle name="20% - Accent1 5 15" xfId="46044" xr:uid="{00000000-0005-0000-0000-000024B30000}"/>
    <cellStyle name="20% - Accent1 5 15 2" xfId="46045" xr:uid="{00000000-0005-0000-0000-000025B30000}"/>
    <cellStyle name="20% - Accent1 5 16" xfId="46046" xr:uid="{00000000-0005-0000-0000-000026B30000}"/>
    <cellStyle name="20% - Accent1 5 2" xfId="46047" xr:uid="{00000000-0005-0000-0000-000027B30000}"/>
    <cellStyle name="20% - Accent1 5 2 10" xfId="46048" xr:uid="{00000000-0005-0000-0000-000028B30000}"/>
    <cellStyle name="20% - Accent1 5 2 10 2" xfId="46049" xr:uid="{00000000-0005-0000-0000-000029B30000}"/>
    <cellStyle name="20% - Accent1 5 2 10 2 2" xfId="46050" xr:uid="{00000000-0005-0000-0000-00002AB30000}"/>
    <cellStyle name="20% - Accent1 5 2 10 2 2 2" xfId="46051" xr:uid="{00000000-0005-0000-0000-00002BB30000}"/>
    <cellStyle name="20% - Accent1 5 2 10 2 3" xfId="46052" xr:uid="{00000000-0005-0000-0000-00002CB30000}"/>
    <cellStyle name="20% - Accent1 5 2 10 3" xfId="46053" xr:uid="{00000000-0005-0000-0000-00002DB30000}"/>
    <cellStyle name="20% - Accent1 5 2 10 3 2" xfId="46054" xr:uid="{00000000-0005-0000-0000-00002EB30000}"/>
    <cellStyle name="20% - Accent1 5 2 10 4" xfId="46055" xr:uid="{00000000-0005-0000-0000-00002FB30000}"/>
    <cellStyle name="20% - Accent1 5 2 11" xfId="46056" xr:uid="{00000000-0005-0000-0000-000030B30000}"/>
    <cellStyle name="20% - Accent1 5 2 11 2" xfId="46057" xr:uid="{00000000-0005-0000-0000-000031B30000}"/>
    <cellStyle name="20% - Accent1 5 2 11 2 2" xfId="46058" xr:uid="{00000000-0005-0000-0000-000032B30000}"/>
    <cellStyle name="20% - Accent1 5 2 11 3" xfId="46059" xr:uid="{00000000-0005-0000-0000-000033B30000}"/>
    <cellStyle name="20% - Accent1 5 2 12" xfId="46060" xr:uid="{00000000-0005-0000-0000-000034B30000}"/>
    <cellStyle name="20% - Accent1 5 2 12 2" xfId="46061" xr:uid="{00000000-0005-0000-0000-000035B30000}"/>
    <cellStyle name="20% - Accent1 5 2 12 2 2" xfId="46062" xr:uid="{00000000-0005-0000-0000-000036B30000}"/>
    <cellStyle name="20% - Accent1 5 2 12 3" xfId="46063" xr:uid="{00000000-0005-0000-0000-000037B30000}"/>
    <cellStyle name="20% - Accent1 5 2 13" xfId="46064" xr:uid="{00000000-0005-0000-0000-000038B30000}"/>
    <cellStyle name="20% - Accent1 5 2 13 2" xfId="46065" xr:uid="{00000000-0005-0000-0000-000039B30000}"/>
    <cellStyle name="20% - Accent1 5 2 14" xfId="46066" xr:uid="{00000000-0005-0000-0000-00003AB30000}"/>
    <cellStyle name="20% - Accent1 5 2 14 2" xfId="46067" xr:uid="{00000000-0005-0000-0000-00003BB30000}"/>
    <cellStyle name="20% - Accent1 5 2 15" xfId="46068" xr:uid="{00000000-0005-0000-0000-00003CB30000}"/>
    <cellStyle name="20% - Accent1 5 2 2" xfId="46069" xr:uid="{00000000-0005-0000-0000-00003DB30000}"/>
    <cellStyle name="20% - Accent1 5 2 2 10" xfId="46070" xr:uid="{00000000-0005-0000-0000-00003EB30000}"/>
    <cellStyle name="20% - Accent1 5 2 2 10 2" xfId="46071" xr:uid="{00000000-0005-0000-0000-00003FB30000}"/>
    <cellStyle name="20% - Accent1 5 2 2 10 2 2" xfId="46072" xr:uid="{00000000-0005-0000-0000-000040B30000}"/>
    <cellStyle name="20% - Accent1 5 2 2 10 3" xfId="46073" xr:uid="{00000000-0005-0000-0000-000041B30000}"/>
    <cellStyle name="20% - Accent1 5 2 2 11" xfId="46074" xr:uid="{00000000-0005-0000-0000-000042B30000}"/>
    <cellStyle name="20% - Accent1 5 2 2 11 2" xfId="46075" xr:uid="{00000000-0005-0000-0000-000043B30000}"/>
    <cellStyle name="20% - Accent1 5 2 2 11 2 2" xfId="46076" xr:uid="{00000000-0005-0000-0000-000044B30000}"/>
    <cellStyle name="20% - Accent1 5 2 2 11 3" xfId="46077" xr:uid="{00000000-0005-0000-0000-000045B30000}"/>
    <cellStyle name="20% - Accent1 5 2 2 12" xfId="46078" xr:uid="{00000000-0005-0000-0000-000046B30000}"/>
    <cellStyle name="20% - Accent1 5 2 2 12 2" xfId="46079" xr:uid="{00000000-0005-0000-0000-000047B30000}"/>
    <cellStyle name="20% - Accent1 5 2 2 13" xfId="46080" xr:uid="{00000000-0005-0000-0000-000048B30000}"/>
    <cellStyle name="20% - Accent1 5 2 2 13 2" xfId="46081" xr:uid="{00000000-0005-0000-0000-000049B30000}"/>
    <cellStyle name="20% - Accent1 5 2 2 14" xfId="46082" xr:uid="{00000000-0005-0000-0000-00004AB30000}"/>
    <cellStyle name="20% - Accent1 5 2 2 2" xfId="46083" xr:uid="{00000000-0005-0000-0000-00004BB30000}"/>
    <cellStyle name="20% - Accent1 5 2 2 2 10" xfId="46084" xr:uid="{00000000-0005-0000-0000-00004CB30000}"/>
    <cellStyle name="20% - Accent1 5 2 2 2 10 2" xfId="46085" xr:uid="{00000000-0005-0000-0000-00004DB30000}"/>
    <cellStyle name="20% - Accent1 5 2 2 2 11" xfId="46086" xr:uid="{00000000-0005-0000-0000-00004EB30000}"/>
    <cellStyle name="20% - Accent1 5 2 2 2 2" xfId="46087" xr:uid="{00000000-0005-0000-0000-00004FB30000}"/>
    <cellStyle name="20% - Accent1 5 2 2 2 2 2" xfId="46088" xr:uid="{00000000-0005-0000-0000-000050B30000}"/>
    <cellStyle name="20% - Accent1 5 2 2 2 2 2 2" xfId="46089" xr:uid="{00000000-0005-0000-0000-000051B30000}"/>
    <cellStyle name="20% - Accent1 5 2 2 2 2 2 2 2" xfId="46090" xr:uid="{00000000-0005-0000-0000-000052B30000}"/>
    <cellStyle name="20% - Accent1 5 2 2 2 2 2 2 2 2" xfId="46091" xr:uid="{00000000-0005-0000-0000-000053B30000}"/>
    <cellStyle name="20% - Accent1 5 2 2 2 2 2 2 3" xfId="46092" xr:uid="{00000000-0005-0000-0000-000054B30000}"/>
    <cellStyle name="20% - Accent1 5 2 2 2 2 2 3" xfId="46093" xr:uid="{00000000-0005-0000-0000-000055B30000}"/>
    <cellStyle name="20% - Accent1 5 2 2 2 2 2 3 2" xfId="46094" xr:uid="{00000000-0005-0000-0000-000056B30000}"/>
    <cellStyle name="20% - Accent1 5 2 2 2 2 2 4" xfId="46095" xr:uid="{00000000-0005-0000-0000-000057B30000}"/>
    <cellStyle name="20% - Accent1 5 2 2 2 2 3" xfId="46096" xr:uid="{00000000-0005-0000-0000-000058B30000}"/>
    <cellStyle name="20% - Accent1 5 2 2 2 2 3 2" xfId="46097" xr:uid="{00000000-0005-0000-0000-000059B30000}"/>
    <cellStyle name="20% - Accent1 5 2 2 2 2 3 2 2" xfId="46098" xr:uid="{00000000-0005-0000-0000-00005AB30000}"/>
    <cellStyle name="20% - Accent1 5 2 2 2 2 3 2 2 2" xfId="46099" xr:uid="{00000000-0005-0000-0000-00005BB30000}"/>
    <cellStyle name="20% - Accent1 5 2 2 2 2 3 2 3" xfId="46100" xr:uid="{00000000-0005-0000-0000-00005CB30000}"/>
    <cellStyle name="20% - Accent1 5 2 2 2 2 3 3" xfId="46101" xr:uid="{00000000-0005-0000-0000-00005DB30000}"/>
    <cellStyle name="20% - Accent1 5 2 2 2 2 3 3 2" xfId="46102" xr:uid="{00000000-0005-0000-0000-00005EB30000}"/>
    <cellStyle name="20% - Accent1 5 2 2 2 2 3 4" xfId="46103" xr:uid="{00000000-0005-0000-0000-00005FB30000}"/>
    <cellStyle name="20% - Accent1 5 2 2 2 2 4" xfId="46104" xr:uid="{00000000-0005-0000-0000-000060B30000}"/>
    <cellStyle name="20% - Accent1 5 2 2 2 2 4 2" xfId="46105" xr:uid="{00000000-0005-0000-0000-000061B30000}"/>
    <cellStyle name="20% - Accent1 5 2 2 2 2 4 2 2" xfId="46106" xr:uid="{00000000-0005-0000-0000-000062B30000}"/>
    <cellStyle name="20% - Accent1 5 2 2 2 2 4 2 2 2" xfId="46107" xr:uid="{00000000-0005-0000-0000-000063B30000}"/>
    <cellStyle name="20% - Accent1 5 2 2 2 2 4 2 3" xfId="46108" xr:uid="{00000000-0005-0000-0000-000064B30000}"/>
    <cellStyle name="20% - Accent1 5 2 2 2 2 4 3" xfId="46109" xr:uid="{00000000-0005-0000-0000-000065B30000}"/>
    <cellStyle name="20% - Accent1 5 2 2 2 2 4 3 2" xfId="46110" xr:uid="{00000000-0005-0000-0000-000066B30000}"/>
    <cellStyle name="20% - Accent1 5 2 2 2 2 4 4" xfId="46111" xr:uid="{00000000-0005-0000-0000-000067B30000}"/>
    <cellStyle name="20% - Accent1 5 2 2 2 2 5" xfId="46112" xr:uid="{00000000-0005-0000-0000-000068B30000}"/>
    <cellStyle name="20% - Accent1 5 2 2 2 2 5 2" xfId="46113" xr:uid="{00000000-0005-0000-0000-000069B30000}"/>
    <cellStyle name="20% - Accent1 5 2 2 2 2 5 2 2" xfId="46114" xr:uid="{00000000-0005-0000-0000-00006AB30000}"/>
    <cellStyle name="20% - Accent1 5 2 2 2 2 5 3" xfId="46115" xr:uid="{00000000-0005-0000-0000-00006BB30000}"/>
    <cellStyle name="20% - Accent1 5 2 2 2 2 6" xfId="46116" xr:uid="{00000000-0005-0000-0000-00006CB30000}"/>
    <cellStyle name="20% - Accent1 5 2 2 2 2 6 2" xfId="46117" xr:uid="{00000000-0005-0000-0000-00006DB30000}"/>
    <cellStyle name="20% - Accent1 5 2 2 2 2 6 2 2" xfId="46118" xr:uid="{00000000-0005-0000-0000-00006EB30000}"/>
    <cellStyle name="20% - Accent1 5 2 2 2 2 6 3" xfId="46119" xr:uid="{00000000-0005-0000-0000-00006FB30000}"/>
    <cellStyle name="20% - Accent1 5 2 2 2 2 7" xfId="46120" xr:uid="{00000000-0005-0000-0000-000070B30000}"/>
    <cellStyle name="20% - Accent1 5 2 2 2 2 7 2" xfId="46121" xr:uid="{00000000-0005-0000-0000-000071B30000}"/>
    <cellStyle name="20% - Accent1 5 2 2 2 2 8" xfId="46122" xr:uid="{00000000-0005-0000-0000-000072B30000}"/>
    <cellStyle name="20% - Accent1 5 2 2 2 2 8 2" xfId="46123" xr:uid="{00000000-0005-0000-0000-000073B30000}"/>
    <cellStyle name="20% - Accent1 5 2 2 2 2 9" xfId="46124" xr:uid="{00000000-0005-0000-0000-000074B30000}"/>
    <cellStyle name="20% - Accent1 5 2 2 2 3" xfId="46125" xr:uid="{00000000-0005-0000-0000-000075B30000}"/>
    <cellStyle name="20% - Accent1 5 2 2 2 3 2" xfId="46126" xr:uid="{00000000-0005-0000-0000-000076B30000}"/>
    <cellStyle name="20% - Accent1 5 2 2 2 3 2 2" xfId="46127" xr:uid="{00000000-0005-0000-0000-000077B30000}"/>
    <cellStyle name="20% - Accent1 5 2 2 2 3 2 2 2" xfId="46128" xr:uid="{00000000-0005-0000-0000-000078B30000}"/>
    <cellStyle name="20% - Accent1 5 2 2 2 3 2 2 2 2" xfId="46129" xr:uid="{00000000-0005-0000-0000-000079B30000}"/>
    <cellStyle name="20% - Accent1 5 2 2 2 3 2 2 3" xfId="46130" xr:uid="{00000000-0005-0000-0000-00007AB30000}"/>
    <cellStyle name="20% - Accent1 5 2 2 2 3 2 3" xfId="46131" xr:uid="{00000000-0005-0000-0000-00007BB30000}"/>
    <cellStyle name="20% - Accent1 5 2 2 2 3 2 3 2" xfId="46132" xr:uid="{00000000-0005-0000-0000-00007CB30000}"/>
    <cellStyle name="20% - Accent1 5 2 2 2 3 2 4" xfId="46133" xr:uid="{00000000-0005-0000-0000-00007DB30000}"/>
    <cellStyle name="20% - Accent1 5 2 2 2 3 3" xfId="46134" xr:uid="{00000000-0005-0000-0000-00007EB30000}"/>
    <cellStyle name="20% - Accent1 5 2 2 2 3 3 2" xfId="46135" xr:uid="{00000000-0005-0000-0000-00007FB30000}"/>
    <cellStyle name="20% - Accent1 5 2 2 2 3 3 2 2" xfId="46136" xr:uid="{00000000-0005-0000-0000-000080B30000}"/>
    <cellStyle name="20% - Accent1 5 2 2 2 3 3 2 2 2" xfId="46137" xr:uid="{00000000-0005-0000-0000-000081B30000}"/>
    <cellStyle name="20% - Accent1 5 2 2 2 3 3 2 3" xfId="46138" xr:uid="{00000000-0005-0000-0000-000082B30000}"/>
    <cellStyle name="20% - Accent1 5 2 2 2 3 3 3" xfId="46139" xr:uid="{00000000-0005-0000-0000-000083B30000}"/>
    <cellStyle name="20% - Accent1 5 2 2 2 3 3 3 2" xfId="46140" xr:uid="{00000000-0005-0000-0000-000084B30000}"/>
    <cellStyle name="20% - Accent1 5 2 2 2 3 3 4" xfId="46141" xr:uid="{00000000-0005-0000-0000-000085B30000}"/>
    <cellStyle name="20% - Accent1 5 2 2 2 3 4" xfId="46142" xr:uid="{00000000-0005-0000-0000-000086B30000}"/>
    <cellStyle name="20% - Accent1 5 2 2 2 3 4 2" xfId="46143" xr:uid="{00000000-0005-0000-0000-000087B30000}"/>
    <cellStyle name="20% - Accent1 5 2 2 2 3 4 2 2" xfId="46144" xr:uid="{00000000-0005-0000-0000-000088B30000}"/>
    <cellStyle name="20% - Accent1 5 2 2 2 3 4 2 2 2" xfId="46145" xr:uid="{00000000-0005-0000-0000-000089B30000}"/>
    <cellStyle name="20% - Accent1 5 2 2 2 3 4 2 3" xfId="46146" xr:uid="{00000000-0005-0000-0000-00008AB30000}"/>
    <cellStyle name="20% - Accent1 5 2 2 2 3 4 3" xfId="46147" xr:uid="{00000000-0005-0000-0000-00008BB30000}"/>
    <cellStyle name="20% - Accent1 5 2 2 2 3 4 3 2" xfId="46148" xr:uid="{00000000-0005-0000-0000-00008CB30000}"/>
    <cellStyle name="20% - Accent1 5 2 2 2 3 4 4" xfId="46149" xr:uid="{00000000-0005-0000-0000-00008DB30000}"/>
    <cellStyle name="20% - Accent1 5 2 2 2 3 5" xfId="46150" xr:uid="{00000000-0005-0000-0000-00008EB30000}"/>
    <cellStyle name="20% - Accent1 5 2 2 2 3 5 2" xfId="46151" xr:uid="{00000000-0005-0000-0000-00008FB30000}"/>
    <cellStyle name="20% - Accent1 5 2 2 2 3 5 2 2" xfId="46152" xr:uid="{00000000-0005-0000-0000-000090B30000}"/>
    <cellStyle name="20% - Accent1 5 2 2 2 3 5 3" xfId="46153" xr:uid="{00000000-0005-0000-0000-000091B30000}"/>
    <cellStyle name="20% - Accent1 5 2 2 2 3 6" xfId="46154" xr:uid="{00000000-0005-0000-0000-000092B30000}"/>
    <cellStyle name="20% - Accent1 5 2 2 2 3 6 2" xfId="46155" xr:uid="{00000000-0005-0000-0000-000093B30000}"/>
    <cellStyle name="20% - Accent1 5 2 2 2 3 6 2 2" xfId="46156" xr:uid="{00000000-0005-0000-0000-000094B30000}"/>
    <cellStyle name="20% - Accent1 5 2 2 2 3 6 3" xfId="46157" xr:uid="{00000000-0005-0000-0000-000095B30000}"/>
    <cellStyle name="20% - Accent1 5 2 2 2 3 7" xfId="46158" xr:uid="{00000000-0005-0000-0000-000096B30000}"/>
    <cellStyle name="20% - Accent1 5 2 2 2 3 7 2" xfId="46159" xr:uid="{00000000-0005-0000-0000-000097B30000}"/>
    <cellStyle name="20% - Accent1 5 2 2 2 3 8" xfId="46160" xr:uid="{00000000-0005-0000-0000-000098B30000}"/>
    <cellStyle name="20% - Accent1 5 2 2 2 3 8 2" xfId="46161" xr:uid="{00000000-0005-0000-0000-000099B30000}"/>
    <cellStyle name="20% - Accent1 5 2 2 2 3 9" xfId="46162" xr:uid="{00000000-0005-0000-0000-00009AB30000}"/>
    <cellStyle name="20% - Accent1 5 2 2 2 4" xfId="46163" xr:uid="{00000000-0005-0000-0000-00009BB30000}"/>
    <cellStyle name="20% - Accent1 5 2 2 2 4 2" xfId="46164" xr:uid="{00000000-0005-0000-0000-00009CB30000}"/>
    <cellStyle name="20% - Accent1 5 2 2 2 4 2 2" xfId="46165" xr:uid="{00000000-0005-0000-0000-00009DB30000}"/>
    <cellStyle name="20% - Accent1 5 2 2 2 4 2 2 2" xfId="46166" xr:uid="{00000000-0005-0000-0000-00009EB30000}"/>
    <cellStyle name="20% - Accent1 5 2 2 2 4 2 3" xfId="46167" xr:uid="{00000000-0005-0000-0000-00009FB30000}"/>
    <cellStyle name="20% - Accent1 5 2 2 2 4 3" xfId="46168" xr:uid="{00000000-0005-0000-0000-0000A0B30000}"/>
    <cellStyle name="20% - Accent1 5 2 2 2 4 3 2" xfId="46169" xr:uid="{00000000-0005-0000-0000-0000A1B30000}"/>
    <cellStyle name="20% - Accent1 5 2 2 2 4 4" xfId="46170" xr:uid="{00000000-0005-0000-0000-0000A2B30000}"/>
    <cellStyle name="20% - Accent1 5 2 2 2 5" xfId="46171" xr:uid="{00000000-0005-0000-0000-0000A3B30000}"/>
    <cellStyle name="20% - Accent1 5 2 2 2 5 2" xfId="46172" xr:uid="{00000000-0005-0000-0000-0000A4B30000}"/>
    <cellStyle name="20% - Accent1 5 2 2 2 5 2 2" xfId="46173" xr:uid="{00000000-0005-0000-0000-0000A5B30000}"/>
    <cellStyle name="20% - Accent1 5 2 2 2 5 2 2 2" xfId="46174" xr:uid="{00000000-0005-0000-0000-0000A6B30000}"/>
    <cellStyle name="20% - Accent1 5 2 2 2 5 2 3" xfId="46175" xr:uid="{00000000-0005-0000-0000-0000A7B30000}"/>
    <cellStyle name="20% - Accent1 5 2 2 2 5 3" xfId="46176" xr:uid="{00000000-0005-0000-0000-0000A8B30000}"/>
    <cellStyle name="20% - Accent1 5 2 2 2 5 3 2" xfId="46177" xr:uid="{00000000-0005-0000-0000-0000A9B30000}"/>
    <cellStyle name="20% - Accent1 5 2 2 2 5 4" xfId="46178" xr:uid="{00000000-0005-0000-0000-0000AAB30000}"/>
    <cellStyle name="20% - Accent1 5 2 2 2 6" xfId="46179" xr:uid="{00000000-0005-0000-0000-0000ABB30000}"/>
    <cellStyle name="20% - Accent1 5 2 2 2 6 2" xfId="46180" xr:uid="{00000000-0005-0000-0000-0000ACB30000}"/>
    <cellStyle name="20% - Accent1 5 2 2 2 6 2 2" xfId="46181" xr:uid="{00000000-0005-0000-0000-0000ADB30000}"/>
    <cellStyle name="20% - Accent1 5 2 2 2 6 2 2 2" xfId="46182" xr:uid="{00000000-0005-0000-0000-0000AEB30000}"/>
    <cellStyle name="20% - Accent1 5 2 2 2 6 2 3" xfId="46183" xr:uid="{00000000-0005-0000-0000-0000AFB30000}"/>
    <cellStyle name="20% - Accent1 5 2 2 2 6 3" xfId="46184" xr:uid="{00000000-0005-0000-0000-0000B0B30000}"/>
    <cellStyle name="20% - Accent1 5 2 2 2 6 3 2" xfId="46185" xr:uid="{00000000-0005-0000-0000-0000B1B30000}"/>
    <cellStyle name="20% - Accent1 5 2 2 2 6 4" xfId="46186" xr:uid="{00000000-0005-0000-0000-0000B2B30000}"/>
    <cellStyle name="20% - Accent1 5 2 2 2 7" xfId="46187" xr:uid="{00000000-0005-0000-0000-0000B3B30000}"/>
    <cellStyle name="20% - Accent1 5 2 2 2 7 2" xfId="46188" xr:uid="{00000000-0005-0000-0000-0000B4B30000}"/>
    <cellStyle name="20% - Accent1 5 2 2 2 7 2 2" xfId="46189" xr:uid="{00000000-0005-0000-0000-0000B5B30000}"/>
    <cellStyle name="20% - Accent1 5 2 2 2 7 3" xfId="46190" xr:uid="{00000000-0005-0000-0000-0000B6B30000}"/>
    <cellStyle name="20% - Accent1 5 2 2 2 8" xfId="46191" xr:uid="{00000000-0005-0000-0000-0000B7B30000}"/>
    <cellStyle name="20% - Accent1 5 2 2 2 8 2" xfId="46192" xr:uid="{00000000-0005-0000-0000-0000B8B30000}"/>
    <cellStyle name="20% - Accent1 5 2 2 2 8 2 2" xfId="46193" xr:uid="{00000000-0005-0000-0000-0000B9B30000}"/>
    <cellStyle name="20% - Accent1 5 2 2 2 8 3" xfId="46194" xr:uid="{00000000-0005-0000-0000-0000BAB30000}"/>
    <cellStyle name="20% - Accent1 5 2 2 2 9" xfId="46195" xr:uid="{00000000-0005-0000-0000-0000BBB30000}"/>
    <cellStyle name="20% - Accent1 5 2 2 2 9 2" xfId="46196" xr:uid="{00000000-0005-0000-0000-0000BCB30000}"/>
    <cellStyle name="20% - Accent1 5 2 2 3" xfId="46197" xr:uid="{00000000-0005-0000-0000-0000BDB30000}"/>
    <cellStyle name="20% - Accent1 5 2 2 3 10" xfId="46198" xr:uid="{00000000-0005-0000-0000-0000BEB30000}"/>
    <cellStyle name="20% - Accent1 5 2 2 3 10 2" xfId="46199" xr:uid="{00000000-0005-0000-0000-0000BFB30000}"/>
    <cellStyle name="20% - Accent1 5 2 2 3 11" xfId="46200" xr:uid="{00000000-0005-0000-0000-0000C0B30000}"/>
    <cellStyle name="20% - Accent1 5 2 2 3 2" xfId="46201" xr:uid="{00000000-0005-0000-0000-0000C1B30000}"/>
    <cellStyle name="20% - Accent1 5 2 2 3 2 2" xfId="46202" xr:uid="{00000000-0005-0000-0000-0000C2B30000}"/>
    <cellStyle name="20% - Accent1 5 2 2 3 2 2 2" xfId="46203" xr:uid="{00000000-0005-0000-0000-0000C3B30000}"/>
    <cellStyle name="20% - Accent1 5 2 2 3 2 2 2 2" xfId="46204" xr:uid="{00000000-0005-0000-0000-0000C4B30000}"/>
    <cellStyle name="20% - Accent1 5 2 2 3 2 2 2 2 2" xfId="46205" xr:uid="{00000000-0005-0000-0000-0000C5B30000}"/>
    <cellStyle name="20% - Accent1 5 2 2 3 2 2 2 3" xfId="46206" xr:uid="{00000000-0005-0000-0000-0000C6B30000}"/>
    <cellStyle name="20% - Accent1 5 2 2 3 2 2 3" xfId="46207" xr:uid="{00000000-0005-0000-0000-0000C7B30000}"/>
    <cellStyle name="20% - Accent1 5 2 2 3 2 2 3 2" xfId="46208" xr:uid="{00000000-0005-0000-0000-0000C8B30000}"/>
    <cellStyle name="20% - Accent1 5 2 2 3 2 2 4" xfId="46209" xr:uid="{00000000-0005-0000-0000-0000C9B30000}"/>
    <cellStyle name="20% - Accent1 5 2 2 3 2 3" xfId="46210" xr:uid="{00000000-0005-0000-0000-0000CAB30000}"/>
    <cellStyle name="20% - Accent1 5 2 2 3 2 3 2" xfId="46211" xr:uid="{00000000-0005-0000-0000-0000CBB30000}"/>
    <cellStyle name="20% - Accent1 5 2 2 3 2 3 2 2" xfId="46212" xr:uid="{00000000-0005-0000-0000-0000CCB30000}"/>
    <cellStyle name="20% - Accent1 5 2 2 3 2 3 2 2 2" xfId="46213" xr:uid="{00000000-0005-0000-0000-0000CDB30000}"/>
    <cellStyle name="20% - Accent1 5 2 2 3 2 3 2 3" xfId="46214" xr:uid="{00000000-0005-0000-0000-0000CEB30000}"/>
    <cellStyle name="20% - Accent1 5 2 2 3 2 3 3" xfId="46215" xr:uid="{00000000-0005-0000-0000-0000CFB30000}"/>
    <cellStyle name="20% - Accent1 5 2 2 3 2 3 3 2" xfId="46216" xr:uid="{00000000-0005-0000-0000-0000D0B30000}"/>
    <cellStyle name="20% - Accent1 5 2 2 3 2 3 4" xfId="46217" xr:uid="{00000000-0005-0000-0000-0000D1B30000}"/>
    <cellStyle name="20% - Accent1 5 2 2 3 2 4" xfId="46218" xr:uid="{00000000-0005-0000-0000-0000D2B30000}"/>
    <cellStyle name="20% - Accent1 5 2 2 3 2 4 2" xfId="46219" xr:uid="{00000000-0005-0000-0000-0000D3B30000}"/>
    <cellStyle name="20% - Accent1 5 2 2 3 2 4 2 2" xfId="46220" xr:uid="{00000000-0005-0000-0000-0000D4B30000}"/>
    <cellStyle name="20% - Accent1 5 2 2 3 2 4 2 2 2" xfId="46221" xr:uid="{00000000-0005-0000-0000-0000D5B30000}"/>
    <cellStyle name="20% - Accent1 5 2 2 3 2 4 2 3" xfId="46222" xr:uid="{00000000-0005-0000-0000-0000D6B30000}"/>
    <cellStyle name="20% - Accent1 5 2 2 3 2 4 3" xfId="46223" xr:uid="{00000000-0005-0000-0000-0000D7B30000}"/>
    <cellStyle name="20% - Accent1 5 2 2 3 2 4 3 2" xfId="46224" xr:uid="{00000000-0005-0000-0000-0000D8B30000}"/>
    <cellStyle name="20% - Accent1 5 2 2 3 2 4 4" xfId="46225" xr:uid="{00000000-0005-0000-0000-0000D9B30000}"/>
    <cellStyle name="20% - Accent1 5 2 2 3 2 5" xfId="46226" xr:uid="{00000000-0005-0000-0000-0000DAB30000}"/>
    <cellStyle name="20% - Accent1 5 2 2 3 2 5 2" xfId="46227" xr:uid="{00000000-0005-0000-0000-0000DBB30000}"/>
    <cellStyle name="20% - Accent1 5 2 2 3 2 5 2 2" xfId="46228" xr:uid="{00000000-0005-0000-0000-0000DCB30000}"/>
    <cellStyle name="20% - Accent1 5 2 2 3 2 5 3" xfId="46229" xr:uid="{00000000-0005-0000-0000-0000DDB30000}"/>
    <cellStyle name="20% - Accent1 5 2 2 3 2 6" xfId="46230" xr:uid="{00000000-0005-0000-0000-0000DEB30000}"/>
    <cellStyle name="20% - Accent1 5 2 2 3 2 6 2" xfId="46231" xr:uid="{00000000-0005-0000-0000-0000DFB30000}"/>
    <cellStyle name="20% - Accent1 5 2 2 3 2 6 2 2" xfId="46232" xr:uid="{00000000-0005-0000-0000-0000E0B30000}"/>
    <cellStyle name="20% - Accent1 5 2 2 3 2 6 3" xfId="46233" xr:uid="{00000000-0005-0000-0000-0000E1B30000}"/>
    <cellStyle name="20% - Accent1 5 2 2 3 2 7" xfId="46234" xr:uid="{00000000-0005-0000-0000-0000E2B30000}"/>
    <cellStyle name="20% - Accent1 5 2 2 3 2 7 2" xfId="46235" xr:uid="{00000000-0005-0000-0000-0000E3B30000}"/>
    <cellStyle name="20% - Accent1 5 2 2 3 2 8" xfId="46236" xr:uid="{00000000-0005-0000-0000-0000E4B30000}"/>
    <cellStyle name="20% - Accent1 5 2 2 3 2 8 2" xfId="46237" xr:uid="{00000000-0005-0000-0000-0000E5B30000}"/>
    <cellStyle name="20% - Accent1 5 2 2 3 2 9" xfId="46238" xr:uid="{00000000-0005-0000-0000-0000E6B30000}"/>
    <cellStyle name="20% - Accent1 5 2 2 3 3" xfId="46239" xr:uid="{00000000-0005-0000-0000-0000E7B30000}"/>
    <cellStyle name="20% - Accent1 5 2 2 3 3 2" xfId="46240" xr:uid="{00000000-0005-0000-0000-0000E8B30000}"/>
    <cellStyle name="20% - Accent1 5 2 2 3 3 2 2" xfId="46241" xr:uid="{00000000-0005-0000-0000-0000E9B30000}"/>
    <cellStyle name="20% - Accent1 5 2 2 3 3 2 2 2" xfId="46242" xr:uid="{00000000-0005-0000-0000-0000EAB30000}"/>
    <cellStyle name="20% - Accent1 5 2 2 3 3 2 2 2 2" xfId="46243" xr:uid="{00000000-0005-0000-0000-0000EBB30000}"/>
    <cellStyle name="20% - Accent1 5 2 2 3 3 2 2 3" xfId="46244" xr:uid="{00000000-0005-0000-0000-0000ECB30000}"/>
    <cellStyle name="20% - Accent1 5 2 2 3 3 2 3" xfId="46245" xr:uid="{00000000-0005-0000-0000-0000EDB30000}"/>
    <cellStyle name="20% - Accent1 5 2 2 3 3 2 3 2" xfId="46246" xr:uid="{00000000-0005-0000-0000-0000EEB30000}"/>
    <cellStyle name="20% - Accent1 5 2 2 3 3 2 4" xfId="46247" xr:uid="{00000000-0005-0000-0000-0000EFB30000}"/>
    <cellStyle name="20% - Accent1 5 2 2 3 3 3" xfId="46248" xr:uid="{00000000-0005-0000-0000-0000F0B30000}"/>
    <cellStyle name="20% - Accent1 5 2 2 3 3 3 2" xfId="46249" xr:uid="{00000000-0005-0000-0000-0000F1B30000}"/>
    <cellStyle name="20% - Accent1 5 2 2 3 3 3 2 2" xfId="46250" xr:uid="{00000000-0005-0000-0000-0000F2B30000}"/>
    <cellStyle name="20% - Accent1 5 2 2 3 3 3 2 2 2" xfId="46251" xr:uid="{00000000-0005-0000-0000-0000F3B30000}"/>
    <cellStyle name="20% - Accent1 5 2 2 3 3 3 2 3" xfId="46252" xr:uid="{00000000-0005-0000-0000-0000F4B30000}"/>
    <cellStyle name="20% - Accent1 5 2 2 3 3 3 3" xfId="46253" xr:uid="{00000000-0005-0000-0000-0000F5B30000}"/>
    <cellStyle name="20% - Accent1 5 2 2 3 3 3 3 2" xfId="46254" xr:uid="{00000000-0005-0000-0000-0000F6B30000}"/>
    <cellStyle name="20% - Accent1 5 2 2 3 3 3 4" xfId="46255" xr:uid="{00000000-0005-0000-0000-0000F7B30000}"/>
    <cellStyle name="20% - Accent1 5 2 2 3 3 4" xfId="46256" xr:uid="{00000000-0005-0000-0000-0000F8B30000}"/>
    <cellStyle name="20% - Accent1 5 2 2 3 3 4 2" xfId="46257" xr:uid="{00000000-0005-0000-0000-0000F9B30000}"/>
    <cellStyle name="20% - Accent1 5 2 2 3 3 4 2 2" xfId="46258" xr:uid="{00000000-0005-0000-0000-0000FAB30000}"/>
    <cellStyle name="20% - Accent1 5 2 2 3 3 4 2 2 2" xfId="46259" xr:uid="{00000000-0005-0000-0000-0000FBB30000}"/>
    <cellStyle name="20% - Accent1 5 2 2 3 3 4 2 3" xfId="46260" xr:uid="{00000000-0005-0000-0000-0000FCB30000}"/>
    <cellStyle name="20% - Accent1 5 2 2 3 3 4 3" xfId="46261" xr:uid="{00000000-0005-0000-0000-0000FDB30000}"/>
    <cellStyle name="20% - Accent1 5 2 2 3 3 4 3 2" xfId="46262" xr:uid="{00000000-0005-0000-0000-0000FEB30000}"/>
    <cellStyle name="20% - Accent1 5 2 2 3 3 4 4" xfId="46263" xr:uid="{00000000-0005-0000-0000-0000FFB30000}"/>
    <cellStyle name="20% - Accent1 5 2 2 3 3 5" xfId="46264" xr:uid="{00000000-0005-0000-0000-000000B40000}"/>
    <cellStyle name="20% - Accent1 5 2 2 3 3 5 2" xfId="46265" xr:uid="{00000000-0005-0000-0000-000001B40000}"/>
    <cellStyle name="20% - Accent1 5 2 2 3 3 5 2 2" xfId="46266" xr:uid="{00000000-0005-0000-0000-000002B40000}"/>
    <cellStyle name="20% - Accent1 5 2 2 3 3 5 3" xfId="46267" xr:uid="{00000000-0005-0000-0000-000003B40000}"/>
    <cellStyle name="20% - Accent1 5 2 2 3 3 6" xfId="46268" xr:uid="{00000000-0005-0000-0000-000004B40000}"/>
    <cellStyle name="20% - Accent1 5 2 2 3 3 6 2" xfId="46269" xr:uid="{00000000-0005-0000-0000-000005B40000}"/>
    <cellStyle name="20% - Accent1 5 2 2 3 3 6 2 2" xfId="46270" xr:uid="{00000000-0005-0000-0000-000006B40000}"/>
    <cellStyle name="20% - Accent1 5 2 2 3 3 6 3" xfId="46271" xr:uid="{00000000-0005-0000-0000-000007B40000}"/>
    <cellStyle name="20% - Accent1 5 2 2 3 3 7" xfId="46272" xr:uid="{00000000-0005-0000-0000-000008B40000}"/>
    <cellStyle name="20% - Accent1 5 2 2 3 3 7 2" xfId="46273" xr:uid="{00000000-0005-0000-0000-000009B40000}"/>
    <cellStyle name="20% - Accent1 5 2 2 3 3 8" xfId="46274" xr:uid="{00000000-0005-0000-0000-00000AB40000}"/>
    <cellStyle name="20% - Accent1 5 2 2 3 3 8 2" xfId="46275" xr:uid="{00000000-0005-0000-0000-00000BB40000}"/>
    <cellStyle name="20% - Accent1 5 2 2 3 3 9" xfId="46276" xr:uid="{00000000-0005-0000-0000-00000CB40000}"/>
    <cellStyle name="20% - Accent1 5 2 2 3 4" xfId="46277" xr:uid="{00000000-0005-0000-0000-00000DB40000}"/>
    <cellStyle name="20% - Accent1 5 2 2 3 4 2" xfId="46278" xr:uid="{00000000-0005-0000-0000-00000EB40000}"/>
    <cellStyle name="20% - Accent1 5 2 2 3 4 2 2" xfId="46279" xr:uid="{00000000-0005-0000-0000-00000FB40000}"/>
    <cellStyle name="20% - Accent1 5 2 2 3 4 2 2 2" xfId="46280" xr:uid="{00000000-0005-0000-0000-000010B40000}"/>
    <cellStyle name="20% - Accent1 5 2 2 3 4 2 3" xfId="46281" xr:uid="{00000000-0005-0000-0000-000011B40000}"/>
    <cellStyle name="20% - Accent1 5 2 2 3 4 3" xfId="46282" xr:uid="{00000000-0005-0000-0000-000012B40000}"/>
    <cellStyle name="20% - Accent1 5 2 2 3 4 3 2" xfId="46283" xr:uid="{00000000-0005-0000-0000-000013B40000}"/>
    <cellStyle name="20% - Accent1 5 2 2 3 4 4" xfId="46284" xr:uid="{00000000-0005-0000-0000-000014B40000}"/>
    <cellStyle name="20% - Accent1 5 2 2 3 5" xfId="46285" xr:uid="{00000000-0005-0000-0000-000015B40000}"/>
    <cellStyle name="20% - Accent1 5 2 2 3 5 2" xfId="46286" xr:uid="{00000000-0005-0000-0000-000016B40000}"/>
    <cellStyle name="20% - Accent1 5 2 2 3 5 2 2" xfId="46287" xr:uid="{00000000-0005-0000-0000-000017B40000}"/>
    <cellStyle name="20% - Accent1 5 2 2 3 5 2 2 2" xfId="46288" xr:uid="{00000000-0005-0000-0000-000018B40000}"/>
    <cellStyle name="20% - Accent1 5 2 2 3 5 2 3" xfId="46289" xr:uid="{00000000-0005-0000-0000-000019B40000}"/>
    <cellStyle name="20% - Accent1 5 2 2 3 5 3" xfId="46290" xr:uid="{00000000-0005-0000-0000-00001AB40000}"/>
    <cellStyle name="20% - Accent1 5 2 2 3 5 3 2" xfId="46291" xr:uid="{00000000-0005-0000-0000-00001BB40000}"/>
    <cellStyle name="20% - Accent1 5 2 2 3 5 4" xfId="46292" xr:uid="{00000000-0005-0000-0000-00001CB40000}"/>
    <cellStyle name="20% - Accent1 5 2 2 3 6" xfId="46293" xr:uid="{00000000-0005-0000-0000-00001DB40000}"/>
    <cellStyle name="20% - Accent1 5 2 2 3 6 2" xfId="46294" xr:uid="{00000000-0005-0000-0000-00001EB40000}"/>
    <cellStyle name="20% - Accent1 5 2 2 3 6 2 2" xfId="46295" xr:uid="{00000000-0005-0000-0000-00001FB40000}"/>
    <cellStyle name="20% - Accent1 5 2 2 3 6 2 2 2" xfId="46296" xr:uid="{00000000-0005-0000-0000-000020B40000}"/>
    <cellStyle name="20% - Accent1 5 2 2 3 6 2 3" xfId="46297" xr:uid="{00000000-0005-0000-0000-000021B40000}"/>
    <cellStyle name="20% - Accent1 5 2 2 3 6 3" xfId="46298" xr:uid="{00000000-0005-0000-0000-000022B40000}"/>
    <cellStyle name="20% - Accent1 5 2 2 3 6 3 2" xfId="46299" xr:uid="{00000000-0005-0000-0000-000023B40000}"/>
    <cellStyle name="20% - Accent1 5 2 2 3 6 4" xfId="46300" xr:uid="{00000000-0005-0000-0000-000024B40000}"/>
    <cellStyle name="20% - Accent1 5 2 2 3 7" xfId="46301" xr:uid="{00000000-0005-0000-0000-000025B40000}"/>
    <cellStyle name="20% - Accent1 5 2 2 3 7 2" xfId="46302" xr:uid="{00000000-0005-0000-0000-000026B40000}"/>
    <cellStyle name="20% - Accent1 5 2 2 3 7 2 2" xfId="46303" xr:uid="{00000000-0005-0000-0000-000027B40000}"/>
    <cellStyle name="20% - Accent1 5 2 2 3 7 3" xfId="46304" xr:uid="{00000000-0005-0000-0000-000028B40000}"/>
    <cellStyle name="20% - Accent1 5 2 2 3 8" xfId="46305" xr:uid="{00000000-0005-0000-0000-000029B40000}"/>
    <cellStyle name="20% - Accent1 5 2 2 3 8 2" xfId="46306" xr:uid="{00000000-0005-0000-0000-00002AB40000}"/>
    <cellStyle name="20% - Accent1 5 2 2 3 8 2 2" xfId="46307" xr:uid="{00000000-0005-0000-0000-00002BB40000}"/>
    <cellStyle name="20% - Accent1 5 2 2 3 8 3" xfId="46308" xr:uid="{00000000-0005-0000-0000-00002CB40000}"/>
    <cellStyle name="20% - Accent1 5 2 2 3 9" xfId="46309" xr:uid="{00000000-0005-0000-0000-00002DB40000}"/>
    <cellStyle name="20% - Accent1 5 2 2 3 9 2" xfId="46310" xr:uid="{00000000-0005-0000-0000-00002EB40000}"/>
    <cellStyle name="20% - Accent1 5 2 2 4" xfId="46311" xr:uid="{00000000-0005-0000-0000-00002FB40000}"/>
    <cellStyle name="20% - Accent1 5 2 2 4 10" xfId="46312" xr:uid="{00000000-0005-0000-0000-000030B40000}"/>
    <cellStyle name="20% - Accent1 5 2 2 4 10 2" xfId="46313" xr:uid="{00000000-0005-0000-0000-000031B40000}"/>
    <cellStyle name="20% - Accent1 5 2 2 4 11" xfId="46314" xr:uid="{00000000-0005-0000-0000-000032B40000}"/>
    <cellStyle name="20% - Accent1 5 2 2 4 2" xfId="46315" xr:uid="{00000000-0005-0000-0000-000033B40000}"/>
    <cellStyle name="20% - Accent1 5 2 2 4 2 2" xfId="46316" xr:uid="{00000000-0005-0000-0000-000034B40000}"/>
    <cellStyle name="20% - Accent1 5 2 2 4 2 2 2" xfId="46317" xr:uid="{00000000-0005-0000-0000-000035B40000}"/>
    <cellStyle name="20% - Accent1 5 2 2 4 2 2 2 2" xfId="46318" xr:uid="{00000000-0005-0000-0000-000036B40000}"/>
    <cellStyle name="20% - Accent1 5 2 2 4 2 2 2 2 2" xfId="46319" xr:uid="{00000000-0005-0000-0000-000037B40000}"/>
    <cellStyle name="20% - Accent1 5 2 2 4 2 2 2 3" xfId="46320" xr:uid="{00000000-0005-0000-0000-000038B40000}"/>
    <cellStyle name="20% - Accent1 5 2 2 4 2 2 3" xfId="46321" xr:uid="{00000000-0005-0000-0000-000039B40000}"/>
    <cellStyle name="20% - Accent1 5 2 2 4 2 2 3 2" xfId="46322" xr:uid="{00000000-0005-0000-0000-00003AB40000}"/>
    <cellStyle name="20% - Accent1 5 2 2 4 2 2 4" xfId="46323" xr:uid="{00000000-0005-0000-0000-00003BB40000}"/>
    <cellStyle name="20% - Accent1 5 2 2 4 2 3" xfId="46324" xr:uid="{00000000-0005-0000-0000-00003CB40000}"/>
    <cellStyle name="20% - Accent1 5 2 2 4 2 3 2" xfId="46325" xr:uid="{00000000-0005-0000-0000-00003DB40000}"/>
    <cellStyle name="20% - Accent1 5 2 2 4 2 3 2 2" xfId="46326" xr:uid="{00000000-0005-0000-0000-00003EB40000}"/>
    <cellStyle name="20% - Accent1 5 2 2 4 2 3 2 2 2" xfId="46327" xr:uid="{00000000-0005-0000-0000-00003FB40000}"/>
    <cellStyle name="20% - Accent1 5 2 2 4 2 3 2 3" xfId="46328" xr:uid="{00000000-0005-0000-0000-000040B40000}"/>
    <cellStyle name="20% - Accent1 5 2 2 4 2 3 3" xfId="46329" xr:uid="{00000000-0005-0000-0000-000041B40000}"/>
    <cellStyle name="20% - Accent1 5 2 2 4 2 3 3 2" xfId="46330" xr:uid="{00000000-0005-0000-0000-000042B40000}"/>
    <cellStyle name="20% - Accent1 5 2 2 4 2 3 4" xfId="46331" xr:uid="{00000000-0005-0000-0000-000043B40000}"/>
    <cellStyle name="20% - Accent1 5 2 2 4 2 4" xfId="46332" xr:uid="{00000000-0005-0000-0000-000044B40000}"/>
    <cellStyle name="20% - Accent1 5 2 2 4 2 4 2" xfId="46333" xr:uid="{00000000-0005-0000-0000-000045B40000}"/>
    <cellStyle name="20% - Accent1 5 2 2 4 2 4 2 2" xfId="46334" xr:uid="{00000000-0005-0000-0000-000046B40000}"/>
    <cellStyle name="20% - Accent1 5 2 2 4 2 4 2 2 2" xfId="46335" xr:uid="{00000000-0005-0000-0000-000047B40000}"/>
    <cellStyle name="20% - Accent1 5 2 2 4 2 4 2 3" xfId="46336" xr:uid="{00000000-0005-0000-0000-000048B40000}"/>
    <cellStyle name="20% - Accent1 5 2 2 4 2 4 3" xfId="46337" xr:uid="{00000000-0005-0000-0000-000049B40000}"/>
    <cellStyle name="20% - Accent1 5 2 2 4 2 4 3 2" xfId="46338" xr:uid="{00000000-0005-0000-0000-00004AB40000}"/>
    <cellStyle name="20% - Accent1 5 2 2 4 2 4 4" xfId="46339" xr:uid="{00000000-0005-0000-0000-00004BB40000}"/>
    <cellStyle name="20% - Accent1 5 2 2 4 2 5" xfId="46340" xr:uid="{00000000-0005-0000-0000-00004CB40000}"/>
    <cellStyle name="20% - Accent1 5 2 2 4 2 5 2" xfId="46341" xr:uid="{00000000-0005-0000-0000-00004DB40000}"/>
    <cellStyle name="20% - Accent1 5 2 2 4 2 5 2 2" xfId="46342" xr:uid="{00000000-0005-0000-0000-00004EB40000}"/>
    <cellStyle name="20% - Accent1 5 2 2 4 2 5 3" xfId="46343" xr:uid="{00000000-0005-0000-0000-00004FB40000}"/>
    <cellStyle name="20% - Accent1 5 2 2 4 2 6" xfId="46344" xr:uid="{00000000-0005-0000-0000-000050B40000}"/>
    <cellStyle name="20% - Accent1 5 2 2 4 2 6 2" xfId="46345" xr:uid="{00000000-0005-0000-0000-000051B40000}"/>
    <cellStyle name="20% - Accent1 5 2 2 4 2 6 2 2" xfId="46346" xr:uid="{00000000-0005-0000-0000-000052B40000}"/>
    <cellStyle name="20% - Accent1 5 2 2 4 2 6 3" xfId="46347" xr:uid="{00000000-0005-0000-0000-000053B40000}"/>
    <cellStyle name="20% - Accent1 5 2 2 4 2 7" xfId="46348" xr:uid="{00000000-0005-0000-0000-000054B40000}"/>
    <cellStyle name="20% - Accent1 5 2 2 4 2 7 2" xfId="46349" xr:uid="{00000000-0005-0000-0000-000055B40000}"/>
    <cellStyle name="20% - Accent1 5 2 2 4 2 8" xfId="46350" xr:uid="{00000000-0005-0000-0000-000056B40000}"/>
    <cellStyle name="20% - Accent1 5 2 2 4 2 8 2" xfId="46351" xr:uid="{00000000-0005-0000-0000-000057B40000}"/>
    <cellStyle name="20% - Accent1 5 2 2 4 2 9" xfId="46352" xr:uid="{00000000-0005-0000-0000-000058B40000}"/>
    <cellStyle name="20% - Accent1 5 2 2 4 3" xfId="46353" xr:uid="{00000000-0005-0000-0000-000059B40000}"/>
    <cellStyle name="20% - Accent1 5 2 2 4 3 2" xfId="46354" xr:uid="{00000000-0005-0000-0000-00005AB40000}"/>
    <cellStyle name="20% - Accent1 5 2 2 4 3 2 2" xfId="46355" xr:uid="{00000000-0005-0000-0000-00005BB40000}"/>
    <cellStyle name="20% - Accent1 5 2 2 4 3 2 2 2" xfId="46356" xr:uid="{00000000-0005-0000-0000-00005CB40000}"/>
    <cellStyle name="20% - Accent1 5 2 2 4 3 2 2 2 2" xfId="46357" xr:uid="{00000000-0005-0000-0000-00005DB40000}"/>
    <cellStyle name="20% - Accent1 5 2 2 4 3 2 2 3" xfId="46358" xr:uid="{00000000-0005-0000-0000-00005EB40000}"/>
    <cellStyle name="20% - Accent1 5 2 2 4 3 2 3" xfId="46359" xr:uid="{00000000-0005-0000-0000-00005FB40000}"/>
    <cellStyle name="20% - Accent1 5 2 2 4 3 2 3 2" xfId="46360" xr:uid="{00000000-0005-0000-0000-000060B40000}"/>
    <cellStyle name="20% - Accent1 5 2 2 4 3 2 4" xfId="46361" xr:uid="{00000000-0005-0000-0000-000061B40000}"/>
    <cellStyle name="20% - Accent1 5 2 2 4 3 3" xfId="46362" xr:uid="{00000000-0005-0000-0000-000062B40000}"/>
    <cellStyle name="20% - Accent1 5 2 2 4 3 3 2" xfId="46363" xr:uid="{00000000-0005-0000-0000-000063B40000}"/>
    <cellStyle name="20% - Accent1 5 2 2 4 3 3 2 2" xfId="46364" xr:uid="{00000000-0005-0000-0000-000064B40000}"/>
    <cellStyle name="20% - Accent1 5 2 2 4 3 3 2 2 2" xfId="46365" xr:uid="{00000000-0005-0000-0000-000065B40000}"/>
    <cellStyle name="20% - Accent1 5 2 2 4 3 3 2 3" xfId="46366" xr:uid="{00000000-0005-0000-0000-000066B40000}"/>
    <cellStyle name="20% - Accent1 5 2 2 4 3 3 3" xfId="46367" xr:uid="{00000000-0005-0000-0000-000067B40000}"/>
    <cellStyle name="20% - Accent1 5 2 2 4 3 3 3 2" xfId="46368" xr:uid="{00000000-0005-0000-0000-000068B40000}"/>
    <cellStyle name="20% - Accent1 5 2 2 4 3 3 4" xfId="46369" xr:uid="{00000000-0005-0000-0000-000069B40000}"/>
    <cellStyle name="20% - Accent1 5 2 2 4 3 4" xfId="46370" xr:uid="{00000000-0005-0000-0000-00006AB40000}"/>
    <cellStyle name="20% - Accent1 5 2 2 4 3 4 2" xfId="46371" xr:uid="{00000000-0005-0000-0000-00006BB40000}"/>
    <cellStyle name="20% - Accent1 5 2 2 4 3 4 2 2" xfId="46372" xr:uid="{00000000-0005-0000-0000-00006CB40000}"/>
    <cellStyle name="20% - Accent1 5 2 2 4 3 4 2 2 2" xfId="46373" xr:uid="{00000000-0005-0000-0000-00006DB40000}"/>
    <cellStyle name="20% - Accent1 5 2 2 4 3 4 2 3" xfId="46374" xr:uid="{00000000-0005-0000-0000-00006EB40000}"/>
    <cellStyle name="20% - Accent1 5 2 2 4 3 4 3" xfId="46375" xr:uid="{00000000-0005-0000-0000-00006FB40000}"/>
    <cellStyle name="20% - Accent1 5 2 2 4 3 4 3 2" xfId="46376" xr:uid="{00000000-0005-0000-0000-000070B40000}"/>
    <cellStyle name="20% - Accent1 5 2 2 4 3 4 4" xfId="46377" xr:uid="{00000000-0005-0000-0000-000071B40000}"/>
    <cellStyle name="20% - Accent1 5 2 2 4 3 5" xfId="46378" xr:uid="{00000000-0005-0000-0000-000072B40000}"/>
    <cellStyle name="20% - Accent1 5 2 2 4 3 5 2" xfId="46379" xr:uid="{00000000-0005-0000-0000-000073B40000}"/>
    <cellStyle name="20% - Accent1 5 2 2 4 3 5 2 2" xfId="46380" xr:uid="{00000000-0005-0000-0000-000074B40000}"/>
    <cellStyle name="20% - Accent1 5 2 2 4 3 5 3" xfId="46381" xr:uid="{00000000-0005-0000-0000-000075B40000}"/>
    <cellStyle name="20% - Accent1 5 2 2 4 3 6" xfId="46382" xr:uid="{00000000-0005-0000-0000-000076B40000}"/>
    <cellStyle name="20% - Accent1 5 2 2 4 3 6 2" xfId="46383" xr:uid="{00000000-0005-0000-0000-000077B40000}"/>
    <cellStyle name="20% - Accent1 5 2 2 4 3 6 2 2" xfId="46384" xr:uid="{00000000-0005-0000-0000-000078B40000}"/>
    <cellStyle name="20% - Accent1 5 2 2 4 3 6 3" xfId="46385" xr:uid="{00000000-0005-0000-0000-000079B40000}"/>
    <cellStyle name="20% - Accent1 5 2 2 4 3 7" xfId="46386" xr:uid="{00000000-0005-0000-0000-00007AB40000}"/>
    <cellStyle name="20% - Accent1 5 2 2 4 3 7 2" xfId="46387" xr:uid="{00000000-0005-0000-0000-00007BB40000}"/>
    <cellStyle name="20% - Accent1 5 2 2 4 3 8" xfId="46388" xr:uid="{00000000-0005-0000-0000-00007CB40000}"/>
    <cellStyle name="20% - Accent1 5 2 2 4 3 8 2" xfId="46389" xr:uid="{00000000-0005-0000-0000-00007DB40000}"/>
    <cellStyle name="20% - Accent1 5 2 2 4 3 9" xfId="46390" xr:uid="{00000000-0005-0000-0000-00007EB40000}"/>
    <cellStyle name="20% - Accent1 5 2 2 4 4" xfId="46391" xr:uid="{00000000-0005-0000-0000-00007FB40000}"/>
    <cellStyle name="20% - Accent1 5 2 2 4 4 2" xfId="46392" xr:uid="{00000000-0005-0000-0000-000080B40000}"/>
    <cellStyle name="20% - Accent1 5 2 2 4 4 2 2" xfId="46393" xr:uid="{00000000-0005-0000-0000-000081B40000}"/>
    <cellStyle name="20% - Accent1 5 2 2 4 4 2 2 2" xfId="46394" xr:uid="{00000000-0005-0000-0000-000082B40000}"/>
    <cellStyle name="20% - Accent1 5 2 2 4 4 2 3" xfId="46395" xr:uid="{00000000-0005-0000-0000-000083B40000}"/>
    <cellStyle name="20% - Accent1 5 2 2 4 4 3" xfId="46396" xr:uid="{00000000-0005-0000-0000-000084B40000}"/>
    <cellStyle name="20% - Accent1 5 2 2 4 4 3 2" xfId="46397" xr:uid="{00000000-0005-0000-0000-000085B40000}"/>
    <cellStyle name="20% - Accent1 5 2 2 4 4 4" xfId="46398" xr:uid="{00000000-0005-0000-0000-000086B40000}"/>
    <cellStyle name="20% - Accent1 5 2 2 4 5" xfId="46399" xr:uid="{00000000-0005-0000-0000-000087B40000}"/>
    <cellStyle name="20% - Accent1 5 2 2 4 5 2" xfId="46400" xr:uid="{00000000-0005-0000-0000-000088B40000}"/>
    <cellStyle name="20% - Accent1 5 2 2 4 5 2 2" xfId="46401" xr:uid="{00000000-0005-0000-0000-000089B40000}"/>
    <cellStyle name="20% - Accent1 5 2 2 4 5 2 2 2" xfId="46402" xr:uid="{00000000-0005-0000-0000-00008AB40000}"/>
    <cellStyle name="20% - Accent1 5 2 2 4 5 2 3" xfId="46403" xr:uid="{00000000-0005-0000-0000-00008BB40000}"/>
    <cellStyle name="20% - Accent1 5 2 2 4 5 3" xfId="46404" xr:uid="{00000000-0005-0000-0000-00008CB40000}"/>
    <cellStyle name="20% - Accent1 5 2 2 4 5 3 2" xfId="46405" xr:uid="{00000000-0005-0000-0000-00008DB40000}"/>
    <cellStyle name="20% - Accent1 5 2 2 4 5 4" xfId="46406" xr:uid="{00000000-0005-0000-0000-00008EB40000}"/>
    <cellStyle name="20% - Accent1 5 2 2 4 6" xfId="46407" xr:uid="{00000000-0005-0000-0000-00008FB40000}"/>
    <cellStyle name="20% - Accent1 5 2 2 4 6 2" xfId="46408" xr:uid="{00000000-0005-0000-0000-000090B40000}"/>
    <cellStyle name="20% - Accent1 5 2 2 4 6 2 2" xfId="46409" xr:uid="{00000000-0005-0000-0000-000091B40000}"/>
    <cellStyle name="20% - Accent1 5 2 2 4 6 2 2 2" xfId="46410" xr:uid="{00000000-0005-0000-0000-000092B40000}"/>
    <cellStyle name="20% - Accent1 5 2 2 4 6 2 3" xfId="46411" xr:uid="{00000000-0005-0000-0000-000093B40000}"/>
    <cellStyle name="20% - Accent1 5 2 2 4 6 3" xfId="46412" xr:uid="{00000000-0005-0000-0000-000094B40000}"/>
    <cellStyle name="20% - Accent1 5 2 2 4 6 3 2" xfId="46413" xr:uid="{00000000-0005-0000-0000-000095B40000}"/>
    <cellStyle name="20% - Accent1 5 2 2 4 6 4" xfId="46414" xr:uid="{00000000-0005-0000-0000-000096B40000}"/>
    <cellStyle name="20% - Accent1 5 2 2 4 7" xfId="46415" xr:uid="{00000000-0005-0000-0000-000097B40000}"/>
    <cellStyle name="20% - Accent1 5 2 2 4 7 2" xfId="46416" xr:uid="{00000000-0005-0000-0000-000098B40000}"/>
    <cellStyle name="20% - Accent1 5 2 2 4 7 2 2" xfId="46417" xr:uid="{00000000-0005-0000-0000-000099B40000}"/>
    <cellStyle name="20% - Accent1 5 2 2 4 7 3" xfId="46418" xr:uid="{00000000-0005-0000-0000-00009AB40000}"/>
    <cellStyle name="20% - Accent1 5 2 2 4 8" xfId="46419" xr:uid="{00000000-0005-0000-0000-00009BB40000}"/>
    <cellStyle name="20% - Accent1 5 2 2 4 8 2" xfId="46420" xr:uid="{00000000-0005-0000-0000-00009CB40000}"/>
    <cellStyle name="20% - Accent1 5 2 2 4 8 2 2" xfId="46421" xr:uid="{00000000-0005-0000-0000-00009DB40000}"/>
    <cellStyle name="20% - Accent1 5 2 2 4 8 3" xfId="46422" xr:uid="{00000000-0005-0000-0000-00009EB40000}"/>
    <cellStyle name="20% - Accent1 5 2 2 4 9" xfId="46423" xr:uid="{00000000-0005-0000-0000-00009FB40000}"/>
    <cellStyle name="20% - Accent1 5 2 2 4 9 2" xfId="46424" xr:uid="{00000000-0005-0000-0000-0000A0B40000}"/>
    <cellStyle name="20% - Accent1 5 2 2 5" xfId="46425" xr:uid="{00000000-0005-0000-0000-0000A1B40000}"/>
    <cellStyle name="20% - Accent1 5 2 2 5 2" xfId="46426" xr:uid="{00000000-0005-0000-0000-0000A2B40000}"/>
    <cellStyle name="20% - Accent1 5 2 2 5 2 2" xfId="46427" xr:uid="{00000000-0005-0000-0000-0000A3B40000}"/>
    <cellStyle name="20% - Accent1 5 2 2 5 2 2 2" xfId="46428" xr:uid="{00000000-0005-0000-0000-0000A4B40000}"/>
    <cellStyle name="20% - Accent1 5 2 2 5 2 2 2 2" xfId="46429" xr:uid="{00000000-0005-0000-0000-0000A5B40000}"/>
    <cellStyle name="20% - Accent1 5 2 2 5 2 2 3" xfId="46430" xr:uid="{00000000-0005-0000-0000-0000A6B40000}"/>
    <cellStyle name="20% - Accent1 5 2 2 5 2 3" xfId="46431" xr:uid="{00000000-0005-0000-0000-0000A7B40000}"/>
    <cellStyle name="20% - Accent1 5 2 2 5 2 3 2" xfId="46432" xr:uid="{00000000-0005-0000-0000-0000A8B40000}"/>
    <cellStyle name="20% - Accent1 5 2 2 5 2 4" xfId="46433" xr:uid="{00000000-0005-0000-0000-0000A9B40000}"/>
    <cellStyle name="20% - Accent1 5 2 2 5 3" xfId="46434" xr:uid="{00000000-0005-0000-0000-0000AAB40000}"/>
    <cellStyle name="20% - Accent1 5 2 2 5 3 2" xfId="46435" xr:uid="{00000000-0005-0000-0000-0000ABB40000}"/>
    <cellStyle name="20% - Accent1 5 2 2 5 3 2 2" xfId="46436" xr:uid="{00000000-0005-0000-0000-0000ACB40000}"/>
    <cellStyle name="20% - Accent1 5 2 2 5 3 2 2 2" xfId="46437" xr:uid="{00000000-0005-0000-0000-0000ADB40000}"/>
    <cellStyle name="20% - Accent1 5 2 2 5 3 2 3" xfId="46438" xr:uid="{00000000-0005-0000-0000-0000AEB40000}"/>
    <cellStyle name="20% - Accent1 5 2 2 5 3 3" xfId="46439" xr:uid="{00000000-0005-0000-0000-0000AFB40000}"/>
    <cellStyle name="20% - Accent1 5 2 2 5 3 3 2" xfId="46440" xr:uid="{00000000-0005-0000-0000-0000B0B40000}"/>
    <cellStyle name="20% - Accent1 5 2 2 5 3 4" xfId="46441" xr:uid="{00000000-0005-0000-0000-0000B1B40000}"/>
    <cellStyle name="20% - Accent1 5 2 2 5 4" xfId="46442" xr:uid="{00000000-0005-0000-0000-0000B2B40000}"/>
    <cellStyle name="20% - Accent1 5 2 2 5 4 2" xfId="46443" xr:uid="{00000000-0005-0000-0000-0000B3B40000}"/>
    <cellStyle name="20% - Accent1 5 2 2 5 4 2 2" xfId="46444" xr:uid="{00000000-0005-0000-0000-0000B4B40000}"/>
    <cellStyle name="20% - Accent1 5 2 2 5 4 2 2 2" xfId="46445" xr:uid="{00000000-0005-0000-0000-0000B5B40000}"/>
    <cellStyle name="20% - Accent1 5 2 2 5 4 2 3" xfId="46446" xr:uid="{00000000-0005-0000-0000-0000B6B40000}"/>
    <cellStyle name="20% - Accent1 5 2 2 5 4 3" xfId="46447" xr:uid="{00000000-0005-0000-0000-0000B7B40000}"/>
    <cellStyle name="20% - Accent1 5 2 2 5 4 3 2" xfId="46448" xr:uid="{00000000-0005-0000-0000-0000B8B40000}"/>
    <cellStyle name="20% - Accent1 5 2 2 5 4 4" xfId="46449" xr:uid="{00000000-0005-0000-0000-0000B9B40000}"/>
    <cellStyle name="20% - Accent1 5 2 2 5 5" xfId="46450" xr:uid="{00000000-0005-0000-0000-0000BAB40000}"/>
    <cellStyle name="20% - Accent1 5 2 2 5 5 2" xfId="46451" xr:uid="{00000000-0005-0000-0000-0000BBB40000}"/>
    <cellStyle name="20% - Accent1 5 2 2 5 5 2 2" xfId="46452" xr:uid="{00000000-0005-0000-0000-0000BCB40000}"/>
    <cellStyle name="20% - Accent1 5 2 2 5 5 3" xfId="46453" xr:uid="{00000000-0005-0000-0000-0000BDB40000}"/>
    <cellStyle name="20% - Accent1 5 2 2 5 6" xfId="46454" xr:uid="{00000000-0005-0000-0000-0000BEB40000}"/>
    <cellStyle name="20% - Accent1 5 2 2 5 6 2" xfId="46455" xr:uid="{00000000-0005-0000-0000-0000BFB40000}"/>
    <cellStyle name="20% - Accent1 5 2 2 5 6 2 2" xfId="46456" xr:uid="{00000000-0005-0000-0000-0000C0B40000}"/>
    <cellStyle name="20% - Accent1 5 2 2 5 6 3" xfId="46457" xr:uid="{00000000-0005-0000-0000-0000C1B40000}"/>
    <cellStyle name="20% - Accent1 5 2 2 5 7" xfId="46458" xr:uid="{00000000-0005-0000-0000-0000C2B40000}"/>
    <cellStyle name="20% - Accent1 5 2 2 5 7 2" xfId="46459" xr:uid="{00000000-0005-0000-0000-0000C3B40000}"/>
    <cellStyle name="20% - Accent1 5 2 2 5 8" xfId="46460" xr:uid="{00000000-0005-0000-0000-0000C4B40000}"/>
    <cellStyle name="20% - Accent1 5 2 2 5 8 2" xfId="46461" xr:uid="{00000000-0005-0000-0000-0000C5B40000}"/>
    <cellStyle name="20% - Accent1 5 2 2 5 9" xfId="46462" xr:uid="{00000000-0005-0000-0000-0000C6B40000}"/>
    <cellStyle name="20% - Accent1 5 2 2 6" xfId="46463" xr:uid="{00000000-0005-0000-0000-0000C7B40000}"/>
    <cellStyle name="20% - Accent1 5 2 2 6 2" xfId="46464" xr:uid="{00000000-0005-0000-0000-0000C8B40000}"/>
    <cellStyle name="20% - Accent1 5 2 2 6 2 2" xfId="46465" xr:uid="{00000000-0005-0000-0000-0000C9B40000}"/>
    <cellStyle name="20% - Accent1 5 2 2 6 2 2 2" xfId="46466" xr:uid="{00000000-0005-0000-0000-0000CAB40000}"/>
    <cellStyle name="20% - Accent1 5 2 2 6 2 2 2 2" xfId="46467" xr:uid="{00000000-0005-0000-0000-0000CBB40000}"/>
    <cellStyle name="20% - Accent1 5 2 2 6 2 2 3" xfId="46468" xr:uid="{00000000-0005-0000-0000-0000CCB40000}"/>
    <cellStyle name="20% - Accent1 5 2 2 6 2 3" xfId="46469" xr:uid="{00000000-0005-0000-0000-0000CDB40000}"/>
    <cellStyle name="20% - Accent1 5 2 2 6 2 3 2" xfId="46470" xr:uid="{00000000-0005-0000-0000-0000CEB40000}"/>
    <cellStyle name="20% - Accent1 5 2 2 6 2 4" xfId="46471" xr:uid="{00000000-0005-0000-0000-0000CFB40000}"/>
    <cellStyle name="20% - Accent1 5 2 2 6 3" xfId="46472" xr:uid="{00000000-0005-0000-0000-0000D0B40000}"/>
    <cellStyle name="20% - Accent1 5 2 2 6 3 2" xfId="46473" xr:uid="{00000000-0005-0000-0000-0000D1B40000}"/>
    <cellStyle name="20% - Accent1 5 2 2 6 3 2 2" xfId="46474" xr:uid="{00000000-0005-0000-0000-0000D2B40000}"/>
    <cellStyle name="20% - Accent1 5 2 2 6 3 2 2 2" xfId="46475" xr:uid="{00000000-0005-0000-0000-0000D3B40000}"/>
    <cellStyle name="20% - Accent1 5 2 2 6 3 2 3" xfId="46476" xr:uid="{00000000-0005-0000-0000-0000D4B40000}"/>
    <cellStyle name="20% - Accent1 5 2 2 6 3 3" xfId="46477" xr:uid="{00000000-0005-0000-0000-0000D5B40000}"/>
    <cellStyle name="20% - Accent1 5 2 2 6 3 3 2" xfId="46478" xr:uid="{00000000-0005-0000-0000-0000D6B40000}"/>
    <cellStyle name="20% - Accent1 5 2 2 6 3 4" xfId="46479" xr:uid="{00000000-0005-0000-0000-0000D7B40000}"/>
    <cellStyle name="20% - Accent1 5 2 2 6 4" xfId="46480" xr:uid="{00000000-0005-0000-0000-0000D8B40000}"/>
    <cellStyle name="20% - Accent1 5 2 2 6 4 2" xfId="46481" xr:uid="{00000000-0005-0000-0000-0000D9B40000}"/>
    <cellStyle name="20% - Accent1 5 2 2 6 4 2 2" xfId="46482" xr:uid="{00000000-0005-0000-0000-0000DAB40000}"/>
    <cellStyle name="20% - Accent1 5 2 2 6 4 2 2 2" xfId="46483" xr:uid="{00000000-0005-0000-0000-0000DBB40000}"/>
    <cellStyle name="20% - Accent1 5 2 2 6 4 2 3" xfId="46484" xr:uid="{00000000-0005-0000-0000-0000DCB40000}"/>
    <cellStyle name="20% - Accent1 5 2 2 6 4 3" xfId="46485" xr:uid="{00000000-0005-0000-0000-0000DDB40000}"/>
    <cellStyle name="20% - Accent1 5 2 2 6 4 3 2" xfId="46486" xr:uid="{00000000-0005-0000-0000-0000DEB40000}"/>
    <cellStyle name="20% - Accent1 5 2 2 6 4 4" xfId="46487" xr:uid="{00000000-0005-0000-0000-0000DFB40000}"/>
    <cellStyle name="20% - Accent1 5 2 2 6 5" xfId="46488" xr:uid="{00000000-0005-0000-0000-0000E0B40000}"/>
    <cellStyle name="20% - Accent1 5 2 2 6 5 2" xfId="46489" xr:uid="{00000000-0005-0000-0000-0000E1B40000}"/>
    <cellStyle name="20% - Accent1 5 2 2 6 5 2 2" xfId="46490" xr:uid="{00000000-0005-0000-0000-0000E2B40000}"/>
    <cellStyle name="20% - Accent1 5 2 2 6 5 3" xfId="46491" xr:uid="{00000000-0005-0000-0000-0000E3B40000}"/>
    <cellStyle name="20% - Accent1 5 2 2 6 6" xfId="46492" xr:uid="{00000000-0005-0000-0000-0000E4B40000}"/>
    <cellStyle name="20% - Accent1 5 2 2 6 6 2" xfId="46493" xr:uid="{00000000-0005-0000-0000-0000E5B40000}"/>
    <cellStyle name="20% - Accent1 5 2 2 6 6 2 2" xfId="46494" xr:uid="{00000000-0005-0000-0000-0000E6B40000}"/>
    <cellStyle name="20% - Accent1 5 2 2 6 6 3" xfId="46495" xr:uid="{00000000-0005-0000-0000-0000E7B40000}"/>
    <cellStyle name="20% - Accent1 5 2 2 6 7" xfId="46496" xr:uid="{00000000-0005-0000-0000-0000E8B40000}"/>
    <cellStyle name="20% - Accent1 5 2 2 6 7 2" xfId="46497" xr:uid="{00000000-0005-0000-0000-0000E9B40000}"/>
    <cellStyle name="20% - Accent1 5 2 2 6 8" xfId="46498" xr:uid="{00000000-0005-0000-0000-0000EAB40000}"/>
    <cellStyle name="20% - Accent1 5 2 2 6 8 2" xfId="46499" xr:uid="{00000000-0005-0000-0000-0000EBB40000}"/>
    <cellStyle name="20% - Accent1 5 2 2 6 9" xfId="46500" xr:uid="{00000000-0005-0000-0000-0000ECB40000}"/>
    <cellStyle name="20% - Accent1 5 2 2 7" xfId="46501" xr:uid="{00000000-0005-0000-0000-0000EDB40000}"/>
    <cellStyle name="20% - Accent1 5 2 2 7 2" xfId="46502" xr:uid="{00000000-0005-0000-0000-0000EEB40000}"/>
    <cellStyle name="20% - Accent1 5 2 2 7 2 2" xfId="46503" xr:uid="{00000000-0005-0000-0000-0000EFB40000}"/>
    <cellStyle name="20% - Accent1 5 2 2 7 2 2 2" xfId="46504" xr:uid="{00000000-0005-0000-0000-0000F0B40000}"/>
    <cellStyle name="20% - Accent1 5 2 2 7 2 3" xfId="46505" xr:uid="{00000000-0005-0000-0000-0000F1B40000}"/>
    <cellStyle name="20% - Accent1 5 2 2 7 3" xfId="46506" xr:uid="{00000000-0005-0000-0000-0000F2B40000}"/>
    <cellStyle name="20% - Accent1 5 2 2 7 3 2" xfId="46507" xr:uid="{00000000-0005-0000-0000-0000F3B40000}"/>
    <cellStyle name="20% - Accent1 5 2 2 7 4" xfId="46508" xr:uid="{00000000-0005-0000-0000-0000F4B40000}"/>
    <cellStyle name="20% - Accent1 5 2 2 8" xfId="46509" xr:uid="{00000000-0005-0000-0000-0000F5B40000}"/>
    <cellStyle name="20% - Accent1 5 2 2 8 2" xfId="46510" xr:uid="{00000000-0005-0000-0000-0000F6B40000}"/>
    <cellStyle name="20% - Accent1 5 2 2 8 2 2" xfId="46511" xr:uid="{00000000-0005-0000-0000-0000F7B40000}"/>
    <cellStyle name="20% - Accent1 5 2 2 8 2 2 2" xfId="46512" xr:uid="{00000000-0005-0000-0000-0000F8B40000}"/>
    <cellStyle name="20% - Accent1 5 2 2 8 2 3" xfId="46513" xr:uid="{00000000-0005-0000-0000-0000F9B40000}"/>
    <cellStyle name="20% - Accent1 5 2 2 8 3" xfId="46514" xr:uid="{00000000-0005-0000-0000-0000FAB40000}"/>
    <cellStyle name="20% - Accent1 5 2 2 8 3 2" xfId="46515" xr:uid="{00000000-0005-0000-0000-0000FBB40000}"/>
    <cellStyle name="20% - Accent1 5 2 2 8 4" xfId="46516" xr:uid="{00000000-0005-0000-0000-0000FCB40000}"/>
    <cellStyle name="20% - Accent1 5 2 2 9" xfId="46517" xr:uid="{00000000-0005-0000-0000-0000FDB40000}"/>
    <cellStyle name="20% - Accent1 5 2 2 9 2" xfId="46518" xr:uid="{00000000-0005-0000-0000-0000FEB40000}"/>
    <cellStyle name="20% - Accent1 5 2 2 9 2 2" xfId="46519" xr:uid="{00000000-0005-0000-0000-0000FFB40000}"/>
    <cellStyle name="20% - Accent1 5 2 2 9 2 2 2" xfId="46520" xr:uid="{00000000-0005-0000-0000-000000B50000}"/>
    <cellStyle name="20% - Accent1 5 2 2 9 2 3" xfId="46521" xr:uid="{00000000-0005-0000-0000-000001B50000}"/>
    <cellStyle name="20% - Accent1 5 2 2 9 3" xfId="46522" xr:uid="{00000000-0005-0000-0000-000002B50000}"/>
    <cellStyle name="20% - Accent1 5 2 2 9 3 2" xfId="46523" xr:uid="{00000000-0005-0000-0000-000003B50000}"/>
    <cellStyle name="20% - Accent1 5 2 2 9 4" xfId="46524" xr:uid="{00000000-0005-0000-0000-000004B50000}"/>
    <cellStyle name="20% - Accent1 5 2 3" xfId="46525" xr:uid="{00000000-0005-0000-0000-000005B50000}"/>
    <cellStyle name="20% - Accent1 5 2 3 10" xfId="46526" xr:uid="{00000000-0005-0000-0000-000006B50000}"/>
    <cellStyle name="20% - Accent1 5 2 3 10 2" xfId="46527" xr:uid="{00000000-0005-0000-0000-000007B50000}"/>
    <cellStyle name="20% - Accent1 5 2 3 11" xfId="46528" xr:uid="{00000000-0005-0000-0000-000008B50000}"/>
    <cellStyle name="20% - Accent1 5 2 3 2" xfId="46529" xr:uid="{00000000-0005-0000-0000-000009B50000}"/>
    <cellStyle name="20% - Accent1 5 2 3 2 2" xfId="46530" xr:uid="{00000000-0005-0000-0000-00000AB50000}"/>
    <cellStyle name="20% - Accent1 5 2 3 2 2 2" xfId="46531" xr:uid="{00000000-0005-0000-0000-00000BB50000}"/>
    <cellStyle name="20% - Accent1 5 2 3 2 2 2 2" xfId="46532" xr:uid="{00000000-0005-0000-0000-00000CB50000}"/>
    <cellStyle name="20% - Accent1 5 2 3 2 2 2 2 2" xfId="46533" xr:uid="{00000000-0005-0000-0000-00000DB50000}"/>
    <cellStyle name="20% - Accent1 5 2 3 2 2 2 3" xfId="46534" xr:uid="{00000000-0005-0000-0000-00000EB50000}"/>
    <cellStyle name="20% - Accent1 5 2 3 2 2 3" xfId="46535" xr:uid="{00000000-0005-0000-0000-00000FB50000}"/>
    <cellStyle name="20% - Accent1 5 2 3 2 2 3 2" xfId="46536" xr:uid="{00000000-0005-0000-0000-000010B50000}"/>
    <cellStyle name="20% - Accent1 5 2 3 2 2 4" xfId="46537" xr:uid="{00000000-0005-0000-0000-000011B50000}"/>
    <cellStyle name="20% - Accent1 5 2 3 2 3" xfId="46538" xr:uid="{00000000-0005-0000-0000-000012B50000}"/>
    <cellStyle name="20% - Accent1 5 2 3 2 3 2" xfId="46539" xr:uid="{00000000-0005-0000-0000-000013B50000}"/>
    <cellStyle name="20% - Accent1 5 2 3 2 3 2 2" xfId="46540" xr:uid="{00000000-0005-0000-0000-000014B50000}"/>
    <cellStyle name="20% - Accent1 5 2 3 2 3 2 2 2" xfId="46541" xr:uid="{00000000-0005-0000-0000-000015B50000}"/>
    <cellStyle name="20% - Accent1 5 2 3 2 3 2 3" xfId="46542" xr:uid="{00000000-0005-0000-0000-000016B50000}"/>
    <cellStyle name="20% - Accent1 5 2 3 2 3 3" xfId="46543" xr:uid="{00000000-0005-0000-0000-000017B50000}"/>
    <cellStyle name="20% - Accent1 5 2 3 2 3 3 2" xfId="46544" xr:uid="{00000000-0005-0000-0000-000018B50000}"/>
    <cellStyle name="20% - Accent1 5 2 3 2 3 4" xfId="46545" xr:uid="{00000000-0005-0000-0000-000019B50000}"/>
    <cellStyle name="20% - Accent1 5 2 3 2 4" xfId="46546" xr:uid="{00000000-0005-0000-0000-00001AB50000}"/>
    <cellStyle name="20% - Accent1 5 2 3 2 4 2" xfId="46547" xr:uid="{00000000-0005-0000-0000-00001BB50000}"/>
    <cellStyle name="20% - Accent1 5 2 3 2 4 2 2" xfId="46548" xr:uid="{00000000-0005-0000-0000-00001CB50000}"/>
    <cellStyle name="20% - Accent1 5 2 3 2 4 2 2 2" xfId="46549" xr:uid="{00000000-0005-0000-0000-00001DB50000}"/>
    <cellStyle name="20% - Accent1 5 2 3 2 4 2 3" xfId="46550" xr:uid="{00000000-0005-0000-0000-00001EB50000}"/>
    <cellStyle name="20% - Accent1 5 2 3 2 4 3" xfId="46551" xr:uid="{00000000-0005-0000-0000-00001FB50000}"/>
    <cellStyle name="20% - Accent1 5 2 3 2 4 3 2" xfId="46552" xr:uid="{00000000-0005-0000-0000-000020B50000}"/>
    <cellStyle name="20% - Accent1 5 2 3 2 4 4" xfId="46553" xr:uid="{00000000-0005-0000-0000-000021B50000}"/>
    <cellStyle name="20% - Accent1 5 2 3 2 5" xfId="46554" xr:uid="{00000000-0005-0000-0000-000022B50000}"/>
    <cellStyle name="20% - Accent1 5 2 3 2 5 2" xfId="46555" xr:uid="{00000000-0005-0000-0000-000023B50000}"/>
    <cellStyle name="20% - Accent1 5 2 3 2 5 2 2" xfId="46556" xr:uid="{00000000-0005-0000-0000-000024B50000}"/>
    <cellStyle name="20% - Accent1 5 2 3 2 5 3" xfId="46557" xr:uid="{00000000-0005-0000-0000-000025B50000}"/>
    <cellStyle name="20% - Accent1 5 2 3 2 6" xfId="46558" xr:uid="{00000000-0005-0000-0000-000026B50000}"/>
    <cellStyle name="20% - Accent1 5 2 3 2 6 2" xfId="46559" xr:uid="{00000000-0005-0000-0000-000027B50000}"/>
    <cellStyle name="20% - Accent1 5 2 3 2 6 2 2" xfId="46560" xr:uid="{00000000-0005-0000-0000-000028B50000}"/>
    <cellStyle name="20% - Accent1 5 2 3 2 6 3" xfId="46561" xr:uid="{00000000-0005-0000-0000-000029B50000}"/>
    <cellStyle name="20% - Accent1 5 2 3 2 7" xfId="46562" xr:uid="{00000000-0005-0000-0000-00002AB50000}"/>
    <cellStyle name="20% - Accent1 5 2 3 2 7 2" xfId="46563" xr:uid="{00000000-0005-0000-0000-00002BB50000}"/>
    <cellStyle name="20% - Accent1 5 2 3 2 8" xfId="46564" xr:uid="{00000000-0005-0000-0000-00002CB50000}"/>
    <cellStyle name="20% - Accent1 5 2 3 2 8 2" xfId="46565" xr:uid="{00000000-0005-0000-0000-00002DB50000}"/>
    <cellStyle name="20% - Accent1 5 2 3 2 9" xfId="46566" xr:uid="{00000000-0005-0000-0000-00002EB50000}"/>
    <cellStyle name="20% - Accent1 5 2 3 3" xfId="46567" xr:uid="{00000000-0005-0000-0000-00002FB50000}"/>
    <cellStyle name="20% - Accent1 5 2 3 3 2" xfId="46568" xr:uid="{00000000-0005-0000-0000-000030B50000}"/>
    <cellStyle name="20% - Accent1 5 2 3 3 2 2" xfId="46569" xr:uid="{00000000-0005-0000-0000-000031B50000}"/>
    <cellStyle name="20% - Accent1 5 2 3 3 2 2 2" xfId="46570" xr:uid="{00000000-0005-0000-0000-000032B50000}"/>
    <cellStyle name="20% - Accent1 5 2 3 3 2 2 2 2" xfId="46571" xr:uid="{00000000-0005-0000-0000-000033B50000}"/>
    <cellStyle name="20% - Accent1 5 2 3 3 2 2 3" xfId="46572" xr:uid="{00000000-0005-0000-0000-000034B50000}"/>
    <cellStyle name="20% - Accent1 5 2 3 3 2 3" xfId="46573" xr:uid="{00000000-0005-0000-0000-000035B50000}"/>
    <cellStyle name="20% - Accent1 5 2 3 3 2 3 2" xfId="46574" xr:uid="{00000000-0005-0000-0000-000036B50000}"/>
    <cellStyle name="20% - Accent1 5 2 3 3 2 4" xfId="46575" xr:uid="{00000000-0005-0000-0000-000037B50000}"/>
    <cellStyle name="20% - Accent1 5 2 3 3 3" xfId="46576" xr:uid="{00000000-0005-0000-0000-000038B50000}"/>
    <cellStyle name="20% - Accent1 5 2 3 3 3 2" xfId="46577" xr:uid="{00000000-0005-0000-0000-000039B50000}"/>
    <cellStyle name="20% - Accent1 5 2 3 3 3 2 2" xfId="46578" xr:uid="{00000000-0005-0000-0000-00003AB50000}"/>
    <cellStyle name="20% - Accent1 5 2 3 3 3 2 2 2" xfId="46579" xr:uid="{00000000-0005-0000-0000-00003BB50000}"/>
    <cellStyle name="20% - Accent1 5 2 3 3 3 2 3" xfId="46580" xr:uid="{00000000-0005-0000-0000-00003CB50000}"/>
    <cellStyle name="20% - Accent1 5 2 3 3 3 3" xfId="46581" xr:uid="{00000000-0005-0000-0000-00003DB50000}"/>
    <cellStyle name="20% - Accent1 5 2 3 3 3 3 2" xfId="46582" xr:uid="{00000000-0005-0000-0000-00003EB50000}"/>
    <cellStyle name="20% - Accent1 5 2 3 3 3 4" xfId="46583" xr:uid="{00000000-0005-0000-0000-00003FB50000}"/>
    <cellStyle name="20% - Accent1 5 2 3 3 4" xfId="46584" xr:uid="{00000000-0005-0000-0000-000040B50000}"/>
    <cellStyle name="20% - Accent1 5 2 3 3 4 2" xfId="46585" xr:uid="{00000000-0005-0000-0000-000041B50000}"/>
    <cellStyle name="20% - Accent1 5 2 3 3 4 2 2" xfId="46586" xr:uid="{00000000-0005-0000-0000-000042B50000}"/>
    <cellStyle name="20% - Accent1 5 2 3 3 4 2 2 2" xfId="46587" xr:uid="{00000000-0005-0000-0000-000043B50000}"/>
    <cellStyle name="20% - Accent1 5 2 3 3 4 2 3" xfId="46588" xr:uid="{00000000-0005-0000-0000-000044B50000}"/>
    <cellStyle name="20% - Accent1 5 2 3 3 4 3" xfId="46589" xr:uid="{00000000-0005-0000-0000-000045B50000}"/>
    <cellStyle name="20% - Accent1 5 2 3 3 4 3 2" xfId="46590" xr:uid="{00000000-0005-0000-0000-000046B50000}"/>
    <cellStyle name="20% - Accent1 5 2 3 3 4 4" xfId="46591" xr:uid="{00000000-0005-0000-0000-000047B50000}"/>
    <cellStyle name="20% - Accent1 5 2 3 3 5" xfId="46592" xr:uid="{00000000-0005-0000-0000-000048B50000}"/>
    <cellStyle name="20% - Accent1 5 2 3 3 5 2" xfId="46593" xr:uid="{00000000-0005-0000-0000-000049B50000}"/>
    <cellStyle name="20% - Accent1 5 2 3 3 5 2 2" xfId="46594" xr:uid="{00000000-0005-0000-0000-00004AB50000}"/>
    <cellStyle name="20% - Accent1 5 2 3 3 5 3" xfId="46595" xr:uid="{00000000-0005-0000-0000-00004BB50000}"/>
    <cellStyle name="20% - Accent1 5 2 3 3 6" xfId="46596" xr:uid="{00000000-0005-0000-0000-00004CB50000}"/>
    <cellStyle name="20% - Accent1 5 2 3 3 6 2" xfId="46597" xr:uid="{00000000-0005-0000-0000-00004DB50000}"/>
    <cellStyle name="20% - Accent1 5 2 3 3 6 2 2" xfId="46598" xr:uid="{00000000-0005-0000-0000-00004EB50000}"/>
    <cellStyle name="20% - Accent1 5 2 3 3 6 3" xfId="46599" xr:uid="{00000000-0005-0000-0000-00004FB50000}"/>
    <cellStyle name="20% - Accent1 5 2 3 3 7" xfId="46600" xr:uid="{00000000-0005-0000-0000-000050B50000}"/>
    <cellStyle name="20% - Accent1 5 2 3 3 7 2" xfId="46601" xr:uid="{00000000-0005-0000-0000-000051B50000}"/>
    <cellStyle name="20% - Accent1 5 2 3 3 8" xfId="46602" xr:uid="{00000000-0005-0000-0000-000052B50000}"/>
    <cellStyle name="20% - Accent1 5 2 3 3 8 2" xfId="46603" xr:uid="{00000000-0005-0000-0000-000053B50000}"/>
    <cellStyle name="20% - Accent1 5 2 3 3 9" xfId="46604" xr:uid="{00000000-0005-0000-0000-000054B50000}"/>
    <cellStyle name="20% - Accent1 5 2 3 4" xfId="46605" xr:uid="{00000000-0005-0000-0000-000055B50000}"/>
    <cellStyle name="20% - Accent1 5 2 3 4 2" xfId="46606" xr:uid="{00000000-0005-0000-0000-000056B50000}"/>
    <cellStyle name="20% - Accent1 5 2 3 4 2 2" xfId="46607" xr:uid="{00000000-0005-0000-0000-000057B50000}"/>
    <cellStyle name="20% - Accent1 5 2 3 4 2 2 2" xfId="46608" xr:uid="{00000000-0005-0000-0000-000058B50000}"/>
    <cellStyle name="20% - Accent1 5 2 3 4 2 3" xfId="46609" xr:uid="{00000000-0005-0000-0000-000059B50000}"/>
    <cellStyle name="20% - Accent1 5 2 3 4 3" xfId="46610" xr:uid="{00000000-0005-0000-0000-00005AB50000}"/>
    <cellStyle name="20% - Accent1 5 2 3 4 3 2" xfId="46611" xr:uid="{00000000-0005-0000-0000-00005BB50000}"/>
    <cellStyle name="20% - Accent1 5 2 3 4 4" xfId="46612" xr:uid="{00000000-0005-0000-0000-00005CB50000}"/>
    <cellStyle name="20% - Accent1 5 2 3 5" xfId="46613" xr:uid="{00000000-0005-0000-0000-00005DB50000}"/>
    <cellStyle name="20% - Accent1 5 2 3 5 2" xfId="46614" xr:uid="{00000000-0005-0000-0000-00005EB50000}"/>
    <cellStyle name="20% - Accent1 5 2 3 5 2 2" xfId="46615" xr:uid="{00000000-0005-0000-0000-00005FB50000}"/>
    <cellStyle name="20% - Accent1 5 2 3 5 2 2 2" xfId="46616" xr:uid="{00000000-0005-0000-0000-000060B50000}"/>
    <cellStyle name="20% - Accent1 5 2 3 5 2 3" xfId="46617" xr:uid="{00000000-0005-0000-0000-000061B50000}"/>
    <cellStyle name="20% - Accent1 5 2 3 5 3" xfId="46618" xr:uid="{00000000-0005-0000-0000-000062B50000}"/>
    <cellStyle name="20% - Accent1 5 2 3 5 3 2" xfId="46619" xr:uid="{00000000-0005-0000-0000-000063B50000}"/>
    <cellStyle name="20% - Accent1 5 2 3 5 4" xfId="46620" xr:uid="{00000000-0005-0000-0000-000064B50000}"/>
    <cellStyle name="20% - Accent1 5 2 3 6" xfId="46621" xr:uid="{00000000-0005-0000-0000-000065B50000}"/>
    <cellStyle name="20% - Accent1 5 2 3 6 2" xfId="46622" xr:uid="{00000000-0005-0000-0000-000066B50000}"/>
    <cellStyle name="20% - Accent1 5 2 3 6 2 2" xfId="46623" xr:uid="{00000000-0005-0000-0000-000067B50000}"/>
    <cellStyle name="20% - Accent1 5 2 3 6 2 2 2" xfId="46624" xr:uid="{00000000-0005-0000-0000-000068B50000}"/>
    <cellStyle name="20% - Accent1 5 2 3 6 2 3" xfId="46625" xr:uid="{00000000-0005-0000-0000-000069B50000}"/>
    <cellStyle name="20% - Accent1 5 2 3 6 3" xfId="46626" xr:uid="{00000000-0005-0000-0000-00006AB50000}"/>
    <cellStyle name="20% - Accent1 5 2 3 6 3 2" xfId="46627" xr:uid="{00000000-0005-0000-0000-00006BB50000}"/>
    <cellStyle name="20% - Accent1 5 2 3 6 4" xfId="46628" xr:uid="{00000000-0005-0000-0000-00006CB50000}"/>
    <cellStyle name="20% - Accent1 5 2 3 7" xfId="46629" xr:uid="{00000000-0005-0000-0000-00006DB50000}"/>
    <cellStyle name="20% - Accent1 5 2 3 7 2" xfId="46630" xr:uid="{00000000-0005-0000-0000-00006EB50000}"/>
    <cellStyle name="20% - Accent1 5 2 3 7 2 2" xfId="46631" xr:uid="{00000000-0005-0000-0000-00006FB50000}"/>
    <cellStyle name="20% - Accent1 5 2 3 7 3" xfId="46632" xr:uid="{00000000-0005-0000-0000-000070B50000}"/>
    <cellStyle name="20% - Accent1 5 2 3 8" xfId="46633" xr:uid="{00000000-0005-0000-0000-000071B50000}"/>
    <cellStyle name="20% - Accent1 5 2 3 8 2" xfId="46634" xr:uid="{00000000-0005-0000-0000-000072B50000}"/>
    <cellStyle name="20% - Accent1 5 2 3 8 2 2" xfId="46635" xr:uid="{00000000-0005-0000-0000-000073B50000}"/>
    <cellStyle name="20% - Accent1 5 2 3 8 3" xfId="46636" xr:uid="{00000000-0005-0000-0000-000074B50000}"/>
    <cellStyle name="20% - Accent1 5 2 3 9" xfId="46637" xr:uid="{00000000-0005-0000-0000-000075B50000}"/>
    <cellStyle name="20% - Accent1 5 2 3 9 2" xfId="46638" xr:uid="{00000000-0005-0000-0000-000076B50000}"/>
    <cellStyle name="20% - Accent1 5 2 4" xfId="46639" xr:uid="{00000000-0005-0000-0000-000077B50000}"/>
    <cellStyle name="20% - Accent1 5 2 4 10" xfId="46640" xr:uid="{00000000-0005-0000-0000-000078B50000}"/>
    <cellStyle name="20% - Accent1 5 2 4 10 2" xfId="46641" xr:uid="{00000000-0005-0000-0000-000079B50000}"/>
    <cellStyle name="20% - Accent1 5 2 4 11" xfId="46642" xr:uid="{00000000-0005-0000-0000-00007AB50000}"/>
    <cellStyle name="20% - Accent1 5 2 4 2" xfId="46643" xr:uid="{00000000-0005-0000-0000-00007BB50000}"/>
    <cellStyle name="20% - Accent1 5 2 4 2 2" xfId="46644" xr:uid="{00000000-0005-0000-0000-00007CB50000}"/>
    <cellStyle name="20% - Accent1 5 2 4 2 2 2" xfId="46645" xr:uid="{00000000-0005-0000-0000-00007DB50000}"/>
    <cellStyle name="20% - Accent1 5 2 4 2 2 2 2" xfId="46646" xr:uid="{00000000-0005-0000-0000-00007EB50000}"/>
    <cellStyle name="20% - Accent1 5 2 4 2 2 2 2 2" xfId="46647" xr:uid="{00000000-0005-0000-0000-00007FB50000}"/>
    <cellStyle name="20% - Accent1 5 2 4 2 2 2 3" xfId="46648" xr:uid="{00000000-0005-0000-0000-000080B50000}"/>
    <cellStyle name="20% - Accent1 5 2 4 2 2 3" xfId="46649" xr:uid="{00000000-0005-0000-0000-000081B50000}"/>
    <cellStyle name="20% - Accent1 5 2 4 2 2 3 2" xfId="46650" xr:uid="{00000000-0005-0000-0000-000082B50000}"/>
    <cellStyle name="20% - Accent1 5 2 4 2 2 4" xfId="46651" xr:uid="{00000000-0005-0000-0000-000083B50000}"/>
    <cellStyle name="20% - Accent1 5 2 4 2 3" xfId="46652" xr:uid="{00000000-0005-0000-0000-000084B50000}"/>
    <cellStyle name="20% - Accent1 5 2 4 2 3 2" xfId="46653" xr:uid="{00000000-0005-0000-0000-000085B50000}"/>
    <cellStyle name="20% - Accent1 5 2 4 2 3 2 2" xfId="46654" xr:uid="{00000000-0005-0000-0000-000086B50000}"/>
    <cellStyle name="20% - Accent1 5 2 4 2 3 2 2 2" xfId="46655" xr:uid="{00000000-0005-0000-0000-000087B50000}"/>
    <cellStyle name="20% - Accent1 5 2 4 2 3 2 3" xfId="46656" xr:uid="{00000000-0005-0000-0000-000088B50000}"/>
    <cellStyle name="20% - Accent1 5 2 4 2 3 3" xfId="46657" xr:uid="{00000000-0005-0000-0000-000089B50000}"/>
    <cellStyle name="20% - Accent1 5 2 4 2 3 3 2" xfId="46658" xr:uid="{00000000-0005-0000-0000-00008AB50000}"/>
    <cellStyle name="20% - Accent1 5 2 4 2 3 4" xfId="46659" xr:uid="{00000000-0005-0000-0000-00008BB50000}"/>
    <cellStyle name="20% - Accent1 5 2 4 2 4" xfId="46660" xr:uid="{00000000-0005-0000-0000-00008CB50000}"/>
    <cellStyle name="20% - Accent1 5 2 4 2 4 2" xfId="46661" xr:uid="{00000000-0005-0000-0000-00008DB50000}"/>
    <cellStyle name="20% - Accent1 5 2 4 2 4 2 2" xfId="46662" xr:uid="{00000000-0005-0000-0000-00008EB50000}"/>
    <cellStyle name="20% - Accent1 5 2 4 2 4 2 2 2" xfId="46663" xr:uid="{00000000-0005-0000-0000-00008FB50000}"/>
    <cellStyle name="20% - Accent1 5 2 4 2 4 2 3" xfId="46664" xr:uid="{00000000-0005-0000-0000-000090B50000}"/>
    <cellStyle name="20% - Accent1 5 2 4 2 4 3" xfId="46665" xr:uid="{00000000-0005-0000-0000-000091B50000}"/>
    <cellStyle name="20% - Accent1 5 2 4 2 4 3 2" xfId="46666" xr:uid="{00000000-0005-0000-0000-000092B50000}"/>
    <cellStyle name="20% - Accent1 5 2 4 2 4 4" xfId="46667" xr:uid="{00000000-0005-0000-0000-000093B50000}"/>
    <cellStyle name="20% - Accent1 5 2 4 2 5" xfId="46668" xr:uid="{00000000-0005-0000-0000-000094B50000}"/>
    <cellStyle name="20% - Accent1 5 2 4 2 5 2" xfId="46669" xr:uid="{00000000-0005-0000-0000-000095B50000}"/>
    <cellStyle name="20% - Accent1 5 2 4 2 5 2 2" xfId="46670" xr:uid="{00000000-0005-0000-0000-000096B50000}"/>
    <cellStyle name="20% - Accent1 5 2 4 2 5 3" xfId="46671" xr:uid="{00000000-0005-0000-0000-000097B50000}"/>
    <cellStyle name="20% - Accent1 5 2 4 2 6" xfId="46672" xr:uid="{00000000-0005-0000-0000-000098B50000}"/>
    <cellStyle name="20% - Accent1 5 2 4 2 6 2" xfId="46673" xr:uid="{00000000-0005-0000-0000-000099B50000}"/>
    <cellStyle name="20% - Accent1 5 2 4 2 6 2 2" xfId="46674" xr:uid="{00000000-0005-0000-0000-00009AB50000}"/>
    <cellStyle name="20% - Accent1 5 2 4 2 6 3" xfId="46675" xr:uid="{00000000-0005-0000-0000-00009BB50000}"/>
    <cellStyle name="20% - Accent1 5 2 4 2 7" xfId="46676" xr:uid="{00000000-0005-0000-0000-00009CB50000}"/>
    <cellStyle name="20% - Accent1 5 2 4 2 7 2" xfId="46677" xr:uid="{00000000-0005-0000-0000-00009DB50000}"/>
    <cellStyle name="20% - Accent1 5 2 4 2 8" xfId="46678" xr:uid="{00000000-0005-0000-0000-00009EB50000}"/>
    <cellStyle name="20% - Accent1 5 2 4 2 8 2" xfId="46679" xr:uid="{00000000-0005-0000-0000-00009FB50000}"/>
    <cellStyle name="20% - Accent1 5 2 4 2 9" xfId="46680" xr:uid="{00000000-0005-0000-0000-0000A0B50000}"/>
    <cellStyle name="20% - Accent1 5 2 4 3" xfId="46681" xr:uid="{00000000-0005-0000-0000-0000A1B50000}"/>
    <cellStyle name="20% - Accent1 5 2 4 3 2" xfId="46682" xr:uid="{00000000-0005-0000-0000-0000A2B50000}"/>
    <cellStyle name="20% - Accent1 5 2 4 3 2 2" xfId="46683" xr:uid="{00000000-0005-0000-0000-0000A3B50000}"/>
    <cellStyle name="20% - Accent1 5 2 4 3 2 2 2" xfId="46684" xr:uid="{00000000-0005-0000-0000-0000A4B50000}"/>
    <cellStyle name="20% - Accent1 5 2 4 3 2 2 2 2" xfId="46685" xr:uid="{00000000-0005-0000-0000-0000A5B50000}"/>
    <cellStyle name="20% - Accent1 5 2 4 3 2 2 3" xfId="46686" xr:uid="{00000000-0005-0000-0000-0000A6B50000}"/>
    <cellStyle name="20% - Accent1 5 2 4 3 2 3" xfId="46687" xr:uid="{00000000-0005-0000-0000-0000A7B50000}"/>
    <cellStyle name="20% - Accent1 5 2 4 3 2 3 2" xfId="46688" xr:uid="{00000000-0005-0000-0000-0000A8B50000}"/>
    <cellStyle name="20% - Accent1 5 2 4 3 2 4" xfId="46689" xr:uid="{00000000-0005-0000-0000-0000A9B50000}"/>
    <cellStyle name="20% - Accent1 5 2 4 3 3" xfId="46690" xr:uid="{00000000-0005-0000-0000-0000AAB50000}"/>
    <cellStyle name="20% - Accent1 5 2 4 3 3 2" xfId="46691" xr:uid="{00000000-0005-0000-0000-0000ABB50000}"/>
    <cellStyle name="20% - Accent1 5 2 4 3 3 2 2" xfId="46692" xr:uid="{00000000-0005-0000-0000-0000ACB50000}"/>
    <cellStyle name="20% - Accent1 5 2 4 3 3 2 2 2" xfId="46693" xr:uid="{00000000-0005-0000-0000-0000ADB50000}"/>
    <cellStyle name="20% - Accent1 5 2 4 3 3 2 3" xfId="46694" xr:uid="{00000000-0005-0000-0000-0000AEB50000}"/>
    <cellStyle name="20% - Accent1 5 2 4 3 3 3" xfId="46695" xr:uid="{00000000-0005-0000-0000-0000AFB50000}"/>
    <cellStyle name="20% - Accent1 5 2 4 3 3 3 2" xfId="46696" xr:uid="{00000000-0005-0000-0000-0000B0B50000}"/>
    <cellStyle name="20% - Accent1 5 2 4 3 3 4" xfId="46697" xr:uid="{00000000-0005-0000-0000-0000B1B50000}"/>
    <cellStyle name="20% - Accent1 5 2 4 3 4" xfId="46698" xr:uid="{00000000-0005-0000-0000-0000B2B50000}"/>
    <cellStyle name="20% - Accent1 5 2 4 3 4 2" xfId="46699" xr:uid="{00000000-0005-0000-0000-0000B3B50000}"/>
    <cellStyle name="20% - Accent1 5 2 4 3 4 2 2" xfId="46700" xr:uid="{00000000-0005-0000-0000-0000B4B50000}"/>
    <cellStyle name="20% - Accent1 5 2 4 3 4 2 2 2" xfId="46701" xr:uid="{00000000-0005-0000-0000-0000B5B50000}"/>
    <cellStyle name="20% - Accent1 5 2 4 3 4 2 3" xfId="46702" xr:uid="{00000000-0005-0000-0000-0000B6B50000}"/>
    <cellStyle name="20% - Accent1 5 2 4 3 4 3" xfId="46703" xr:uid="{00000000-0005-0000-0000-0000B7B50000}"/>
    <cellStyle name="20% - Accent1 5 2 4 3 4 3 2" xfId="46704" xr:uid="{00000000-0005-0000-0000-0000B8B50000}"/>
    <cellStyle name="20% - Accent1 5 2 4 3 4 4" xfId="46705" xr:uid="{00000000-0005-0000-0000-0000B9B50000}"/>
    <cellStyle name="20% - Accent1 5 2 4 3 5" xfId="46706" xr:uid="{00000000-0005-0000-0000-0000BAB50000}"/>
    <cellStyle name="20% - Accent1 5 2 4 3 5 2" xfId="46707" xr:uid="{00000000-0005-0000-0000-0000BBB50000}"/>
    <cellStyle name="20% - Accent1 5 2 4 3 5 2 2" xfId="46708" xr:uid="{00000000-0005-0000-0000-0000BCB50000}"/>
    <cellStyle name="20% - Accent1 5 2 4 3 5 3" xfId="46709" xr:uid="{00000000-0005-0000-0000-0000BDB50000}"/>
    <cellStyle name="20% - Accent1 5 2 4 3 6" xfId="46710" xr:uid="{00000000-0005-0000-0000-0000BEB50000}"/>
    <cellStyle name="20% - Accent1 5 2 4 3 6 2" xfId="46711" xr:uid="{00000000-0005-0000-0000-0000BFB50000}"/>
    <cellStyle name="20% - Accent1 5 2 4 3 6 2 2" xfId="46712" xr:uid="{00000000-0005-0000-0000-0000C0B50000}"/>
    <cellStyle name="20% - Accent1 5 2 4 3 6 3" xfId="46713" xr:uid="{00000000-0005-0000-0000-0000C1B50000}"/>
    <cellStyle name="20% - Accent1 5 2 4 3 7" xfId="46714" xr:uid="{00000000-0005-0000-0000-0000C2B50000}"/>
    <cellStyle name="20% - Accent1 5 2 4 3 7 2" xfId="46715" xr:uid="{00000000-0005-0000-0000-0000C3B50000}"/>
    <cellStyle name="20% - Accent1 5 2 4 3 8" xfId="46716" xr:uid="{00000000-0005-0000-0000-0000C4B50000}"/>
    <cellStyle name="20% - Accent1 5 2 4 3 8 2" xfId="46717" xr:uid="{00000000-0005-0000-0000-0000C5B50000}"/>
    <cellStyle name="20% - Accent1 5 2 4 3 9" xfId="46718" xr:uid="{00000000-0005-0000-0000-0000C6B50000}"/>
    <cellStyle name="20% - Accent1 5 2 4 4" xfId="46719" xr:uid="{00000000-0005-0000-0000-0000C7B50000}"/>
    <cellStyle name="20% - Accent1 5 2 4 4 2" xfId="46720" xr:uid="{00000000-0005-0000-0000-0000C8B50000}"/>
    <cellStyle name="20% - Accent1 5 2 4 4 2 2" xfId="46721" xr:uid="{00000000-0005-0000-0000-0000C9B50000}"/>
    <cellStyle name="20% - Accent1 5 2 4 4 2 2 2" xfId="46722" xr:uid="{00000000-0005-0000-0000-0000CAB50000}"/>
    <cellStyle name="20% - Accent1 5 2 4 4 2 3" xfId="46723" xr:uid="{00000000-0005-0000-0000-0000CBB50000}"/>
    <cellStyle name="20% - Accent1 5 2 4 4 3" xfId="46724" xr:uid="{00000000-0005-0000-0000-0000CCB50000}"/>
    <cellStyle name="20% - Accent1 5 2 4 4 3 2" xfId="46725" xr:uid="{00000000-0005-0000-0000-0000CDB50000}"/>
    <cellStyle name="20% - Accent1 5 2 4 4 4" xfId="46726" xr:uid="{00000000-0005-0000-0000-0000CEB50000}"/>
    <cellStyle name="20% - Accent1 5 2 4 5" xfId="46727" xr:uid="{00000000-0005-0000-0000-0000CFB50000}"/>
    <cellStyle name="20% - Accent1 5 2 4 5 2" xfId="46728" xr:uid="{00000000-0005-0000-0000-0000D0B50000}"/>
    <cellStyle name="20% - Accent1 5 2 4 5 2 2" xfId="46729" xr:uid="{00000000-0005-0000-0000-0000D1B50000}"/>
    <cellStyle name="20% - Accent1 5 2 4 5 2 2 2" xfId="46730" xr:uid="{00000000-0005-0000-0000-0000D2B50000}"/>
    <cellStyle name="20% - Accent1 5 2 4 5 2 3" xfId="46731" xr:uid="{00000000-0005-0000-0000-0000D3B50000}"/>
    <cellStyle name="20% - Accent1 5 2 4 5 3" xfId="46732" xr:uid="{00000000-0005-0000-0000-0000D4B50000}"/>
    <cellStyle name="20% - Accent1 5 2 4 5 3 2" xfId="46733" xr:uid="{00000000-0005-0000-0000-0000D5B50000}"/>
    <cellStyle name="20% - Accent1 5 2 4 5 4" xfId="46734" xr:uid="{00000000-0005-0000-0000-0000D6B50000}"/>
    <cellStyle name="20% - Accent1 5 2 4 6" xfId="46735" xr:uid="{00000000-0005-0000-0000-0000D7B50000}"/>
    <cellStyle name="20% - Accent1 5 2 4 6 2" xfId="46736" xr:uid="{00000000-0005-0000-0000-0000D8B50000}"/>
    <cellStyle name="20% - Accent1 5 2 4 6 2 2" xfId="46737" xr:uid="{00000000-0005-0000-0000-0000D9B50000}"/>
    <cellStyle name="20% - Accent1 5 2 4 6 2 2 2" xfId="46738" xr:uid="{00000000-0005-0000-0000-0000DAB50000}"/>
    <cellStyle name="20% - Accent1 5 2 4 6 2 3" xfId="46739" xr:uid="{00000000-0005-0000-0000-0000DBB50000}"/>
    <cellStyle name="20% - Accent1 5 2 4 6 3" xfId="46740" xr:uid="{00000000-0005-0000-0000-0000DCB50000}"/>
    <cellStyle name="20% - Accent1 5 2 4 6 3 2" xfId="46741" xr:uid="{00000000-0005-0000-0000-0000DDB50000}"/>
    <cellStyle name="20% - Accent1 5 2 4 6 4" xfId="46742" xr:uid="{00000000-0005-0000-0000-0000DEB50000}"/>
    <cellStyle name="20% - Accent1 5 2 4 7" xfId="46743" xr:uid="{00000000-0005-0000-0000-0000DFB50000}"/>
    <cellStyle name="20% - Accent1 5 2 4 7 2" xfId="46744" xr:uid="{00000000-0005-0000-0000-0000E0B50000}"/>
    <cellStyle name="20% - Accent1 5 2 4 7 2 2" xfId="46745" xr:uid="{00000000-0005-0000-0000-0000E1B50000}"/>
    <cellStyle name="20% - Accent1 5 2 4 7 3" xfId="46746" xr:uid="{00000000-0005-0000-0000-0000E2B50000}"/>
    <cellStyle name="20% - Accent1 5 2 4 8" xfId="46747" xr:uid="{00000000-0005-0000-0000-0000E3B50000}"/>
    <cellStyle name="20% - Accent1 5 2 4 8 2" xfId="46748" xr:uid="{00000000-0005-0000-0000-0000E4B50000}"/>
    <cellStyle name="20% - Accent1 5 2 4 8 2 2" xfId="46749" xr:uid="{00000000-0005-0000-0000-0000E5B50000}"/>
    <cellStyle name="20% - Accent1 5 2 4 8 3" xfId="46750" xr:uid="{00000000-0005-0000-0000-0000E6B50000}"/>
    <cellStyle name="20% - Accent1 5 2 4 9" xfId="46751" xr:uid="{00000000-0005-0000-0000-0000E7B50000}"/>
    <cellStyle name="20% - Accent1 5 2 4 9 2" xfId="46752" xr:uid="{00000000-0005-0000-0000-0000E8B50000}"/>
    <cellStyle name="20% - Accent1 5 2 5" xfId="46753" xr:uid="{00000000-0005-0000-0000-0000E9B50000}"/>
    <cellStyle name="20% - Accent1 5 2 5 10" xfId="46754" xr:uid="{00000000-0005-0000-0000-0000EAB50000}"/>
    <cellStyle name="20% - Accent1 5 2 5 10 2" xfId="46755" xr:uid="{00000000-0005-0000-0000-0000EBB50000}"/>
    <cellStyle name="20% - Accent1 5 2 5 11" xfId="46756" xr:uid="{00000000-0005-0000-0000-0000ECB50000}"/>
    <cellStyle name="20% - Accent1 5 2 5 2" xfId="46757" xr:uid="{00000000-0005-0000-0000-0000EDB50000}"/>
    <cellStyle name="20% - Accent1 5 2 5 2 2" xfId="46758" xr:uid="{00000000-0005-0000-0000-0000EEB50000}"/>
    <cellStyle name="20% - Accent1 5 2 5 2 2 2" xfId="46759" xr:uid="{00000000-0005-0000-0000-0000EFB50000}"/>
    <cellStyle name="20% - Accent1 5 2 5 2 2 2 2" xfId="46760" xr:uid="{00000000-0005-0000-0000-0000F0B50000}"/>
    <cellStyle name="20% - Accent1 5 2 5 2 2 2 2 2" xfId="46761" xr:uid="{00000000-0005-0000-0000-0000F1B50000}"/>
    <cellStyle name="20% - Accent1 5 2 5 2 2 2 3" xfId="46762" xr:uid="{00000000-0005-0000-0000-0000F2B50000}"/>
    <cellStyle name="20% - Accent1 5 2 5 2 2 3" xfId="46763" xr:uid="{00000000-0005-0000-0000-0000F3B50000}"/>
    <cellStyle name="20% - Accent1 5 2 5 2 2 3 2" xfId="46764" xr:uid="{00000000-0005-0000-0000-0000F4B50000}"/>
    <cellStyle name="20% - Accent1 5 2 5 2 2 4" xfId="46765" xr:uid="{00000000-0005-0000-0000-0000F5B50000}"/>
    <cellStyle name="20% - Accent1 5 2 5 2 3" xfId="46766" xr:uid="{00000000-0005-0000-0000-0000F6B50000}"/>
    <cellStyle name="20% - Accent1 5 2 5 2 3 2" xfId="46767" xr:uid="{00000000-0005-0000-0000-0000F7B50000}"/>
    <cellStyle name="20% - Accent1 5 2 5 2 3 2 2" xfId="46768" xr:uid="{00000000-0005-0000-0000-0000F8B50000}"/>
    <cellStyle name="20% - Accent1 5 2 5 2 3 2 2 2" xfId="46769" xr:uid="{00000000-0005-0000-0000-0000F9B50000}"/>
    <cellStyle name="20% - Accent1 5 2 5 2 3 2 3" xfId="46770" xr:uid="{00000000-0005-0000-0000-0000FAB50000}"/>
    <cellStyle name="20% - Accent1 5 2 5 2 3 3" xfId="46771" xr:uid="{00000000-0005-0000-0000-0000FBB50000}"/>
    <cellStyle name="20% - Accent1 5 2 5 2 3 3 2" xfId="46772" xr:uid="{00000000-0005-0000-0000-0000FCB50000}"/>
    <cellStyle name="20% - Accent1 5 2 5 2 3 4" xfId="46773" xr:uid="{00000000-0005-0000-0000-0000FDB50000}"/>
    <cellStyle name="20% - Accent1 5 2 5 2 4" xfId="46774" xr:uid="{00000000-0005-0000-0000-0000FEB50000}"/>
    <cellStyle name="20% - Accent1 5 2 5 2 4 2" xfId="46775" xr:uid="{00000000-0005-0000-0000-0000FFB50000}"/>
    <cellStyle name="20% - Accent1 5 2 5 2 4 2 2" xfId="46776" xr:uid="{00000000-0005-0000-0000-000000B60000}"/>
    <cellStyle name="20% - Accent1 5 2 5 2 4 2 2 2" xfId="46777" xr:uid="{00000000-0005-0000-0000-000001B60000}"/>
    <cellStyle name="20% - Accent1 5 2 5 2 4 2 3" xfId="46778" xr:uid="{00000000-0005-0000-0000-000002B60000}"/>
    <cellStyle name="20% - Accent1 5 2 5 2 4 3" xfId="46779" xr:uid="{00000000-0005-0000-0000-000003B60000}"/>
    <cellStyle name="20% - Accent1 5 2 5 2 4 3 2" xfId="46780" xr:uid="{00000000-0005-0000-0000-000004B60000}"/>
    <cellStyle name="20% - Accent1 5 2 5 2 4 4" xfId="46781" xr:uid="{00000000-0005-0000-0000-000005B60000}"/>
    <cellStyle name="20% - Accent1 5 2 5 2 5" xfId="46782" xr:uid="{00000000-0005-0000-0000-000006B60000}"/>
    <cellStyle name="20% - Accent1 5 2 5 2 5 2" xfId="46783" xr:uid="{00000000-0005-0000-0000-000007B60000}"/>
    <cellStyle name="20% - Accent1 5 2 5 2 5 2 2" xfId="46784" xr:uid="{00000000-0005-0000-0000-000008B60000}"/>
    <cellStyle name="20% - Accent1 5 2 5 2 5 3" xfId="46785" xr:uid="{00000000-0005-0000-0000-000009B60000}"/>
    <cellStyle name="20% - Accent1 5 2 5 2 6" xfId="46786" xr:uid="{00000000-0005-0000-0000-00000AB60000}"/>
    <cellStyle name="20% - Accent1 5 2 5 2 6 2" xfId="46787" xr:uid="{00000000-0005-0000-0000-00000BB60000}"/>
    <cellStyle name="20% - Accent1 5 2 5 2 6 2 2" xfId="46788" xr:uid="{00000000-0005-0000-0000-00000CB60000}"/>
    <cellStyle name="20% - Accent1 5 2 5 2 6 3" xfId="46789" xr:uid="{00000000-0005-0000-0000-00000DB60000}"/>
    <cellStyle name="20% - Accent1 5 2 5 2 7" xfId="46790" xr:uid="{00000000-0005-0000-0000-00000EB60000}"/>
    <cellStyle name="20% - Accent1 5 2 5 2 7 2" xfId="46791" xr:uid="{00000000-0005-0000-0000-00000FB60000}"/>
    <cellStyle name="20% - Accent1 5 2 5 2 8" xfId="46792" xr:uid="{00000000-0005-0000-0000-000010B60000}"/>
    <cellStyle name="20% - Accent1 5 2 5 2 8 2" xfId="46793" xr:uid="{00000000-0005-0000-0000-000011B60000}"/>
    <cellStyle name="20% - Accent1 5 2 5 2 9" xfId="46794" xr:uid="{00000000-0005-0000-0000-000012B60000}"/>
    <cellStyle name="20% - Accent1 5 2 5 3" xfId="46795" xr:uid="{00000000-0005-0000-0000-000013B60000}"/>
    <cellStyle name="20% - Accent1 5 2 5 3 2" xfId="46796" xr:uid="{00000000-0005-0000-0000-000014B60000}"/>
    <cellStyle name="20% - Accent1 5 2 5 3 2 2" xfId="46797" xr:uid="{00000000-0005-0000-0000-000015B60000}"/>
    <cellStyle name="20% - Accent1 5 2 5 3 2 2 2" xfId="46798" xr:uid="{00000000-0005-0000-0000-000016B60000}"/>
    <cellStyle name="20% - Accent1 5 2 5 3 2 2 2 2" xfId="46799" xr:uid="{00000000-0005-0000-0000-000017B60000}"/>
    <cellStyle name="20% - Accent1 5 2 5 3 2 2 3" xfId="46800" xr:uid="{00000000-0005-0000-0000-000018B60000}"/>
    <cellStyle name="20% - Accent1 5 2 5 3 2 3" xfId="46801" xr:uid="{00000000-0005-0000-0000-000019B60000}"/>
    <cellStyle name="20% - Accent1 5 2 5 3 2 3 2" xfId="46802" xr:uid="{00000000-0005-0000-0000-00001AB60000}"/>
    <cellStyle name="20% - Accent1 5 2 5 3 2 4" xfId="46803" xr:uid="{00000000-0005-0000-0000-00001BB60000}"/>
    <cellStyle name="20% - Accent1 5 2 5 3 3" xfId="46804" xr:uid="{00000000-0005-0000-0000-00001CB60000}"/>
    <cellStyle name="20% - Accent1 5 2 5 3 3 2" xfId="46805" xr:uid="{00000000-0005-0000-0000-00001DB60000}"/>
    <cellStyle name="20% - Accent1 5 2 5 3 3 2 2" xfId="46806" xr:uid="{00000000-0005-0000-0000-00001EB60000}"/>
    <cellStyle name="20% - Accent1 5 2 5 3 3 2 2 2" xfId="46807" xr:uid="{00000000-0005-0000-0000-00001FB60000}"/>
    <cellStyle name="20% - Accent1 5 2 5 3 3 2 3" xfId="46808" xr:uid="{00000000-0005-0000-0000-000020B60000}"/>
    <cellStyle name="20% - Accent1 5 2 5 3 3 3" xfId="46809" xr:uid="{00000000-0005-0000-0000-000021B60000}"/>
    <cellStyle name="20% - Accent1 5 2 5 3 3 3 2" xfId="46810" xr:uid="{00000000-0005-0000-0000-000022B60000}"/>
    <cellStyle name="20% - Accent1 5 2 5 3 3 4" xfId="46811" xr:uid="{00000000-0005-0000-0000-000023B60000}"/>
    <cellStyle name="20% - Accent1 5 2 5 3 4" xfId="46812" xr:uid="{00000000-0005-0000-0000-000024B60000}"/>
    <cellStyle name="20% - Accent1 5 2 5 3 4 2" xfId="46813" xr:uid="{00000000-0005-0000-0000-000025B60000}"/>
    <cellStyle name="20% - Accent1 5 2 5 3 4 2 2" xfId="46814" xr:uid="{00000000-0005-0000-0000-000026B60000}"/>
    <cellStyle name="20% - Accent1 5 2 5 3 4 2 2 2" xfId="46815" xr:uid="{00000000-0005-0000-0000-000027B60000}"/>
    <cellStyle name="20% - Accent1 5 2 5 3 4 2 3" xfId="46816" xr:uid="{00000000-0005-0000-0000-000028B60000}"/>
    <cellStyle name="20% - Accent1 5 2 5 3 4 3" xfId="46817" xr:uid="{00000000-0005-0000-0000-000029B60000}"/>
    <cellStyle name="20% - Accent1 5 2 5 3 4 3 2" xfId="46818" xr:uid="{00000000-0005-0000-0000-00002AB60000}"/>
    <cellStyle name="20% - Accent1 5 2 5 3 4 4" xfId="46819" xr:uid="{00000000-0005-0000-0000-00002BB60000}"/>
    <cellStyle name="20% - Accent1 5 2 5 3 5" xfId="46820" xr:uid="{00000000-0005-0000-0000-00002CB60000}"/>
    <cellStyle name="20% - Accent1 5 2 5 3 5 2" xfId="46821" xr:uid="{00000000-0005-0000-0000-00002DB60000}"/>
    <cellStyle name="20% - Accent1 5 2 5 3 5 2 2" xfId="46822" xr:uid="{00000000-0005-0000-0000-00002EB60000}"/>
    <cellStyle name="20% - Accent1 5 2 5 3 5 3" xfId="46823" xr:uid="{00000000-0005-0000-0000-00002FB60000}"/>
    <cellStyle name="20% - Accent1 5 2 5 3 6" xfId="46824" xr:uid="{00000000-0005-0000-0000-000030B60000}"/>
    <cellStyle name="20% - Accent1 5 2 5 3 6 2" xfId="46825" xr:uid="{00000000-0005-0000-0000-000031B60000}"/>
    <cellStyle name="20% - Accent1 5 2 5 3 6 2 2" xfId="46826" xr:uid="{00000000-0005-0000-0000-000032B60000}"/>
    <cellStyle name="20% - Accent1 5 2 5 3 6 3" xfId="46827" xr:uid="{00000000-0005-0000-0000-000033B60000}"/>
    <cellStyle name="20% - Accent1 5 2 5 3 7" xfId="46828" xr:uid="{00000000-0005-0000-0000-000034B60000}"/>
    <cellStyle name="20% - Accent1 5 2 5 3 7 2" xfId="46829" xr:uid="{00000000-0005-0000-0000-000035B60000}"/>
    <cellStyle name="20% - Accent1 5 2 5 3 8" xfId="46830" xr:uid="{00000000-0005-0000-0000-000036B60000}"/>
    <cellStyle name="20% - Accent1 5 2 5 3 8 2" xfId="46831" xr:uid="{00000000-0005-0000-0000-000037B60000}"/>
    <cellStyle name="20% - Accent1 5 2 5 3 9" xfId="46832" xr:uid="{00000000-0005-0000-0000-000038B60000}"/>
    <cellStyle name="20% - Accent1 5 2 5 4" xfId="46833" xr:uid="{00000000-0005-0000-0000-000039B60000}"/>
    <cellStyle name="20% - Accent1 5 2 5 4 2" xfId="46834" xr:uid="{00000000-0005-0000-0000-00003AB60000}"/>
    <cellStyle name="20% - Accent1 5 2 5 4 2 2" xfId="46835" xr:uid="{00000000-0005-0000-0000-00003BB60000}"/>
    <cellStyle name="20% - Accent1 5 2 5 4 2 2 2" xfId="46836" xr:uid="{00000000-0005-0000-0000-00003CB60000}"/>
    <cellStyle name="20% - Accent1 5 2 5 4 2 3" xfId="46837" xr:uid="{00000000-0005-0000-0000-00003DB60000}"/>
    <cellStyle name="20% - Accent1 5 2 5 4 3" xfId="46838" xr:uid="{00000000-0005-0000-0000-00003EB60000}"/>
    <cellStyle name="20% - Accent1 5 2 5 4 3 2" xfId="46839" xr:uid="{00000000-0005-0000-0000-00003FB60000}"/>
    <cellStyle name="20% - Accent1 5 2 5 4 4" xfId="46840" xr:uid="{00000000-0005-0000-0000-000040B60000}"/>
    <cellStyle name="20% - Accent1 5 2 5 5" xfId="46841" xr:uid="{00000000-0005-0000-0000-000041B60000}"/>
    <cellStyle name="20% - Accent1 5 2 5 5 2" xfId="46842" xr:uid="{00000000-0005-0000-0000-000042B60000}"/>
    <cellStyle name="20% - Accent1 5 2 5 5 2 2" xfId="46843" xr:uid="{00000000-0005-0000-0000-000043B60000}"/>
    <cellStyle name="20% - Accent1 5 2 5 5 2 2 2" xfId="46844" xr:uid="{00000000-0005-0000-0000-000044B60000}"/>
    <cellStyle name="20% - Accent1 5 2 5 5 2 3" xfId="46845" xr:uid="{00000000-0005-0000-0000-000045B60000}"/>
    <cellStyle name="20% - Accent1 5 2 5 5 3" xfId="46846" xr:uid="{00000000-0005-0000-0000-000046B60000}"/>
    <cellStyle name="20% - Accent1 5 2 5 5 3 2" xfId="46847" xr:uid="{00000000-0005-0000-0000-000047B60000}"/>
    <cellStyle name="20% - Accent1 5 2 5 5 4" xfId="46848" xr:uid="{00000000-0005-0000-0000-000048B60000}"/>
    <cellStyle name="20% - Accent1 5 2 5 6" xfId="46849" xr:uid="{00000000-0005-0000-0000-000049B60000}"/>
    <cellStyle name="20% - Accent1 5 2 5 6 2" xfId="46850" xr:uid="{00000000-0005-0000-0000-00004AB60000}"/>
    <cellStyle name="20% - Accent1 5 2 5 6 2 2" xfId="46851" xr:uid="{00000000-0005-0000-0000-00004BB60000}"/>
    <cellStyle name="20% - Accent1 5 2 5 6 2 2 2" xfId="46852" xr:uid="{00000000-0005-0000-0000-00004CB60000}"/>
    <cellStyle name="20% - Accent1 5 2 5 6 2 3" xfId="46853" xr:uid="{00000000-0005-0000-0000-00004DB60000}"/>
    <cellStyle name="20% - Accent1 5 2 5 6 3" xfId="46854" xr:uid="{00000000-0005-0000-0000-00004EB60000}"/>
    <cellStyle name="20% - Accent1 5 2 5 6 3 2" xfId="46855" xr:uid="{00000000-0005-0000-0000-00004FB60000}"/>
    <cellStyle name="20% - Accent1 5 2 5 6 4" xfId="46856" xr:uid="{00000000-0005-0000-0000-000050B60000}"/>
    <cellStyle name="20% - Accent1 5 2 5 7" xfId="46857" xr:uid="{00000000-0005-0000-0000-000051B60000}"/>
    <cellStyle name="20% - Accent1 5 2 5 7 2" xfId="46858" xr:uid="{00000000-0005-0000-0000-000052B60000}"/>
    <cellStyle name="20% - Accent1 5 2 5 7 2 2" xfId="46859" xr:uid="{00000000-0005-0000-0000-000053B60000}"/>
    <cellStyle name="20% - Accent1 5 2 5 7 3" xfId="46860" xr:uid="{00000000-0005-0000-0000-000054B60000}"/>
    <cellStyle name="20% - Accent1 5 2 5 8" xfId="46861" xr:uid="{00000000-0005-0000-0000-000055B60000}"/>
    <cellStyle name="20% - Accent1 5 2 5 8 2" xfId="46862" xr:uid="{00000000-0005-0000-0000-000056B60000}"/>
    <cellStyle name="20% - Accent1 5 2 5 8 2 2" xfId="46863" xr:uid="{00000000-0005-0000-0000-000057B60000}"/>
    <cellStyle name="20% - Accent1 5 2 5 8 3" xfId="46864" xr:uid="{00000000-0005-0000-0000-000058B60000}"/>
    <cellStyle name="20% - Accent1 5 2 5 9" xfId="46865" xr:uid="{00000000-0005-0000-0000-000059B60000}"/>
    <cellStyle name="20% - Accent1 5 2 5 9 2" xfId="46866" xr:uid="{00000000-0005-0000-0000-00005AB60000}"/>
    <cellStyle name="20% - Accent1 5 2 6" xfId="46867" xr:uid="{00000000-0005-0000-0000-00005BB60000}"/>
    <cellStyle name="20% - Accent1 5 2 6 2" xfId="46868" xr:uid="{00000000-0005-0000-0000-00005CB60000}"/>
    <cellStyle name="20% - Accent1 5 2 6 2 2" xfId="46869" xr:uid="{00000000-0005-0000-0000-00005DB60000}"/>
    <cellStyle name="20% - Accent1 5 2 6 2 2 2" xfId="46870" xr:uid="{00000000-0005-0000-0000-00005EB60000}"/>
    <cellStyle name="20% - Accent1 5 2 6 2 2 2 2" xfId="46871" xr:uid="{00000000-0005-0000-0000-00005FB60000}"/>
    <cellStyle name="20% - Accent1 5 2 6 2 2 3" xfId="46872" xr:uid="{00000000-0005-0000-0000-000060B60000}"/>
    <cellStyle name="20% - Accent1 5 2 6 2 3" xfId="46873" xr:uid="{00000000-0005-0000-0000-000061B60000}"/>
    <cellStyle name="20% - Accent1 5 2 6 2 3 2" xfId="46874" xr:uid="{00000000-0005-0000-0000-000062B60000}"/>
    <cellStyle name="20% - Accent1 5 2 6 2 4" xfId="46875" xr:uid="{00000000-0005-0000-0000-000063B60000}"/>
    <cellStyle name="20% - Accent1 5 2 6 3" xfId="46876" xr:uid="{00000000-0005-0000-0000-000064B60000}"/>
    <cellStyle name="20% - Accent1 5 2 6 3 2" xfId="46877" xr:uid="{00000000-0005-0000-0000-000065B60000}"/>
    <cellStyle name="20% - Accent1 5 2 6 3 2 2" xfId="46878" xr:uid="{00000000-0005-0000-0000-000066B60000}"/>
    <cellStyle name="20% - Accent1 5 2 6 3 2 2 2" xfId="46879" xr:uid="{00000000-0005-0000-0000-000067B60000}"/>
    <cellStyle name="20% - Accent1 5 2 6 3 2 3" xfId="46880" xr:uid="{00000000-0005-0000-0000-000068B60000}"/>
    <cellStyle name="20% - Accent1 5 2 6 3 3" xfId="46881" xr:uid="{00000000-0005-0000-0000-000069B60000}"/>
    <cellStyle name="20% - Accent1 5 2 6 3 3 2" xfId="46882" xr:uid="{00000000-0005-0000-0000-00006AB60000}"/>
    <cellStyle name="20% - Accent1 5 2 6 3 4" xfId="46883" xr:uid="{00000000-0005-0000-0000-00006BB60000}"/>
    <cellStyle name="20% - Accent1 5 2 6 4" xfId="46884" xr:uid="{00000000-0005-0000-0000-00006CB60000}"/>
    <cellStyle name="20% - Accent1 5 2 6 4 2" xfId="46885" xr:uid="{00000000-0005-0000-0000-00006DB60000}"/>
    <cellStyle name="20% - Accent1 5 2 6 4 2 2" xfId="46886" xr:uid="{00000000-0005-0000-0000-00006EB60000}"/>
    <cellStyle name="20% - Accent1 5 2 6 4 2 2 2" xfId="46887" xr:uid="{00000000-0005-0000-0000-00006FB60000}"/>
    <cellStyle name="20% - Accent1 5 2 6 4 2 3" xfId="46888" xr:uid="{00000000-0005-0000-0000-000070B60000}"/>
    <cellStyle name="20% - Accent1 5 2 6 4 3" xfId="46889" xr:uid="{00000000-0005-0000-0000-000071B60000}"/>
    <cellStyle name="20% - Accent1 5 2 6 4 3 2" xfId="46890" xr:uid="{00000000-0005-0000-0000-000072B60000}"/>
    <cellStyle name="20% - Accent1 5 2 6 4 4" xfId="46891" xr:uid="{00000000-0005-0000-0000-000073B60000}"/>
    <cellStyle name="20% - Accent1 5 2 6 5" xfId="46892" xr:uid="{00000000-0005-0000-0000-000074B60000}"/>
    <cellStyle name="20% - Accent1 5 2 6 5 2" xfId="46893" xr:uid="{00000000-0005-0000-0000-000075B60000}"/>
    <cellStyle name="20% - Accent1 5 2 6 5 2 2" xfId="46894" xr:uid="{00000000-0005-0000-0000-000076B60000}"/>
    <cellStyle name="20% - Accent1 5 2 6 5 3" xfId="46895" xr:uid="{00000000-0005-0000-0000-000077B60000}"/>
    <cellStyle name="20% - Accent1 5 2 6 6" xfId="46896" xr:uid="{00000000-0005-0000-0000-000078B60000}"/>
    <cellStyle name="20% - Accent1 5 2 6 6 2" xfId="46897" xr:uid="{00000000-0005-0000-0000-000079B60000}"/>
    <cellStyle name="20% - Accent1 5 2 6 6 2 2" xfId="46898" xr:uid="{00000000-0005-0000-0000-00007AB60000}"/>
    <cellStyle name="20% - Accent1 5 2 6 6 3" xfId="46899" xr:uid="{00000000-0005-0000-0000-00007BB60000}"/>
    <cellStyle name="20% - Accent1 5 2 6 7" xfId="46900" xr:uid="{00000000-0005-0000-0000-00007CB60000}"/>
    <cellStyle name="20% - Accent1 5 2 6 7 2" xfId="46901" xr:uid="{00000000-0005-0000-0000-00007DB60000}"/>
    <cellStyle name="20% - Accent1 5 2 6 8" xfId="46902" xr:uid="{00000000-0005-0000-0000-00007EB60000}"/>
    <cellStyle name="20% - Accent1 5 2 6 8 2" xfId="46903" xr:uid="{00000000-0005-0000-0000-00007FB60000}"/>
    <cellStyle name="20% - Accent1 5 2 6 9" xfId="46904" xr:uid="{00000000-0005-0000-0000-000080B60000}"/>
    <cellStyle name="20% - Accent1 5 2 7" xfId="46905" xr:uid="{00000000-0005-0000-0000-000081B60000}"/>
    <cellStyle name="20% - Accent1 5 2 7 2" xfId="46906" xr:uid="{00000000-0005-0000-0000-000082B60000}"/>
    <cellStyle name="20% - Accent1 5 2 7 2 2" xfId="46907" xr:uid="{00000000-0005-0000-0000-000083B60000}"/>
    <cellStyle name="20% - Accent1 5 2 7 2 2 2" xfId="46908" xr:uid="{00000000-0005-0000-0000-000084B60000}"/>
    <cellStyle name="20% - Accent1 5 2 7 2 2 2 2" xfId="46909" xr:uid="{00000000-0005-0000-0000-000085B60000}"/>
    <cellStyle name="20% - Accent1 5 2 7 2 2 3" xfId="46910" xr:uid="{00000000-0005-0000-0000-000086B60000}"/>
    <cellStyle name="20% - Accent1 5 2 7 2 3" xfId="46911" xr:uid="{00000000-0005-0000-0000-000087B60000}"/>
    <cellStyle name="20% - Accent1 5 2 7 2 3 2" xfId="46912" xr:uid="{00000000-0005-0000-0000-000088B60000}"/>
    <cellStyle name="20% - Accent1 5 2 7 2 4" xfId="46913" xr:uid="{00000000-0005-0000-0000-000089B60000}"/>
    <cellStyle name="20% - Accent1 5 2 7 3" xfId="46914" xr:uid="{00000000-0005-0000-0000-00008AB60000}"/>
    <cellStyle name="20% - Accent1 5 2 7 3 2" xfId="46915" xr:uid="{00000000-0005-0000-0000-00008BB60000}"/>
    <cellStyle name="20% - Accent1 5 2 7 3 2 2" xfId="46916" xr:uid="{00000000-0005-0000-0000-00008CB60000}"/>
    <cellStyle name="20% - Accent1 5 2 7 3 2 2 2" xfId="46917" xr:uid="{00000000-0005-0000-0000-00008DB60000}"/>
    <cellStyle name="20% - Accent1 5 2 7 3 2 3" xfId="46918" xr:uid="{00000000-0005-0000-0000-00008EB60000}"/>
    <cellStyle name="20% - Accent1 5 2 7 3 3" xfId="46919" xr:uid="{00000000-0005-0000-0000-00008FB60000}"/>
    <cellStyle name="20% - Accent1 5 2 7 3 3 2" xfId="46920" xr:uid="{00000000-0005-0000-0000-000090B60000}"/>
    <cellStyle name="20% - Accent1 5 2 7 3 4" xfId="46921" xr:uid="{00000000-0005-0000-0000-000091B60000}"/>
    <cellStyle name="20% - Accent1 5 2 7 4" xfId="46922" xr:uid="{00000000-0005-0000-0000-000092B60000}"/>
    <cellStyle name="20% - Accent1 5 2 7 4 2" xfId="46923" xr:uid="{00000000-0005-0000-0000-000093B60000}"/>
    <cellStyle name="20% - Accent1 5 2 7 4 2 2" xfId="46924" xr:uid="{00000000-0005-0000-0000-000094B60000}"/>
    <cellStyle name="20% - Accent1 5 2 7 4 2 2 2" xfId="46925" xr:uid="{00000000-0005-0000-0000-000095B60000}"/>
    <cellStyle name="20% - Accent1 5 2 7 4 2 3" xfId="46926" xr:uid="{00000000-0005-0000-0000-000096B60000}"/>
    <cellStyle name="20% - Accent1 5 2 7 4 3" xfId="46927" xr:uid="{00000000-0005-0000-0000-000097B60000}"/>
    <cellStyle name="20% - Accent1 5 2 7 4 3 2" xfId="46928" xr:uid="{00000000-0005-0000-0000-000098B60000}"/>
    <cellStyle name="20% - Accent1 5 2 7 4 4" xfId="46929" xr:uid="{00000000-0005-0000-0000-000099B60000}"/>
    <cellStyle name="20% - Accent1 5 2 7 5" xfId="46930" xr:uid="{00000000-0005-0000-0000-00009AB60000}"/>
    <cellStyle name="20% - Accent1 5 2 7 5 2" xfId="46931" xr:uid="{00000000-0005-0000-0000-00009BB60000}"/>
    <cellStyle name="20% - Accent1 5 2 7 5 2 2" xfId="46932" xr:uid="{00000000-0005-0000-0000-00009CB60000}"/>
    <cellStyle name="20% - Accent1 5 2 7 5 3" xfId="46933" xr:uid="{00000000-0005-0000-0000-00009DB60000}"/>
    <cellStyle name="20% - Accent1 5 2 7 6" xfId="46934" xr:uid="{00000000-0005-0000-0000-00009EB60000}"/>
    <cellStyle name="20% - Accent1 5 2 7 6 2" xfId="46935" xr:uid="{00000000-0005-0000-0000-00009FB60000}"/>
    <cellStyle name="20% - Accent1 5 2 7 6 2 2" xfId="46936" xr:uid="{00000000-0005-0000-0000-0000A0B60000}"/>
    <cellStyle name="20% - Accent1 5 2 7 6 3" xfId="46937" xr:uid="{00000000-0005-0000-0000-0000A1B60000}"/>
    <cellStyle name="20% - Accent1 5 2 7 7" xfId="46938" xr:uid="{00000000-0005-0000-0000-0000A2B60000}"/>
    <cellStyle name="20% - Accent1 5 2 7 7 2" xfId="46939" xr:uid="{00000000-0005-0000-0000-0000A3B60000}"/>
    <cellStyle name="20% - Accent1 5 2 7 8" xfId="46940" xr:uid="{00000000-0005-0000-0000-0000A4B60000}"/>
    <cellStyle name="20% - Accent1 5 2 7 8 2" xfId="46941" xr:uid="{00000000-0005-0000-0000-0000A5B60000}"/>
    <cellStyle name="20% - Accent1 5 2 7 9" xfId="46942" xr:uid="{00000000-0005-0000-0000-0000A6B60000}"/>
    <cellStyle name="20% - Accent1 5 2 8" xfId="46943" xr:uid="{00000000-0005-0000-0000-0000A7B60000}"/>
    <cellStyle name="20% - Accent1 5 2 8 2" xfId="46944" xr:uid="{00000000-0005-0000-0000-0000A8B60000}"/>
    <cellStyle name="20% - Accent1 5 2 8 2 2" xfId="46945" xr:uid="{00000000-0005-0000-0000-0000A9B60000}"/>
    <cellStyle name="20% - Accent1 5 2 8 2 2 2" xfId="46946" xr:uid="{00000000-0005-0000-0000-0000AAB60000}"/>
    <cellStyle name="20% - Accent1 5 2 8 2 3" xfId="46947" xr:uid="{00000000-0005-0000-0000-0000ABB60000}"/>
    <cellStyle name="20% - Accent1 5 2 8 3" xfId="46948" xr:uid="{00000000-0005-0000-0000-0000ACB60000}"/>
    <cellStyle name="20% - Accent1 5 2 8 3 2" xfId="46949" xr:uid="{00000000-0005-0000-0000-0000ADB60000}"/>
    <cellStyle name="20% - Accent1 5 2 8 4" xfId="46950" xr:uid="{00000000-0005-0000-0000-0000AEB60000}"/>
    <cellStyle name="20% - Accent1 5 2 9" xfId="46951" xr:uid="{00000000-0005-0000-0000-0000AFB60000}"/>
    <cellStyle name="20% - Accent1 5 2 9 2" xfId="46952" xr:uid="{00000000-0005-0000-0000-0000B0B60000}"/>
    <cellStyle name="20% - Accent1 5 2 9 2 2" xfId="46953" xr:uid="{00000000-0005-0000-0000-0000B1B60000}"/>
    <cellStyle name="20% - Accent1 5 2 9 2 2 2" xfId="46954" xr:uid="{00000000-0005-0000-0000-0000B2B60000}"/>
    <cellStyle name="20% - Accent1 5 2 9 2 3" xfId="46955" xr:uid="{00000000-0005-0000-0000-0000B3B60000}"/>
    <cellStyle name="20% - Accent1 5 2 9 3" xfId="46956" xr:uid="{00000000-0005-0000-0000-0000B4B60000}"/>
    <cellStyle name="20% - Accent1 5 2 9 3 2" xfId="46957" xr:uid="{00000000-0005-0000-0000-0000B5B60000}"/>
    <cellStyle name="20% - Accent1 5 2 9 4" xfId="46958" xr:uid="{00000000-0005-0000-0000-0000B6B60000}"/>
    <cellStyle name="20% - Accent1 5 3" xfId="46959" xr:uid="{00000000-0005-0000-0000-0000B7B60000}"/>
    <cellStyle name="20% - Accent1 5 3 10" xfId="46960" xr:uid="{00000000-0005-0000-0000-0000B8B60000}"/>
    <cellStyle name="20% - Accent1 5 3 10 2" xfId="46961" xr:uid="{00000000-0005-0000-0000-0000B9B60000}"/>
    <cellStyle name="20% - Accent1 5 3 10 2 2" xfId="46962" xr:uid="{00000000-0005-0000-0000-0000BAB60000}"/>
    <cellStyle name="20% - Accent1 5 3 10 3" xfId="46963" xr:uid="{00000000-0005-0000-0000-0000BBB60000}"/>
    <cellStyle name="20% - Accent1 5 3 11" xfId="46964" xr:uid="{00000000-0005-0000-0000-0000BCB60000}"/>
    <cellStyle name="20% - Accent1 5 3 11 2" xfId="46965" xr:uid="{00000000-0005-0000-0000-0000BDB60000}"/>
    <cellStyle name="20% - Accent1 5 3 11 2 2" xfId="46966" xr:uid="{00000000-0005-0000-0000-0000BEB60000}"/>
    <cellStyle name="20% - Accent1 5 3 11 3" xfId="46967" xr:uid="{00000000-0005-0000-0000-0000BFB60000}"/>
    <cellStyle name="20% - Accent1 5 3 12" xfId="46968" xr:uid="{00000000-0005-0000-0000-0000C0B60000}"/>
    <cellStyle name="20% - Accent1 5 3 12 2" xfId="46969" xr:uid="{00000000-0005-0000-0000-0000C1B60000}"/>
    <cellStyle name="20% - Accent1 5 3 13" xfId="46970" xr:uid="{00000000-0005-0000-0000-0000C2B60000}"/>
    <cellStyle name="20% - Accent1 5 3 13 2" xfId="46971" xr:uid="{00000000-0005-0000-0000-0000C3B60000}"/>
    <cellStyle name="20% - Accent1 5 3 14" xfId="46972" xr:uid="{00000000-0005-0000-0000-0000C4B60000}"/>
    <cellStyle name="20% - Accent1 5 3 2" xfId="46973" xr:uid="{00000000-0005-0000-0000-0000C5B60000}"/>
    <cellStyle name="20% - Accent1 5 3 2 10" xfId="46974" xr:uid="{00000000-0005-0000-0000-0000C6B60000}"/>
    <cellStyle name="20% - Accent1 5 3 2 10 2" xfId="46975" xr:uid="{00000000-0005-0000-0000-0000C7B60000}"/>
    <cellStyle name="20% - Accent1 5 3 2 11" xfId="46976" xr:uid="{00000000-0005-0000-0000-0000C8B60000}"/>
    <cellStyle name="20% - Accent1 5 3 2 2" xfId="46977" xr:uid="{00000000-0005-0000-0000-0000C9B60000}"/>
    <cellStyle name="20% - Accent1 5 3 2 2 2" xfId="46978" xr:uid="{00000000-0005-0000-0000-0000CAB60000}"/>
    <cellStyle name="20% - Accent1 5 3 2 2 2 2" xfId="46979" xr:uid="{00000000-0005-0000-0000-0000CBB60000}"/>
    <cellStyle name="20% - Accent1 5 3 2 2 2 2 2" xfId="46980" xr:uid="{00000000-0005-0000-0000-0000CCB60000}"/>
    <cellStyle name="20% - Accent1 5 3 2 2 2 2 2 2" xfId="46981" xr:uid="{00000000-0005-0000-0000-0000CDB60000}"/>
    <cellStyle name="20% - Accent1 5 3 2 2 2 2 3" xfId="46982" xr:uid="{00000000-0005-0000-0000-0000CEB60000}"/>
    <cellStyle name="20% - Accent1 5 3 2 2 2 3" xfId="46983" xr:uid="{00000000-0005-0000-0000-0000CFB60000}"/>
    <cellStyle name="20% - Accent1 5 3 2 2 2 3 2" xfId="46984" xr:uid="{00000000-0005-0000-0000-0000D0B60000}"/>
    <cellStyle name="20% - Accent1 5 3 2 2 2 4" xfId="46985" xr:uid="{00000000-0005-0000-0000-0000D1B60000}"/>
    <cellStyle name="20% - Accent1 5 3 2 2 3" xfId="46986" xr:uid="{00000000-0005-0000-0000-0000D2B60000}"/>
    <cellStyle name="20% - Accent1 5 3 2 2 3 2" xfId="46987" xr:uid="{00000000-0005-0000-0000-0000D3B60000}"/>
    <cellStyle name="20% - Accent1 5 3 2 2 3 2 2" xfId="46988" xr:uid="{00000000-0005-0000-0000-0000D4B60000}"/>
    <cellStyle name="20% - Accent1 5 3 2 2 3 2 2 2" xfId="46989" xr:uid="{00000000-0005-0000-0000-0000D5B60000}"/>
    <cellStyle name="20% - Accent1 5 3 2 2 3 2 3" xfId="46990" xr:uid="{00000000-0005-0000-0000-0000D6B60000}"/>
    <cellStyle name="20% - Accent1 5 3 2 2 3 3" xfId="46991" xr:uid="{00000000-0005-0000-0000-0000D7B60000}"/>
    <cellStyle name="20% - Accent1 5 3 2 2 3 3 2" xfId="46992" xr:uid="{00000000-0005-0000-0000-0000D8B60000}"/>
    <cellStyle name="20% - Accent1 5 3 2 2 3 4" xfId="46993" xr:uid="{00000000-0005-0000-0000-0000D9B60000}"/>
    <cellStyle name="20% - Accent1 5 3 2 2 4" xfId="46994" xr:uid="{00000000-0005-0000-0000-0000DAB60000}"/>
    <cellStyle name="20% - Accent1 5 3 2 2 4 2" xfId="46995" xr:uid="{00000000-0005-0000-0000-0000DBB60000}"/>
    <cellStyle name="20% - Accent1 5 3 2 2 4 2 2" xfId="46996" xr:uid="{00000000-0005-0000-0000-0000DCB60000}"/>
    <cellStyle name="20% - Accent1 5 3 2 2 4 2 2 2" xfId="46997" xr:uid="{00000000-0005-0000-0000-0000DDB60000}"/>
    <cellStyle name="20% - Accent1 5 3 2 2 4 2 3" xfId="46998" xr:uid="{00000000-0005-0000-0000-0000DEB60000}"/>
    <cellStyle name="20% - Accent1 5 3 2 2 4 3" xfId="46999" xr:uid="{00000000-0005-0000-0000-0000DFB60000}"/>
    <cellStyle name="20% - Accent1 5 3 2 2 4 3 2" xfId="47000" xr:uid="{00000000-0005-0000-0000-0000E0B60000}"/>
    <cellStyle name="20% - Accent1 5 3 2 2 4 4" xfId="47001" xr:uid="{00000000-0005-0000-0000-0000E1B60000}"/>
    <cellStyle name="20% - Accent1 5 3 2 2 5" xfId="47002" xr:uid="{00000000-0005-0000-0000-0000E2B60000}"/>
    <cellStyle name="20% - Accent1 5 3 2 2 5 2" xfId="47003" xr:uid="{00000000-0005-0000-0000-0000E3B60000}"/>
    <cellStyle name="20% - Accent1 5 3 2 2 5 2 2" xfId="47004" xr:uid="{00000000-0005-0000-0000-0000E4B60000}"/>
    <cellStyle name="20% - Accent1 5 3 2 2 5 3" xfId="47005" xr:uid="{00000000-0005-0000-0000-0000E5B60000}"/>
    <cellStyle name="20% - Accent1 5 3 2 2 6" xfId="47006" xr:uid="{00000000-0005-0000-0000-0000E6B60000}"/>
    <cellStyle name="20% - Accent1 5 3 2 2 6 2" xfId="47007" xr:uid="{00000000-0005-0000-0000-0000E7B60000}"/>
    <cellStyle name="20% - Accent1 5 3 2 2 6 2 2" xfId="47008" xr:uid="{00000000-0005-0000-0000-0000E8B60000}"/>
    <cellStyle name="20% - Accent1 5 3 2 2 6 3" xfId="47009" xr:uid="{00000000-0005-0000-0000-0000E9B60000}"/>
    <cellStyle name="20% - Accent1 5 3 2 2 7" xfId="47010" xr:uid="{00000000-0005-0000-0000-0000EAB60000}"/>
    <cellStyle name="20% - Accent1 5 3 2 2 7 2" xfId="47011" xr:uid="{00000000-0005-0000-0000-0000EBB60000}"/>
    <cellStyle name="20% - Accent1 5 3 2 2 8" xfId="47012" xr:uid="{00000000-0005-0000-0000-0000ECB60000}"/>
    <cellStyle name="20% - Accent1 5 3 2 2 8 2" xfId="47013" xr:uid="{00000000-0005-0000-0000-0000EDB60000}"/>
    <cellStyle name="20% - Accent1 5 3 2 2 9" xfId="47014" xr:uid="{00000000-0005-0000-0000-0000EEB60000}"/>
    <cellStyle name="20% - Accent1 5 3 2 3" xfId="47015" xr:uid="{00000000-0005-0000-0000-0000EFB60000}"/>
    <cellStyle name="20% - Accent1 5 3 2 3 2" xfId="47016" xr:uid="{00000000-0005-0000-0000-0000F0B60000}"/>
    <cellStyle name="20% - Accent1 5 3 2 3 2 2" xfId="47017" xr:uid="{00000000-0005-0000-0000-0000F1B60000}"/>
    <cellStyle name="20% - Accent1 5 3 2 3 2 2 2" xfId="47018" xr:uid="{00000000-0005-0000-0000-0000F2B60000}"/>
    <cellStyle name="20% - Accent1 5 3 2 3 2 2 2 2" xfId="47019" xr:uid="{00000000-0005-0000-0000-0000F3B60000}"/>
    <cellStyle name="20% - Accent1 5 3 2 3 2 2 3" xfId="47020" xr:uid="{00000000-0005-0000-0000-0000F4B60000}"/>
    <cellStyle name="20% - Accent1 5 3 2 3 2 3" xfId="47021" xr:uid="{00000000-0005-0000-0000-0000F5B60000}"/>
    <cellStyle name="20% - Accent1 5 3 2 3 2 3 2" xfId="47022" xr:uid="{00000000-0005-0000-0000-0000F6B60000}"/>
    <cellStyle name="20% - Accent1 5 3 2 3 2 4" xfId="47023" xr:uid="{00000000-0005-0000-0000-0000F7B60000}"/>
    <cellStyle name="20% - Accent1 5 3 2 3 3" xfId="47024" xr:uid="{00000000-0005-0000-0000-0000F8B60000}"/>
    <cellStyle name="20% - Accent1 5 3 2 3 3 2" xfId="47025" xr:uid="{00000000-0005-0000-0000-0000F9B60000}"/>
    <cellStyle name="20% - Accent1 5 3 2 3 3 2 2" xfId="47026" xr:uid="{00000000-0005-0000-0000-0000FAB60000}"/>
    <cellStyle name="20% - Accent1 5 3 2 3 3 2 2 2" xfId="47027" xr:uid="{00000000-0005-0000-0000-0000FBB60000}"/>
    <cellStyle name="20% - Accent1 5 3 2 3 3 2 3" xfId="47028" xr:uid="{00000000-0005-0000-0000-0000FCB60000}"/>
    <cellStyle name="20% - Accent1 5 3 2 3 3 3" xfId="47029" xr:uid="{00000000-0005-0000-0000-0000FDB60000}"/>
    <cellStyle name="20% - Accent1 5 3 2 3 3 3 2" xfId="47030" xr:uid="{00000000-0005-0000-0000-0000FEB60000}"/>
    <cellStyle name="20% - Accent1 5 3 2 3 3 4" xfId="47031" xr:uid="{00000000-0005-0000-0000-0000FFB60000}"/>
    <cellStyle name="20% - Accent1 5 3 2 3 4" xfId="47032" xr:uid="{00000000-0005-0000-0000-000000B70000}"/>
    <cellStyle name="20% - Accent1 5 3 2 3 4 2" xfId="47033" xr:uid="{00000000-0005-0000-0000-000001B70000}"/>
    <cellStyle name="20% - Accent1 5 3 2 3 4 2 2" xfId="47034" xr:uid="{00000000-0005-0000-0000-000002B70000}"/>
    <cellStyle name="20% - Accent1 5 3 2 3 4 2 2 2" xfId="47035" xr:uid="{00000000-0005-0000-0000-000003B70000}"/>
    <cellStyle name="20% - Accent1 5 3 2 3 4 2 3" xfId="47036" xr:uid="{00000000-0005-0000-0000-000004B70000}"/>
    <cellStyle name="20% - Accent1 5 3 2 3 4 3" xfId="47037" xr:uid="{00000000-0005-0000-0000-000005B70000}"/>
    <cellStyle name="20% - Accent1 5 3 2 3 4 3 2" xfId="47038" xr:uid="{00000000-0005-0000-0000-000006B70000}"/>
    <cellStyle name="20% - Accent1 5 3 2 3 4 4" xfId="47039" xr:uid="{00000000-0005-0000-0000-000007B70000}"/>
    <cellStyle name="20% - Accent1 5 3 2 3 5" xfId="47040" xr:uid="{00000000-0005-0000-0000-000008B70000}"/>
    <cellStyle name="20% - Accent1 5 3 2 3 5 2" xfId="47041" xr:uid="{00000000-0005-0000-0000-000009B70000}"/>
    <cellStyle name="20% - Accent1 5 3 2 3 5 2 2" xfId="47042" xr:uid="{00000000-0005-0000-0000-00000AB70000}"/>
    <cellStyle name="20% - Accent1 5 3 2 3 5 3" xfId="47043" xr:uid="{00000000-0005-0000-0000-00000BB70000}"/>
    <cellStyle name="20% - Accent1 5 3 2 3 6" xfId="47044" xr:uid="{00000000-0005-0000-0000-00000CB70000}"/>
    <cellStyle name="20% - Accent1 5 3 2 3 6 2" xfId="47045" xr:uid="{00000000-0005-0000-0000-00000DB70000}"/>
    <cellStyle name="20% - Accent1 5 3 2 3 6 2 2" xfId="47046" xr:uid="{00000000-0005-0000-0000-00000EB70000}"/>
    <cellStyle name="20% - Accent1 5 3 2 3 6 3" xfId="47047" xr:uid="{00000000-0005-0000-0000-00000FB70000}"/>
    <cellStyle name="20% - Accent1 5 3 2 3 7" xfId="47048" xr:uid="{00000000-0005-0000-0000-000010B70000}"/>
    <cellStyle name="20% - Accent1 5 3 2 3 7 2" xfId="47049" xr:uid="{00000000-0005-0000-0000-000011B70000}"/>
    <cellStyle name="20% - Accent1 5 3 2 3 8" xfId="47050" xr:uid="{00000000-0005-0000-0000-000012B70000}"/>
    <cellStyle name="20% - Accent1 5 3 2 3 8 2" xfId="47051" xr:uid="{00000000-0005-0000-0000-000013B70000}"/>
    <cellStyle name="20% - Accent1 5 3 2 3 9" xfId="47052" xr:uid="{00000000-0005-0000-0000-000014B70000}"/>
    <cellStyle name="20% - Accent1 5 3 2 4" xfId="47053" xr:uid="{00000000-0005-0000-0000-000015B70000}"/>
    <cellStyle name="20% - Accent1 5 3 2 4 2" xfId="47054" xr:uid="{00000000-0005-0000-0000-000016B70000}"/>
    <cellStyle name="20% - Accent1 5 3 2 4 2 2" xfId="47055" xr:uid="{00000000-0005-0000-0000-000017B70000}"/>
    <cellStyle name="20% - Accent1 5 3 2 4 2 2 2" xfId="47056" xr:uid="{00000000-0005-0000-0000-000018B70000}"/>
    <cellStyle name="20% - Accent1 5 3 2 4 2 3" xfId="47057" xr:uid="{00000000-0005-0000-0000-000019B70000}"/>
    <cellStyle name="20% - Accent1 5 3 2 4 3" xfId="47058" xr:uid="{00000000-0005-0000-0000-00001AB70000}"/>
    <cellStyle name="20% - Accent1 5 3 2 4 3 2" xfId="47059" xr:uid="{00000000-0005-0000-0000-00001BB70000}"/>
    <cellStyle name="20% - Accent1 5 3 2 4 4" xfId="47060" xr:uid="{00000000-0005-0000-0000-00001CB70000}"/>
    <cellStyle name="20% - Accent1 5 3 2 5" xfId="47061" xr:uid="{00000000-0005-0000-0000-00001DB70000}"/>
    <cellStyle name="20% - Accent1 5 3 2 5 2" xfId="47062" xr:uid="{00000000-0005-0000-0000-00001EB70000}"/>
    <cellStyle name="20% - Accent1 5 3 2 5 2 2" xfId="47063" xr:uid="{00000000-0005-0000-0000-00001FB70000}"/>
    <cellStyle name="20% - Accent1 5 3 2 5 2 2 2" xfId="47064" xr:uid="{00000000-0005-0000-0000-000020B70000}"/>
    <cellStyle name="20% - Accent1 5 3 2 5 2 3" xfId="47065" xr:uid="{00000000-0005-0000-0000-000021B70000}"/>
    <cellStyle name="20% - Accent1 5 3 2 5 3" xfId="47066" xr:uid="{00000000-0005-0000-0000-000022B70000}"/>
    <cellStyle name="20% - Accent1 5 3 2 5 3 2" xfId="47067" xr:uid="{00000000-0005-0000-0000-000023B70000}"/>
    <cellStyle name="20% - Accent1 5 3 2 5 4" xfId="47068" xr:uid="{00000000-0005-0000-0000-000024B70000}"/>
    <cellStyle name="20% - Accent1 5 3 2 6" xfId="47069" xr:uid="{00000000-0005-0000-0000-000025B70000}"/>
    <cellStyle name="20% - Accent1 5 3 2 6 2" xfId="47070" xr:uid="{00000000-0005-0000-0000-000026B70000}"/>
    <cellStyle name="20% - Accent1 5 3 2 6 2 2" xfId="47071" xr:uid="{00000000-0005-0000-0000-000027B70000}"/>
    <cellStyle name="20% - Accent1 5 3 2 6 2 2 2" xfId="47072" xr:uid="{00000000-0005-0000-0000-000028B70000}"/>
    <cellStyle name="20% - Accent1 5 3 2 6 2 3" xfId="47073" xr:uid="{00000000-0005-0000-0000-000029B70000}"/>
    <cellStyle name="20% - Accent1 5 3 2 6 3" xfId="47074" xr:uid="{00000000-0005-0000-0000-00002AB70000}"/>
    <cellStyle name="20% - Accent1 5 3 2 6 3 2" xfId="47075" xr:uid="{00000000-0005-0000-0000-00002BB70000}"/>
    <cellStyle name="20% - Accent1 5 3 2 6 4" xfId="47076" xr:uid="{00000000-0005-0000-0000-00002CB70000}"/>
    <cellStyle name="20% - Accent1 5 3 2 7" xfId="47077" xr:uid="{00000000-0005-0000-0000-00002DB70000}"/>
    <cellStyle name="20% - Accent1 5 3 2 7 2" xfId="47078" xr:uid="{00000000-0005-0000-0000-00002EB70000}"/>
    <cellStyle name="20% - Accent1 5 3 2 7 2 2" xfId="47079" xr:uid="{00000000-0005-0000-0000-00002FB70000}"/>
    <cellStyle name="20% - Accent1 5 3 2 7 3" xfId="47080" xr:uid="{00000000-0005-0000-0000-000030B70000}"/>
    <cellStyle name="20% - Accent1 5 3 2 8" xfId="47081" xr:uid="{00000000-0005-0000-0000-000031B70000}"/>
    <cellStyle name="20% - Accent1 5 3 2 8 2" xfId="47082" xr:uid="{00000000-0005-0000-0000-000032B70000}"/>
    <cellStyle name="20% - Accent1 5 3 2 8 2 2" xfId="47083" xr:uid="{00000000-0005-0000-0000-000033B70000}"/>
    <cellStyle name="20% - Accent1 5 3 2 8 3" xfId="47084" xr:uid="{00000000-0005-0000-0000-000034B70000}"/>
    <cellStyle name="20% - Accent1 5 3 2 9" xfId="47085" xr:uid="{00000000-0005-0000-0000-000035B70000}"/>
    <cellStyle name="20% - Accent1 5 3 2 9 2" xfId="47086" xr:uid="{00000000-0005-0000-0000-000036B70000}"/>
    <cellStyle name="20% - Accent1 5 3 3" xfId="47087" xr:uid="{00000000-0005-0000-0000-000037B70000}"/>
    <cellStyle name="20% - Accent1 5 3 3 10" xfId="47088" xr:uid="{00000000-0005-0000-0000-000038B70000}"/>
    <cellStyle name="20% - Accent1 5 3 3 10 2" xfId="47089" xr:uid="{00000000-0005-0000-0000-000039B70000}"/>
    <cellStyle name="20% - Accent1 5 3 3 11" xfId="47090" xr:uid="{00000000-0005-0000-0000-00003AB70000}"/>
    <cellStyle name="20% - Accent1 5 3 3 2" xfId="47091" xr:uid="{00000000-0005-0000-0000-00003BB70000}"/>
    <cellStyle name="20% - Accent1 5 3 3 2 2" xfId="47092" xr:uid="{00000000-0005-0000-0000-00003CB70000}"/>
    <cellStyle name="20% - Accent1 5 3 3 2 2 2" xfId="47093" xr:uid="{00000000-0005-0000-0000-00003DB70000}"/>
    <cellStyle name="20% - Accent1 5 3 3 2 2 2 2" xfId="47094" xr:uid="{00000000-0005-0000-0000-00003EB70000}"/>
    <cellStyle name="20% - Accent1 5 3 3 2 2 2 2 2" xfId="47095" xr:uid="{00000000-0005-0000-0000-00003FB70000}"/>
    <cellStyle name="20% - Accent1 5 3 3 2 2 2 3" xfId="47096" xr:uid="{00000000-0005-0000-0000-000040B70000}"/>
    <cellStyle name="20% - Accent1 5 3 3 2 2 3" xfId="47097" xr:uid="{00000000-0005-0000-0000-000041B70000}"/>
    <cellStyle name="20% - Accent1 5 3 3 2 2 3 2" xfId="47098" xr:uid="{00000000-0005-0000-0000-000042B70000}"/>
    <cellStyle name="20% - Accent1 5 3 3 2 2 4" xfId="47099" xr:uid="{00000000-0005-0000-0000-000043B70000}"/>
    <cellStyle name="20% - Accent1 5 3 3 2 3" xfId="47100" xr:uid="{00000000-0005-0000-0000-000044B70000}"/>
    <cellStyle name="20% - Accent1 5 3 3 2 3 2" xfId="47101" xr:uid="{00000000-0005-0000-0000-000045B70000}"/>
    <cellStyle name="20% - Accent1 5 3 3 2 3 2 2" xfId="47102" xr:uid="{00000000-0005-0000-0000-000046B70000}"/>
    <cellStyle name="20% - Accent1 5 3 3 2 3 2 2 2" xfId="47103" xr:uid="{00000000-0005-0000-0000-000047B70000}"/>
    <cellStyle name="20% - Accent1 5 3 3 2 3 2 3" xfId="47104" xr:uid="{00000000-0005-0000-0000-000048B70000}"/>
    <cellStyle name="20% - Accent1 5 3 3 2 3 3" xfId="47105" xr:uid="{00000000-0005-0000-0000-000049B70000}"/>
    <cellStyle name="20% - Accent1 5 3 3 2 3 3 2" xfId="47106" xr:uid="{00000000-0005-0000-0000-00004AB70000}"/>
    <cellStyle name="20% - Accent1 5 3 3 2 3 4" xfId="47107" xr:uid="{00000000-0005-0000-0000-00004BB70000}"/>
    <cellStyle name="20% - Accent1 5 3 3 2 4" xfId="47108" xr:uid="{00000000-0005-0000-0000-00004CB70000}"/>
    <cellStyle name="20% - Accent1 5 3 3 2 4 2" xfId="47109" xr:uid="{00000000-0005-0000-0000-00004DB70000}"/>
    <cellStyle name="20% - Accent1 5 3 3 2 4 2 2" xfId="47110" xr:uid="{00000000-0005-0000-0000-00004EB70000}"/>
    <cellStyle name="20% - Accent1 5 3 3 2 4 2 2 2" xfId="47111" xr:uid="{00000000-0005-0000-0000-00004FB70000}"/>
    <cellStyle name="20% - Accent1 5 3 3 2 4 2 3" xfId="47112" xr:uid="{00000000-0005-0000-0000-000050B70000}"/>
    <cellStyle name="20% - Accent1 5 3 3 2 4 3" xfId="47113" xr:uid="{00000000-0005-0000-0000-000051B70000}"/>
    <cellStyle name="20% - Accent1 5 3 3 2 4 3 2" xfId="47114" xr:uid="{00000000-0005-0000-0000-000052B70000}"/>
    <cellStyle name="20% - Accent1 5 3 3 2 4 4" xfId="47115" xr:uid="{00000000-0005-0000-0000-000053B70000}"/>
    <cellStyle name="20% - Accent1 5 3 3 2 5" xfId="47116" xr:uid="{00000000-0005-0000-0000-000054B70000}"/>
    <cellStyle name="20% - Accent1 5 3 3 2 5 2" xfId="47117" xr:uid="{00000000-0005-0000-0000-000055B70000}"/>
    <cellStyle name="20% - Accent1 5 3 3 2 5 2 2" xfId="47118" xr:uid="{00000000-0005-0000-0000-000056B70000}"/>
    <cellStyle name="20% - Accent1 5 3 3 2 5 3" xfId="47119" xr:uid="{00000000-0005-0000-0000-000057B70000}"/>
    <cellStyle name="20% - Accent1 5 3 3 2 6" xfId="47120" xr:uid="{00000000-0005-0000-0000-000058B70000}"/>
    <cellStyle name="20% - Accent1 5 3 3 2 6 2" xfId="47121" xr:uid="{00000000-0005-0000-0000-000059B70000}"/>
    <cellStyle name="20% - Accent1 5 3 3 2 6 2 2" xfId="47122" xr:uid="{00000000-0005-0000-0000-00005AB70000}"/>
    <cellStyle name="20% - Accent1 5 3 3 2 6 3" xfId="47123" xr:uid="{00000000-0005-0000-0000-00005BB70000}"/>
    <cellStyle name="20% - Accent1 5 3 3 2 7" xfId="47124" xr:uid="{00000000-0005-0000-0000-00005CB70000}"/>
    <cellStyle name="20% - Accent1 5 3 3 2 7 2" xfId="47125" xr:uid="{00000000-0005-0000-0000-00005DB70000}"/>
    <cellStyle name="20% - Accent1 5 3 3 2 8" xfId="47126" xr:uid="{00000000-0005-0000-0000-00005EB70000}"/>
    <cellStyle name="20% - Accent1 5 3 3 2 8 2" xfId="47127" xr:uid="{00000000-0005-0000-0000-00005FB70000}"/>
    <cellStyle name="20% - Accent1 5 3 3 2 9" xfId="47128" xr:uid="{00000000-0005-0000-0000-000060B70000}"/>
    <cellStyle name="20% - Accent1 5 3 3 3" xfId="47129" xr:uid="{00000000-0005-0000-0000-000061B70000}"/>
    <cellStyle name="20% - Accent1 5 3 3 3 2" xfId="47130" xr:uid="{00000000-0005-0000-0000-000062B70000}"/>
    <cellStyle name="20% - Accent1 5 3 3 3 2 2" xfId="47131" xr:uid="{00000000-0005-0000-0000-000063B70000}"/>
    <cellStyle name="20% - Accent1 5 3 3 3 2 2 2" xfId="47132" xr:uid="{00000000-0005-0000-0000-000064B70000}"/>
    <cellStyle name="20% - Accent1 5 3 3 3 2 2 2 2" xfId="47133" xr:uid="{00000000-0005-0000-0000-000065B70000}"/>
    <cellStyle name="20% - Accent1 5 3 3 3 2 2 3" xfId="47134" xr:uid="{00000000-0005-0000-0000-000066B70000}"/>
    <cellStyle name="20% - Accent1 5 3 3 3 2 3" xfId="47135" xr:uid="{00000000-0005-0000-0000-000067B70000}"/>
    <cellStyle name="20% - Accent1 5 3 3 3 2 3 2" xfId="47136" xr:uid="{00000000-0005-0000-0000-000068B70000}"/>
    <cellStyle name="20% - Accent1 5 3 3 3 2 4" xfId="47137" xr:uid="{00000000-0005-0000-0000-000069B70000}"/>
    <cellStyle name="20% - Accent1 5 3 3 3 3" xfId="47138" xr:uid="{00000000-0005-0000-0000-00006AB70000}"/>
    <cellStyle name="20% - Accent1 5 3 3 3 3 2" xfId="47139" xr:uid="{00000000-0005-0000-0000-00006BB70000}"/>
    <cellStyle name="20% - Accent1 5 3 3 3 3 2 2" xfId="47140" xr:uid="{00000000-0005-0000-0000-00006CB70000}"/>
    <cellStyle name="20% - Accent1 5 3 3 3 3 2 2 2" xfId="47141" xr:uid="{00000000-0005-0000-0000-00006DB70000}"/>
    <cellStyle name="20% - Accent1 5 3 3 3 3 2 3" xfId="47142" xr:uid="{00000000-0005-0000-0000-00006EB70000}"/>
    <cellStyle name="20% - Accent1 5 3 3 3 3 3" xfId="47143" xr:uid="{00000000-0005-0000-0000-00006FB70000}"/>
    <cellStyle name="20% - Accent1 5 3 3 3 3 3 2" xfId="47144" xr:uid="{00000000-0005-0000-0000-000070B70000}"/>
    <cellStyle name="20% - Accent1 5 3 3 3 3 4" xfId="47145" xr:uid="{00000000-0005-0000-0000-000071B70000}"/>
    <cellStyle name="20% - Accent1 5 3 3 3 4" xfId="47146" xr:uid="{00000000-0005-0000-0000-000072B70000}"/>
    <cellStyle name="20% - Accent1 5 3 3 3 4 2" xfId="47147" xr:uid="{00000000-0005-0000-0000-000073B70000}"/>
    <cellStyle name="20% - Accent1 5 3 3 3 4 2 2" xfId="47148" xr:uid="{00000000-0005-0000-0000-000074B70000}"/>
    <cellStyle name="20% - Accent1 5 3 3 3 4 2 2 2" xfId="47149" xr:uid="{00000000-0005-0000-0000-000075B70000}"/>
    <cellStyle name="20% - Accent1 5 3 3 3 4 2 3" xfId="47150" xr:uid="{00000000-0005-0000-0000-000076B70000}"/>
    <cellStyle name="20% - Accent1 5 3 3 3 4 3" xfId="47151" xr:uid="{00000000-0005-0000-0000-000077B70000}"/>
    <cellStyle name="20% - Accent1 5 3 3 3 4 3 2" xfId="47152" xr:uid="{00000000-0005-0000-0000-000078B70000}"/>
    <cellStyle name="20% - Accent1 5 3 3 3 4 4" xfId="47153" xr:uid="{00000000-0005-0000-0000-000079B70000}"/>
    <cellStyle name="20% - Accent1 5 3 3 3 5" xfId="47154" xr:uid="{00000000-0005-0000-0000-00007AB70000}"/>
    <cellStyle name="20% - Accent1 5 3 3 3 5 2" xfId="47155" xr:uid="{00000000-0005-0000-0000-00007BB70000}"/>
    <cellStyle name="20% - Accent1 5 3 3 3 5 2 2" xfId="47156" xr:uid="{00000000-0005-0000-0000-00007CB70000}"/>
    <cellStyle name="20% - Accent1 5 3 3 3 5 3" xfId="47157" xr:uid="{00000000-0005-0000-0000-00007DB70000}"/>
    <cellStyle name="20% - Accent1 5 3 3 3 6" xfId="47158" xr:uid="{00000000-0005-0000-0000-00007EB70000}"/>
    <cellStyle name="20% - Accent1 5 3 3 3 6 2" xfId="47159" xr:uid="{00000000-0005-0000-0000-00007FB70000}"/>
    <cellStyle name="20% - Accent1 5 3 3 3 6 2 2" xfId="47160" xr:uid="{00000000-0005-0000-0000-000080B70000}"/>
    <cellStyle name="20% - Accent1 5 3 3 3 6 3" xfId="47161" xr:uid="{00000000-0005-0000-0000-000081B70000}"/>
    <cellStyle name="20% - Accent1 5 3 3 3 7" xfId="47162" xr:uid="{00000000-0005-0000-0000-000082B70000}"/>
    <cellStyle name="20% - Accent1 5 3 3 3 7 2" xfId="47163" xr:uid="{00000000-0005-0000-0000-000083B70000}"/>
    <cellStyle name="20% - Accent1 5 3 3 3 8" xfId="47164" xr:uid="{00000000-0005-0000-0000-000084B70000}"/>
    <cellStyle name="20% - Accent1 5 3 3 3 8 2" xfId="47165" xr:uid="{00000000-0005-0000-0000-000085B70000}"/>
    <cellStyle name="20% - Accent1 5 3 3 3 9" xfId="47166" xr:uid="{00000000-0005-0000-0000-000086B70000}"/>
    <cellStyle name="20% - Accent1 5 3 3 4" xfId="47167" xr:uid="{00000000-0005-0000-0000-000087B70000}"/>
    <cellStyle name="20% - Accent1 5 3 3 4 2" xfId="47168" xr:uid="{00000000-0005-0000-0000-000088B70000}"/>
    <cellStyle name="20% - Accent1 5 3 3 4 2 2" xfId="47169" xr:uid="{00000000-0005-0000-0000-000089B70000}"/>
    <cellStyle name="20% - Accent1 5 3 3 4 2 2 2" xfId="47170" xr:uid="{00000000-0005-0000-0000-00008AB70000}"/>
    <cellStyle name="20% - Accent1 5 3 3 4 2 3" xfId="47171" xr:uid="{00000000-0005-0000-0000-00008BB70000}"/>
    <cellStyle name="20% - Accent1 5 3 3 4 3" xfId="47172" xr:uid="{00000000-0005-0000-0000-00008CB70000}"/>
    <cellStyle name="20% - Accent1 5 3 3 4 3 2" xfId="47173" xr:uid="{00000000-0005-0000-0000-00008DB70000}"/>
    <cellStyle name="20% - Accent1 5 3 3 4 4" xfId="47174" xr:uid="{00000000-0005-0000-0000-00008EB70000}"/>
    <cellStyle name="20% - Accent1 5 3 3 5" xfId="47175" xr:uid="{00000000-0005-0000-0000-00008FB70000}"/>
    <cellStyle name="20% - Accent1 5 3 3 5 2" xfId="47176" xr:uid="{00000000-0005-0000-0000-000090B70000}"/>
    <cellStyle name="20% - Accent1 5 3 3 5 2 2" xfId="47177" xr:uid="{00000000-0005-0000-0000-000091B70000}"/>
    <cellStyle name="20% - Accent1 5 3 3 5 2 2 2" xfId="47178" xr:uid="{00000000-0005-0000-0000-000092B70000}"/>
    <cellStyle name="20% - Accent1 5 3 3 5 2 3" xfId="47179" xr:uid="{00000000-0005-0000-0000-000093B70000}"/>
    <cellStyle name="20% - Accent1 5 3 3 5 3" xfId="47180" xr:uid="{00000000-0005-0000-0000-000094B70000}"/>
    <cellStyle name="20% - Accent1 5 3 3 5 3 2" xfId="47181" xr:uid="{00000000-0005-0000-0000-000095B70000}"/>
    <cellStyle name="20% - Accent1 5 3 3 5 4" xfId="47182" xr:uid="{00000000-0005-0000-0000-000096B70000}"/>
    <cellStyle name="20% - Accent1 5 3 3 6" xfId="47183" xr:uid="{00000000-0005-0000-0000-000097B70000}"/>
    <cellStyle name="20% - Accent1 5 3 3 6 2" xfId="47184" xr:uid="{00000000-0005-0000-0000-000098B70000}"/>
    <cellStyle name="20% - Accent1 5 3 3 6 2 2" xfId="47185" xr:uid="{00000000-0005-0000-0000-000099B70000}"/>
    <cellStyle name="20% - Accent1 5 3 3 6 2 2 2" xfId="47186" xr:uid="{00000000-0005-0000-0000-00009AB70000}"/>
    <cellStyle name="20% - Accent1 5 3 3 6 2 3" xfId="47187" xr:uid="{00000000-0005-0000-0000-00009BB70000}"/>
    <cellStyle name="20% - Accent1 5 3 3 6 3" xfId="47188" xr:uid="{00000000-0005-0000-0000-00009CB70000}"/>
    <cellStyle name="20% - Accent1 5 3 3 6 3 2" xfId="47189" xr:uid="{00000000-0005-0000-0000-00009DB70000}"/>
    <cellStyle name="20% - Accent1 5 3 3 6 4" xfId="47190" xr:uid="{00000000-0005-0000-0000-00009EB70000}"/>
    <cellStyle name="20% - Accent1 5 3 3 7" xfId="47191" xr:uid="{00000000-0005-0000-0000-00009FB70000}"/>
    <cellStyle name="20% - Accent1 5 3 3 7 2" xfId="47192" xr:uid="{00000000-0005-0000-0000-0000A0B70000}"/>
    <cellStyle name="20% - Accent1 5 3 3 7 2 2" xfId="47193" xr:uid="{00000000-0005-0000-0000-0000A1B70000}"/>
    <cellStyle name="20% - Accent1 5 3 3 7 3" xfId="47194" xr:uid="{00000000-0005-0000-0000-0000A2B70000}"/>
    <cellStyle name="20% - Accent1 5 3 3 8" xfId="47195" xr:uid="{00000000-0005-0000-0000-0000A3B70000}"/>
    <cellStyle name="20% - Accent1 5 3 3 8 2" xfId="47196" xr:uid="{00000000-0005-0000-0000-0000A4B70000}"/>
    <cellStyle name="20% - Accent1 5 3 3 8 2 2" xfId="47197" xr:uid="{00000000-0005-0000-0000-0000A5B70000}"/>
    <cellStyle name="20% - Accent1 5 3 3 8 3" xfId="47198" xr:uid="{00000000-0005-0000-0000-0000A6B70000}"/>
    <cellStyle name="20% - Accent1 5 3 3 9" xfId="47199" xr:uid="{00000000-0005-0000-0000-0000A7B70000}"/>
    <cellStyle name="20% - Accent1 5 3 3 9 2" xfId="47200" xr:uid="{00000000-0005-0000-0000-0000A8B70000}"/>
    <cellStyle name="20% - Accent1 5 3 4" xfId="47201" xr:uid="{00000000-0005-0000-0000-0000A9B70000}"/>
    <cellStyle name="20% - Accent1 5 3 4 10" xfId="47202" xr:uid="{00000000-0005-0000-0000-0000AAB70000}"/>
    <cellStyle name="20% - Accent1 5 3 4 10 2" xfId="47203" xr:uid="{00000000-0005-0000-0000-0000ABB70000}"/>
    <cellStyle name="20% - Accent1 5 3 4 11" xfId="47204" xr:uid="{00000000-0005-0000-0000-0000ACB70000}"/>
    <cellStyle name="20% - Accent1 5 3 4 2" xfId="47205" xr:uid="{00000000-0005-0000-0000-0000ADB70000}"/>
    <cellStyle name="20% - Accent1 5 3 4 2 2" xfId="47206" xr:uid="{00000000-0005-0000-0000-0000AEB70000}"/>
    <cellStyle name="20% - Accent1 5 3 4 2 2 2" xfId="47207" xr:uid="{00000000-0005-0000-0000-0000AFB70000}"/>
    <cellStyle name="20% - Accent1 5 3 4 2 2 2 2" xfId="47208" xr:uid="{00000000-0005-0000-0000-0000B0B70000}"/>
    <cellStyle name="20% - Accent1 5 3 4 2 2 2 2 2" xfId="47209" xr:uid="{00000000-0005-0000-0000-0000B1B70000}"/>
    <cellStyle name="20% - Accent1 5 3 4 2 2 2 3" xfId="47210" xr:uid="{00000000-0005-0000-0000-0000B2B70000}"/>
    <cellStyle name="20% - Accent1 5 3 4 2 2 3" xfId="47211" xr:uid="{00000000-0005-0000-0000-0000B3B70000}"/>
    <cellStyle name="20% - Accent1 5 3 4 2 2 3 2" xfId="47212" xr:uid="{00000000-0005-0000-0000-0000B4B70000}"/>
    <cellStyle name="20% - Accent1 5 3 4 2 2 4" xfId="47213" xr:uid="{00000000-0005-0000-0000-0000B5B70000}"/>
    <cellStyle name="20% - Accent1 5 3 4 2 3" xfId="47214" xr:uid="{00000000-0005-0000-0000-0000B6B70000}"/>
    <cellStyle name="20% - Accent1 5 3 4 2 3 2" xfId="47215" xr:uid="{00000000-0005-0000-0000-0000B7B70000}"/>
    <cellStyle name="20% - Accent1 5 3 4 2 3 2 2" xfId="47216" xr:uid="{00000000-0005-0000-0000-0000B8B70000}"/>
    <cellStyle name="20% - Accent1 5 3 4 2 3 2 2 2" xfId="47217" xr:uid="{00000000-0005-0000-0000-0000B9B70000}"/>
    <cellStyle name="20% - Accent1 5 3 4 2 3 2 3" xfId="47218" xr:uid="{00000000-0005-0000-0000-0000BAB70000}"/>
    <cellStyle name="20% - Accent1 5 3 4 2 3 3" xfId="47219" xr:uid="{00000000-0005-0000-0000-0000BBB70000}"/>
    <cellStyle name="20% - Accent1 5 3 4 2 3 3 2" xfId="47220" xr:uid="{00000000-0005-0000-0000-0000BCB70000}"/>
    <cellStyle name="20% - Accent1 5 3 4 2 3 4" xfId="47221" xr:uid="{00000000-0005-0000-0000-0000BDB70000}"/>
    <cellStyle name="20% - Accent1 5 3 4 2 4" xfId="47222" xr:uid="{00000000-0005-0000-0000-0000BEB70000}"/>
    <cellStyle name="20% - Accent1 5 3 4 2 4 2" xfId="47223" xr:uid="{00000000-0005-0000-0000-0000BFB70000}"/>
    <cellStyle name="20% - Accent1 5 3 4 2 4 2 2" xfId="47224" xr:uid="{00000000-0005-0000-0000-0000C0B70000}"/>
    <cellStyle name="20% - Accent1 5 3 4 2 4 2 2 2" xfId="47225" xr:uid="{00000000-0005-0000-0000-0000C1B70000}"/>
    <cellStyle name="20% - Accent1 5 3 4 2 4 2 3" xfId="47226" xr:uid="{00000000-0005-0000-0000-0000C2B70000}"/>
    <cellStyle name="20% - Accent1 5 3 4 2 4 3" xfId="47227" xr:uid="{00000000-0005-0000-0000-0000C3B70000}"/>
    <cellStyle name="20% - Accent1 5 3 4 2 4 3 2" xfId="47228" xr:uid="{00000000-0005-0000-0000-0000C4B70000}"/>
    <cellStyle name="20% - Accent1 5 3 4 2 4 4" xfId="47229" xr:uid="{00000000-0005-0000-0000-0000C5B70000}"/>
    <cellStyle name="20% - Accent1 5 3 4 2 5" xfId="47230" xr:uid="{00000000-0005-0000-0000-0000C6B70000}"/>
    <cellStyle name="20% - Accent1 5 3 4 2 5 2" xfId="47231" xr:uid="{00000000-0005-0000-0000-0000C7B70000}"/>
    <cellStyle name="20% - Accent1 5 3 4 2 5 2 2" xfId="47232" xr:uid="{00000000-0005-0000-0000-0000C8B70000}"/>
    <cellStyle name="20% - Accent1 5 3 4 2 5 3" xfId="47233" xr:uid="{00000000-0005-0000-0000-0000C9B70000}"/>
    <cellStyle name="20% - Accent1 5 3 4 2 6" xfId="47234" xr:uid="{00000000-0005-0000-0000-0000CAB70000}"/>
    <cellStyle name="20% - Accent1 5 3 4 2 6 2" xfId="47235" xr:uid="{00000000-0005-0000-0000-0000CBB70000}"/>
    <cellStyle name="20% - Accent1 5 3 4 2 6 2 2" xfId="47236" xr:uid="{00000000-0005-0000-0000-0000CCB70000}"/>
    <cellStyle name="20% - Accent1 5 3 4 2 6 3" xfId="47237" xr:uid="{00000000-0005-0000-0000-0000CDB70000}"/>
    <cellStyle name="20% - Accent1 5 3 4 2 7" xfId="47238" xr:uid="{00000000-0005-0000-0000-0000CEB70000}"/>
    <cellStyle name="20% - Accent1 5 3 4 2 7 2" xfId="47239" xr:uid="{00000000-0005-0000-0000-0000CFB70000}"/>
    <cellStyle name="20% - Accent1 5 3 4 2 8" xfId="47240" xr:uid="{00000000-0005-0000-0000-0000D0B70000}"/>
    <cellStyle name="20% - Accent1 5 3 4 2 8 2" xfId="47241" xr:uid="{00000000-0005-0000-0000-0000D1B70000}"/>
    <cellStyle name="20% - Accent1 5 3 4 2 9" xfId="47242" xr:uid="{00000000-0005-0000-0000-0000D2B70000}"/>
    <cellStyle name="20% - Accent1 5 3 4 3" xfId="47243" xr:uid="{00000000-0005-0000-0000-0000D3B70000}"/>
    <cellStyle name="20% - Accent1 5 3 4 3 2" xfId="47244" xr:uid="{00000000-0005-0000-0000-0000D4B70000}"/>
    <cellStyle name="20% - Accent1 5 3 4 3 2 2" xfId="47245" xr:uid="{00000000-0005-0000-0000-0000D5B70000}"/>
    <cellStyle name="20% - Accent1 5 3 4 3 2 2 2" xfId="47246" xr:uid="{00000000-0005-0000-0000-0000D6B70000}"/>
    <cellStyle name="20% - Accent1 5 3 4 3 2 2 2 2" xfId="47247" xr:uid="{00000000-0005-0000-0000-0000D7B70000}"/>
    <cellStyle name="20% - Accent1 5 3 4 3 2 2 3" xfId="47248" xr:uid="{00000000-0005-0000-0000-0000D8B70000}"/>
    <cellStyle name="20% - Accent1 5 3 4 3 2 3" xfId="47249" xr:uid="{00000000-0005-0000-0000-0000D9B70000}"/>
    <cellStyle name="20% - Accent1 5 3 4 3 2 3 2" xfId="47250" xr:uid="{00000000-0005-0000-0000-0000DAB70000}"/>
    <cellStyle name="20% - Accent1 5 3 4 3 2 4" xfId="47251" xr:uid="{00000000-0005-0000-0000-0000DBB70000}"/>
    <cellStyle name="20% - Accent1 5 3 4 3 3" xfId="47252" xr:uid="{00000000-0005-0000-0000-0000DCB70000}"/>
    <cellStyle name="20% - Accent1 5 3 4 3 3 2" xfId="47253" xr:uid="{00000000-0005-0000-0000-0000DDB70000}"/>
    <cellStyle name="20% - Accent1 5 3 4 3 3 2 2" xfId="47254" xr:uid="{00000000-0005-0000-0000-0000DEB70000}"/>
    <cellStyle name="20% - Accent1 5 3 4 3 3 2 2 2" xfId="47255" xr:uid="{00000000-0005-0000-0000-0000DFB70000}"/>
    <cellStyle name="20% - Accent1 5 3 4 3 3 2 3" xfId="47256" xr:uid="{00000000-0005-0000-0000-0000E0B70000}"/>
    <cellStyle name="20% - Accent1 5 3 4 3 3 3" xfId="47257" xr:uid="{00000000-0005-0000-0000-0000E1B70000}"/>
    <cellStyle name="20% - Accent1 5 3 4 3 3 3 2" xfId="47258" xr:uid="{00000000-0005-0000-0000-0000E2B70000}"/>
    <cellStyle name="20% - Accent1 5 3 4 3 3 4" xfId="47259" xr:uid="{00000000-0005-0000-0000-0000E3B70000}"/>
    <cellStyle name="20% - Accent1 5 3 4 3 4" xfId="47260" xr:uid="{00000000-0005-0000-0000-0000E4B70000}"/>
    <cellStyle name="20% - Accent1 5 3 4 3 4 2" xfId="47261" xr:uid="{00000000-0005-0000-0000-0000E5B70000}"/>
    <cellStyle name="20% - Accent1 5 3 4 3 4 2 2" xfId="47262" xr:uid="{00000000-0005-0000-0000-0000E6B70000}"/>
    <cellStyle name="20% - Accent1 5 3 4 3 4 2 2 2" xfId="47263" xr:uid="{00000000-0005-0000-0000-0000E7B70000}"/>
    <cellStyle name="20% - Accent1 5 3 4 3 4 2 3" xfId="47264" xr:uid="{00000000-0005-0000-0000-0000E8B70000}"/>
    <cellStyle name="20% - Accent1 5 3 4 3 4 3" xfId="47265" xr:uid="{00000000-0005-0000-0000-0000E9B70000}"/>
    <cellStyle name="20% - Accent1 5 3 4 3 4 3 2" xfId="47266" xr:uid="{00000000-0005-0000-0000-0000EAB70000}"/>
    <cellStyle name="20% - Accent1 5 3 4 3 4 4" xfId="47267" xr:uid="{00000000-0005-0000-0000-0000EBB70000}"/>
    <cellStyle name="20% - Accent1 5 3 4 3 5" xfId="47268" xr:uid="{00000000-0005-0000-0000-0000ECB70000}"/>
    <cellStyle name="20% - Accent1 5 3 4 3 5 2" xfId="47269" xr:uid="{00000000-0005-0000-0000-0000EDB70000}"/>
    <cellStyle name="20% - Accent1 5 3 4 3 5 2 2" xfId="47270" xr:uid="{00000000-0005-0000-0000-0000EEB70000}"/>
    <cellStyle name="20% - Accent1 5 3 4 3 5 3" xfId="47271" xr:uid="{00000000-0005-0000-0000-0000EFB70000}"/>
    <cellStyle name="20% - Accent1 5 3 4 3 6" xfId="47272" xr:uid="{00000000-0005-0000-0000-0000F0B70000}"/>
    <cellStyle name="20% - Accent1 5 3 4 3 6 2" xfId="47273" xr:uid="{00000000-0005-0000-0000-0000F1B70000}"/>
    <cellStyle name="20% - Accent1 5 3 4 3 6 2 2" xfId="47274" xr:uid="{00000000-0005-0000-0000-0000F2B70000}"/>
    <cellStyle name="20% - Accent1 5 3 4 3 6 3" xfId="47275" xr:uid="{00000000-0005-0000-0000-0000F3B70000}"/>
    <cellStyle name="20% - Accent1 5 3 4 3 7" xfId="47276" xr:uid="{00000000-0005-0000-0000-0000F4B70000}"/>
    <cellStyle name="20% - Accent1 5 3 4 3 7 2" xfId="47277" xr:uid="{00000000-0005-0000-0000-0000F5B70000}"/>
    <cellStyle name="20% - Accent1 5 3 4 3 8" xfId="47278" xr:uid="{00000000-0005-0000-0000-0000F6B70000}"/>
    <cellStyle name="20% - Accent1 5 3 4 3 8 2" xfId="47279" xr:uid="{00000000-0005-0000-0000-0000F7B70000}"/>
    <cellStyle name="20% - Accent1 5 3 4 3 9" xfId="47280" xr:uid="{00000000-0005-0000-0000-0000F8B70000}"/>
    <cellStyle name="20% - Accent1 5 3 4 4" xfId="47281" xr:uid="{00000000-0005-0000-0000-0000F9B70000}"/>
    <cellStyle name="20% - Accent1 5 3 4 4 2" xfId="47282" xr:uid="{00000000-0005-0000-0000-0000FAB70000}"/>
    <cellStyle name="20% - Accent1 5 3 4 4 2 2" xfId="47283" xr:uid="{00000000-0005-0000-0000-0000FBB70000}"/>
    <cellStyle name="20% - Accent1 5 3 4 4 2 2 2" xfId="47284" xr:uid="{00000000-0005-0000-0000-0000FCB70000}"/>
    <cellStyle name="20% - Accent1 5 3 4 4 2 3" xfId="47285" xr:uid="{00000000-0005-0000-0000-0000FDB70000}"/>
    <cellStyle name="20% - Accent1 5 3 4 4 3" xfId="47286" xr:uid="{00000000-0005-0000-0000-0000FEB70000}"/>
    <cellStyle name="20% - Accent1 5 3 4 4 3 2" xfId="47287" xr:uid="{00000000-0005-0000-0000-0000FFB70000}"/>
    <cellStyle name="20% - Accent1 5 3 4 4 4" xfId="47288" xr:uid="{00000000-0005-0000-0000-000000B80000}"/>
    <cellStyle name="20% - Accent1 5 3 4 5" xfId="47289" xr:uid="{00000000-0005-0000-0000-000001B80000}"/>
    <cellStyle name="20% - Accent1 5 3 4 5 2" xfId="47290" xr:uid="{00000000-0005-0000-0000-000002B80000}"/>
    <cellStyle name="20% - Accent1 5 3 4 5 2 2" xfId="47291" xr:uid="{00000000-0005-0000-0000-000003B80000}"/>
    <cellStyle name="20% - Accent1 5 3 4 5 2 2 2" xfId="47292" xr:uid="{00000000-0005-0000-0000-000004B80000}"/>
    <cellStyle name="20% - Accent1 5 3 4 5 2 3" xfId="47293" xr:uid="{00000000-0005-0000-0000-000005B80000}"/>
    <cellStyle name="20% - Accent1 5 3 4 5 3" xfId="47294" xr:uid="{00000000-0005-0000-0000-000006B80000}"/>
    <cellStyle name="20% - Accent1 5 3 4 5 3 2" xfId="47295" xr:uid="{00000000-0005-0000-0000-000007B80000}"/>
    <cellStyle name="20% - Accent1 5 3 4 5 4" xfId="47296" xr:uid="{00000000-0005-0000-0000-000008B80000}"/>
    <cellStyle name="20% - Accent1 5 3 4 6" xfId="47297" xr:uid="{00000000-0005-0000-0000-000009B80000}"/>
    <cellStyle name="20% - Accent1 5 3 4 6 2" xfId="47298" xr:uid="{00000000-0005-0000-0000-00000AB80000}"/>
    <cellStyle name="20% - Accent1 5 3 4 6 2 2" xfId="47299" xr:uid="{00000000-0005-0000-0000-00000BB80000}"/>
    <cellStyle name="20% - Accent1 5 3 4 6 2 2 2" xfId="47300" xr:uid="{00000000-0005-0000-0000-00000CB80000}"/>
    <cellStyle name="20% - Accent1 5 3 4 6 2 3" xfId="47301" xr:uid="{00000000-0005-0000-0000-00000DB80000}"/>
    <cellStyle name="20% - Accent1 5 3 4 6 3" xfId="47302" xr:uid="{00000000-0005-0000-0000-00000EB80000}"/>
    <cellStyle name="20% - Accent1 5 3 4 6 3 2" xfId="47303" xr:uid="{00000000-0005-0000-0000-00000FB80000}"/>
    <cellStyle name="20% - Accent1 5 3 4 6 4" xfId="47304" xr:uid="{00000000-0005-0000-0000-000010B80000}"/>
    <cellStyle name="20% - Accent1 5 3 4 7" xfId="47305" xr:uid="{00000000-0005-0000-0000-000011B80000}"/>
    <cellStyle name="20% - Accent1 5 3 4 7 2" xfId="47306" xr:uid="{00000000-0005-0000-0000-000012B80000}"/>
    <cellStyle name="20% - Accent1 5 3 4 7 2 2" xfId="47307" xr:uid="{00000000-0005-0000-0000-000013B80000}"/>
    <cellStyle name="20% - Accent1 5 3 4 7 3" xfId="47308" xr:uid="{00000000-0005-0000-0000-000014B80000}"/>
    <cellStyle name="20% - Accent1 5 3 4 8" xfId="47309" xr:uid="{00000000-0005-0000-0000-000015B80000}"/>
    <cellStyle name="20% - Accent1 5 3 4 8 2" xfId="47310" xr:uid="{00000000-0005-0000-0000-000016B80000}"/>
    <cellStyle name="20% - Accent1 5 3 4 8 2 2" xfId="47311" xr:uid="{00000000-0005-0000-0000-000017B80000}"/>
    <cellStyle name="20% - Accent1 5 3 4 8 3" xfId="47312" xr:uid="{00000000-0005-0000-0000-000018B80000}"/>
    <cellStyle name="20% - Accent1 5 3 4 9" xfId="47313" xr:uid="{00000000-0005-0000-0000-000019B80000}"/>
    <cellStyle name="20% - Accent1 5 3 4 9 2" xfId="47314" xr:uid="{00000000-0005-0000-0000-00001AB80000}"/>
    <cellStyle name="20% - Accent1 5 3 5" xfId="47315" xr:uid="{00000000-0005-0000-0000-00001BB80000}"/>
    <cellStyle name="20% - Accent1 5 3 5 2" xfId="47316" xr:uid="{00000000-0005-0000-0000-00001CB80000}"/>
    <cellStyle name="20% - Accent1 5 3 5 2 2" xfId="47317" xr:uid="{00000000-0005-0000-0000-00001DB80000}"/>
    <cellStyle name="20% - Accent1 5 3 5 2 2 2" xfId="47318" xr:uid="{00000000-0005-0000-0000-00001EB80000}"/>
    <cellStyle name="20% - Accent1 5 3 5 2 2 2 2" xfId="47319" xr:uid="{00000000-0005-0000-0000-00001FB80000}"/>
    <cellStyle name="20% - Accent1 5 3 5 2 2 3" xfId="47320" xr:uid="{00000000-0005-0000-0000-000020B80000}"/>
    <cellStyle name="20% - Accent1 5 3 5 2 3" xfId="47321" xr:uid="{00000000-0005-0000-0000-000021B80000}"/>
    <cellStyle name="20% - Accent1 5 3 5 2 3 2" xfId="47322" xr:uid="{00000000-0005-0000-0000-000022B80000}"/>
    <cellStyle name="20% - Accent1 5 3 5 2 4" xfId="47323" xr:uid="{00000000-0005-0000-0000-000023B80000}"/>
    <cellStyle name="20% - Accent1 5 3 5 3" xfId="47324" xr:uid="{00000000-0005-0000-0000-000024B80000}"/>
    <cellStyle name="20% - Accent1 5 3 5 3 2" xfId="47325" xr:uid="{00000000-0005-0000-0000-000025B80000}"/>
    <cellStyle name="20% - Accent1 5 3 5 3 2 2" xfId="47326" xr:uid="{00000000-0005-0000-0000-000026B80000}"/>
    <cellStyle name="20% - Accent1 5 3 5 3 2 2 2" xfId="47327" xr:uid="{00000000-0005-0000-0000-000027B80000}"/>
    <cellStyle name="20% - Accent1 5 3 5 3 2 3" xfId="47328" xr:uid="{00000000-0005-0000-0000-000028B80000}"/>
    <cellStyle name="20% - Accent1 5 3 5 3 3" xfId="47329" xr:uid="{00000000-0005-0000-0000-000029B80000}"/>
    <cellStyle name="20% - Accent1 5 3 5 3 3 2" xfId="47330" xr:uid="{00000000-0005-0000-0000-00002AB80000}"/>
    <cellStyle name="20% - Accent1 5 3 5 3 4" xfId="47331" xr:uid="{00000000-0005-0000-0000-00002BB80000}"/>
    <cellStyle name="20% - Accent1 5 3 5 4" xfId="47332" xr:uid="{00000000-0005-0000-0000-00002CB80000}"/>
    <cellStyle name="20% - Accent1 5 3 5 4 2" xfId="47333" xr:uid="{00000000-0005-0000-0000-00002DB80000}"/>
    <cellStyle name="20% - Accent1 5 3 5 4 2 2" xfId="47334" xr:uid="{00000000-0005-0000-0000-00002EB80000}"/>
    <cellStyle name="20% - Accent1 5 3 5 4 2 2 2" xfId="47335" xr:uid="{00000000-0005-0000-0000-00002FB80000}"/>
    <cellStyle name="20% - Accent1 5 3 5 4 2 3" xfId="47336" xr:uid="{00000000-0005-0000-0000-000030B80000}"/>
    <cellStyle name="20% - Accent1 5 3 5 4 3" xfId="47337" xr:uid="{00000000-0005-0000-0000-000031B80000}"/>
    <cellStyle name="20% - Accent1 5 3 5 4 3 2" xfId="47338" xr:uid="{00000000-0005-0000-0000-000032B80000}"/>
    <cellStyle name="20% - Accent1 5 3 5 4 4" xfId="47339" xr:uid="{00000000-0005-0000-0000-000033B80000}"/>
    <cellStyle name="20% - Accent1 5 3 5 5" xfId="47340" xr:uid="{00000000-0005-0000-0000-000034B80000}"/>
    <cellStyle name="20% - Accent1 5 3 5 5 2" xfId="47341" xr:uid="{00000000-0005-0000-0000-000035B80000}"/>
    <cellStyle name="20% - Accent1 5 3 5 5 2 2" xfId="47342" xr:uid="{00000000-0005-0000-0000-000036B80000}"/>
    <cellStyle name="20% - Accent1 5 3 5 5 3" xfId="47343" xr:uid="{00000000-0005-0000-0000-000037B80000}"/>
    <cellStyle name="20% - Accent1 5 3 5 6" xfId="47344" xr:uid="{00000000-0005-0000-0000-000038B80000}"/>
    <cellStyle name="20% - Accent1 5 3 5 6 2" xfId="47345" xr:uid="{00000000-0005-0000-0000-000039B80000}"/>
    <cellStyle name="20% - Accent1 5 3 5 6 2 2" xfId="47346" xr:uid="{00000000-0005-0000-0000-00003AB80000}"/>
    <cellStyle name="20% - Accent1 5 3 5 6 3" xfId="47347" xr:uid="{00000000-0005-0000-0000-00003BB80000}"/>
    <cellStyle name="20% - Accent1 5 3 5 7" xfId="47348" xr:uid="{00000000-0005-0000-0000-00003CB80000}"/>
    <cellStyle name="20% - Accent1 5 3 5 7 2" xfId="47349" xr:uid="{00000000-0005-0000-0000-00003DB80000}"/>
    <cellStyle name="20% - Accent1 5 3 5 8" xfId="47350" xr:uid="{00000000-0005-0000-0000-00003EB80000}"/>
    <cellStyle name="20% - Accent1 5 3 5 8 2" xfId="47351" xr:uid="{00000000-0005-0000-0000-00003FB80000}"/>
    <cellStyle name="20% - Accent1 5 3 5 9" xfId="47352" xr:uid="{00000000-0005-0000-0000-000040B80000}"/>
    <cellStyle name="20% - Accent1 5 3 6" xfId="47353" xr:uid="{00000000-0005-0000-0000-000041B80000}"/>
    <cellStyle name="20% - Accent1 5 3 6 2" xfId="47354" xr:uid="{00000000-0005-0000-0000-000042B80000}"/>
    <cellStyle name="20% - Accent1 5 3 6 2 2" xfId="47355" xr:uid="{00000000-0005-0000-0000-000043B80000}"/>
    <cellStyle name="20% - Accent1 5 3 6 2 2 2" xfId="47356" xr:uid="{00000000-0005-0000-0000-000044B80000}"/>
    <cellStyle name="20% - Accent1 5 3 6 2 2 2 2" xfId="47357" xr:uid="{00000000-0005-0000-0000-000045B80000}"/>
    <cellStyle name="20% - Accent1 5 3 6 2 2 3" xfId="47358" xr:uid="{00000000-0005-0000-0000-000046B80000}"/>
    <cellStyle name="20% - Accent1 5 3 6 2 3" xfId="47359" xr:uid="{00000000-0005-0000-0000-000047B80000}"/>
    <cellStyle name="20% - Accent1 5 3 6 2 3 2" xfId="47360" xr:uid="{00000000-0005-0000-0000-000048B80000}"/>
    <cellStyle name="20% - Accent1 5 3 6 2 4" xfId="47361" xr:uid="{00000000-0005-0000-0000-000049B80000}"/>
    <cellStyle name="20% - Accent1 5 3 6 3" xfId="47362" xr:uid="{00000000-0005-0000-0000-00004AB80000}"/>
    <cellStyle name="20% - Accent1 5 3 6 3 2" xfId="47363" xr:uid="{00000000-0005-0000-0000-00004BB80000}"/>
    <cellStyle name="20% - Accent1 5 3 6 3 2 2" xfId="47364" xr:uid="{00000000-0005-0000-0000-00004CB80000}"/>
    <cellStyle name="20% - Accent1 5 3 6 3 2 2 2" xfId="47365" xr:uid="{00000000-0005-0000-0000-00004DB80000}"/>
    <cellStyle name="20% - Accent1 5 3 6 3 2 3" xfId="47366" xr:uid="{00000000-0005-0000-0000-00004EB80000}"/>
    <cellStyle name="20% - Accent1 5 3 6 3 3" xfId="47367" xr:uid="{00000000-0005-0000-0000-00004FB80000}"/>
    <cellStyle name="20% - Accent1 5 3 6 3 3 2" xfId="47368" xr:uid="{00000000-0005-0000-0000-000050B80000}"/>
    <cellStyle name="20% - Accent1 5 3 6 3 4" xfId="47369" xr:uid="{00000000-0005-0000-0000-000051B80000}"/>
    <cellStyle name="20% - Accent1 5 3 6 4" xfId="47370" xr:uid="{00000000-0005-0000-0000-000052B80000}"/>
    <cellStyle name="20% - Accent1 5 3 6 4 2" xfId="47371" xr:uid="{00000000-0005-0000-0000-000053B80000}"/>
    <cellStyle name="20% - Accent1 5 3 6 4 2 2" xfId="47372" xr:uid="{00000000-0005-0000-0000-000054B80000}"/>
    <cellStyle name="20% - Accent1 5 3 6 4 2 2 2" xfId="47373" xr:uid="{00000000-0005-0000-0000-000055B80000}"/>
    <cellStyle name="20% - Accent1 5 3 6 4 2 3" xfId="47374" xr:uid="{00000000-0005-0000-0000-000056B80000}"/>
    <cellStyle name="20% - Accent1 5 3 6 4 3" xfId="47375" xr:uid="{00000000-0005-0000-0000-000057B80000}"/>
    <cellStyle name="20% - Accent1 5 3 6 4 3 2" xfId="47376" xr:uid="{00000000-0005-0000-0000-000058B80000}"/>
    <cellStyle name="20% - Accent1 5 3 6 4 4" xfId="47377" xr:uid="{00000000-0005-0000-0000-000059B80000}"/>
    <cellStyle name="20% - Accent1 5 3 6 5" xfId="47378" xr:uid="{00000000-0005-0000-0000-00005AB80000}"/>
    <cellStyle name="20% - Accent1 5 3 6 5 2" xfId="47379" xr:uid="{00000000-0005-0000-0000-00005BB80000}"/>
    <cellStyle name="20% - Accent1 5 3 6 5 2 2" xfId="47380" xr:uid="{00000000-0005-0000-0000-00005CB80000}"/>
    <cellStyle name="20% - Accent1 5 3 6 5 3" xfId="47381" xr:uid="{00000000-0005-0000-0000-00005DB80000}"/>
    <cellStyle name="20% - Accent1 5 3 6 6" xfId="47382" xr:uid="{00000000-0005-0000-0000-00005EB80000}"/>
    <cellStyle name="20% - Accent1 5 3 6 6 2" xfId="47383" xr:uid="{00000000-0005-0000-0000-00005FB80000}"/>
    <cellStyle name="20% - Accent1 5 3 6 6 2 2" xfId="47384" xr:uid="{00000000-0005-0000-0000-000060B80000}"/>
    <cellStyle name="20% - Accent1 5 3 6 6 3" xfId="47385" xr:uid="{00000000-0005-0000-0000-000061B80000}"/>
    <cellStyle name="20% - Accent1 5 3 6 7" xfId="47386" xr:uid="{00000000-0005-0000-0000-000062B80000}"/>
    <cellStyle name="20% - Accent1 5 3 6 7 2" xfId="47387" xr:uid="{00000000-0005-0000-0000-000063B80000}"/>
    <cellStyle name="20% - Accent1 5 3 6 8" xfId="47388" xr:uid="{00000000-0005-0000-0000-000064B80000}"/>
    <cellStyle name="20% - Accent1 5 3 6 8 2" xfId="47389" xr:uid="{00000000-0005-0000-0000-000065B80000}"/>
    <cellStyle name="20% - Accent1 5 3 6 9" xfId="47390" xr:uid="{00000000-0005-0000-0000-000066B80000}"/>
    <cellStyle name="20% - Accent1 5 3 7" xfId="47391" xr:uid="{00000000-0005-0000-0000-000067B80000}"/>
    <cellStyle name="20% - Accent1 5 3 7 2" xfId="47392" xr:uid="{00000000-0005-0000-0000-000068B80000}"/>
    <cellStyle name="20% - Accent1 5 3 7 2 2" xfId="47393" xr:uid="{00000000-0005-0000-0000-000069B80000}"/>
    <cellStyle name="20% - Accent1 5 3 7 2 2 2" xfId="47394" xr:uid="{00000000-0005-0000-0000-00006AB80000}"/>
    <cellStyle name="20% - Accent1 5 3 7 2 3" xfId="47395" xr:uid="{00000000-0005-0000-0000-00006BB80000}"/>
    <cellStyle name="20% - Accent1 5 3 7 3" xfId="47396" xr:uid="{00000000-0005-0000-0000-00006CB80000}"/>
    <cellStyle name="20% - Accent1 5 3 7 3 2" xfId="47397" xr:uid="{00000000-0005-0000-0000-00006DB80000}"/>
    <cellStyle name="20% - Accent1 5 3 7 4" xfId="47398" xr:uid="{00000000-0005-0000-0000-00006EB80000}"/>
    <cellStyle name="20% - Accent1 5 3 8" xfId="47399" xr:uid="{00000000-0005-0000-0000-00006FB80000}"/>
    <cellStyle name="20% - Accent1 5 3 8 2" xfId="47400" xr:uid="{00000000-0005-0000-0000-000070B80000}"/>
    <cellStyle name="20% - Accent1 5 3 8 2 2" xfId="47401" xr:uid="{00000000-0005-0000-0000-000071B80000}"/>
    <cellStyle name="20% - Accent1 5 3 8 2 2 2" xfId="47402" xr:uid="{00000000-0005-0000-0000-000072B80000}"/>
    <cellStyle name="20% - Accent1 5 3 8 2 3" xfId="47403" xr:uid="{00000000-0005-0000-0000-000073B80000}"/>
    <cellStyle name="20% - Accent1 5 3 8 3" xfId="47404" xr:uid="{00000000-0005-0000-0000-000074B80000}"/>
    <cellStyle name="20% - Accent1 5 3 8 3 2" xfId="47405" xr:uid="{00000000-0005-0000-0000-000075B80000}"/>
    <cellStyle name="20% - Accent1 5 3 8 4" xfId="47406" xr:uid="{00000000-0005-0000-0000-000076B80000}"/>
    <cellStyle name="20% - Accent1 5 3 9" xfId="47407" xr:uid="{00000000-0005-0000-0000-000077B80000}"/>
    <cellStyle name="20% - Accent1 5 3 9 2" xfId="47408" xr:uid="{00000000-0005-0000-0000-000078B80000}"/>
    <cellStyle name="20% - Accent1 5 3 9 2 2" xfId="47409" xr:uid="{00000000-0005-0000-0000-000079B80000}"/>
    <cellStyle name="20% - Accent1 5 3 9 2 2 2" xfId="47410" xr:uid="{00000000-0005-0000-0000-00007AB80000}"/>
    <cellStyle name="20% - Accent1 5 3 9 2 3" xfId="47411" xr:uid="{00000000-0005-0000-0000-00007BB80000}"/>
    <cellStyle name="20% - Accent1 5 3 9 3" xfId="47412" xr:uid="{00000000-0005-0000-0000-00007CB80000}"/>
    <cellStyle name="20% - Accent1 5 3 9 3 2" xfId="47413" xr:uid="{00000000-0005-0000-0000-00007DB80000}"/>
    <cellStyle name="20% - Accent1 5 3 9 4" xfId="47414" xr:uid="{00000000-0005-0000-0000-00007EB80000}"/>
    <cellStyle name="20% - Accent1 5 4" xfId="47415" xr:uid="{00000000-0005-0000-0000-00007FB80000}"/>
    <cellStyle name="20% - Accent1 5 4 10" xfId="47416" xr:uid="{00000000-0005-0000-0000-000080B80000}"/>
    <cellStyle name="20% - Accent1 5 4 10 2" xfId="47417" xr:uid="{00000000-0005-0000-0000-000081B80000}"/>
    <cellStyle name="20% - Accent1 5 4 11" xfId="47418" xr:uid="{00000000-0005-0000-0000-000082B80000}"/>
    <cellStyle name="20% - Accent1 5 4 2" xfId="47419" xr:uid="{00000000-0005-0000-0000-000083B80000}"/>
    <cellStyle name="20% - Accent1 5 4 2 2" xfId="47420" xr:uid="{00000000-0005-0000-0000-000084B80000}"/>
    <cellStyle name="20% - Accent1 5 4 2 2 2" xfId="47421" xr:uid="{00000000-0005-0000-0000-000085B80000}"/>
    <cellStyle name="20% - Accent1 5 4 2 2 2 2" xfId="47422" xr:uid="{00000000-0005-0000-0000-000086B80000}"/>
    <cellStyle name="20% - Accent1 5 4 2 2 2 2 2" xfId="47423" xr:uid="{00000000-0005-0000-0000-000087B80000}"/>
    <cellStyle name="20% - Accent1 5 4 2 2 2 3" xfId="47424" xr:uid="{00000000-0005-0000-0000-000088B80000}"/>
    <cellStyle name="20% - Accent1 5 4 2 2 3" xfId="47425" xr:uid="{00000000-0005-0000-0000-000089B80000}"/>
    <cellStyle name="20% - Accent1 5 4 2 2 3 2" xfId="47426" xr:uid="{00000000-0005-0000-0000-00008AB80000}"/>
    <cellStyle name="20% - Accent1 5 4 2 2 4" xfId="47427" xr:uid="{00000000-0005-0000-0000-00008BB80000}"/>
    <cellStyle name="20% - Accent1 5 4 2 3" xfId="47428" xr:uid="{00000000-0005-0000-0000-00008CB80000}"/>
    <cellStyle name="20% - Accent1 5 4 2 3 2" xfId="47429" xr:uid="{00000000-0005-0000-0000-00008DB80000}"/>
    <cellStyle name="20% - Accent1 5 4 2 3 2 2" xfId="47430" xr:uid="{00000000-0005-0000-0000-00008EB80000}"/>
    <cellStyle name="20% - Accent1 5 4 2 3 2 2 2" xfId="47431" xr:uid="{00000000-0005-0000-0000-00008FB80000}"/>
    <cellStyle name="20% - Accent1 5 4 2 3 2 3" xfId="47432" xr:uid="{00000000-0005-0000-0000-000090B80000}"/>
    <cellStyle name="20% - Accent1 5 4 2 3 3" xfId="47433" xr:uid="{00000000-0005-0000-0000-000091B80000}"/>
    <cellStyle name="20% - Accent1 5 4 2 3 3 2" xfId="47434" xr:uid="{00000000-0005-0000-0000-000092B80000}"/>
    <cellStyle name="20% - Accent1 5 4 2 3 4" xfId="47435" xr:uid="{00000000-0005-0000-0000-000093B80000}"/>
    <cellStyle name="20% - Accent1 5 4 2 4" xfId="47436" xr:uid="{00000000-0005-0000-0000-000094B80000}"/>
    <cellStyle name="20% - Accent1 5 4 2 4 2" xfId="47437" xr:uid="{00000000-0005-0000-0000-000095B80000}"/>
    <cellStyle name="20% - Accent1 5 4 2 4 2 2" xfId="47438" xr:uid="{00000000-0005-0000-0000-000096B80000}"/>
    <cellStyle name="20% - Accent1 5 4 2 4 2 2 2" xfId="47439" xr:uid="{00000000-0005-0000-0000-000097B80000}"/>
    <cellStyle name="20% - Accent1 5 4 2 4 2 3" xfId="47440" xr:uid="{00000000-0005-0000-0000-000098B80000}"/>
    <cellStyle name="20% - Accent1 5 4 2 4 3" xfId="47441" xr:uid="{00000000-0005-0000-0000-000099B80000}"/>
    <cellStyle name="20% - Accent1 5 4 2 4 3 2" xfId="47442" xr:uid="{00000000-0005-0000-0000-00009AB80000}"/>
    <cellStyle name="20% - Accent1 5 4 2 4 4" xfId="47443" xr:uid="{00000000-0005-0000-0000-00009BB80000}"/>
    <cellStyle name="20% - Accent1 5 4 2 5" xfId="47444" xr:uid="{00000000-0005-0000-0000-00009CB80000}"/>
    <cellStyle name="20% - Accent1 5 4 2 5 2" xfId="47445" xr:uid="{00000000-0005-0000-0000-00009DB80000}"/>
    <cellStyle name="20% - Accent1 5 4 2 5 2 2" xfId="47446" xr:uid="{00000000-0005-0000-0000-00009EB80000}"/>
    <cellStyle name="20% - Accent1 5 4 2 5 3" xfId="47447" xr:uid="{00000000-0005-0000-0000-00009FB80000}"/>
    <cellStyle name="20% - Accent1 5 4 2 6" xfId="47448" xr:uid="{00000000-0005-0000-0000-0000A0B80000}"/>
    <cellStyle name="20% - Accent1 5 4 2 6 2" xfId="47449" xr:uid="{00000000-0005-0000-0000-0000A1B80000}"/>
    <cellStyle name="20% - Accent1 5 4 2 6 2 2" xfId="47450" xr:uid="{00000000-0005-0000-0000-0000A2B80000}"/>
    <cellStyle name="20% - Accent1 5 4 2 6 3" xfId="47451" xr:uid="{00000000-0005-0000-0000-0000A3B80000}"/>
    <cellStyle name="20% - Accent1 5 4 2 7" xfId="47452" xr:uid="{00000000-0005-0000-0000-0000A4B80000}"/>
    <cellStyle name="20% - Accent1 5 4 2 7 2" xfId="47453" xr:uid="{00000000-0005-0000-0000-0000A5B80000}"/>
    <cellStyle name="20% - Accent1 5 4 2 8" xfId="47454" xr:uid="{00000000-0005-0000-0000-0000A6B80000}"/>
    <cellStyle name="20% - Accent1 5 4 2 8 2" xfId="47455" xr:uid="{00000000-0005-0000-0000-0000A7B80000}"/>
    <cellStyle name="20% - Accent1 5 4 2 9" xfId="47456" xr:uid="{00000000-0005-0000-0000-0000A8B80000}"/>
    <cellStyle name="20% - Accent1 5 4 3" xfId="47457" xr:uid="{00000000-0005-0000-0000-0000A9B80000}"/>
    <cellStyle name="20% - Accent1 5 4 3 2" xfId="47458" xr:uid="{00000000-0005-0000-0000-0000AAB80000}"/>
    <cellStyle name="20% - Accent1 5 4 3 2 2" xfId="47459" xr:uid="{00000000-0005-0000-0000-0000ABB80000}"/>
    <cellStyle name="20% - Accent1 5 4 3 2 2 2" xfId="47460" xr:uid="{00000000-0005-0000-0000-0000ACB80000}"/>
    <cellStyle name="20% - Accent1 5 4 3 2 2 2 2" xfId="47461" xr:uid="{00000000-0005-0000-0000-0000ADB80000}"/>
    <cellStyle name="20% - Accent1 5 4 3 2 2 3" xfId="47462" xr:uid="{00000000-0005-0000-0000-0000AEB80000}"/>
    <cellStyle name="20% - Accent1 5 4 3 2 3" xfId="47463" xr:uid="{00000000-0005-0000-0000-0000AFB80000}"/>
    <cellStyle name="20% - Accent1 5 4 3 2 3 2" xfId="47464" xr:uid="{00000000-0005-0000-0000-0000B0B80000}"/>
    <cellStyle name="20% - Accent1 5 4 3 2 4" xfId="47465" xr:uid="{00000000-0005-0000-0000-0000B1B80000}"/>
    <cellStyle name="20% - Accent1 5 4 3 3" xfId="47466" xr:uid="{00000000-0005-0000-0000-0000B2B80000}"/>
    <cellStyle name="20% - Accent1 5 4 3 3 2" xfId="47467" xr:uid="{00000000-0005-0000-0000-0000B3B80000}"/>
    <cellStyle name="20% - Accent1 5 4 3 3 2 2" xfId="47468" xr:uid="{00000000-0005-0000-0000-0000B4B80000}"/>
    <cellStyle name="20% - Accent1 5 4 3 3 2 2 2" xfId="47469" xr:uid="{00000000-0005-0000-0000-0000B5B80000}"/>
    <cellStyle name="20% - Accent1 5 4 3 3 2 3" xfId="47470" xr:uid="{00000000-0005-0000-0000-0000B6B80000}"/>
    <cellStyle name="20% - Accent1 5 4 3 3 3" xfId="47471" xr:uid="{00000000-0005-0000-0000-0000B7B80000}"/>
    <cellStyle name="20% - Accent1 5 4 3 3 3 2" xfId="47472" xr:uid="{00000000-0005-0000-0000-0000B8B80000}"/>
    <cellStyle name="20% - Accent1 5 4 3 3 4" xfId="47473" xr:uid="{00000000-0005-0000-0000-0000B9B80000}"/>
    <cellStyle name="20% - Accent1 5 4 3 4" xfId="47474" xr:uid="{00000000-0005-0000-0000-0000BAB80000}"/>
    <cellStyle name="20% - Accent1 5 4 3 4 2" xfId="47475" xr:uid="{00000000-0005-0000-0000-0000BBB80000}"/>
    <cellStyle name="20% - Accent1 5 4 3 4 2 2" xfId="47476" xr:uid="{00000000-0005-0000-0000-0000BCB80000}"/>
    <cellStyle name="20% - Accent1 5 4 3 4 2 2 2" xfId="47477" xr:uid="{00000000-0005-0000-0000-0000BDB80000}"/>
    <cellStyle name="20% - Accent1 5 4 3 4 2 3" xfId="47478" xr:uid="{00000000-0005-0000-0000-0000BEB80000}"/>
    <cellStyle name="20% - Accent1 5 4 3 4 3" xfId="47479" xr:uid="{00000000-0005-0000-0000-0000BFB80000}"/>
    <cellStyle name="20% - Accent1 5 4 3 4 3 2" xfId="47480" xr:uid="{00000000-0005-0000-0000-0000C0B80000}"/>
    <cellStyle name="20% - Accent1 5 4 3 4 4" xfId="47481" xr:uid="{00000000-0005-0000-0000-0000C1B80000}"/>
    <cellStyle name="20% - Accent1 5 4 3 5" xfId="47482" xr:uid="{00000000-0005-0000-0000-0000C2B80000}"/>
    <cellStyle name="20% - Accent1 5 4 3 5 2" xfId="47483" xr:uid="{00000000-0005-0000-0000-0000C3B80000}"/>
    <cellStyle name="20% - Accent1 5 4 3 5 2 2" xfId="47484" xr:uid="{00000000-0005-0000-0000-0000C4B80000}"/>
    <cellStyle name="20% - Accent1 5 4 3 5 3" xfId="47485" xr:uid="{00000000-0005-0000-0000-0000C5B80000}"/>
    <cellStyle name="20% - Accent1 5 4 3 6" xfId="47486" xr:uid="{00000000-0005-0000-0000-0000C6B80000}"/>
    <cellStyle name="20% - Accent1 5 4 3 6 2" xfId="47487" xr:uid="{00000000-0005-0000-0000-0000C7B80000}"/>
    <cellStyle name="20% - Accent1 5 4 3 6 2 2" xfId="47488" xr:uid="{00000000-0005-0000-0000-0000C8B80000}"/>
    <cellStyle name="20% - Accent1 5 4 3 6 3" xfId="47489" xr:uid="{00000000-0005-0000-0000-0000C9B80000}"/>
    <cellStyle name="20% - Accent1 5 4 3 7" xfId="47490" xr:uid="{00000000-0005-0000-0000-0000CAB80000}"/>
    <cellStyle name="20% - Accent1 5 4 3 7 2" xfId="47491" xr:uid="{00000000-0005-0000-0000-0000CBB80000}"/>
    <cellStyle name="20% - Accent1 5 4 3 8" xfId="47492" xr:uid="{00000000-0005-0000-0000-0000CCB80000}"/>
    <cellStyle name="20% - Accent1 5 4 3 8 2" xfId="47493" xr:uid="{00000000-0005-0000-0000-0000CDB80000}"/>
    <cellStyle name="20% - Accent1 5 4 3 9" xfId="47494" xr:uid="{00000000-0005-0000-0000-0000CEB80000}"/>
    <cellStyle name="20% - Accent1 5 4 4" xfId="47495" xr:uid="{00000000-0005-0000-0000-0000CFB80000}"/>
    <cellStyle name="20% - Accent1 5 4 4 2" xfId="47496" xr:uid="{00000000-0005-0000-0000-0000D0B80000}"/>
    <cellStyle name="20% - Accent1 5 4 4 2 2" xfId="47497" xr:uid="{00000000-0005-0000-0000-0000D1B80000}"/>
    <cellStyle name="20% - Accent1 5 4 4 2 2 2" xfId="47498" xr:uid="{00000000-0005-0000-0000-0000D2B80000}"/>
    <cellStyle name="20% - Accent1 5 4 4 2 3" xfId="47499" xr:uid="{00000000-0005-0000-0000-0000D3B80000}"/>
    <cellStyle name="20% - Accent1 5 4 4 3" xfId="47500" xr:uid="{00000000-0005-0000-0000-0000D4B80000}"/>
    <cellStyle name="20% - Accent1 5 4 4 3 2" xfId="47501" xr:uid="{00000000-0005-0000-0000-0000D5B80000}"/>
    <cellStyle name="20% - Accent1 5 4 4 4" xfId="47502" xr:uid="{00000000-0005-0000-0000-0000D6B80000}"/>
    <cellStyle name="20% - Accent1 5 4 5" xfId="47503" xr:uid="{00000000-0005-0000-0000-0000D7B80000}"/>
    <cellStyle name="20% - Accent1 5 4 5 2" xfId="47504" xr:uid="{00000000-0005-0000-0000-0000D8B80000}"/>
    <cellStyle name="20% - Accent1 5 4 5 2 2" xfId="47505" xr:uid="{00000000-0005-0000-0000-0000D9B80000}"/>
    <cellStyle name="20% - Accent1 5 4 5 2 2 2" xfId="47506" xr:uid="{00000000-0005-0000-0000-0000DAB80000}"/>
    <cellStyle name="20% - Accent1 5 4 5 2 3" xfId="47507" xr:uid="{00000000-0005-0000-0000-0000DBB80000}"/>
    <cellStyle name="20% - Accent1 5 4 5 3" xfId="47508" xr:uid="{00000000-0005-0000-0000-0000DCB80000}"/>
    <cellStyle name="20% - Accent1 5 4 5 3 2" xfId="47509" xr:uid="{00000000-0005-0000-0000-0000DDB80000}"/>
    <cellStyle name="20% - Accent1 5 4 5 4" xfId="47510" xr:uid="{00000000-0005-0000-0000-0000DEB80000}"/>
    <cellStyle name="20% - Accent1 5 4 6" xfId="47511" xr:uid="{00000000-0005-0000-0000-0000DFB80000}"/>
    <cellStyle name="20% - Accent1 5 4 6 2" xfId="47512" xr:uid="{00000000-0005-0000-0000-0000E0B80000}"/>
    <cellStyle name="20% - Accent1 5 4 6 2 2" xfId="47513" xr:uid="{00000000-0005-0000-0000-0000E1B80000}"/>
    <cellStyle name="20% - Accent1 5 4 6 2 2 2" xfId="47514" xr:uid="{00000000-0005-0000-0000-0000E2B80000}"/>
    <cellStyle name="20% - Accent1 5 4 6 2 3" xfId="47515" xr:uid="{00000000-0005-0000-0000-0000E3B80000}"/>
    <cellStyle name="20% - Accent1 5 4 6 3" xfId="47516" xr:uid="{00000000-0005-0000-0000-0000E4B80000}"/>
    <cellStyle name="20% - Accent1 5 4 6 3 2" xfId="47517" xr:uid="{00000000-0005-0000-0000-0000E5B80000}"/>
    <cellStyle name="20% - Accent1 5 4 6 4" xfId="47518" xr:uid="{00000000-0005-0000-0000-0000E6B80000}"/>
    <cellStyle name="20% - Accent1 5 4 7" xfId="47519" xr:uid="{00000000-0005-0000-0000-0000E7B80000}"/>
    <cellStyle name="20% - Accent1 5 4 7 2" xfId="47520" xr:uid="{00000000-0005-0000-0000-0000E8B80000}"/>
    <cellStyle name="20% - Accent1 5 4 7 2 2" xfId="47521" xr:uid="{00000000-0005-0000-0000-0000E9B80000}"/>
    <cellStyle name="20% - Accent1 5 4 7 3" xfId="47522" xr:uid="{00000000-0005-0000-0000-0000EAB80000}"/>
    <cellStyle name="20% - Accent1 5 4 8" xfId="47523" xr:uid="{00000000-0005-0000-0000-0000EBB80000}"/>
    <cellStyle name="20% - Accent1 5 4 8 2" xfId="47524" xr:uid="{00000000-0005-0000-0000-0000ECB80000}"/>
    <cellStyle name="20% - Accent1 5 4 8 2 2" xfId="47525" xr:uid="{00000000-0005-0000-0000-0000EDB80000}"/>
    <cellStyle name="20% - Accent1 5 4 8 3" xfId="47526" xr:uid="{00000000-0005-0000-0000-0000EEB80000}"/>
    <cellStyle name="20% - Accent1 5 4 9" xfId="47527" xr:uid="{00000000-0005-0000-0000-0000EFB80000}"/>
    <cellStyle name="20% - Accent1 5 4 9 2" xfId="47528" xr:uid="{00000000-0005-0000-0000-0000F0B80000}"/>
    <cellStyle name="20% - Accent1 5 5" xfId="47529" xr:uid="{00000000-0005-0000-0000-0000F1B80000}"/>
    <cellStyle name="20% - Accent1 5 5 10" xfId="47530" xr:uid="{00000000-0005-0000-0000-0000F2B80000}"/>
    <cellStyle name="20% - Accent1 5 5 10 2" xfId="47531" xr:uid="{00000000-0005-0000-0000-0000F3B80000}"/>
    <cellStyle name="20% - Accent1 5 5 11" xfId="47532" xr:uid="{00000000-0005-0000-0000-0000F4B80000}"/>
    <cellStyle name="20% - Accent1 5 5 2" xfId="47533" xr:uid="{00000000-0005-0000-0000-0000F5B80000}"/>
    <cellStyle name="20% - Accent1 5 5 2 2" xfId="47534" xr:uid="{00000000-0005-0000-0000-0000F6B80000}"/>
    <cellStyle name="20% - Accent1 5 5 2 2 2" xfId="47535" xr:uid="{00000000-0005-0000-0000-0000F7B80000}"/>
    <cellStyle name="20% - Accent1 5 5 2 2 2 2" xfId="47536" xr:uid="{00000000-0005-0000-0000-0000F8B80000}"/>
    <cellStyle name="20% - Accent1 5 5 2 2 2 2 2" xfId="47537" xr:uid="{00000000-0005-0000-0000-0000F9B80000}"/>
    <cellStyle name="20% - Accent1 5 5 2 2 2 3" xfId="47538" xr:uid="{00000000-0005-0000-0000-0000FAB80000}"/>
    <cellStyle name="20% - Accent1 5 5 2 2 3" xfId="47539" xr:uid="{00000000-0005-0000-0000-0000FBB80000}"/>
    <cellStyle name="20% - Accent1 5 5 2 2 3 2" xfId="47540" xr:uid="{00000000-0005-0000-0000-0000FCB80000}"/>
    <cellStyle name="20% - Accent1 5 5 2 2 4" xfId="47541" xr:uid="{00000000-0005-0000-0000-0000FDB80000}"/>
    <cellStyle name="20% - Accent1 5 5 2 3" xfId="47542" xr:uid="{00000000-0005-0000-0000-0000FEB80000}"/>
    <cellStyle name="20% - Accent1 5 5 2 3 2" xfId="47543" xr:uid="{00000000-0005-0000-0000-0000FFB80000}"/>
    <cellStyle name="20% - Accent1 5 5 2 3 2 2" xfId="47544" xr:uid="{00000000-0005-0000-0000-000000B90000}"/>
    <cellStyle name="20% - Accent1 5 5 2 3 2 2 2" xfId="47545" xr:uid="{00000000-0005-0000-0000-000001B90000}"/>
    <cellStyle name="20% - Accent1 5 5 2 3 2 3" xfId="47546" xr:uid="{00000000-0005-0000-0000-000002B90000}"/>
    <cellStyle name="20% - Accent1 5 5 2 3 3" xfId="47547" xr:uid="{00000000-0005-0000-0000-000003B90000}"/>
    <cellStyle name="20% - Accent1 5 5 2 3 3 2" xfId="47548" xr:uid="{00000000-0005-0000-0000-000004B90000}"/>
    <cellStyle name="20% - Accent1 5 5 2 3 4" xfId="47549" xr:uid="{00000000-0005-0000-0000-000005B90000}"/>
    <cellStyle name="20% - Accent1 5 5 2 4" xfId="47550" xr:uid="{00000000-0005-0000-0000-000006B90000}"/>
    <cellStyle name="20% - Accent1 5 5 2 4 2" xfId="47551" xr:uid="{00000000-0005-0000-0000-000007B90000}"/>
    <cellStyle name="20% - Accent1 5 5 2 4 2 2" xfId="47552" xr:uid="{00000000-0005-0000-0000-000008B90000}"/>
    <cellStyle name="20% - Accent1 5 5 2 4 2 2 2" xfId="47553" xr:uid="{00000000-0005-0000-0000-000009B90000}"/>
    <cellStyle name="20% - Accent1 5 5 2 4 2 3" xfId="47554" xr:uid="{00000000-0005-0000-0000-00000AB90000}"/>
    <cellStyle name="20% - Accent1 5 5 2 4 3" xfId="47555" xr:uid="{00000000-0005-0000-0000-00000BB90000}"/>
    <cellStyle name="20% - Accent1 5 5 2 4 3 2" xfId="47556" xr:uid="{00000000-0005-0000-0000-00000CB90000}"/>
    <cellStyle name="20% - Accent1 5 5 2 4 4" xfId="47557" xr:uid="{00000000-0005-0000-0000-00000DB90000}"/>
    <cellStyle name="20% - Accent1 5 5 2 5" xfId="47558" xr:uid="{00000000-0005-0000-0000-00000EB90000}"/>
    <cellStyle name="20% - Accent1 5 5 2 5 2" xfId="47559" xr:uid="{00000000-0005-0000-0000-00000FB90000}"/>
    <cellStyle name="20% - Accent1 5 5 2 5 2 2" xfId="47560" xr:uid="{00000000-0005-0000-0000-000010B90000}"/>
    <cellStyle name="20% - Accent1 5 5 2 5 3" xfId="47561" xr:uid="{00000000-0005-0000-0000-000011B90000}"/>
    <cellStyle name="20% - Accent1 5 5 2 6" xfId="47562" xr:uid="{00000000-0005-0000-0000-000012B90000}"/>
    <cellStyle name="20% - Accent1 5 5 2 6 2" xfId="47563" xr:uid="{00000000-0005-0000-0000-000013B90000}"/>
    <cellStyle name="20% - Accent1 5 5 2 6 2 2" xfId="47564" xr:uid="{00000000-0005-0000-0000-000014B90000}"/>
    <cellStyle name="20% - Accent1 5 5 2 6 3" xfId="47565" xr:uid="{00000000-0005-0000-0000-000015B90000}"/>
    <cellStyle name="20% - Accent1 5 5 2 7" xfId="47566" xr:uid="{00000000-0005-0000-0000-000016B90000}"/>
    <cellStyle name="20% - Accent1 5 5 2 7 2" xfId="47567" xr:uid="{00000000-0005-0000-0000-000017B90000}"/>
    <cellStyle name="20% - Accent1 5 5 2 8" xfId="47568" xr:uid="{00000000-0005-0000-0000-000018B90000}"/>
    <cellStyle name="20% - Accent1 5 5 2 8 2" xfId="47569" xr:uid="{00000000-0005-0000-0000-000019B90000}"/>
    <cellStyle name="20% - Accent1 5 5 2 9" xfId="47570" xr:uid="{00000000-0005-0000-0000-00001AB90000}"/>
    <cellStyle name="20% - Accent1 5 5 3" xfId="47571" xr:uid="{00000000-0005-0000-0000-00001BB90000}"/>
    <cellStyle name="20% - Accent1 5 5 3 2" xfId="47572" xr:uid="{00000000-0005-0000-0000-00001CB90000}"/>
    <cellStyle name="20% - Accent1 5 5 3 2 2" xfId="47573" xr:uid="{00000000-0005-0000-0000-00001DB90000}"/>
    <cellStyle name="20% - Accent1 5 5 3 2 2 2" xfId="47574" xr:uid="{00000000-0005-0000-0000-00001EB90000}"/>
    <cellStyle name="20% - Accent1 5 5 3 2 2 2 2" xfId="47575" xr:uid="{00000000-0005-0000-0000-00001FB90000}"/>
    <cellStyle name="20% - Accent1 5 5 3 2 2 3" xfId="47576" xr:uid="{00000000-0005-0000-0000-000020B90000}"/>
    <cellStyle name="20% - Accent1 5 5 3 2 3" xfId="47577" xr:uid="{00000000-0005-0000-0000-000021B90000}"/>
    <cellStyle name="20% - Accent1 5 5 3 2 3 2" xfId="47578" xr:uid="{00000000-0005-0000-0000-000022B90000}"/>
    <cellStyle name="20% - Accent1 5 5 3 2 4" xfId="47579" xr:uid="{00000000-0005-0000-0000-000023B90000}"/>
    <cellStyle name="20% - Accent1 5 5 3 3" xfId="47580" xr:uid="{00000000-0005-0000-0000-000024B90000}"/>
    <cellStyle name="20% - Accent1 5 5 3 3 2" xfId="47581" xr:uid="{00000000-0005-0000-0000-000025B90000}"/>
    <cellStyle name="20% - Accent1 5 5 3 3 2 2" xfId="47582" xr:uid="{00000000-0005-0000-0000-000026B90000}"/>
    <cellStyle name="20% - Accent1 5 5 3 3 2 2 2" xfId="47583" xr:uid="{00000000-0005-0000-0000-000027B90000}"/>
    <cellStyle name="20% - Accent1 5 5 3 3 2 3" xfId="47584" xr:uid="{00000000-0005-0000-0000-000028B90000}"/>
    <cellStyle name="20% - Accent1 5 5 3 3 3" xfId="47585" xr:uid="{00000000-0005-0000-0000-000029B90000}"/>
    <cellStyle name="20% - Accent1 5 5 3 3 3 2" xfId="47586" xr:uid="{00000000-0005-0000-0000-00002AB90000}"/>
    <cellStyle name="20% - Accent1 5 5 3 3 4" xfId="47587" xr:uid="{00000000-0005-0000-0000-00002BB90000}"/>
    <cellStyle name="20% - Accent1 5 5 3 4" xfId="47588" xr:uid="{00000000-0005-0000-0000-00002CB90000}"/>
    <cellStyle name="20% - Accent1 5 5 3 4 2" xfId="47589" xr:uid="{00000000-0005-0000-0000-00002DB90000}"/>
    <cellStyle name="20% - Accent1 5 5 3 4 2 2" xfId="47590" xr:uid="{00000000-0005-0000-0000-00002EB90000}"/>
    <cellStyle name="20% - Accent1 5 5 3 4 2 2 2" xfId="47591" xr:uid="{00000000-0005-0000-0000-00002FB90000}"/>
    <cellStyle name="20% - Accent1 5 5 3 4 2 3" xfId="47592" xr:uid="{00000000-0005-0000-0000-000030B90000}"/>
    <cellStyle name="20% - Accent1 5 5 3 4 3" xfId="47593" xr:uid="{00000000-0005-0000-0000-000031B90000}"/>
    <cellStyle name="20% - Accent1 5 5 3 4 3 2" xfId="47594" xr:uid="{00000000-0005-0000-0000-000032B90000}"/>
    <cellStyle name="20% - Accent1 5 5 3 4 4" xfId="47595" xr:uid="{00000000-0005-0000-0000-000033B90000}"/>
    <cellStyle name="20% - Accent1 5 5 3 5" xfId="47596" xr:uid="{00000000-0005-0000-0000-000034B90000}"/>
    <cellStyle name="20% - Accent1 5 5 3 5 2" xfId="47597" xr:uid="{00000000-0005-0000-0000-000035B90000}"/>
    <cellStyle name="20% - Accent1 5 5 3 5 2 2" xfId="47598" xr:uid="{00000000-0005-0000-0000-000036B90000}"/>
    <cellStyle name="20% - Accent1 5 5 3 5 3" xfId="47599" xr:uid="{00000000-0005-0000-0000-000037B90000}"/>
    <cellStyle name="20% - Accent1 5 5 3 6" xfId="47600" xr:uid="{00000000-0005-0000-0000-000038B90000}"/>
    <cellStyle name="20% - Accent1 5 5 3 6 2" xfId="47601" xr:uid="{00000000-0005-0000-0000-000039B90000}"/>
    <cellStyle name="20% - Accent1 5 5 3 6 2 2" xfId="47602" xr:uid="{00000000-0005-0000-0000-00003AB90000}"/>
    <cellStyle name="20% - Accent1 5 5 3 6 3" xfId="47603" xr:uid="{00000000-0005-0000-0000-00003BB90000}"/>
    <cellStyle name="20% - Accent1 5 5 3 7" xfId="47604" xr:uid="{00000000-0005-0000-0000-00003CB90000}"/>
    <cellStyle name="20% - Accent1 5 5 3 7 2" xfId="47605" xr:uid="{00000000-0005-0000-0000-00003DB90000}"/>
    <cellStyle name="20% - Accent1 5 5 3 8" xfId="47606" xr:uid="{00000000-0005-0000-0000-00003EB90000}"/>
    <cellStyle name="20% - Accent1 5 5 3 8 2" xfId="47607" xr:uid="{00000000-0005-0000-0000-00003FB90000}"/>
    <cellStyle name="20% - Accent1 5 5 3 9" xfId="47608" xr:uid="{00000000-0005-0000-0000-000040B90000}"/>
    <cellStyle name="20% - Accent1 5 5 4" xfId="47609" xr:uid="{00000000-0005-0000-0000-000041B90000}"/>
    <cellStyle name="20% - Accent1 5 5 4 2" xfId="47610" xr:uid="{00000000-0005-0000-0000-000042B90000}"/>
    <cellStyle name="20% - Accent1 5 5 4 2 2" xfId="47611" xr:uid="{00000000-0005-0000-0000-000043B90000}"/>
    <cellStyle name="20% - Accent1 5 5 4 2 2 2" xfId="47612" xr:uid="{00000000-0005-0000-0000-000044B90000}"/>
    <cellStyle name="20% - Accent1 5 5 4 2 3" xfId="47613" xr:uid="{00000000-0005-0000-0000-000045B90000}"/>
    <cellStyle name="20% - Accent1 5 5 4 3" xfId="47614" xr:uid="{00000000-0005-0000-0000-000046B90000}"/>
    <cellStyle name="20% - Accent1 5 5 4 3 2" xfId="47615" xr:uid="{00000000-0005-0000-0000-000047B90000}"/>
    <cellStyle name="20% - Accent1 5 5 4 4" xfId="47616" xr:uid="{00000000-0005-0000-0000-000048B90000}"/>
    <cellStyle name="20% - Accent1 5 5 5" xfId="47617" xr:uid="{00000000-0005-0000-0000-000049B90000}"/>
    <cellStyle name="20% - Accent1 5 5 5 2" xfId="47618" xr:uid="{00000000-0005-0000-0000-00004AB90000}"/>
    <cellStyle name="20% - Accent1 5 5 5 2 2" xfId="47619" xr:uid="{00000000-0005-0000-0000-00004BB90000}"/>
    <cellStyle name="20% - Accent1 5 5 5 2 2 2" xfId="47620" xr:uid="{00000000-0005-0000-0000-00004CB90000}"/>
    <cellStyle name="20% - Accent1 5 5 5 2 3" xfId="47621" xr:uid="{00000000-0005-0000-0000-00004DB90000}"/>
    <cellStyle name="20% - Accent1 5 5 5 3" xfId="47622" xr:uid="{00000000-0005-0000-0000-00004EB90000}"/>
    <cellStyle name="20% - Accent1 5 5 5 3 2" xfId="47623" xr:uid="{00000000-0005-0000-0000-00004FB90000}"/>
    <cellStyle name="20% - Accent1 5 5 5 4" xfId="47624" xr:uid="{00000000-0005-0000-0000-000050B90000}"/>
    <cellStyle name="20% - Accent1 5 5 6" xfId="47625" xr:uid="{00000000-0005-0000-0000-000051B90000}"/>
    <cellStyle name="20% - Accent1 5 5 6 2" xfId="47626" xr:uid="{00000000-0005-0000-0000-000052B90000}"/>
    <cellStyle name="20% - Accent1 5 5 6 2 2" xfId="47627" xr:uid="{00000000-0005-0000-0000-000053B90000}"/>
    <cellStyle name="20% - Accent1 5 5 6 2 2 2" xfId="47628" xr:uid="{00000000-0005-0000-0000-000054B90000}"/>
    <cellStyle name="20% - Accent1 5 5 6 2 3" xfId="47629" xr:uid="{00000000-0005-0000-0000-000055B90000}"/>
    <cellStyle name="20% - Accent1 5 5 6 3" xfId="47630" xr:uid="{00000000-0005-0000-0000-000056B90000}"/>
    <cellStyle name="20% - Accent1 5 5 6 3 2" xfId="47631" xr:uid="{00000000-0005-0000-0000-000057B90000}"/>
    <cellStyle name="20% - Accent1 5 5 6 4" xfId="47632" xr:uid="{00000000-0005-0000-0000-000058B90000}"/>
    <cellStyle name="20% - Accent1 5 5 7" xfId="47633" xr:uid="{00000000-0005-0000-0000-000059B90000}"/>
    <cellStyle name="20% - Accent1 5 5 7 2" xfId="47634" xr:uid="{00000000-0005-0000-0000-00005AB90000}"/>
    <cellStyle name="20% - Accent1 5 5 7 2 2" xfId="47635" xr:uid="{00000000-0005-0000-0000-00005BB90000}"/>
    <cellStyle name="20% - Accent1 5 5 7 3" xfId="47636" xr:uid="{00000000-0005-0000-0000-00005CB90000}"/>
    <cellStyle name="20% - Accent1 5 5 8" xfId="47637" xr:uid="{00000000-0005-0000-0000-00005DB90000}"/>
    <cellStyle name="20% - Accent1 5 5 8 2" xfId="47638" xr:uid="{00000000-0005-0000-0000-00005EB90000}"/>
    <cellStyle name="20% - Accent1 5 5 8 2 2" xfId="47639" xr:uid="{00000000-0005-0000-0000-00005FB90000}"/>
    <cellStyle name="20% - Accent1 5 5 8 3" xfId="47640" xr:uid="{00000000-0005-0000-0000-000060B90000}"/>
    <cellStyle name="20% - Accent1 5 5 9" xfId="47641" xr:uid="{00000000-0005-0000-0000-000061B90000}"/>
    <cellStyle name="20% - Accent1 5 5 9 2" xfId="47642" xr:uid="{00000000-0005-0000-0000-000062B90000}"/>
    <cellStyle name="20% - Accent1 5 6" xfId="47643" xr:uid="{00000000-0005-0000-0000-000063B90000}"/>
    <cellStyle name="20% - Accent1 5 6 10" xfId="47644" xr:uid="{00000000-0005-0000-0000-000064B90000}"/>
    <cellStyle name="20% - Accent1 5 6 10 2" xfId="47645" xr:uid="{00000000-0005-0000-0000-000065B90000}"/>
    <cellStyle name="20% - Accent1 5 6 11" xfId="47646" xr:uid="{00000000-0005-0000-0000-000066B90000}"/>
    <cellStyle name="20% - Accent1 5 6 2" xfId="47647" xr:uid="{00000000-0005-0000-0000-000067B90000}"/>
    <cellStyle name="20% - Accent1 5 6 2 2" xfId="47648" xr:uid="{00000000-0005-0000-0000-000068B90000}"/>
    <cellStyle name="20% - Accent1 5 6 2 2 2" xfId="47649" xr:uid="{00000000-0005-0000-0000-000069B90000}"/>
    <cellStyle name="20% - Accent1 5 6 2 2 2 2" xfId="47650" xr:uid="{00000000-0005-0000-0000-00006AB90000}"/>
    <cellStyle name="20% - Accent1 5 6 2 2 2 2 2" xfId="47651" xr:uid="{00000000-0005-0000-0000-00006BB90000}"/>
    <cellStyle name="20% - Accent1 5 6 2 2 2 3" xfId="47652" xr:uid="{00000000-0005-0000-0000-00006CB90000}"/>
    <cellStyle name="20% - Accent1 5 6 2 2 3" xfId="47653" xr:uid="{00000000-0005-0000-0000-00006DB90000}"/>
    <cellStyle name="20% - Accent1 5 6 2 2 3 2" xfId="47654" xr:uid="{00000000-0005-0000-0000-00006EB90000}"/>
    <cellStyle name="20% - Accent1 5 6 2 2 4" xfId="47655" xr:uid="{00000000-0005-0000-0000-00006FB90000}"/>
    <cellStyle name="20% - Accent1 5 6 2 3" xfId="47656" xr:uid="{00000000-0005-0000-0000-000070B90000}"/>
    <cellStyle name="20% - Accent1 5 6 2 3 2" xfId="47657" xr:uid="{00000000-0005-0000-0000-000071B90000}"/>
    <cellStyle name="20% - Accent1 5 6 2 3 2 2" xfId="47658" xr:uid="{00000000-0005-0000-0000-000072B90000}"/>
    <cellStyle name="20% - Accent1 5 6 2 3 2 2 2" xfId="47659" xr:uid="{00000000-0005-0000-0000-000073B90000}"/>
    <cellStyle name="20% - Accent1 5 6 2 3 2 3" xfId="47660" xr:uid="{00000000-0005-0000-0000-000074B90000}"/>
    <cellStyle name="20% - Accent1 5 6 2 3 3" xfId="47661" xr:uid="{00000000-0005-0000-0000-000075B90000}"/>
    <cellStyle name="20% - Accent1 5 6 2 3 3 2" xfId="47662" xr:uid="{00000000-0005-0000-0000-000076B90000}"/>
    <cellStyle name="20% - Accent1 5 6 2 3 4" xfId="47663" xr:uid="{00000000-0005-0000-0000-000077B90000}"/>
    <cellStyle name="20% - Accent1 5 6 2 4" xfId="47664" xr:uid="{00000000-0005-0000-0000-000078B90000}"/>
    <cellStyle name="20% - Accent1 5 6 2 4 2" xfId="47665" xr:uid="{00000000-0005-0000-0000-000079B90000}"/>
    <cellStyle name="20% - Accent1 5 6 2 4 2 2" xfId="47666" xr:uid="{00000000-0005-0000-0000-00007AB90000}"/>
    <cellStyle name="20% - Accent1 5 6 2 4 2 2 2" xfId="47667" xr:uid="{00000000-0005-0000-0000-00007BB90000}"/>
    <cellStyle name="20% - Accent1 5 6 2 4 2 3" xfId="47668" xr:uid="{00000000-0005-0000-0000-00007CB90000}"/>
    <cellStyle name="20% - Accent1 5 6 2 4 3" xfId="47669" xr:uid="{00000000-0005-0000-0000-00007DB90000}"/>
    <cellStyle name="20% - Accent1 5 6 2 4 3 2" xfId="47670" xr:uid="{00000000-0005-0000-0000-00007EB90000}"/>
    <cellStyle name="20% - Accent1 5 6 2 4 4" xfId="47671" xr:uid="{00000000-0005-0000-0000-00007FB90000}"/>
    <cellStyle name="20% - Accent1 5 6 2 5" xfId="47672" xr:uid="{00000000-0005-0000-0000-000080B90000}"/>
    <cellStyle name="20% - Accent1 5 6 2 5 2" xfId="47673" xr:uid="{00000000-0005-0000-0000-000081B90000}"/>
    <cellStyle name="20% - Accent1 5 6 2 5 2 2" xfId="47674" xr:uid="{00000000-0005-0000-0000-000082B90000}"/>
    <cellStyle name="20% - Accent1 5 6 2 5 3" xfId="47675" xr:uid="{00000000-0005-0000-0000-000083B90000}"/>
    <cellStyle name="20% - Accent1 5 6 2 6" xfId="47676" xr:uid="{00000000-0005-0000-0000-000084B90000}"/>
    <cellStyle name="20% - Accent1 5 6 2 6 2" xfId="47677" xr:uid="{00000000-0005-0000-0000-000085B90000}"/>
    <cellStyle name="20% - Accent1 5 6 2 6 2 2" xfId="47678" xr:uid="{00000000-0005-0000-0000-000086B90000}"/>
    <cellStyle name="20% - Accent1 5 6 2 6 3" xfId="47679" xr:uid="{00000000-0005-0000-0000-000087B90000}"/>
    <cellStyle name="20% - Accent1 5 6 2 7" xfId="47680" xr:uid="{00000000-0005-0000-0000-000088B90000}"/>
    <cellStyle name="20% - Accent1 5 6 2 7 2" xfId="47681" xr:uid="{00000000-0005-0000-0000-000089B90000}"/>
    <cellStyle name="20% - Accent1 5 6 2 8" xfId="47682" xr:uid="{00000000-0005-0000-0000-00008AB90000}"/>
    <cellStyle name="20% - Accent1 5 6 2 8 2" xfId="47683" xr:uid="{00000000-0005-0000-0000-00008BB90000}"/>
    <cellStyle name="20% - Accent1 5 6 2 9" xfId="47684" xr:uid="{00000000-0005-0000-0000-00008CB90000}"/>
    <cellStyle name="20% - Accent1 5 6 3" xfId="47685" xr:uid="{00000000-0005-0000-0000-00008DB90000}"/>
    <cellStyle name="20% - Accent1 5 6 3 2" xfId="47686" xr:uid="{00000000-0005-0000-0000-00008EB90000}"/>
    <cellStyle name="20% - Accent1 5 6 3 2 2" xfId="47687" xr:uid="{00000000-0005-0000-0000-00008FB90000}"/>
    <cellStyle name="20% - Accent1 5 6 3 2 2 2" xfId="47688" xr:uid="{00000000-0005-0000-0000-000090B90000}"/>
    <cellStyle name="20% - Accent1 5 6 3 2 2 2 2" xfId="47689" xr:uid="{00000000-0005-0000-0000-000091B90000}"/>
    <cellStyle name="20% - Accent1 5 6 3 2 2 3" xfId="47690" xr:uid="{00000000-0005-0000-0000-000092B90000}"/>
    <cellStyle name="20% - Accent1 5 6 3 2 3" xfId="47691" xr:uid="{00000000-0005-0000-0000-000093B90000}"/>
    <cellStyle name="20% - Accent1 5 6 3 2 3 2" xfId="47692" xr:uid="{00000000-0005-0000-0000-000094B90000}"/>
    <cellStyle name="20% - Accent1 5 6 3 2 4" xfId="47693" xr:uid="{00000000-0005-0000-0000-000095B90000}"/>
    <cellStyle name="20% - Accent1 5 6 3 3" xfId="47694" xr:uid="{00000000-0005-0000-0000-000096B90000}"/>
    <cellStyle name="20% - Accent1 5 6 3 3 2" xfId="47695" xr:uid="{00000000-0005-0000-0000-000097B90000}"/>
    <cellStyle name="20% - Accent1 5 6 3 3 2 2" xfId="47696" xr:uid="{00000000-0005-0000-0000-000098B90000}"/>
    <cellStyle name="20% - Accent1 5 6 3 3 2 2 2" xfId="47697" xr:uid="{00000000-0005-0000-0000-000099B90000}"/>
    <cellStyle name="20% - Accent1 5 6 3 3 2 3" xfId="47698" xr:uid="{00000000-0005-0000-0000-00009AB90000}"/>
    <cellStyle name="20% - Accent1 5 6 3 3 3" xfId="47699" xr:uid="{00000000-0005-0000-0000-00009BB90000}"/>
    <cellStyle name="20% - Accent1 5 6 3 3 3 2" xfId="47700" xr:uid="{00000000-0005-0000-0000-00009CB90000}"/>
    <cellStyle name="20% - Accent1 5 6 3 3 4" xfId="47701" xr:uid="{00000000-0005-0000-0000-00009DB90000}"/>
    <cellStyle name="20% - Accent1 5 6 3 4" xfId="47702" xr:uid="{00000000-0005-0000-0000-00009EB90000}"/>
    <cellStyle name="20% - Accent1 5 6 3 4 2" xfId="47703" xr:uid="{00000000-0005-0000-0000-00009FB90000}"/>
    <cellStyle name="20% - Accent1 5 6 3 4 2 2" xfId="47704" xr:uid="{00000000-0005-0000-0000-0000A0B90000}"/>
    <cellStyle name="20% - Accent1 5 6 3 4 2 2 2" xfId="47705" xr:uid="{00000000-0005-0000-0000-0000A1B90000}"/>
    <cellStyle name="20% - Accent1 5 6 3 4 2 3" xfId="47706" xr:uid="{00000000-0005-0000-0000-0000A2B90000}"/>
    <cellStyle name="20% - Accent1 5 6 3 4 3" xfId="47707" xr:uid="{00000000-0005-0000-0000-0000A3B90000}"/>
    <cellStyle name="20% - Accent1 5 6 3 4 3 2" xfId="47708" xr:uid="{00000000-0005-0000-0000-0000A4B90000}"/>
    <cellStyle name="20% - Accent1 5 6 3 4 4" xfId="47709" xr:uid="{00000000-0005-0000-0000-0000A5B90000}"/>
    <cellStyle name="20% - Accent1 5 6 3 5" xfId="47710" xr:uid="{00000000-0005-0000-0000-0000A6B90000}"/>
    <cellStyle name="20% - Accent1 5 6 3 5 2" xfId="47711" xr:uid="{00000000-0005-0000-0000-0000A7B90000}"/>
    <cellStyle name="20% - Accent1 5 6 3 5 2 2" xfId="47712" xr:uid="{00000000-0005-0000-0000-0000A8B90000}"/>
    <cellStyle name="20% - Accent1 5 6 3 5 3" xfId="47713" xr:uid="{00000000-0005-0000-0000-0000A9B90000}"/>
    <cellStyle name="20% - Accent1 5 6 3 6" xfId="47714" xr:uid="{00000000-0005-0000-0000-0000AAB90000}"/>
    <cellStyle name="20% - Accent1 5 6 3 6 2" xfId="47715" xr:uid="{00000000-0005-0000-0000-0000ABB90000}"/>
    <cellStyle name="20% - Accent1 5 6 3 6 2 2" xfId="47716" xr:uid="{00000000-0005-0000-0000-0000ACB90000}"/>
    <cellStyle name="20% - Accent1 5 6 3 6 3" xfId="47717" xr:uid="{00000000-0005-0000-0000-0000ADB90000}"/>
    <cellStyle name="20% - Accent1 5 6 3 7" xfId="47718" xr:uid="{00000000-0005-0000-0000-0000AEB90000}"/>
    <cellStyle name="20% - Accent1 5 6 3 7 2" xfId="47719" xr:uid="{00000000-0005-0000-0000-0000AFB90000}"/>
    <cellStyle name="20% - Accent1 5 6 3 8" xfId="47720" xr:uid="{00000000-0005-0000-0000-0000B0B90000}"/>
    <cellStyle name="20% - Accent1 5 6 3 8 2" xfId="47721" xr:uid="{00000000-0005-0000-0000-0000B1B90000}"/>
    <cellStyle name="20% - Accent1 5 6 3 9" xfId="47722" xr:uid="{00000000-0005-0000-0000-0000B2B90000}"/>
    <cellStyle name="20% - Accent1 5 6 4" xfId="47723" xr:uid="{00000000-0005-0000-0000-0000B3B90000}"/>
    <cellStyle name="20% - Accent1 5 6 4 2" xfId="47724" xr:uid="{00000000-0005-0000-0000-0000B4B90000}"/>
    <cellStyle name="20% - Accent1 5 6 4 2 2" xfId="47725" xr:uid="{00000000-0005-0000-0000-0000B5B90000}"/>
    <cellStyle name="20% - Accent1 5 6 4 2 2 2" xfId="47726" xr:uid="{00000000-0005-0000-0000-0000B6B90000}"/>
    <cellStyle name="20% - Accent1 5 6 4 2 3" xfId="47727" xr:uid="{00000000-0005-0000-0000-0000B7B90000}"/>
    <cellStyle name="20% - Accent1 5 6 4 3" xfId="47728" xr:uid="{00000000-0005-0000-0000-0000B8B90000}"/>
    <cellStyle name="20% - Accent1 5 6 4 3 2" xfId="47729" xr:uid="{00000000-0005-0000-0000-0000B9B90000}"/>
    <cellStyle name="20% - Accent1 5 6 4 4" xfId="47730" xr:uid="{00000000-0005-0000-0000-0000BAB90000}"/>
    <cellStyle name="20% - Accent1 5 6 5" xfId="47731" xr:uid="{00000000-0005-0000-0000-0000BBB90000}"/>
    <cellStyle name="20% - Accent1 5 6 5 2" xfId="47732" xr:uid="{00000000-0005-0000-0000-0000BCB90000}"/>
    <cellStyle name="20% - Accent1 5 6 5 2 2" xfId="47733" xr:uid="{00000000-0005-0000-0000-0000BDB90000}"/>
    <cellStyle name="20% - Accent1 5 6 5 2 2 2" xfId="47734" xr:uid="{00000000-0005-0000-0000-0000BEB90000}"/>
    <cellStyle name="20% - Accent1 5 6 5 2 3" xfId="47735" xr:uid="{00000000-0005-0000-0000-0000BFB90000}"/>
    <cellStyle name="20% - Accent1 5 6 5 3" xfId="47736" xr:uid="{00000000-0005-0000-0000-0000C0B90000}"/>
    <cellStyle name="20% - Accent1 5 6 5 3 2" xfId="47737" xr:uid="{00000000-0005-0000-0000-0000C1B90000}"/>
    <cellStyle name="20% - Accent1 5 6 5 4" xfId="47738" xr:uid="{00000000-0005-0000-0000-0000C2B90000}"/>
    <cellStyle name="20% - Accent1 5 6 6" xfId="47739" xr:uid="{00000000-0005-0000-0000-0000C3B90000}"/>
    <cellStyle name="20% - Accent1 5 6 6 2" xfId="47740" xr:uid="{00000000-0005-0000-0000-0000C4B90000}"/>
    <cellStyle name="20% - Accent1 5 6 6 2 2" xfId="47741" xr:uid="{00000000-0005-0000-0000-0000C5B90000}"/>
    <cellStyle name="20% - Accent1 5 6 6 2 2 2" xfId="47742" xr:uid="{00000000-0005-0000-0000-0000C6B90000}"/>
    <cellStyle name="20% - Accent1 5 6 6 2 3" xfId="47743" xr:uid="{00000000-0005-0000-0000-0000C7B90000}"/>
    <cellStyle name="20% - Accent1 5 6 6 3" xfId="47744" xr:uid="{00000000-0005-0000-0000-0000C8B90000}"/>
    <cellStyle name="20% - Accent1 5 6 6 3 2" xfId="47745" xr:uid="{00000000-0005-0000-0000-0000C9B90000}"/>
    <cellStyle name="20% - Accent1 5 6 6 4" xfId="47746" xr:uid="{00000000-0005-0000-0000-0000CAB90000}"/>
    <cellStyle name="20% - Accent1 5 6 7" xfId="47747" xr:uid="{00000000-0005-0000-0000-0000CBB90000}"/>
    <cellStyle name="20% - Accent1 5 6 7 2" xfId="47748" xr:uid="{00000000-0005-0000-0000-0000CCB90000}"/>
    <cellStyle name="20% - Accent1 5 6 7 2 2" xfId="47749" xr:uid="{00000000-0005-0000-0000-0000CDB90000}"/>
    <cellStyle name="20% - Accent1 5 6 7 3" xfId="47750" xr:uid="{00000000-0005-0000-0000-0000CEB90000}"/>
    <cellStyle name="20% - Accent1 5 6 8" xfId="47751" xr:uid="{00000000-0005-0000-0000-0000CFB90000}"/>
    <cellStyle name="20% - Accent1 5 6 8 2" xfId="47752" xr:uid="{00000000-0005-0000-0000-0000D0B90000}"/>
    <cellStyle name="20% - Accent1 5 6 8 2 2" xfId="47753" xr:uid="{00000000-0005-0000-0000-0000D1B90000}"/>
    <cellStyle name="20% - Accent1 5 6 8 3" xfId="47754" xr:uid="{00000000-0005-0000-0000-0000D2B90000}"/>
    <cellStyle name="20% - Accent1 5 6 9" xfId="47755" xr:uid="{00000000-0005-0000-0000-0000D3B90000}"/>
    <cellStyle name="20% - Accent1 5 6 9 2" xfId="47756" xr:uid="{00000000-0005-0000-0000-0000D4B90000}"/>
    <cellStyle name="20% - Accent1 5 7" xfId="47757" xr:uid="{00000000-0005-0000-0000-0000D5B90000}"/>
    <cellStyle name="20% - Accent1 5 7 2" xfId="47758" xr:uid="{00000000-0005-0000-0000-0000D6B90000}"/>
    <cellStyle name="20% - Accent1 5 7 2 2" xfId="47759" xr:uid="{00000000-0005-0000-0000-0000D7B90000}"/>
    <cellStyle name="20% - Accent1 5 7 2 2 2" xfId="47760" xr:uid="{00000000-0005-0000-0000-0000D8B90000}"/>
    <cellStyle name="20% - Accent1 5 7 2 2 2 2" xfId="47761" xr:uid="{00000000-0005-0000-0000-0000D9B90000}"/>
    <cellStyle name="20% - Accent1 5 7 2 2 3" xfId="47762" xr:uid="{00000000-0005-0000-0000-0000DAB90000}"/>
    <cellStyle name="20% - Accent1 5 7 2 3" xfId="47763" xr:uid="{00000000-0005-0000-0000-0000DBB90000}"/>
    <cellStyle name="20% - Accent1 5 7 2 3 2" xfId="47764" xr:uid="{00000000-0005-0000-0000-0000DCB90000}"/>
    <cellStyle name="20% - Accent1 5 7 2 4" xfId="47765" xr:uid="{00000000-0005-0000-0000-0000DDB90000}"/>
    <cellStyle name="20% - Accent1 5 7 3" xfId="47766" xr:uid="{00000000-0005-0000-0000-0000DEB90000}"/>
    <cellStyle name="20% - Accent1 5 7 3 2" xfId="47767" xr:uid="{00000000-0005-0000-0000-0000DFB90000}"/>
    <cellStyle name="20% - Accent1 5 7 3 2 2" xfId="47768" xr:uid="{00000000-0005-0000-0000-0000E0B90000}"/>
    <cellStyle name="20% - Accent1 5 7 3 2 2 2" xfId="47769" xr:uid="{00000000-0005-0000-0000-0000E1B90000}"/>
    <cellStyle name="20% - Accent1 5 7 3 2 3" xfId="47770" xr:uid="{00000000-0005-0000-0000-0000E2B90000}"/>
    <cellStyle name="20% - Accent1 5 7 3 3" xfId="47771" xr:uid="{00000000-0005-0000-0000-0000E3B90000}"/>
    <cellStyle name="20% - Accent1 5 7 3 3 2" xfId="47772" xr:uid="{00000000-0005-0000-0000-0000E4B90000}"/>
    <cellStyle name="20% - Accent1 5 7 3 4" xfId="47773" xr:uid="{00000000-0005-0000-0000-0000E5B90000}"/>
    <cellStyle name="20% - Accent1 5 7 4" xfId="47774" xr:uid="{00000000-0005-0000-0000-0000E6B90000}"/>
    <cellStyle name="20% - Accent1 5 7 4 2" xfId="47775" xr:uid="{00000000-0005-0000-0000-0000E7B90000}"/>
    <cellStyle name="20% - Accent1 5 7 4 2 2" xfId="47776" xr:uid="{00000000-0005-0000-0000-0000E8B90000}"/>
    <cellStyle name="20% - Accent1 5 7 4 2 2 2" xfId="47777" xr:uid="{00000000-0005-0000-0000-0000E9B90000}"/>
    <cellStyle name="20% - Accent1 5 7 4 2 3" xfId="47778" xr:uid="{00000000-0005-0000-0000-0000EAB90000}"/>
    <cellStyle name="20% - Accent1 5 7 4 3" xfId="47779" xr:uid="{00000000-0005-0000-0000-0000EBB90000}"/>
    <cellStyle name="20% - Accent1 5 7 4 3 2" xfId="47780" xr:uid="{00000000-0005-0000-0000-0000ECB90000}"/>
    <cellStyle name="20% - Accent1 5 7 4 4" xfId="47781" xr:uid="{00000000-0005-0000-0000-0000EDB90000}"/>
    <cellStyle name="20% - Accent1 5 7 5" xfId="47782" xr:uid="{00000000-0005-0000-0000-0000EEB90000}"/>
    <cellStyle name="20% - Accent1 5 7 5 2" xfId="47783" xr:uid="{00000000-0005-0000-0000-0000EFB90000}"/>
    <cellStyle name="20% - Accent1 5 7 5 2 2" xfId="47784" xr:uid="{00000000-0005-0000-0000-0000F0B90000}"/>
    <cellStyle name="20% - Accent1 5 7 5 3" xfId="47785" xr:uid="{00000000-0005-0000-0000-0000F1B90000}"/>
    <cellStyle name="20% - Accent1 5 7 6" xfId="47786" xr:uid="{00000000-0005-0000-0000-0000F2B90000}"/>
    <cellStyle name="20% - Accent1 5 7 6 2" xfId="47787" xr:uid="{00000000-0005-0000-0000-0000F3B90000}"/>
    <cellStyle name="20% - Accent1 5 7 6 2 2" xfId="47788" xr:uid="{00000000-0005-0000-0000-0000F4B90000}"/>
    <cellStyle name="20% - Accent1 5 7 6 3" xfId="47789" xr:uid="{00000000-0005-0000-0000-0000F5B90000}"/>
    <cellStyle name="20% - Accent1 5 7 7" xfId="47790" xr:uid="{00000000-0005-0000-0000-0000F6B90000}"/>
    <cellStyle name="20% - Accent1 5 7 7 2" xfId="47791" xr:uid="{00000000-0005-0000-0000-0000F7B90000}"/>
    <cellStyle name="20% - Accent1 5 7 8" xfId="47792" xr:uid="{00000000-0005-0000-0000-0000F8B90000}"/>
    <cellStyle name="20% - Accent1 5 7 8 2" xfId="47793" xr:uid="{00000000-0005-0000-0000-0000F9B90000}"/>
    <cellStyle name="20% - Accent1 5 7 9" xfId="47794" xr:uid="{00000000-0005-0000-0000-0000FAB90000}"/>
    <cellStyle name="20% - Accent1 5 8" xfId="47795" xr:uid="{00000000-0005-0000-0000-0000FBB90000}"/>
    <cellStyle name="20% - Accent1 5 8 2" xfId="47796" xr:uid="{00000000-0005-0000-0000-0000FCB90000}"/>
    <cellStyle name="20% - Accent1 5 8 2 2" xfId="47797" xr:uid="{00000000-0005-0000-0000-0000FDB90000}"/>
    <cellStyle name="20% - Accent1 5 8 2 2 2" xfId="47798" xr:uid="{00000000-0005-0000-0000-0000FEB90000}"/>
    <cellStyle name="20% - Accent1 5 8 2 2 2 2" xfId="47799" xr:uid="{00000000-0005-0000-0000-0000FFB90000}"/>
    <cellStyle name="20% - Accent1 5 8 2 2 3" xfId="47800" xr:uid="{00000000-0005-0000-0000-000000BA0000}"/>
    <cellStyle name="20% - Accent1 5 8 2 3" xfId="47801" xr:uid="{00000000-0005-0000-0000-000001BA0000}"/>
    <cellStyle name="20% - Accent1 5 8 2 3 2" xfId="47802" xr:uid="{00000000-0005-0000-0000-000002BA0000}"/>
    <cellStyle name="20% - Accent1 5 8 2 4" xfId="47803" xr:uid="{00000000-0005-0000-0000-000003BA0000}"/>
    <cellStyle name="20% - Accent1 5 8 3" xfId="47804" xr:uid="{00000000-0005-0000-0000-000004BA0000}"/>
    <cellStyle name="20% - Accent1 5 8 3 2" xfId="47805" xr:uid="{00000000-0005-0000-0000-000005BA0000}"/>
    <cellStyle name="20% - Accent1 5 8 3 2 2" xfId="47806" xr:uid="{00000000-0005-0000-0000-000006BA0000}"/>
    <cellStyle name="20% - Accent1 5 8 3 2 2 2" xfId="47807" xr:uid="{00000000-0005-0000-0000-000007BA0000}"/>
    <cellStyle name="20% - Accent1 5 8 3 2 3" xfId="47808" xr:uid="{00000000-0005-0000-0000-000008BA0000}"/>
    <cellStyle name="20% - Accent1 5 8 3 3" xfId="47809" xr:uid="{00000000-0005-0000-0000-000009BA0000}"/>
    <cellStyle name="20% - Accent1 5 8 3 3 2" xfId="47810" xr:uid="{00000000-0005-0000-0000-00000ABA0000}"/>
    <cellStyle name="20% - Accent1 5 8 3 4" xfId="47811" xr:uid="{00000000-0005-0000-0000-00000BBA0000}"/>
    <cellStyle name="20% - Accent1 5 8 4" xfId="47812" xr:uid="{00000000-0005-0000-0000-00000CBA0000}"/>
    <cellStyle name="20% - Accent1 5 8 4 2" xfId="47813" xr:uid="{00000000-0005-0000-0000-00000DBA0000}"/>
    <cellStyle name="20% - Accent1 5 8 4 2 2" xfId="47814" xr:uid="{00000000-0005-0000-0000-00000EBA0000}"/>
    <cellStyle name="20% - Accent1 5 8 4 2 2 2" xfId="47815" xr:uid="{00000000-0005-0000-0000-00000FBA0000}"/>
    <cellStyle name="20% - Accent1 5 8 4 2 3" xfId="47816" xr:uid="{00000000-0005-0000-0000-000010BA0000}"/>
    <cellStyle name="20% - Accent1 5 8 4 3" xfId="47817" xr:uid="{00000000-0005-0000-0000-000011BA0000}"/>
    <cellStyle name="20% - Accent1 5 8 4 3 2" xfId="47818" xr:uid="{00000000-0005-0000-0000-000012BA0000}"/>
    <cellStyle name="20% - Accent1 5 8 4 4" xfId="47819" xr:uid="{00000000-0005-0000-0000-000013BA0000}"/>
    <cellStyle name="20% - Accent1 5 8 5" xfId="47820" xr:uid="{00000000-0005-0000-0000-000014BA0000}"/>
    <cellStyle name="20% - Accent1 5 8 5 2" xfId="47821" xr:uid="{00000000-0005-0000-0000-000015BA0000}"/>
    <cellStyle name="20% - Accent1 5 8 5 2 2" xfId="47822" xr:uid="{00000000-0005-0000-0000-000016BA0000}"/>
    <cellStyle name="20% - Accent1 5 8 5 3" xfId="47823" xr:uid="{00000000-0005-0000-0000-000017BA0000}"/>
    <cellStyle name="20% - Accent1 5 8 6" xfId="47824" xr:uid="{00000000-0005-0000-0000-000018BA0000}"/>
    <cellStyle name="20% - Accent1 5 8 6 2" xfId="47825" xr:uid="{00000000-0005-0000-0000-000019BA0000}"/>
    <cellStyle name="20% - Accent1 5 8 6 2 2" xfId="47826" xr:uid="{00000000-0005-0000-0000-00001ABA0000}"/>
    <cellStyle name="20% - Accent1 5 8 6 3" xfId="47827" xr:uid="{00000000-0005-0000-0000-00001BBA0000}"/>
    <cellStyle name="20% - Accent1 5 8 7" xfId="47828" xr:uid="{00000000-0005-0000-0000-00001CBA0000}"/>
    <cellStyle name="20% - Accent1 5 8 7 2" xfId="47829" xr:uid="{00000000-0005-0000-0000-00001DBA0000}"/>
    <cellStyle name="20% - Accent1 5 8 8" xfId="47830" xr:uid="{00000000-0005-0000-0000-00001EBA0000}"/>
    <cellStyle name="20% - Accent1 5 8 8 2" xfId="47831" xr:uid="{00000000-0005-0000-0000-00001FBA0000}"/>
    <cellStyle name="20% - Accent1 5 8 9" xfId="47832" xr:uid="{00000000-0005-0000-0000-000020BA0000}"/>
    <cellStyle name="20% - Accent1 5 9" xfId="47833" xr:uid="{00000000-0005-0000-0000-000021BA0000}"/>
    <cellStyle name="20% - Accent1 5 9 2" xfId="47834" xr:uid="{00000000-0005-0000-0000-000022BA0000}"/>
    <cellStyle name="20% - Accent1 5 9 2 2" xfId="47835" xr:uid="{00000000-0005-0000-0000-000023BA0000}"/>
    <cellStyle name="20% - Accent1 5 9 2 2 2" xfId="47836" xr:uid="{00000000-0005-0000-0000-000024BA0000}"/>
    <cellStyle name="20% - Accent1 5 9 2 3" xfId="47837" xr:uid="{00000000-0005-0000-0000-000025BA0000}"/>
    <cellStyle name="20% - Accent1 5 9 3" xfId="47838" xr:uid="{00000000-0005-0000-0000-000026BA0000}"/>
    <cellStyle name="20% - Accent1 5 9 3 2" xfId="47839" xr:uid="{00000000-0005-0000-0000-000027BA0000}"/>
    <cellStyle name="20% - Accent1 5 9 4" xfId="47840" xr:uid="{00000000-0005-0000-0000-000028BA0000}"/>
    <cellStyle name="20% - Accent1 6" xfId="47841" xr:uid="{00000000-0005-0000-0000-000029BA0000}"/>
    <cellStyle name="20% - Accent1 6 10" xfId="47842" xr:uid="{00000000-0005-0000-0000-00002ABA0000}"/>
    <cellStyle name="20% - Accent1 6 10 2" xfId="47843" xr:uid="{00000000-0005-0000-0000-00002BBA0000}"/>
    <cellStyle name="20% - Accent1 6 10 2 2" xfId="47844" xr:uid="{00000000-0005-0000-0000-00002CBA0000}"/>
    <cellStyle name="20% - Accent1 6 10 2 2 2" xfId="47845" xr:uid="{00000000-0005-0000-0000-00002DBA0000}"/>
    <cellStyle name="20% - Accent1 6 10 2 3" xfId="47846" xr:uid="{00000000-0005-0000-0000-00002EBA0000}"/>
    <cellStyle name="20% - Accent1 6 10 3" xfId="47847" xr:uid="{00000000-0005-0000-0000-00002FBA0000}"/>
    <cellStyle name="20% - Accent1 6 10 3 2" xfId="47848" xr:uid="{00000000-0005-0000-0000-000030BA0000}"/>
    <cellStyle name="20% - Accent1 6 10 4" xfId="47849" xr:uid="{00000000-0005-0000-0000-000031BA0000}"/>
    <cellStyle name="20% - Accent1 6 11" xfId="47850" xr:uid="{00000000-0005-0000-0000-000032BA0000}"/>
    <cellStyle name="20% - Accent1 6 11 2" xfId="47851" xr:uid="{00000000-0005-0000-0000-000033BA0000}"/>
    <cellStyle name="20% - Accent1 6 11 2 2" xfId="47852" xr:uid="{00000000-0005-0000-0000-000034BA0000}"/>
    <cellStyle name="20% - Accent1 6 11 2 2 2" xfId="47853" xr:uid="{00000000-0005-0000-0000-000035BA0000}"/>
    <cellStyle name="20% - Accent1 6 11 2 3" xfId="47854" xr:uid="{00000000-0005-0000-0000-000036BA0000}"/>
    <cellStyle name="20% - Accent1 6 11 3" xfId="47855" xr:uid="{00000000-0005-0000-0000-000037BA0000}"/>
    <cellStyle name="20% - Accent1 6 11 3 2" xfId="47856" xr:uid="{00000000-0005-0000-0000-000038BA0000}"/>
    <cellStyle name="20% - Accent1 6 11 4" xfId="47857" xr:uid="{00000000-0005-0000-0000-000039BA0000}"/>
    <cellStyle name="20% - Accent1 6 12" xfId="47858" xr:uid="{00000000-0005-0000-0000-00003ABA0000}"/>
    <cellStyle name="20% - Accent1 6 12 2" xfId="47859" xr:uid="{00000000-0005-0000-0000-00003BBA0000}"/>
    <cellStyle name="20% - Accent1 6 12 2 2" xfId="47860" xr:uid="{00000000-0005-0000-0000-00003CBA0000}"/>
    <cellStyle name="20% - Accent1 6 12 3" xfId="47861" xr:uid="{00000000-0005-0000-0000-00003DBA0000}"/>
    <cellStyle name="20% - Accent1 6 13" xfId="47862" xr:uid="{00000000-0005-0000-0000-00003EBA0000}"/>
    <cellStyle name="20% - Accent1 6 13 2" xfId="47863" xr:uid="{00000000-0005-0000-0000-00003FBA0000}"/>
    <cellStyle name="20% - Accent1 6 13 2 2" xfId="47864" xr:uid="{00000000-0005-0000-0000-000040BA0000}"/>
    <cellStyle name="20% - Accent1 6 13 3" xfId="47865" xr:uid="{00000000-0005-0000-0000-000041BA0000}"/>
    <cellStyle name="20% - Accent1 6 14" xfId="47866" xr:uid="{00000000-0005-0000-0000-000042BA0000}"/>
    <cellStyle name="20% - Accent1 6 14 2" xfId="47867" xr:uid="{00000000-0005-0000-0000-000043BA0000}"/>
    <cellStyle name="20% - Accent1 6 15" xfId="47868" xr:uid="{00000000-0005-0000-0000-000044BA0000}"/>
    <cellStyle name="20% - Accent1 6 15 2" xfId="47869" xr:uid="{00000000-0005-0000-0000-000045BA0000}"/>
    <cellStyle name="20% - Accent1 6 16" xfId="47870" xr:uid="{00000000-0005-0000-0000-000046BA0000}"/>
    <cellStyle name="20% - Accent1 6 2" xfId="47871" xr:uid="{00000000-0005-0000-0000-000047BA0000}"/>
    <cellStyle name="20% - Accent1 6 2 10" xfId="47872" xr:uid="{00000000-0005-0000-0000-000048BA0000}"/>
    <cellStyle name="20% - Accent1 6 2 10 2" xfId="47873" xr:uid="{00000000-0005-0000-0000-000049BA0000}"/>
    <cellStyle name="20% - Accent1 6 2 10 2 2" xfId="47874" xr:uid="{00000000-0005-0000-0000-00004ABA0000}"/>
    <cellStyle name="20% - Accent1 6 2 10 2 2 2" xfId="47875" xr:uid="{00000000-0005-0000-0000-00004BBA0000}"/>
    <cellStyle name="20% - Accent1 6 2 10 2 3" xfId="47876" xr:uid="{00000000-0005-0000-0000-00004CBA0000}"/>
    <cellStyle name="20% - Accent1 6 2 10 3" xfId="47877" xr:uid="{00000000-0005-0000-0000-00004DBA0000}"/>
    <cellStyle name="20% - Accent1 6 2 10 3 2" xfId="47878" xr:uid="{00000000-0005-0000-0000-00004EBA0000}"/>
    <cellStyle name="20% - Accent1 6 2 10 4" xfId="47879" xr:uid="{00000000-0005-0000-0000-00004FBA0000}"/>
    <cellStyle name="20% - Accent1 6 2 11" xfId="47880" xr:uid="{00000000-0005-0000-0000-000050BA0000}"/>
    <cellStyle name="20% - Accent1 6 2 11 2" xfId="47881" xr:uid="{00000000-0005-0000-0000-000051BA0000}"/>
    <cellStyle name="20% - Accent1 6 2 11 2 2" xfId="47882" xr:uid="{00000000-0005-0000-0000-000052BA0000}"/>
    <cellStyle name="20% - Accent1 6 2 11 3" xfId="47883" xr:uid="{00000000-0005-0000-0000-000053BA0000}"/>
    <cellStyle name="20% - Accent1 6 2 12" xfId="47884" xr:uid="{00000000-0005-0000-0000-000054BA0000}"/>
    <cellStyle name="20% - Accent1 6 2 12 2" xfId="47885" xr:uid="{00000000-0005-0000-0000-000055BA0000}"/>
    <cellStyle name="20% - Accent1 6 2 12 2 2" xfId="47886" xr:uid="{00000000-0005-0000-0000-000056BA0000}"/>
    <cellStyle name="20% - Accent1 6 2 12 3" xfId="47887" xr:uid="{00000000-0005-0000-0000-000057BA0000}"/>
    <cellStyle name="20% - Accent1 6 2 13" xfId="47888" xr:uid="{00000000-0005-0000-0000-000058BA0000}"/>
    <cellStyle name="20% - Accent1 6 2 13 2" xfId="47889" xr:uid="{00000000-0005-0000-0000-000059BA0000}"/>
    <cellStyle name="20% - Accent1 6 2 14" xfId="47890" xr:uid="{00000000-0005-0000-0000-00005ABA0000}"/>
    <cellStyle name="20% - Accent1 6 2 14 2" xfId="47891" xr:uid="{00000000-0005-0000-0000-00005BBA0000}"/>
    <cellStyle name="20% - Accent1 6 2 15" xfId="47892" xr:uid="{00000000-0005-0000-0000-00005CBA0000}"/>
    <cellStyle name="20% - Accent1 6 2 2" xfId="47893" xr:uid="{00000000-0005-0000-0000-00005DBA0000}"/>
    <cellStyle name="20% - Accent1 6 2 2 10" xfId="47894" xr:uid="{00000000-0005-0000-0000-00005EBA0000}"/>
    <cellStyle name="20% - Accent1 6 2 2 10 2" xfId="47895" xr:uid="{00000000-0005-0000-0000-00005FBA0000}"/>
    <cellStyle name="20% - Accent1 6 2 2 10 2 2" xfId="47896" xr:uid="{00000000-0005-0000-0000-000060BA0000}"/>
    <cellStyle name="20% - Accent1 6 2 2 10 3" xfId="47897" xr:uid="{00000000-0005-0000-0000-000061BA0000}"/>
    <cellStyle name="20% - Accent1 6 2 2 11" xfId="47898" xr:uid="{00000000-0005-0000-0000-000062BA0000}"/>
    <cellStyle name="20% - Accent1 6 2 2 11 2" xfId="47899" xr:uid="{00000000-0005-0000-0000-000063BA0000}"/>
    <cellStyle name="20% - Accent1 6 2 2 11 2 2" xfId="47900" xr:uid="{00000000-0005-0000-0000-000064BA0000}"/>
    <cellStyle name="20% - Accent1 6 2 2 11 3" xfId="47901" xr:uid="{00000000-0005-0000-0000-000065BA0000}"/>
    <cellStyle name="20% - Accent1 6 2 2 12" xfId="47902" xr:uid="{00000000-0005-0000-0000-000066BA0000}"/>
    <cellStyle name="20% - Accent1 6 2 2 12 2" xfId="47903" xr:uid="{00000000-0005-0000-0000-000067BA0000}"/>
    <cellStyle name="20% - Accent1 6 2 2 13" xfId="47904" xr:uid="{00000000-0005-0000-0000-000068BA0000}"/>
    <cellStyle name="20% - Accent1 6 2 2 13 2" xfId="47905" xr:uid="{00000000-0005-0000-0000-000069BA0000}"/>
    <cellStyle name="20% - Accent1 6 2 2 14" xfId="47906" xr:uid="{00000000-0005-0000-0000-00006ABA0000}"/>
    <cellStyle name="20% - Accent1 6 2 2 2" xfId="47907" xr:uid="{00000000-0005-0000-0000-00006BBA0000}"/>
    <cellStyle name="20% - Accent1 6 2 2 2 10" xfId="47908" xr:uid="{00000000-0005-0000-0000-00006CBA0000}"/>
    <cellStyle name="20% - Accent1 6 2 2 2 10 2" xfId="47909" xr:uid="{00000000-0005-0000-0000-00006DBA0000}"/>
    <cellStyle name="20% - Accent1 6 2 2 2 11" xfId="47910" xr:uid="{00000000-0005-0000-0000-00006EBA0000}"/>
    <cellStyle name="20% - Accent1 6 2 2 2 2" xfId="47911" xr:uid="{00000000-0005-0000-0000-00006FBA0000}"/>
    <cellStyle name="20% - Accent1 6 2 2 2 2 2" xfId="47912" xr:uid="{00000000-0005-0000-0000-000070BA0000}"/>
    <cellStyle name="20% - Accent1 6 2 2 2 2 2 2" xfId="47913" xr:uid="{00000000-0005-0000-0000-000071BA0000}"/>
    <cellStyle name="20% - Accent1 6 2 2 2 2 2 2 2" xfId="47914" xr:uid="{00000000-0005-0000-0000-000072BA0000}"/>
    <cellStyle name="20% - Accent1 6 2 2 2 2 2 2 2 2" xfId="47915" xr:uid="{00000000-0005-0000-0000-000073BA0000}"/>
    <cellStyle name="20% - Accent1 6 2 2 2 2 2 2 3" xfId="47916" xr:uid="{00000000-0005-0000-0000-000074BA0000}"/>
    <cellStyle name="20% - Accent1 6 2 2 2 2 2 3" xfId="47917" xr:uid="{00000000-0005-0000-0000-000075BA0000}"/>
    <cellStyle name="20% - Accent1 6 2 2 2 2 2 3 2" xfId="47918" xr:uid="{00000000-0005-0000-0000-000076BA0000}"/>
    <cellStyle name="20% - Accent1 6 2 2 2 2 2 4" xfId="47919" xr:uid="{00000000-0005-0000-0000-000077BA0000}"/>
    <cellStyle name="20% - Accent1 6 2 2 2 2 3" xfId="47920" xr:uid="{00000000-0005-0000-0000-000078BA0000}"/>
    <cellStyle name="20% - Accent1 6 2 2 2 2 3 2" xfId="47921" xr:uid="{00000000-0005-0000-0000-000079BA0000}"/>
    <cellStyle name="20% - Accent1 6 2 2 2 2 3 2 2" xfId="47922" xr:uid="{00000000-0005-0000-0000-00007ABA0000}"/>
    <cellStyle name="20% - Accent1 6 2 2 2 2 3 2 2 2" xfId="47923" xr:uid="{00000000-0005-0000-0000-00007BBA0000}"/>
    <cellStyle name="20% - Accent1 6 2 2 2 2 3 2 3" xfId="47924" xr:uid="{00000000-0005-0000-0000-00007CBA0000}"/>
    <cellStyle name="20% - Accent1 6 2 2 2 2 3 3" xfId="47925" xr:uid="{00000000-0005-0000-0000-00007DBA0000}"/>
    <cellStyle name="20% - Accent1 6 2 2 2 2 3 3 2" xfId="47926" xr:uid="{00000000-0005-0000-0000-00007EBA0000}"/>
    <cellStyle name="20% - Accent1 6 2 2 2 2 3 4" xfId="47927" xr:uid="{00000000-0005-0000-0000-00007FBA0000}"/>
    <cellStyle name="20% - Accent1 6 2 2 2 2 4" xfId="47928" xr:uid="{00000000-0005-0000-0000-000080BA0000}"/>
    <cellStyle name="20% - Accent1 6 2 2 2 2 4 2" xfId="47929" xr:uid="{00000000-0005-0000-0000-000081BA0000}"/>
    <cellStyle name="20% - Accent1 6 2 2 2 2 4 2 2" xfId="47930" xr:uid="{00000000-0005-0000-0000-000082BA0000}"/>
    <cellStyle name="20% - Accent1 6 2 2 2 2 4 2 2 2" xfId="47931" xr:uid="{00000000-0005-0000-0000-000083BA0000}"/>
    <cellStyle name="20% - Accent1 6 2 2 2 2 4 2 3" xfId="47932" xr:uid="{00000000-0005-0000-0000-000084BA0000}"/>
    <cellStyle name="20% - Accent1 6 2 2 2 2 4 3" xfId="47933" xr:uid="{00000000-0005-0000-0000-000085BA0000}"/>
    <cellStyle name="20% - Accent1 6 2 2 2 2 4 3 2" xfId="47934" xr:uid="{00000000-0005-0000-0000-000086BA0000}"/>
    <cellStyle name="20% - Accent1 6 2 2 2 2 4 4" xfId="47935" xr:uid="{00000000-0005-0000-0000-000087BA0000}"/>
    <cellStyle name="20% - Accent1 6 2 2 2 2 5" xfId="47936" xr:uid="{00000000-0005-0000-0000-000088BA0000}"/>
    <cellStyle name="20% - Accent1 6 2 2 2 2 5 2" xfId="47937" xr:uid="{00000000-0005-0000-0000-000089BA0000}"/>
    <cellStyle name="20% - Accent1 6 2 2 2 2 5 2 2" xfId="47938" xr:uid="{00000000-0005-0000-0000-00008ABA0000}"/>
    <cellStyle name="20% - Accent1 6 2 2 2 2 5 3" xfId="47939" xr:uid="{00000000-0005-0000-0000-00008BBA0000}"/>
    <cellStyle name="20% - Accent1 6 2 2 2 2 6" xfId="47940" xr:uid="{00000000-0005-0000-0000-00008CBA0000}"/>
    <cellStyle name="20% - Accent1 6 2 2 2 2 6 2" xfId="47941" xr:uid="{00000000-0005-0000-0000-00008DBA0000}"/>
    <cellStyle name="20% - Accent1 6 2 2 2 2 6 2 2" xfId="47942" xr:uid="{00000000-0005-0000-0000-00008EBA0000}"/>
    <cellStyle name="20% - Accent1 6 2 2 2 2 6 3" xfId="47943" xr:uid="{00000000-0005-0000-0000-00008FBA0000}"/>
    <cellStyle name="20% - Accent1 6 2 2 2 2 7" xfId="47944" xr:uid="{00000000-0005-0000-0000-000090BA0000}"/>
    <cellStyle name="20% - Accent1 6 2 2 2 2 7 2" xfId="47945" xr:uid="{00000000-0005-0000-0000-000091BA0000}"/>
    <cellStyle name="20% - Accent1 6 2 2 2 2 8" xfId="47946" xr:uid="{00000000-0005-0000-0000-000092BA0000}"/>
    <cellStyle name="20% - Accent1 6 2 2 2 2 8 2" xfId="47947" xr:uid="{00000000-0005-0000-0000-000093BA0000}"/>
    <cellStyle name="20% - Accent1 6 2 2 2 2 9" xfId="47948" xr:uid="{00000000-0005-0000-0000-000094BA0000}"/>
    <cellStyle name="20% - Accent1 6 2 2 2 3" xfId="47949" xr:uid="{00000000-0005-0000-0000-000095BA0000}"/>
    <cellStyle name="20% - Accent1 6 2 2 2 3 2" xfId="47950" xr:uid="{00000000-0005-0000-0000-000096BA0000}"/>
    <cellStyle name="20% - Accent1 6 2 2 2 3 2 2" xfId="47951" xr:uid="{00000000-0005-0000-0000-000097BA0000}"/>
    <cellStyle name="20% - Accent1 6 2 2 2 3 2 2 2" xfId="47952" xr:uid="{00000000-0005-0000-0000-000098BA0000}"/>
    <cellStyle name="20% - Accent1 6 2 2 2 3 2 2 2 2" xfId="47953" xr:uid="{00000000-0005-0000-0000-000099BA0000}"/>
    <cellStyle name="20% - Accent1 6 2 2 2 3 2 2 3" xfId="47954" xr:uid="{00000000-0005-0000-0000-00009ABA0000}"/>
    <cellStyle name="20% - Accent1 6 2 2 2 3 2 3" xfId="47955" xr:uid="{00000000-0005-0000-0000-00009BBA0000}"/>
    <cellStyle name="20% - Accent1 6 2 2 2 3 2 3 2" xfId="47956" xr:uid="{00000000-0005-0000-0000-00009CBA0000}"/>
    <cellStyle name="20% - Accent1 6 2 2 2 3 2 4" xfId="47957" xr:uid="{00000000-0005-0000-0000-00009DBA0000}"/>
    <cellStyle name="20% - Accent1 6 2 2 2 3 3" xfId="47958" xr:uid="{00000000-0005-0000-0000-00009EBA0000}"/>
    <cellStyle name="20% - Accent1 6 2 2 2 3 3 2" xfId="47959" xr:uid="{00000000-0005-0000-0000-00009FBA0000}"/>
    <cellStyle name="20% - Accent1 6 2 2 2 3 3 2 2" xfId="47960" xr:uid="{00000000-0005-0000-0000-0000A0BA0000}"/>
    <cellStyle name="20% - Accent1 6 2 2 2 3 3 2 2 2" xfId="47961" xr:uid="{00000000-0005-0000-0000-0000A1BA0000}"/>
    <cellStyle name="20% - Accent1 6 2 2 2 3 3 2 3" xfId="47962" xr:uid="{00000000-0005-0000-0000-0000A2BA0000}"/>
    <cellStyle name="20% - Accent1 6 2 2 2 3 3 3" xfId="47963" xr:uid="{00000000-0005-0000-0000-0000A3BA0000}"/>
    <cellStyle name="20% - Accent1 6 2 2 2 3 3 3 2" xfId="47964" xr:uid="{00000000-0005-0000-0000-0000A4BA0000}"/>
    <cellStyle name="20% - Accent1 6 2 2 2 3 3 4" xfId="47965" xr:uid="{00000000-0005-0000-0000-0000A5BA0000}"/>
    <cellStyle name="20% - Accent1 6 2 2 2 3 4" xfId="47966" xr:uid="{00000000-0005-0000-0000-0000A6BA0000}"/>
    <cellStyle name="20% - Accent1 6 2 2 2 3 4 2" xfId="47967" xr:uid="{00000000-0005-0000-0000-0000A7BA0000}"/>
    <cellStyle name="20% - Accent1 6 2 2 2 3 4 2 2" xfId="47968" xr:uid="{00000000-0005-0000-0000-0000A8BA0000}"/>
    <cellStyle name="20% - Accent1 6 2 2 2 3 4 2 2 2" xfId="47969" xr:uid="{00000000-0005-0000-0000-0000A9BA0000}"/>
    <cellStyle name="20% - Accent1 6 2 2 2 3 4 2 3" xfId="47970" xr:uid="{00000000-0005-0000-0000-0000AABA0000}"/>
    <cellStyle name="20% - Accent1 6 2 2 2 3 4 3" xfId="47971" xr:uid="{00000000-0005-0000-0000-0000ABBA0000}"/>
    <cellStyle name="20% - Accent1 6 2 2 2 3 4 3 2" xfId="47972" xr:uid="{00000000-0005-0000-0000-0000ACBA0000}"/>
    <cellStyle name="20% - Accent1 6 2 2 2 3 4 4" xfId="47973" xr:uid="{00000000-0005-0000-0000-0000ADBA0000}"/>
    <cellStyle name="20% - Accent1 6 2 2 2 3 5" xfId="47974" xr:uid="{00000000-0005-0000-0000-0000AEBA0000}"/>
    <cellStyle name="20% - Accent1 6 2 2 2 3 5 2" xfId="47975" xr:uid="{00000000-0005-0000-0000-0000AFBA0000}"/>
    <cellStyle name="20% - Accent1 6 2 2 2 3 5 2 2" xfId="47976" xr:uid="{00000000-0005-0000-0000-0000B0BA0000}"/>
    <cellStyle name="20% - Accent1 6 2 2 2 3 5 3" xfId="47977" xr:uid="{00000000-0005-0000-0000-0000B1BA0000}"/>
    <cellStyle name="20% - Accent1 6 2 2 2 3 6" xfId="47978" xr:uid="{00000000-0005-0000-0000-0000B2BA0000}"/>
    <cellStyle name="20% - Accent1 6 2 2 2 3 6 2" xfId="47979" xr:uid="{00000000-0005-0000-0000-0000B3BA0000}"/>
    <cellStyle name="20% - Accent1 6 2 2 2 3 6 2 2" xfId="47980" xr:uid="{00000000-0005-0000-0000-0000B4BA0000}"/>
    <cellStyle name="20% - Accent1 6 2 2 2 3 6 3" xfId="47981" xr:uid="{00000000-0005-0000-0000-0000B5BA0000}"/>
    <cellStyle name="20% - Accent1 6 2 2 2 3 7" xfId="47982" xr:uid="{00000000-0005-0000-0000-0000B6BA0000}"/>
    <cellStyle name="20% - Accent1 6 2 2 2 3 7 2" xfId="47983" xr:uid="{00000000-0005-0000-0000-0000B7BA0000}"/>
    <cellStyle name="20% - Accent1 6 2 2 2 3 8" xfId="47984" xr:uid="{00000000-0005-0000-0000-0000B8BA0000}"/>
    <cellStyle name="20% - Accent1 6 2 2 2 3 8 2" xfId="47985" xr:uid="{00000000-0005-0000-0000-0000B9BA0000}"/>
    <cellStyle name="20% - Accent1 6 2 2 2 3 9" xfId="47986" xr:uid="{00000000-0005-0000-0000-0000BABA0000}"/>
    <cellStyle name="20% - Accent1 6 2 2 2 4" xfId="47987" xr:uid="{00000000-0005-0000-0000-0000BBBA0000}"/>
    <cellStyle name="20% - Accent1 6 2 2 2 4 2" xfId="47988" xr:uid="{00000000-0005-0000-0000-0000BCBA0000}"/>
    <cellStyle name="20% - Accent1 6 2 2 2 4 2 2" xfId="47989" xr:uid="{00000000-0005-0000-0000-0000BDBA0000}"/>
    <cellStyle name="20% - Accent1 6 2 2 2 4 2 2 2" xfId="47990" xr:uid="{00000000-0005-0000-0000-0000BEBA0000}"/>
    <cellStyle name="20% - Accent1 6 2 2 2 4 2 3" xfId="47991" xr:uid="{00000000-0005-0000-0000-0000BFBA0000}"/>
    <cellStyle name="20% - Accent1 6 2 2 2 4 3" xfId="47992" xr:uid="{00000000-0005-0000-0000-0000C0BA0000}"/>
    <cellStyle name="20% - Accent1 6 2 2 2 4 3 2" xfId="47993" xr:uid="{00000000-0005-0000-0000-0000C1BA0000}"/>
    <cellStyle name="20% - Accent1 6 2 2 2 4 4" xfId="47994" xr:uid="{00000000-0005-0000-0000-0000C2BA0000}"/>
    <cellStyle name="20% - Accent1 6 2 2 2 5" xfId="47995" xr:uid="{00000000-0005-0000-0000-0000C3BA0000}"/>
    <cellStyle name="20% - Accent1 6 2 2 2 5 2" xfId="47996" xr:uid="{00000000-0005-0000-0000-0000C4BA0000}"/>
    <cellStyle name="20% - Accent1 6 2 2 2 5 2 2" xfId="47997" xr:uid="{00000000-0005-0000-0000-0000C5BA0000}"/>
    <cellStyle name="20% - Accent1 6 2 2 2 5 2 2 2" xfId="47998" xr:uid="{00000000-0005-0000-0000-0000C6BA0000}"/>
    <cellStyle name="20% - Accent1 6 2 2 2 5 2 3" xfId="47999" xr:uid="{00000000-0005-0000-0000-0000C7BA0000}"/>
    <cellStyle name="20% - Accent1 6 2 2 2 5 3" xfId="48000" xr:uid="{00000000-0005-0000-0000-0000C8BA0000}"/>
    <cellStyle name="20% - Accent1 6 2 2 2 5 3 2" xfId="48001" xr:uid="{00000000-0005-0000-0000-0000C9BA0000}"/>
    <cellStyle name="20% - Accent1 6 2 2 2 5 4" xfId="48002" xr:uid="{00000000-0005-0000-0000-0000CABA0000}"/>
    <cellStyle name="20% - Accent1 6 2 2 2 6" xfId="48003" xr:uid="{00000000-0005-0000-0000-0000CBBA0000}"/>
    <cellStyle name="20% - Accent1 6 2 2 2 6 2" xfId="48004" xr:uid="{00000000-0005-0000-0000-0000CCBA0000}"/>
    <cellStyle name="20% - Accent1 6 2 2 2 6 2 2" xfId="48005" xr:uid="{00000000-0005-0000-0000-0000CDBA0000}"/>
    <cellStyle name="20% - Accent1 6 2 2 2 6 2 2 2" xfId="48006" xr:uid="{00000000-0005-0000-0000-0000CEBA0000}"/>
    <cellStyle name="20% - Accent1 6 2 2 2 6 2 3" xfId="48007" xr:uid="{00000000-0005-0000-0000-0000CFBA0000}"/>
    <cellStyle name="20% - Accent1 6 2 2 2 6 3" xfId="48008" xr:uid="{00000000-0005-0000-0000-0000D0BA0000}"/>
    <cellStyle name="20% - Accent1 6 2 2 2 6 3 2" xfId="48009" xr:uid="{00000000-0005-0000-0000-0000D1BA0000}"/>
    <cellStyle name="20% - Accent1 6 2 2 2 6 4" xfId="48010" xr:uid="{00000000-0005-0000-0000-0000D2BA0000}"/>
    <cellStyle name="20% - Accent1 6 2 2 2 7" xfId="48011" xr:uid="{00000000-0005-0000-0000-0000D3BA0000}"/>
    <cellStyle name="20% - Accent1 6 2 2 2 7 2" xfId="48012" xr:uid="{00000000-0005-0000-0000-0000D4BA0000}"/>
    <cellStyle name="20% - Accent1 6 2 2 2 7 2 2" xfId="48013" xr:uid="{00000000-0005-0000-0000-0000D5BA0000}"/>
    <cellStyle name="20% - Accent1 6 2 2 2 7 3" xfId="48014" xr:uid="{00000000-0005-0000-0000-0000D6BA0000}"/>
    <cellStyle name="20% - Accent1 6 2 2 2 8" xfId="48015" xr:uid="{00000000-0005-0000-0000-0000D7BA0000}"/>
    <cellStyle name="20% - Accent1 6 2 2 2 8 2" xfId="48016" xr:uid="{00000000-0005-0000-0000-0000D8BA0000}"/>
    <cellStyle name="20% - Accent1 6 2 2 2 8 2 2" xfId="48017" xr:uid="{00000000-0005-0000-0000-0000D9BA0000}"/>
    <cellStyle name="20% - Accent1 6 2 2 2 8 3" xfId="48018" xr:uid="{00000000-0005-0000-0000-0000DABA0000}"/>
    <cellStyle name="20% - Accent1 6 2 2 2 9" xfId="48019" xr:uid="{00000000-0005-0000-0000-0000DBBA0000}"/>
    <cellStyle name="20% - Accent1 6 2 2 2 9 2" xfId="48020" xr:uid="{00000000-0005-0000-0000-0000DCBA0000}"/>
    <cellStyle name="20% - Accent1 6 2 2 3" xfId="48021" xr:uid="{00000000-0005-0000-0000-0000DDBA0000}"/>
    <cellStyle name="20% - Accent1 6 2 2 3 10" xfId="48022" xr:uid="{00000000-0005-0000-0000-0000DEBA0000}"/>
    <cellStyle name="20% - Accent1 6 2 2 3 10 2" xfId="48023" xr:uid="{00000000-0005-0000-0000-0000DFBA0000}"/>
    <cellStyle name="20% - Accent1 6 2 2 3 11" xfId="48024" xr:uid="{00000000-0005-0000-0000-0000E0BA0000}"/>
    <cellStyle name="20% - Accent1 6 2 2 3 2" xfId="48025" xr:uid="{00000000-0005-0000-0000-0000E1BA0000}"/>
    <cellStyle name="20% - Accent1 6 2 2 3 2 2" xfId="48026" xr:uid="{00000000-0005-0000-0000-0000E2BA0000}"/>
    <cellStyle name="20% - Accent1 6 2 2 3 2 2 2" xfId="48027" xr:uid="{00000000-0005-0000-0000-0000E3BA0000}"/>
    <cellStyle name="20% - Accent1 6 2 2 3 2 2 2 2" xfId="48028" xr:uid="{00000000-0005-0000-0000-0000E4BA0000}"/>
    <cellStyle name="20% - Accent1 6 2 2 3 2 2 2 2 2" xfId="48029" xr:uid="{00000000-0005-0000-0000-0000E5BA0000}"/>
    <cellStyle name="20% - Accent1 6 2 2 3 2 2 2 3" xfId="48030" xr:uid="{00000000-0005-0000-0000-0000E6BA0000}"/>
    <cellStyle name="20% - Accent1 6 2 2 3 2 2 3" xfId="48031" xr:uid="{00000000-0005-0000-0000-0000E7BA0000}"/>
    <cellStyle name="20% - Accent1 6 2 2 3 2 2 3 2" xfId="48032" xr:uid="{00000000-0005-0000-0000-0000E8BA0000}"/>
    <cellStyle name="20% - Accent1 6 2 2 3 2 2 4" xfId="48033" xr:uid="{00000000-0005-0000-0000-0000E9BA0000}"/>
    <cellStyle name="20% - Accent1 6 2 2 3 2 3" xfId="48034" xr:uid="{00000000-0005-0000-0000-0000EABA0000}"/>
    <cellStyle name="20% - Accent1 6 2 2 3 2 3 2" xfId="48035" xr:uid="{00000000-0005-0000-0000-0000EBBA0000}"/>
    <cellStyle name="20% - Accent1 6 2 2 3 2 3 2 2" xfId="48036" xr:uid="{00000000-0005-0000-0000-0000ECBA0000}"/>
    <cellStyle name="20% - Accent1 6 2 2 3 2 3 2 2 2" xfId="48037" xr:uid="{00000000-0005-0000-0000-0000EDBA0000}"/>
    <cellStyle name="20% - Accent1 6 2 2 3 2 3 2 3" xfId="48038" xr:uid="{00000000-0005-0000-0000-0000EEBA0000}"/>
    <cellStyle name="20% - Accent1 6 2 2 3 2 3 3" xfId="48039" xr:uid="{00000000-0005-0000-0000-0000EFBA0000}"/>
    <cellStyle name="20% - Accent1 6 2 2 3 2 3 3 2" xfId="48040" xr:uid="{00000000-0005-0000-0000-0000F0BA0000}"/>
    <cellStyle name="20% - Accent1 6 2 2 3 2 3 4" xfId="48041" xr:uid="{00000000-0005-0000-0000-0000F1BA0000}"/>
    <cellStyle name="20% - Accent1 6 2 2 3 2 4" xfId="48042" xr:uid="{00000000-0005-0000-0000-0000F2BA0000}"/>
    <cellStyle name="20% - Accent1 6 2 2 3 2 4 2" xfId="48043" xr:uid="{00000000-0005-0000-0000-0000F3BA0000}"/>
    <cellStyle name="20% - Accent1 6 2 2 3 2 4 2 2" xfId="48044" xr:uid="{00000000-0005-0000-0000-0000F4BA0000}"/>
    <cellStyle name="20% - Accent1 6 2 2 3 2 4 2 2 2" xfId="48045" xr:uid="{00000000-0005-0000-0000-0000F5BA0000}"/>
    <cellStyle name="20% - Accent1 6 2 2 3 2 4 2 3" xfId="48046" xr:uid="{00000000-0005-0000-0000-0000F6BA0000}"/>
    <cellStyle name="20% - Accent1 6 2 2 3 2 4 3" xfId="48047" xr:uid="{00000000-0005-0000-0000-0000F7BA0000}"/>
    <cellStyle name="20% - Accent1 6 2 2 3 2 4 3 2" xfId="48048" xr:uid="{00000000-0005-0000-0000-0000F8BA0000}"/>
    <cellStyle name="20% - Accent1 6 2 2 3 2 4 4" xfId="48049" xr:uid="{00000000-0005-0000-0000-0000F9BA0000}"/>
    <cellStyle name="20% - Accent1 6 2 2 3 2 5" xfId="48050" xr:uid="{00000000-0005-0000-0000-0000FABA0000}"/>
    <cellStyle name="20% - Accent1 6 2 2 3 2 5 2" xfId="48051" xr:uid="{00000000-0005-0000-0000-0000FBBA0000}"/>
    <cellStyle name="20% - Accent1 6 2 2 3 2 5 2 2" xfId="48052" xr:uid="{00000000-0005-0000-0000-0000FCBA0000}"/>
    <cellStyle name="20% - Accent1 6 2 2 3 2 5 3" xfId="48053" xr:uid="{00000000-0005-0000-0000-0000FDBA0000}"/>
    <cellStyle name="20% - Accent1 6 2 2 3 2 6" xfId="48054" xr:uid="{00000000-0005-0000-0000-0000FEBA0000}"/>
    <cellStyle name="20% - Accent1 6 2 2 3 2 6 2" xfId="48055" xr:uid="{00000000-0005-0000-0000-0000FFBA0000}"/>
    <cellStyle name="20% - Accent1 6 2 2 3 2 6 2 2" xfId="48056" xr:uid="{00000000-0005-0000-0000-000000BB0000}"/>
    <cellStyle name="20% - Accent1 6 2 2 3 2 6 3" xfId="48057" xr:uid="{00000000-0005-0000-0000-000001BB0000}"/>
    <cellStyle name="20% - Accent1 6 2 2 3 2 7" xfId="48058" xr:uid="{00000000-0005-0000-0000-000002BB0000}"/>
    <cellStyle name="20% - Accent1 6 2 2 3 2 7 2" xfId="48059" xr:uid="{00000000-0005-0000-0000-000003BB0000}"/>
    <cellStyle name="20% - Accent1 6 2 2 3 2 8" xfId="48060" xr:uid="{00000000-0005-0000-0000-000004BB0000}"/>
    <cellStyle name="20% - Accent1 6 2 2 3 2 8 2" xfId="48061" xr:uid="{00000000-0005-0000-0000-000005BB0000}"/>
    <cellStyle name="20% - Accent1 6 2 2 3 2 9" xfId="48062" xr:uid="{00000000-0005-0000-0000-000006BB0000}"/>
    <cellStyle name="20% - Accent1 6 2 2 3 3" xfId="48063" xr:uid="{00000000-0005-0000-0000-000007BB0000}"/>
    <cellStyle name="20% - Accent1 6 2 2 3 3 2" xfId="48064" xr:uid="{00000000-0005-0000-0000-000008BB0000}"/>
    <cellStyle name="20% - Accent1 6 2 2 3 3 2 2" xfId="48065" xr:uid="{00000000-0005-0000-0000-000009BB0000}"/>
    <cellStyle name="20% - Accent1 6 2 2 3 3 2 2 2" xfId="48066" xr:uid="{00000000-0005-0000-0000-00000ABB0000}"/>
    <cellStyle name="20% - Accent1 6 2 2 3 3 2 2 2 2" xfId="48067" xr:uid="{00000000-0005-0000-0000-00000BBB0000}"/>
    <cellStyle name="20% - Accent1 6 2 2 3 3 2 2 3" xfId="48068" xr:uid="{00000000-0005-0000-0000-00000CBB0000}"/>
    <cellStyle name="20% - Accent1 6 2 2 3 3 2 3" xfId="48069" xr:uid="{00000000-0005-0000-0000-00000DBB0000}"/>
    <cellStyle name="20% - Accent1 6 2 2 3 3 2 3 2" xfId="48070" xr:uid="{00000000-0005-0000-0000-00000EBB0000}"/>
    <cellStyle name="20% - Accent1 6 2 2 3 3 2 4" xfId="48071" xr:uid="{00000000-0005-0000-0000-00000FBB0000}"/>
    <cellStyle name="20% - Accent1 6 2 2 3 3 3" xfId="48072" xr:uid="{00000000-0005-0000-0000-000010BB0000}"/>
    <cellStyle name="20% - Accent1 6 2 2 3 3 3 2" xfId="48073" xr:uid="{00000000-0005-0000-0000-000011BB0000}"/>
    <cellStyle name="20% - Accent1 6 2 2 3 3 3 2 2" xfId="48074" xr:uid="{00000000-0005-0000-0000-000012BB0000}"/>
    <cellStyle name="20% - Accent1 6 2 2 3 3 3 2 2 2" xfId="48075" xr:uid="{00000000-0005-0000-0000-000013BB0000}"/>
    <cellStyle name="20% - Accent1 6 2 2 3 3 3 2 3" xfId="48076" xr:uid="{00000000-0005-0000-0000-000014BB0000}"/>
    <cellStyle name="20% - Accent1 6 2 2 3 3 3 3" xfId="48077" xr:uid="{00000000-0005-0000-0000-000015BB0000}"/>
    <cellStyle name="20% - Accent1 6 2 2 3 3 3 3 2" xfId="48078" xr:uid="{00000000-0005-0000-0000-000016BB0000}"/>
    <cellStyle name="20% - Accent1 6 2 2 3 3 3 4" xfId="48079" xr:uid="{00000000-0005-0000-0000-000017BB0000}"/>
    <cellStyle name="20% - Accent1 6 2 2 3 3 4" xfId="48080" xr:uid="{00000000-0005-0000-0000-000018BB0000}"/>
    <cellStyle name="20% - Accent1 6 2 2 3 3 4 2" xfId="48081" xr:uid="{00000000-0005-0000-0000-000019BB0000}"/>
    <cellStyle name="20% - Accent1 6 2 2 3 3 4 2 2" xfId="48082" xr:uid="{00000000-0005-0000-0000-00001ABB0000}"/>
    <cellStyle name="20% - Accent1 6 2 2 3 3 4 2 2 2" xfId="48083" xr:uid="{00000000-0005-0000-0000-00001BBB0000}"/>
    <cellStyle name="20% - Accent1 6 2 2 3 3 4 2 3" xfId="48084" xr:uid="{00000000-0005-0000-0000-00001CBB0000}"/>
    <cellStyle name="20% - Accent1 6 2 2 3 3 4 3" xfId="48085" xr:uid="{00000000-0005-0000-0000-00001DBB0000}"/>
    <cellStyle name="20% - Accent1 6 2 2 3 3 4 3 2" xfId="48086" xr:uid="{00000000-0005-0000-0000-00001EBB0000}"/>
    <cellStyle name="20% - Accent1 6 2 2 3 3 4 4" xfId="48087" xr:uid="{00000000-0005-0000-0000-00001FBB0000}"/>
    <cellStyle name="20% - Accent1 6 2 2 3 3 5" xfId="48088" xr:uid="{00000000-0005-0000-0000-000020BB0000}"/>
    <cellStyle name="20% - Accent1 6 2 2 3 3 5 2" xfId="48089" xr:uid="{00000000-0005-0000-0000-000021BB0000}"/>
    <cellStyle name="20% - Accent1 6 2 2 3 3 5 2 2" xfId="48090" xr:uid="{00000000-0005-0000-0000-000022BB0000}"/>
    <cellStyle name="20% - Accent1 6 2 2 3 3 5 3" xfId="48091" xr:uid="{00000000-0005-0000-0000-000023BB0000}"/>
    <cellStyle name="20% - Accent1 6 2 2 3 3 6" xfId="48092" xr:uid="{00000000-0005-0000-0000-000024BB0000}"/>
    <cellStyle name="20% - Accent1 6 2 2 3 3 6 2" xfId="48093" xr:uid="{00000000-0005-0000-0000-000025BB0000}"/>
    <cellStyle name="20% - Accent1 6 2 2 3 3 6 2 2" xfId="48094" xr:uid="{00000000-0005-0000-0000-000026BB0000}"/>
    <cellStyle name="20% - Accent1 6 2 2 3 3 6 3" xfId="48095" xr:uid="{00000000-0005-0000-0000-000027BB0000}"/>
    <cellStyle name="20% - Accent1 6 2 2 3 3 7" xfId="48096" xr:uid="{00000000-0005-0000-0000-000028BB0000}"/>
    <cellStyle name="20% - Accent1 6 2 2 3 3 7 2" xfId="48097" xr:uid="{00000000-0005-0000-0000-000029BB0000}"/>
    <cellStyle name="20% - Accent1 6 2 2 3 3 8" xfId="48098" xr:uid="{00000000-0005-0000-0000-00002ABB0000}"/>
    <cellStyle name="20% - Accent1 6 2 2 3 3 8 2" xfId="48099" xr:uid="{00000000-0005-0000-0000-00002BBB0000}"/>
    <cellStyle name="20% - Accent1 6 2 2 3 3 9" xfId="48100" xr:uid="{00000000-0005-0000-0000-00002CBB0000}"/>
    <cellStyle name="20% - Accent1 6 2 2 3 4" xfId="48101" xr:uid="{00000000-0005-0000-0000-00002DBB0000}"/>
    <cellStyle name="20% - Accent1 6 2 2 3 4 2" xfId="48102" xr:uid="{00000000-0005-0000-0000-00002EBB0000}"/>
    <cellStyle name="20% - Accent1 6 2 2 3 4 2 2" xfId="48103" xr:uid="{00000000-0005-0000-0000-00002FBB0000}"/>
    <cellStyle name="20% - Accent1 6 2 2 3 4 2 2 2" xfId="48104" xr:uid="{00000000-0005-0000-0000-000030BB0000}"/>
    <cellStyle name="20% - Accent1 6 2 2 3 4 2 3" xfId="48105" xr:uid="{00000000-0005-0000-0000-000031BB0000}"/>
    <cellStyle name="20% - Accent1 6 2 2 3 4 3" xfId="48106" xr:uid="{00000000-0005-0000-0000-000032BB0000}"/>
    <cellStyle name="20% - Accent1 6 2 2 3 4 3 2" xfId="48107" xr:uid="{00000000-0005-0000-0000-000033BB0000}"/>
    <cellStyle name="20% - Accent1 6 2 2 3 4 4" xfId="48108" xr:uid="{00000000-0005-0000-0000-000034BB0000}"/>
    <cellStyle name="20% - Accent1 6 2 2 3 5" xfId="48109" xr:uid="{00000000-0005-0000-0000-000035BB0000}"/>
    <cellStyle name="20% - Accent1 6 2 2 3 5 2" xfId="48110" xr:uid="{00000000-0005-0000-0000-000036BB0000}"/>
    <cellStyle name="20% - Accent1 6 2 2 3 5 2 2" xfId="48111" xr:uid="{00000000-0005-0000-0000-000037BB0000}"/>
    <cellStyle name="20% - Accent1 6 2 2 3 5 2 2 2" xfId="48112" xr:uid="{00000000-0005-0000-0000-000038BB0000}"/>
    <cellStyle name="20% - Accent1 6 2 2 3 5 2 3" xfId="48113" xr:uid="{00000000-0005-0000-0000-000039BB0000}"/>
    <cellStyle name="20% - Accent1 6 2 2 3 5 3" xfId="48114" xr:uid="{00000000-0005-0000-0000-00003ABB0000}"/>
    <cellStyle name="20% - Accent1 6 2 2 3 5 3 2" xfId="48115" xr:uid="{00000000-0005-0000-0000-00003BBB0000}"/>
    <cellStyle name="20% - Accent1 6 2 2 3 5 4" xfId="48116" xr:uid="{00000000-0005-0000-0000-00003CBB0000}"/>
    <cellStyle name="20% - Accent1 6 2 2 3 6" xfId="48117" xr:uid="{00000000-0005-0000-0000-00003DBB0000}"/>
    <cellStyle name="20% - Accent1 6 2 2 3 6 2" xfId="48118" xr:uid="{00000000-0005-0000-0000-00003EBB0000}"/>
    <cellStyle name="20% - Accent1 6 2 2 3 6 2 2" xfId="48119" xr:uid="{00000000-0005-0000-0000-00003FBB0000}"/>
    <cellStyle name="20% - Accent1 6 2 2 3 6 2 2 2" xfId="48120" xr:uid="{00000000-0005-0000-0000-000040BB0000}"/>
    <cellStyle name="20% - Accent1 6 2 2 3 6 2 3" xfId="48121" xr:uid="{00000000-0005-0000-0000-000041BB0000}"/>
    <cellStyle name="20% - Accent1 6 2 2 3 6 3" xfId="48122" xr:uid="{00000000-0005-0000-0000-000042BB0000}"/>
    <cellStyle name="20% - Accent1 6 2 2 3 6 3 2" xfId="48123" xr:uid="{00000000-0005-0000-0000-000043BB0000}"/>
    <cellStyle name="20% - Accent1 6 2 2 3 6 4" xfId="48124" xr:uid="{00000000-0005-0000-0000-000044BB0000}"/>
    <cellStyle name="20% - Accent1 6 2 2 3 7" xfId="48125" xr:uid="{00000000-0005-0000-0000-000045BB0000}"/>
    <cellStyle name="20% - Accent1 6 2 2 3 7 2" xfId="48126" xr:uid="{00000000-0005-0000-0000-000046BB0000}"/>
    <cellStyle name="20% - Accent1 6 2 2 3 7 2 2" xfId="48127" xr:uid="{00000000-0005-0000-0000-000047BB0000}"/>
    <cellStyle name="20% - Accent1 6 2 2 3 7 3" xfId="48128" xr:uid="{00000000-0005-0000-0000-000048BB0000}"/>
    <cellStyle name="20% - Accent1 6 2 2 3 8" xfId="48129" xr:uid="{00000000-0005-0000-0000-000049BB0000}"/>
    <cellStyle name="20% - Accent1 6 2 2 3 8 2" xfId="48130" xr:uid="{00000000-0005-0000-0000-00004ABB0000}"/>
    <cellStyle name="20% - Accent1 6 2 2 3 8 2 2" xfId="48131" xr:uid="{00000000-0005-0000-0000-00004BBB0000}"/>
    <cellStyle name="20% - Accent1 6 2 2 3 8 3" xfId="48132" xr:uid="{00000000-0005-0000-0000-00004CBB0000}"/>
    <cellStyle name="20% - Accent1 6 2 2 3 9" xfId="48133" xr:uid="{00000000-0005-0000-0000-00004DBB0000}"/>
    <cellStyle name="20% - Accent1 6 2 2 3 9 2" xfId="48134" xr:uid="{00000000-0005-0000-0000-00004EBB0000}"/>
    <cellStyle name="20% - Accent1 6 2 2 4" xfId="48135" xr:uid="{00000000-0005-0000-0000-00004FBB0000}"/>
    <cellStyle name="20% - Accent1 6 2 2 4 10" xfId="48136" xr:uid="{00000000-0005-0000-0000-000050BB0000}"/>
    <cellStyle name="20% - Accent1 6 2 2 4 10 2" xfId="48137" xr:uid="{00000000-0005-0000-0000-000051BB0000}"/>
    <cellStyle name="20% - Accent1 6 2 2 4 11" xfId="48138" xr:uid="{00000000-0005-0000-0000-000052BB0000}"/>
    <cellStyle name="20% - Accent1 6 2 2 4 2" xfId="48139" xr:uid="{00000000-0005-0000-0000-000053BB0000}"/>
    <cellStyle name="20% - Accent1 6 2 2 4 2 2" xfId="48140" xr:uid="{00000000-0005-0000-0000-000054BB0000}"/>
    <cellStyle name="20% - Accent1 6 2 2 4 2 2 2" xfId="48141" xr:uid="{00000000-0005-0000-0000-000055BB0000}"/>
    <cellStyle name="20% - Accent1 6 2 2 4 2 2 2 2" xfId="48142" xr:uid="{00000000-0005-0000-0000-000056BB0000}"/>
    <cellStyle name="20% - Accent1 6 2 2 4 2 2 2 2 2" xfId="48143" xr:uid="{00000000-0005-0000-0000-000057BB0000}"/>
    <cellStyle name="20% - Accent1 6 2 2 4 2 2 2 3" xfId="48144" xr:uid="{00000000-0005-0000-0000-000058BB0000}"/>
    <cellStyle name="20% - Accent1 6 2 2 4 2 2 3" xfId="48145" xr:uid="{00000000-0005-0000-0000-000059BB0000}"/>
    <cellStyle name="20% - Accent1 6 2 2 4 2 2 3 2" xfId="48146" xr:uid="{00000000-0005-0000-0000-00005ABB0000}"/>
    <cellStyle name="20% - Accent1 6 2 2 4 2 2 4" xfId="48147" xr:uid="{00000000-0005-0000-0000-00005BBB0000}"/>
    <cellStyle name="20% - Accent1 6 2 2 4 2 3" xfId="48148" xr:uid="{00000000-0005-0000-0000-00005CBB0000}"/>
    <cellStyle name="20% - Accent1 6 2 2 4 2 3 2" xfId="48149" xr:uid="{00000000-0005-0000-0000-00005DBB0000}"/>
    <cellStyle name="20% - Accent1 6 2 2 4 2 3 2 2" xfId="48150" xr:uid="{00000000-0005-0000-0000-00005EBB0000}"/>
    <cellStyle name="20% - Accent1 6 2 2 4 2 3 2 2 2" xfId="48151" xr:uid="{00000000-0005-0000-0000-00005FBB0000}"/>
    <cellStyle name="20% - Accent1 6 2 2 4 2 3 2 3" xfId="48152" xr:uid="{00000000-0005-0000-0000-000060BB0000}"/>
    <cellStyle name="20% - Accent1 6 2 2 4 2 3 3" xfId="48153" xr:uid="{00000000-0005-0000-0000-000061BB0000}"/>
    <cellStyle name="20% - Accent1 6 2 2 4 2 3 3 2" xfId="48154" xr:uid="{00000000-0005-0000-0000-000062BB0000}"/>
    <cellStyle name="20% - Accent1 6 2 2 4 2 3 4" xfId="48155" xr:uid="{00000000-0005-0000-0000-000063BB0000}"/>
    <cellStyle name="20% - Accent1 6 2 2 4 2 4" xfId="48156" xr:uid="{00000000-0005-0000-0000-000064BB0000}"/>
    <cellStyle name="20% - Accent1 6 2 2 4 2 4 2" xfId="48157" xr:uid="{00000000-0005-0000-0000-000065BB0000}"/>
    <cellStyle name="20% - Accent1 6 2 2 4 2 4 2 2" xfId="48158" xr:uid="{00000000-0005-0000-0000-000066BB0000}"/>
    <cellStyle name="20% - Accent1 6 2 2 4 2 4 2 2 2" xfId="48159" xr:uid="{00000000-0005-0000-0000-000067BB0000}"/>
    <cellStyle name="20% - Accent1 6 2 2 4 2 4 2 3" xfId="48160" xr:uid="{00000000-0005-0000-0000-000068BB0000}"/>
    <cellStyle name="20% - Accent1 6 2 2 4 2 4 3" xfId="48161" xr:uid="{00000000-0005-0000-0000-000069BB0000}"/>
    <cellStyle name="20% - Accent1 6 2 2 4 2 4 3 2" xfId="48162" xr:uid="{00000000-0005-0000-0000-00006ABB0000}"/>
    <cellStyle name="20% - Accent1 6 2 2 4 2 4 4" xfId="48163" xr:uid="{00000000-0005-0000-0000-00006BBB0000}"/>
    <cellStyle name="20% - Accent1 6 2 2 4 2 5" xfId="48164" xr:uid="{00000000-0005-0000-0000-00006CBB0000}"/>
    <cellStyle name="20% - Accent1 6 2 2 4 2 5 2" xfId="48165" xr:uid="{00000000-0005-0000-0000-00006DBB0000}"/>
    <cellStyle name="20% - Accent1 6 2 2 4 2 5 2 2" xfId="48166" xr:uid="{00000000-0005-0000-0000-00006EBB0000}"/>
    <cellStyle name="20% - Accent1 6 2 2 4 2 5 3" xfId="48167" xr:uid="{00000000-0005-0000-0000-00006FBB0000}"/>
    <cellStyle name="20% - Accent1 6 2 2 4 2 6" xfId="48168" xr:uid="{00000000-0005-0000-0000-000070BB0000}"/>
    <cellStyle name="20% - Accent1 6 2 2 4 2 6 2" xfId="48169" xr:uid="{00000000-0005-0000-0000-000071BB0000}"/>
    <cellStyle name="20% - Accent1 6 2 2 4 2 6 2 2" xfId="48170" xr:uid="{00000000-0005-0000-0000-000072BB0000}"/>
    <cellStyle name="20% - Accent1 6 2 2 4 2 6 3" xfId="48171" xr:uid="{00000000-0005-0000-0000-000073BB0000}"/>
    <cellStyle name="20% - Accent1 6 2 2 4 2 7" xfId="48172" xr:uid="{00000000-0005-0000-0000-000074BB0000}"/>
    <cellStyle name="20% - Accent1 6 2 2 4 2 7 2" xfId="48173" xr:uid="{00000000-0005-0000-0000-000075BB0000}"/>
    <cellStyle name="20% - Accent1 6 2 2 4 2 8" xfId="48174" xr:uid="{00000000-0005-0000-0000-000076BB0000}"/>
    <cellStyle name="20% - Accent1 6 2 2 4 2 8 2" xfId="48175" xr:uid="{00000000-0005-0000-0000-000077BB0000}"/>
    <cellStyle name="20% - Accent1 6 2 2 4 2 9" xfId="48176" xr:uid="{00000000-0005-0000-0000-000078BB0000}"/>
    <cellStyle name="20% - Accent1 6 2 2 4 3" xfId="48177" xr:uid="{00000000-0005-0000-0000-000079BB0000}"/>
    <cellStyle name="20% - Accent1 6 2 2 4 3 2" xfId="48178" xr:uid="{00000000-0005-0000-0000-00007ABB0000}"/>
    <cellStyle name="20% - Accent1 6 2 2 4 3 2 2" xfId="48179" xr:uid="{00000000-0005-0000-0000-00007BBB0000}"/>
    <cellStyle name="20% - Accent1 6 2 2 4 3 2 2 2" xfId="48180" xr:uid="{00000000-0005-0000-0000-00007CBB0000}"/>
    <cellStyle name="20% - Accent1 6 2 2 4 3 2 2 2 2" xfId="48181" xr:uid="{00000000-0005-0000-0000-00007DBB0000}"/>
    <cellStyle name="20% - Accent1 6 2 2 4 3 2 2 3" xfId="48182" xr:uid="{00000000-0005-0000-0000-00007EBB0000}"/>
    <cellStyle name="20% - Accent1 6 2 2 4 3 2 3" xfId="48183" xr:uid="{00000000-0005-0000-0000-00007FBB0000}"/>
    <cellStyle name="20% - Accent1 6 2 2 4 3 2 3 2" xfId="48184" xr:uid="{00000000-0005-0000-0000-000080BB0000}"/>
    <cellStyle name="20% - Accent1 6 2 2 4 3 2 4" xfId="48185" xr:uid="{00000000-0005-0000-0000-000081BB0000}"/>
    <cellStyle name="20% - Accent1 6 2 2 4 3 3" xfId="48186" xr:uid="{00000000-0005-0000-0000-000082BB0000}"/>
    <cellStyle name="20% - Accent1 6 2 2 4 3 3 2" xfId="48187" xr:uid="{00000000-0005-0000-0000-000083BB0000}"/>
    <cellStyle name="20% - Accent1 6 2 2 4 3 3 2 2" xfId="48188" xr:uid="{00000000-0005-0000-0000-000084BB0000}"/>
    <cellStyle name="20% - Accent1 6 2 2 4 3 3 2 2 2" xfId="48189" xr:uid="{00000000-0005-0000-0000-000085BB0000}"/>
    <cellStyle name="20% - Accent1 6 2 2 4 3 3 2 3" xfId="48190" xr:uid="{00000000-0005-0000-0000-000086BB0000}"/>
    <cellStyle name="20% - Accent1 6 2 2 4 3 3 3" xfId="48191" xr:uid="{00000000-0005-0000-0000-000087BB0000}"/>
    <cellStyle name="20% - Accent1 6 2 2 4 3 3 3 2" xfId="48192" xr:uid="{00000000-0005-0000-0000-000088BB0000}"/>
    <cellStyle name="20% - Accent1 6 2 2 4 3 3 4" xfId="48193" xr:uid="{00000000-0005-0000-0000-000089BB0000}"/>
    <cellStyle name="20% - Accent1 6 2 2 4 3 4" xfId="48194" xr:uid="{00000000-0005-0000-0000-00008ABB0000}"/>
    <cellStyle name="20% - Accent1 6 2 2 4 3 4 2" xfId="48195" xr:uid="{00000000-0005-0000-0000-00008BBB0000}"/>
    <cellStyle name="20% - Accent1 6 2 2 4 3 4 2 2" xfId="48196" xr:uid="{00000000-0005-0000-0000-00008CBB0000}"/>
    <cellStyle name="20% - Accent1 6 2 2 4 3 4 2 2 2" xfId="48197" xr:uid="{00000000-0005-0000-0000-00008DBB0000}"/>
    <cellStyle name="20% - Accent1 6 2 2 4 3 4 2 3" xfId="48198" xr:uid="{00000000-0005-0000-0000-00008EBB0000}"/>
    <cellStyle name="20% - Accent1 6 2 2 4 3 4 3" xfId="48199" xr:uid="{00000000-0005-0000-0000-00008FBB0000}"/>
    <cellStyle name="20% - Accent1 6 2 2 4 3 4 3 2" xfId="48200" xr:uid="{00000000-0005-0000-0000-000090BB0000}"/>
    <cellStyle name="20% - Accent1 6 2 2 4 3 4 4" xfId="48201" xr:uid="{00000000-0005-0000-0000-000091BB0000}"/>
    <cellStyle name="20% - Accent1 6 2 2 4 3 5" xfId="48202" xr:uid="{00000000-0005-0000-0000-000092BB0000}"/>
    <cellStyle name="20% - Accent1 6 2 2 4 3 5 2" xfId="48203" xr:uid="{00000000-0005-0000-0000-000093BB0000}"/>
    <cellStyle name="20% - Accent1 6 2 2 4 3 5 2 2" xfId="48204" xr:uid="{00000000-0005-0000-0000-000094BB0000}"/>
    <cellStyle name="20% - Accent1 6 2 2 4 3 5 3" xfId="48205" xr:uid="{00000000-0005-0000-0000-000095BB0000}"/>
    <cellStyle name="20% - Accent1 6 2 2 4 3 6" xfId="48206" xr:uid="{00000000-0005-0000-0000-000096BB0000}"/>
    <cellStyle name="20% - Accent1 6 2 2 4 3 6 2" xfId="48207" xr:uid="{00000000-0005-0000-0000-000097BB0000}"/>
    <cellStyle name="20% - Accent1 6 2 2 4 3 6 2 2" xfId="48208" xr:uid="{00000000-0005-0000-0000-000098BB0000}"/>
    <cellStyle name="20% - Accent1 6 2 2 4 3 6 3" xfId="48209" xr:uid="{00000000-0005-0000-0000-000099BB0000}"/>
    <cellStyle name="20% - Accent1 6 2 2 4 3 7" xfId="48210" xr:uid="{00000000-0005-0000-0000-00009ABB0000}"/>
    <cellStyle name="20% - Accent1 6 2 2 4 3 7 2" xfId="48211" xr:uid="{00000000-0005-0000-0000-00009BBB0000}"/>
    <cellStyle name="20% - Accent1 6 2 2 4 3 8" xfId="48212" xr:uid="{00000000-0005-0000-0000-00009CBB0000}"/>
    <cellStyle name="20% - Accent1 6 2 2 4 3 8 2" xfId="48213" xr:uid="{00000000-0005-0000-0000-00009DBB0000}"/>
    <cellStyle name="20% - Accent1 6 2 2 4 3 9" xfId="48214" xr:uid="{00000000-0005-0000-0000-00009EBB0000}"/>
    <cellStyle name="20% - Accent1 6 2 2 4 4" xfId="48215" xr:uid="{00000000-0005-0000-0000-00009FBB0000}"/>
    <cellStyle name="20% - Accent1 6 2 2 4 4 2" xfId="48216" xr:uid="{00000000-0005-0000-0000-0000A0BB0000}"/>
    <cellStyle name="20% - Accent1 6 2 2 4 4 2 2" xfId="48217" xr:uid="{00000000-0005-0000-0000-0000A1BB0000}"/>
    <cellStyle name="20% - Accent1 6 2 2 4 4 2 2 2" xfId="48218" xr:uid="{00000000-0005-0000-0000-0000A2BB0000}"/>
    <cellStyle name="20% - Accent1 6 2 2 4 4 2 3" xfId="48219" xr:uid="{00000000-0005-0000-0000-0000A3BB0000}"/>
    <cellStyle name="20% - Accent1 6 2 2 4 4 3" xfId="48220" xr:uid="{00000000-0005-0000-0000-0000A4BB0000}"/>
    <cellStyle name="20% - Accent1 6 2 2 4 4 3 2" xfId="48221" xr:uid="{00000000-0005-0000-0000-0000A5BB0000}"/>
    <cellStyle name="20% - Accent1 6 2 2 4 4 4" xfId="48222" xr:uid="{00000000-0005-0000-0000-0000A6BB0000}"/>
    <cellStyle name="20% - Accent1 6 2 2 4 5" xfId="48223" xr:uid="{00000000-0005-0000-0000-0000A7BB0000}"/>
    <cellStyle name="20% - Accent1 6 2 2 4 5 2" xfId="48224" xr:uid="{00000000-0005-0000-0000-0000A8BB0000}"/>
    <cellStyle name="20% - Accent1 6 2 2 4 5 2 2" xfId="48225" xr:uid="{00000000-0005-0000-0000-0000A9BB0000}"/>
    <cellStyle name="20% - Accent1 6 2 2 4 5 2 2 2" xfId="48226" xr:uid="{00000000-0005-0000-0000-0000AABB0000}"/>
    <cellStyle name="20% - Accent1 6 2 2 4 5 2 3" xfId="48227" xr:uid="{00000000-0005-0000-0000-0000ABBB0000}"/>
    <cellStyle name="20% - Accent1 6 2 2 4 5 3" xfId="48228" xr:uid="{00000000-0005-0000-0000-0000ACBB0000}"/>
    <cellStyle name="20% - Accent1 6 2 2 4 5 3 2" xfId="48229" xr:uid="{00000000-0005-0000-0000-0000ADBB0000}"/>
    <cellStyle name="20% - Accent1 6 2 2 4 5 4" xfId="48230" xr:uid="{00000000-0005-0000-0000-0000AEBB0000}"/>
    <cellStyle name="20% - Accent1 6 2 2 4 6" xfId="48231" xr:uid="{00000000-0005-0000-0000-0000AFBB0000}"/>
    <cellStyle name="20% - Accent1 6 2 2 4 6 2" xfId="48232" xr:uid="{00000000-0005-0000-0000-0000B0BB0000}"/>
    <cellStyle name="20% - Accent1 6 2 2 4 6 2 2" xfId="48233" xr:uid="{00000000-0005-0000-0000-0000B1BB0000}"/>
    <cellStyle name="20% - Accent1 6 2 2 4 6 2 2 2" xfId="48234" xr:uid="{00000000-0005-0000-0000-0000B2BB0000}"/>
    <cellStyle name="20% - Accent1 6 2 2 4 6 2 3" xfId="48235" xr:uid="{00000000-0005-0000-0000-0000B3BB0000}"/>
    <cellStyle name="20% - Accent1 6 2 2 4 6 3" xfId="48236" xr:uid="{00000000-0005-0000-0000-0000B4BB0000}"/>
    <cellStyle name="20% - Accent1 6 2 2 4 6 3 2" xfId="48237" xr:uid="{00000000-0005-0000-0000-0000B5BB0000}"/>
    <cellStyle name="20% - Accent1 6 2 2 4 6 4" xfId="48238" xr:uid="{00000000-0005-0000-0000-0000B6BB0000}"/>
    <cellStyle name="20% - Accent1 6 2 2 4 7" xfId="48239" xr:uid="{00000000-0005-0000-0000-0000B7BB0000}"/>
    <cellStyle name="20% - Accent1 6 2 2 4 7 2" xfId="48240" xr:uid="{00000000-0005-0000-0000-0000B8BB0000}"/>
    <cellStyle name="20% - Accent1 6 2 2 4 7 2 2" xfId="48241" xr:uid="{00000000-0005-0000-0000-0000B9BB0000}"/>
    <cellStyle name="20% - Accent1 6 2 2 4 7 3" xfId="48242" xr:uid="{00000000-0005-0000-0000-0000BABB0000}"/>
    <cellStyle name="20% - Accent1 6 2 2 4 8" xfId="48243" xr:uid="{00000000-0005-0000-0000-0000BBBB0000}"/>
    <cellStyle name="20% - Accent1 6 2 2 4 8 2" xfId="48244" xr:uid="{00000000-0005-0000-0000-0000BCBB0000}"/>
    <cellStyle name="20% - Accent1 6 2 2 4 8 2 2" xfId="48245" xr:uid="{00000000-0005-0000-0000-0000BDBB0000}"/>
    <cellStyle name="20% - Accent1 6 2 2 4 8 3" xfId="48246" xr:uid="{00000000-0005-0000-0000-0000BEBB0000}"/>
    <cellStyle name="20% - Accent1 6 2 2 4 9" xfId="48247" xr:uid="{00000000-0005-0000-0000-0000BFBB0000}"/>
    <cellStyle name="20% - Accent1 6 2 2 4 9 2" xfId="48248" xr:uid="{00000000-0005-0000-0000-0000C0BB0000}"/>
    <cellStyle name="20% - Accent1 6 2 2 5" xfId="48249" xr:uid="{00000000-0005-0000-0000-0000C1BB0000}"/>
    <cellStyle name="20% - Accent1 6 2 2 5 2" xfId="48250" xr:uid="{00000000-0005-0000-0000-0000C2BB0000}"/>
    <cellStyle name="20% - Accent1 6 2 2 5 2 2" xfId="48251" xr:uid="{00000000-0005-0000-0000-0000C3BB0000}"/>
    <cellStyle name="20% - Accent1 6 2 2 5 2 2 2" xfId="48252" xr:uid="{00000000-0005-0000-0000-0000C4BB0000}"/>
    <cellStyle name="20% - Accent1 6 2 2 5 2 2 2 2" xfId="48253" xr:uid="{00000000-0005-0000-0000-0000C5BB0000}"/>
    <cellStyle name="20% - Accent1 6 2 2 5 2 2 3" xfId="48254" xr:uid="{00000000-0005-0000-0000-0000C6BB0000}"/>
    <cellStyle name="20% - Accent1 6 2 2 5 2 3" xfId="48255" xr:uid="{00000000-0005-0000-0000-0000C7BB0000}"/>
    <cellStyle name="20% - Accent1 6 2 2 5 2 3 2" xfId="48256" xr:uid="{00000000-0005-0000-0000-0000C8BB0000}"/>
    <cellStyle name="20% - Accent1 6 2 2 5 2 4" xfId="48257" xr:uid="{00000000-0005-0000-0000-0000C9BB0000}"/>
    <cellStyle name="20% - Accent1 6 2 2 5 3" xfId="48258" xr:uid="{00000000-0005-0000-0000-0000CABB0000}"/>
    <cellStyle name="20% - Accent1 6 2 2 5 3 2" xfId="48259" xr:uid="{00000000-0005-0000-0000-0000CBBB0000}"/>
    <cellStyle name="20% - Accent1 6 2 2 5 3 2 2" xfId="48260" xr:uid="{00000000-0005-0000-0000-0000CCBB0000}"/>
    <cellStyle name="20% - Accent1 6 2 2 5 3 2 2 2" xfId="48261" xr:uid="{00000000-0005-0000-0000-0000CDBB0000}"/>
    <cellStyle name="20% - Accent1 6 2 2 5 3 2 3" xfId="48262" xr:uid="{00000000-0005-0000-0000-0000CEBB0000}"/>
    <cellStyle name="20% - Accent1 6 2 2 5 3 3" xfId="48263" xr:uid="{00000000-0005-0000-0000-0000CFBB0000}"/>
    <cellStyle name="20% - Accent1 6 2 2 5 3 3 2" xfId="48264" xr:uid="{00000000-0005-0000-0000-0000D0BB0000}"/>
    <cellStyle name="20% - Accent1 6 2 2 5 3 4" xfId="48265" xr:uid="{00000000-0005-0000-0000-0000D1BB0000}"/>
    <cellStyle name="20% - Accent1 6 2 2 5 4" xfId="48266" xr:uid="{00000000-0005-0000-0000-0000D2BB0000}"/>
    <cellStyle name="20% - Accent1 6 2 2 5 4 2" xfId="48267" xr:uid="{00000000-0005-0000-0000-0000D3BB0000}"/>
    <cellStyle name="20% - Accent1 6 2 2 5 4 2 2" xfId="48268" xr:uid="{00000000-0005-0000-0000-0000D4BB0000}"/>
    <cellStyle name="20% - Accent1 6 2 2 5 4 2 2 2" xfId="48269" xr:uid="{00000000-0005-0000-0000-0000D5BB0000}"/>
    <cellStyle name="20% - Accent1 6 2 2 5 4 2 3" xfId="48270" xr:uid="{00000000-0005-0000-0000-0000D6BB0000}"/>
    <cellStyle name="20% - Accent1 6 2 2 5 4 3" xfId="48271" xr:uid="{00000000-0005-0000-0000-0000D7BB0000}"/>
    <cellStyle name="20% - Accent1 6 2 2 5 4 3 2" xfId="48272" xr:uid="{00000000-0005-0000-0000-0000D8BB0000}"/>
    <cellStyle name="20% - Accent1 6 2 2 5 4 4" xfId="48273" xr:uid="{00000000-0005-0000-0000-0000D9BB0000}"/>
    <cellStyle name="20% - Accent1 6 2 2 5 5" xfId="48274" xr:uid="{00000000-0005-0000-0000-0000DABB0000}"/>
    <cellStyle name="20% - Accent1 6 2 2 5 5 2" xfId="48275" xr:uid="{00000000-0005-0000-0000-0000DBBB0000}"/>
    <cellStyle name="20% - Accent1 6 2 2 5 5 2 2" xfId="48276" xr:uid="{00000000-0005-0000-0000-0000DCBB0000}"/>
    <cellStyle name="20% - Accent1 6 2 2 5 5 3" xfId="48277" xr:uid="{00000000-0005-0000-0000-0000DDBB0000}"/>
    <cellStyle name="20% - Accent1 6 2 2 5 6" xfId="48278" xr:uid="{00000000-0005-0000-0000-0000DEBB0000}"/>
    <cellStyle name="20% - Accent1 6 2 2 5 6 2" xfId="48279" xr:uid="{00000000-0005-0000-0000-0000DFBB0000}"/>
    <cellStyle name="20% - Accent1 6 2 2 5 6 2 2" xfId="48280" xr:uid="{00000000-0005-0000-0000-0000E0BB0000}"/>
    <cellStyle name="20% - Accent1 6 2 2 5 6 3" xfId="48281" xr:uid="{00000000-0005-0000-0000-0000E1BB0000}"/>
    <cellStyle name="20% - Accent1 6 2 2 5 7" xfId="48282" xr:uid="{00000000-0005-0000-0000-0000E2BB0000}"/>
    <cellStyle name="20% - Accent1 6 2 2 5 7 2" xfId="48283" xr:uid="{00000000-0005-0000-0000-0000E3BB0000}"/>
    <cellStyle name="20% - Accent1 6 2 2 5 8" xfId="48284" xr:uid="{00000000-0005-0000-0000-0000E4BB0000}"/>
    <cellStyle name="20% - Accent1 6 2 2 5 8 2" xfId="48285" xr:uid="{00000000-0005-0000-0000-0000E5BB0000}"/>
    <cellStyle name="20% - Accent1 6 2 2 5 9" xfId="48286" xr:uid="{00000000-0005-0000-0000-0000E6BB0000}"/>
    <cellStyle name="20% - Accent1 6 2 2 6" xfId="48287" xr:uid="{00000000-0005-0000-0000-0000E7BB0000}"/>
    <cellStyle name="20% - Accent1 6 2 2 6 2" xfId="48288" xr:uid="{00000000-0005-0000-0000-0000E8BB0000}"/>
    <cellStyle name="20% - Accent1 6 2 2 6 2 2" xfId="48289" xr:uid="{00000000-0005-0000-0000-0000E9BB0000}"/>
    <cellStyle name="20% - Accent1 6 2 2 6 2 2 2" xfId="48290" xr:uid="{00000000-0005-0000-0000-0000EABB0000}"/>
    <cellStyle name="20% - Accent1 6 2 2 6 2 2 2 2" xfId="48291" xr:uid="{00000000-0005-0000-0000-0000EBBB0000}"/>
    <cellStyle name="20% - Accent1 6 2 2 6 2 2 3" xfId="48292" xr:uid="{00000000-0005-0000-0000-0000ECBB0000}"/>
    <cellStyle name="20% - Accent1 6 2 2 6 2 3" xfId="48293" xr:uid="{00000000-0005-0000-0000-0000EDBB0000}"/>
    <cellStyle name="20% - Accent1 6 2 2 6 2 3 2" xfId="48294" xr:uid="{00000000-0005-0000-0000-0000EEBB0000}"/>
    <cellStyle name="20% - Accent1 6 2 2 6 2 4" xfId="48295" xr:uid="{00000000-0005-0000-0000-0000EFBB0000}"/>
    <cellStyle name="20% - Accent1 6 2 2 6 3" xfId="48296" xr:uid="{00000000-0005-0000-0000-0000F0BB0000}"/>
    <cellStyle name="20% - Accent1 6 2 2 6 3 2" xfId="48297" xr:uid="{00000000-0005-0000-0000-0000F1BB0000}"/>
    <cellStyle name="20% - Accent1 6 2 2 6 3 2 2" xfId="48298" xr:uid="{00000000-0005-0000-0000-0000F2BB0000}"/>
    <cellStyle name="20% - Accent1 6 2 2 6 3 2 2 2" xfId="48299" xr:uid="{00000000-0005-0000-0000-0000F3BB0000}"/>
    <cellStyle name="20% - Accent1 6 2 2 6 3 2 3" xfId="48300" xr:uid="{00000000-0005-0000-0000-0000F4BB0000}"/>
    <cellStyle name="20% - Accent1 6 2 2 6 3 3" xfId="48301" xr:uid="{00000000-0005-0000-0000-0000F5BB0000}"/>
    <cellStyle name="20% - Accent1 6 2 2 6 3 3 2" xfId="48302" xr:uid="{00000000-0005-0000-0000-0000F6BB0000}"/>
    <cellStyle name="20% - Accent1 6 2 2 6 3 4" xfId="48303" xr:uid="{00000000-0005-0000-0000-0000F7BB0000}"/>
    <cellStyle name="20% - Accent1 6 2 2 6 4" xfId="48304" xr:uid="{00000000-0005-0000-0000-0000F8BB0000}"/>
    <cellStyle name="20% - Accent1 6 2 2 6 4 2" xfId="48305" xr:uid="{00000000-0005-0000-0000-0000F9BB0000}"/>
    <cellStyle name="20% - Accent1 6 2 2 6 4 2 2" xfId="48306" xr:uid="{00000000-0005-0000-0000-0000FABB0000}"/>
    <cellStyle name="20% - Accent1 6 2 2 6 4 2 2 2" xfId="48307" xr:uid="{00000000-0005-0000-0000-0000FBBB0000}"/>
    <cellStyle name="20% - Accent1 6 2 2 6 4 2 3" xfId="48308" xr:uid="{00000000-0005-0000-0000-0000FCBB0000}"/>
    <cellStyle name="20% - Accent1 6 2 2 6 4 3" xfId="48309" xr:uid="{00000000-0005-0000-0000-0000FDBB0000}"/>
    <cellStyle name="20% - Accent1 6 2 2 6 4 3 2" xfId="48310" xr:uid="{00000000-0005-0000-0000-0000FEBB0000}"/>
    <cellStyle name="20% - Accent1 6 2 2 6 4 4" xfId="48311" xr:uid="{00000000-0005-0000-0000-0000FFBB0000}"/>
    <cellStyle name="20% - Accent1 6 2 2 6 5" xfId="48312" xr:uid="{00000000-0005-0000-0000-000000BC0000}"/>
    <cellStyle name="20% - Accent1 6 2 2 6 5 2" xfId="48313" xr:uid="{00000000-0005-0000-0000-000001BC0000}"/>
    <cellStyle name="20% - Accent1 6 2 2 6 5 2 2" xfId="48314" xr:uid="{00000000-0005-0000-0000-000002BC0000}"/>
    <cellStyle name="20% - Accent1 6 2 2 6 5 3" xfId="48315" xr:uid="{00000000-0005-0000-0000-000003BC0000}"/>
    <cellStyle name="20% - Accent1 6 2 2 6 6" xfId="48316" xr:uid="{00000000-0005-0000-0000-000004BC0000}"/>
    <cellStyle name="20% - Accent1 6 2 2 6 6 2" xfId="48317" xr:uid="{00000000-0005-0000-0000-000005BC0000}"/>
    <cellStyle name="20% - Accent1 6 2 2 6 6 2 2" xfId="48318" xr:uid="{00000000-0005-0000-0000-000006BC0000}"/>
    <cellStyle name="20% - Accent1 6 2 2 6 6 3" xfId="48319" xr:uid="{00000000-0005-0000-0000-000007BC0000}"/>
    <cellStyle name="20% - Accent1 6 2 2 6 7" xfId="48320" xr:uid="{00000000-0005-0000-0000-000008BC0000}"/>
    <cellStyle name="20% - Accent1 6 2 2 6 7 2" xfId="48321" xr:uid="{00000000-0005-0000-0000-000009BC0000}"/>
    <cellStyle name="20% - Accent1 6 2 2 6 8" xfId="48322" xr:uid="{00000000-0005-0000-0000-00000ABC0000}"/>
    <cellStyle name="20% - Accent1 6 2 2 6 8 2" xfId="48323" xr:uid="{00000000-0005-0000-0000-00000BBC0000}"/>
    <cellStyle name="20% - Accent1 6 2 2 6 9" xfId="48324" xr:uid="{00000000-0005-0000-0000-00000CBC0000}"/>
    <cellStyle name="20% - Accent1 6 2 2 7" xfId="48325" xr:uid="{00000000-0005-0000-0000-00000DBC0000}"/>
    <cellStyle name="20% - Accent1 6 2 2 7 2" xfId="48326" xr:uid="{00000000-0005-0000-0000-00000EBC0000}"/>
    <cellStyle name="20% - Accent1 6 2 2 7 2 2" xfId="48327" xr:uid="{00000000-0005-0000-0000-00000FBC0000}"/>
    <cellStyle name="20% - Accent1 6 2 2 7 2 2 2" xfId="48328" xr:uid="{00000000-0005-0000-0000-000010BC0000}"/>
    <cellStyle name="20% - Accent1 6 2 2 7 2 3" xfId="48329" xr:uid="{00000000-0005-0000-0000-000011BC0000}"/>
    <cellStyle name="20% - Accent1 6 2 2 7 3" xfId="48330" xr:uid="{00000000-0005-0000-0000-000012BC0000}"/>
    <cellStyle name="20% - Accent1 6 2 2 7 3 2" xfId="48331" xr:uid="{00000000-0005-0000-0000-000013BC0000}"/>
    <cellStyle name="20% - Accent1 6 2 2 7 4" xfId="48332" xr:uid="{00000000-0005-0000-0000-000014BC0000}"/>
    <cellStyle name="20% - Accent1 6 2 2 8" xfId="48333" xr:uid="{00000000-0005-0000-0000-000015BC0000}"/>
    <cellStyle name="20% - Accent1 6 2 2 8 2" xfId="48334" xr:uid="{00000000-0005-0000-0000-000016BC0000}"/>
    <cellStyle name="20% - Accent1 6 2 2 8 2 2" xfId="48335" xr:uid="{00000000-0005-0000-0000-000017BC0000}"/>
    <cellStyle name="20% - Accent1 6 2 2 8 2 2 2" xfId="48336" xr:uid="{00000000-0005-0000-0000-000018BC0000}"/>
    <cellStyle name="20% - Accent1 6 2 2 8 2 3" xfId="48337" xr:uid="{00000000-0005-0000-0000-000019BC0000}"/>
    <cellStyle name="20% - Accent1 6 2 2 8 3" xfId="48338" xr:uid="{00000000-0005-0000-0000-00001ABC0000}"/>
    <cellStyle name="20% - Accent1 6 2 2 8 3 2" xfId="48339" xr:uid="{00000000-0005-0000-0000-00001BBC0000}"/>
    <cellStyle name="20% - Accent1 6 2 2 8 4" xfId="48340" xr:uid="{00000000-0005-0000-0000-00001CBC0000}"/>
    <cellStyle name="20% - Accent1 6 2 2 9" xfId="48341" xr:uid="{00000000-0005-0000-0000-00001DBC0000}"/>
    <cellStyle name="20% - Accent1 6 2 2 9 2" xfId="48342" xr:uid="{00000000-0005-0000-0000-00001EBC0000}"/>
    <cellStyle name="20% - Accent1 6 2 2 9 2 2" xfId="48343" xr:uid="{00000000-0005-0000-0000-00001FBC0000}"/>
    <cellStyle name="20% - Accent1 6 2 2 9 2 2 2" xfId="48344" xr:uid="{00000000-0005-0000-0000-000020BC0000}"/>
    <cellStyle name="20% - Accent1 6 2 2 9 2 3" xfId="48345" xr:uid="{00000000-0005-0000-0000-000021BC0000}"/>
    <cellStyle name="20% - Accent1 6 2 2 9 3" xfId="48346" xr:uid="{00000000-0005-0000-0000-000022BC0000}"/>
    <cellStyle name="20% - Accent1 6 2 2 9 3 2" xfId="48347" xr:uid="{00000000-0005-0000-0000-000023BC0000}"/>
    <cellStyle name="20% - Accent1 6 2 2 9 4" xfId="48348" xr:uid="{00000000-0005-0000-0000-000024BC0000}"/>
    <cellStyle name="20% - Accent1 6 2 3" xfId="48349" xr:uid="{00000000-0005-0000-0000-000025BC0000}"/>
    <cellStyle name="20% - Accent1 6 2 3 10" xfId="48350" xr:uid="{00000000-0005-0000-0000-000026BC0000}"/>
    <cellStyle name="20% - Accent1 6 2 3 10 2" xfId="48351" xr:uid="{00000000-0005-0000-0000-000027BC0000}"/>
    <cellStyle name="20% - Accent1 6 2 3 11" xfId="48352" xr:uid="{00000000-0005-0000-0000-000028BC0000}"/>
    <cellStyle name="20% - Accent1 6 2 3 2" xfId="48353" xr:uid="{00000000-0005-0000-0000-000029BC0000}"/>
    <cellStyle name="20% - Accent1 6 2 3 2 2" xfId="48354" xr:uid="{00000000-0005-0000-0000-00002ABC0000}"/>
    <cellStyle name="20% - Accent1 6 2 3 2 2 2" xfId="48355" xr:uid="{00000000-0005-0000-0000-00002BBC0000}"/>
    <cellStyle name="20% - Accent1 6 2 3 2 2 2 2" xfId="48356" xr:uid="{00000000-0005-0000-0000-00002CBC0000}"/>
    <cellStyle name="20% - Accent1 6 2 3 2 2 2 2 2" xfId="48357" xr:uid="{00000000-0005-0000-0000-00002DBC0000}"/>
    <cellStyle name="20% - Accent1 6 2 3 2 2 2 3" xfId="48358" xr:uid="{00000000-0005-0000-0000-00002EBC0000}"/>
    <cellStyle name="20% - Accent1 6 2 3 2 2 3" xfId="48359" xr:uid="{00000000-0005-0000-0000-00002FBC0000}"/>
    <cellStyle name="20% - Accent1 6 2 3 2 2 3 2" xfId="48360" xr:uid="{00000000-0005-0000-0000-000030BC0000}"/>
    <cellStyle name="20% - Accent1 6 2 3 2 2 4" xfId="48361" xr:uid="{00000000-0005-0000-0000-000031BC0000}"/>
    <cellStyle name="20% - Accent1 6 2 3 2 3" xfId="48362" xr:uid="{00000000-0005-0000-0000-000032BC0000}"/>
    <cellStyle name="20% - Accent1 6 2 3 2 3 2" xfId="48363" xr:uid="{00000000-0005-0000-0000-000033BC0000}"/>
    <cellStyle name="20% - Accent1 6 2 3 2 3 2 2" xfId="48364" xr:uid="{00000000-0005-0000-0000-000034BC0000}"/>
    <cellStyle name="20% - Accent1 6 2 3 2 3 2 2 2" xfId="48365" xr:uid="{00000000-0005-0000-0000-000035BC0000}"/>
    <cellStyle name="20% - Accent1 6 2 3 2 3 2 3" xfId="48366" xr:uid="{00000000-0005-0000-0000-000036BC0000}"/>
    <cellStyle name="20% - Accent1 6 2 3 2 3 3" xfId="48367" xr:uid="{00000000-0005-0000-0000-000037BC0000}"/>
    <cellStyle name="20% - Accent1 6 2 3 2 3 3 2" xfId="48368" xr:uid="{00000000-0005-0000-0000-000038BC0000}"/>
    <cellStyle name="20% - Accent1 6 2 3 2 3 4" xfId="48369" xr:uid="{00000000-0005-0000-0000-000039BC0000}"/>
    <cellStyle name="20% - Accent1 6 2 3 2 4" xfId="48370" xr:uid="{00000000-0005-0000-0000-00003ABC0000}"/>
    <cellStyle name="20% - Accent1 6 2 3 2 4 2" xfId="48371" xr:uid="{00000000-0005-0000-0000-00003BBC0000}"/>
    <cellStyle name="20% - Accent1 6 2 3 2 4 2 2" xfId="48372" xr:uid="{00000000-0005-0000-0000-00003CBC0000}"/>
    <cellStyle name="20% - Accent1 6 2 3 2 4 2 2 2" xfId="48373" xr:uid="{00000000-0005-0000-0000-00003DBC0000}"/>
    <cellStyle name="20% - Accent1 6 2 3 2 4 2 3" xfId="48374" xr:uid="{00000000-0005-0000-0000-00003EBC0000}"/>
    <cellStyle name="20% - Accent1 6 2 3 2 4 3" xfId="48375" xr:uid="{00000000-0005-0000-0000-00003FBC0000}"/>
    <cellStyle name="20% - Accent1 6 2 3 2 4 3 2" xfId="48376" xr:uid="{00000000-0005-0000-0000-000040BC0000}"/>
    <cellStyle name="20% - Accent1 6 2 3 2 4 4" xfId="48377" xr:uid="{00000000-0005-0000-0000-000041BC0000}"/>
    <cellStyle name="20% - Accent1 6 2 3 2 5" xfId="48378" xr:uid="{00000000-0005-0000-0000-000042BC0000}"/>
    <cellStyle name="20% - Accent1 6 2 3 2 5 2" xfId="48379" xr:uid="{00000000-0005-0000-0000-000043BC0000}"/>
    <cellStyle name="20% - Accent1 6 2 3 2 5 2 2" xfId="48380" xr:uid="{00000000-0005-0000-0000-000044BC0000}"/>
    <cellStyle name="20% - Accent1 6 2 3 2 5 3" xfId="48381" xr:uid="{00000000-0005-0000-0000-000045BC0000}"/>
    <cellStyle name="20% - Accent1 6 2 3 2 6" xfId="48382" xr:uid="{00000000-0005-0000-0000-000046BC0000}"/>
    <cellStyle name="20% - Accent1 6 2 3 2 6 2" xfId="48383" xr:uid="{00000000-0005-0000-0000-000047BC0000}"/>
    <cellStyle name="20% - Accent1 6 2 3 2 6 2 2" xfId="48384" xr:uid="{00000000-0005-0000-0000-000048BC0000}"/>
    <cellStyle name="20% - Accent1 6 2 3 2 6 3" xfId="48385" xr:uid="{00000000-0005-0000-0000-000049BC0000}"/>
    <cellStyle name="20% - Accent1 6 2 3 2 7" xfId="48386" xr:uid="{00000000-0005-0000-0000-00004ABC0000}"/>
    <cellStyle name="20% - Accent1 6 2 3 2 7 2" xfId="48387" xr:uid="{00000000-0005-0000-0000-00004BBC0000}"/>
    <cellStyle name="20% - Accent1 6 2 3 2 8" xfId="48388" xr:uid="{00000000-0005-0000-0000-00004CBC0000}"/>
    <cellStyle name="20% - Accent1 6 2 3 2 8 2" xfId="48389" xr:uid="{00000000-0005-0000-0000-00004DBC0000}"/>
    <cellStyle name="20% - Accent1 6 2 3 2 9" xfId="48390" xr:uid="{00000000-0005-0000-0000-00004EBC0000}"/>
    <cellStyle name="20% - Accent1 6 2 3 3" xfId="48391" xr:uid="{00000000-0005-0000-0000-00004FBC0000}"/>
    <cellStyle name="20% - Accent1 6 2 3 3 2" xfId="48392" xr:uid="{00000000-0005-0000-0000-000050BC0000}"/>
    <cellStyle name="20% - Accent1 6 2 3 3 2 2" xfId="48393" xr:uid="{00000000-0005-0000-0000-000051BC0000}"/>
    <cellStyle name="20% - Accent1 6 2 3 3 2 2 2" xfId="48394" xr:uid="{00000000-0005-0000-0000-000052BC0000}"/>
    <cellStyle name="20% - Accent1 6 2 3 3 2 2 2 2" xfId="48395" xr:uid="{00000000-0005-0000-0000-000053BC0000}"/>
    <cellStyle name="20% - Accent1 6 2 3 3 2 2 3" xfId="48396" xr:uid="{00000000-0005-0000-0000-000054BC0000}"/>
    <cellStyle name="20% - Accent1 6 2 3 3 2 3" xfId="48397" xr:uid="{00000000-0005-0000-0000-000055BC0000}"/>
    <cellStyle name="20% - Accent1 6 2 3 3 2 3 2" xfId="48398" xr:uid="{00000000-0005-0000-0000-000056BC0000}"/>
    <cellStyle name="20% - Accent1 6 2 3 3 2 4" xfId="48399" xr:uid="{00000000-0005-0000-0000-000057BC0000}"/>
    <cellStyle name="20% - Accent1 6 2 3 3 3" xfId="48400" xr:uid="{00000000-0005-0000-0000-000058BC0000}"/>
    <cellStyle name="20% - Accent1 6 2 3 3 3 2" xfId="48401" xr:uid="{00000000-0005-0000-0000-000059BC0000}"/>
    <cellStyle name="20% - Accent1 6 2 3 3 3 2 2" xfId="48402" xr:uid="{00000000-0005-0000-0000-00005ABC0000}"/>
    <cellStyle name="20% - Accent1 6 2 3 3 3 2 2 2" xfId="48403" xr:uid="{00000000-0005-0000-0000-00005BBC0000}"/>
    <cellStyle name="20% - Accent1 6 2 3 3 3 2 3" xfId="48404" xr:uid="{00000000-0005-0000-0000-00005CBC0000}"/>
    <cellStyle name="20% - Accent1 6 2 3 3 3 3" xfId="48405" xr:uid="{00000000-0005-0000-0000-00005DBC0000}"/>
    <cellStyle name="20% - Accent1 6 2 3 3 3 3 2" xfId="48406" xr:uid="{00000000-0005-0000-0000-00005EBC0000}"/>
    <cellStyle name="20% - Accent1 6 2 3 3 3 4" xfId="48407" xr:uid="{00000000-0005-0000-0000-00005FBC0000}"/>
    <cellStyle name="20% - Accent1 6 2 3 3 4" xfId="48408" xr:uid="{00000000-0005-0000-0000-000060BC0000}"/>
    <cellStyle name="20% - Accent1 6 2 3 3 4 2" xfId="48409" xr:uid="{00000000-0005-0000-0000-000061BC0000}"/>
    <cellStyle name="20% - Accent1 6 2 3 3 4 2 2" xfId="48410" xr:uid="{00000000-0005-0000-0000-000062BC0000}"/>
    <cellStyle name="20% - Accent1 6 2 3 3 4 2 2 2" xfId="48411" xr:uid="{00000000-0005-0000-0000-000063BC0000}"/>
    <cellStyle name="20% - Accent1 6 2 3 3 4 2 3" xfId="48412" xr:uid="{00000000-0005-0000-0000-000064BC0000}"/>
    <cellStyle name="20% - Accent1 6 2 3 3 4 3" xfId="48413" xr:uid="{00000000-0005-0000-0000-000065BC0000}"/>
    <cellStyle name="20% - Accent1 6 2 3 3 4 3 2" xfId="48414" xr:uid="{00000000-0005-0000-0000-000066BC0000}"/>
    <cellStyle name="20% - Accent1 6 2 3 3 4 4" xfId="48415" xr:uid="{00000000-0005-0000-0000-000067BC0000}"/>
    <cellStyle name="20% - Accent1 6 2 3 3 5" xfId="48416" xr:uid="{00000000-0005-0000-0000-000068BC0000}"/>
    <cellStyle name="20% - Accent1 6 2 3 3 5 2" xfId="48417" xr:uid="{00000000-0005-0000-0000-000069BC0000}"/>
    <cellStyle name="20% - Accent1 6 2 3 3 5 2 2" xfId="48418" xr:uid="{00000000-0005-0000-0000-00006ABC0000}"/>
    <cellStyle name="20% - Accent1 6 2 3 3 5 3" xfId="48419" xr:uid="{00000000-0005-0000-0000-00006BBC0000}"/>
    <cellStyle name="20% - Accent1 6 2 3 3 6" xfId="48420" xr:uid="{00000000-0005-0000-0000-00006CBC0000}"/>
    <cellStyle name="20% - Accent1 6 2 3 3 6 2" xfId="48421" xr:uid="{00000000-0005-0000-0000-00006DBC0000}"/>
    <cellStyle name="20% - Accent1 6 2 3 3 6 2 2" xfId="48422" xr:uid="{00000000-0005-0000-0000-00006EBC0000}"/>
    <cellStyle name="20% - Accent1 6 2 3 3 6 3" xfId="48423" xr:uid="{00000000-0005-0000-0000-00006FBC0000}"/>
    <cellStyle name="20% - Accent1 6 2 3 3 7" xfId="48424" xr:uid="{00000000-0005-0000-0000-000070BC0000}"/>
    <cellStyle name="20% - Accent1 6 2 3 3 7 2" xfId="48425" xr:uid="{00000000-0005-0000-0000-000071BC0000}"/>
    <cellStyle name="20% - Accent1 6 2 3 3 8" xfId="48426" xr:uid="{00000000-0005-0000-0000-000072BC0000}"/>
    <cellStyle name="20% - Accent1 6 2 3 3 8 2" xfId="48427" xr:uid="{00000000-0005-0000-0000-000073BC0000}"/>
    <cellStyle name="20% - Accent1 6 2 3 3 9" xfId="48428" xr:uid="{00000000-0005-0000-0000-000074BC0000}"/>
    <cellStyle name="20% - Accent1 6 2 3 4" xfId="48429" xr:uid="{00000000-0005-0000-0000-000075BC0000}"/>
    <cellStyle name="20% - Accent1 6 2 3 4 2" xfId="48430" xr:uid="{00000000-0005-0000-0000-000076BC0000}"/>
    <cellStyle name="20% - Accent1 6 2 3 4 2 2" xfId="48431" xr:uid="{00000000-0005-0000-0000-000077BC0000}"/>
    <cellStyle name="20% - Accent1 6 2 3 4 2 2 2" xfId="48432" xr:uid="{00000000-0005-0000-0000-000078BC0000}"/>
    <cellStyle name="20% - Accent1 6 2 3 4 2 3" xfId="48433" xr:uid="{00000000-0005-0000-0000-000079BC0000}"/>
    <cellStyle name="20% - Accent1 6 2 3 4 3" xfId="48434" xr:uid="{00000000-0005-0000-0000-00007ABC0000}"/>
    <cellStyle name="20% - Accent1 6 2 3 4 3 2" xfId="48435" xr:uid="{00000000-0005-0000-0000-00007BBC0000}"/>
    <cellStyle name="20% - Accent1 6 2 3 4 4" xfId="48436" xr:uid="{00000000-0005-0000-0000-00007CBC0000}"/>
    <cellStyle name="20% - Accent1 6 2 3 5" xfId="48437" xr:uid="{00000000-0005-0000-0000-00007DBC0000}"/>
    <cellStyle name="20% - Accent1 6 2 3 5 2" xfId="48438" xr:uid="{00000000-0005-0000-0000-00007EBC0000}"/>
    <cellStyle name="20% - Accent1 6 2 3 5 2 2" xfId="48439" xr:uid="{00000000-0005-0000-0000-00007FBC0000}"/>
    <cellStyle name="20% - Accent1 6 2 3 5 2 2 2" xfId="48440" xr:uid="{00000000-0005-0000-0000-000080BC0000}"/>
    <cellStyle name="20% - Accent1 6 2 3 5 2 3" xfId="48441" xr:uid="{00000000-0005-0000-0000-000081BC0000}"/>
    <cellStyle name="20% - Accent1 6 2 3 5 3" xfId="48442" xr:uid="{00000000-0005-0000-0000-000082BC0000}"/>
    <cellStyle name="20% - Accent1 6 2 3 5 3 2" xfId="48443" xr:uid="{00000000-0005-0000-0000-000083BC0000}"/>
    <cellStyle name="20% - Accent1 6 2 3 5 4" xfId="48444" xr:uid="{00000000-0005-0000-0000-000084BC0000}"/>
    <cellStyle name="20% - Accent1 6 2 3 6" xfId="48445" xr:uid="{00000000-0005-0000-0000-000085BC0000}"/>
    <cellStyle name="20% - Accent1 6 2 3 6 2" xfId="48446" xr:uid="{00000000-0005-0000-0000-000086BC0000}"/>
    <cellStyle name="20% - Accent1 6 2 3 6 2 2" xfId="48447" xr:uid="{00000000-0005-0000-0000-000087BC0000}"/>
    <cellStyle name="20% - Accent1 6 2 3 6 2 2 2" xfId="48448" xr:uid="{00000000-0005-0000-0000-000088BC0000}"/>
    <cellStyle name="20% - Accent1 6 2 3 6 2 3" xfId="48449" xr:uid="{00000000-0005-0000-0000-000089BC0000}"/>
    <cellStyle name="20% - Accent1 6 2 3 6 3" xfId="48450" xr:uid="{00000000-0005-0000-0000-00008ABC0000}"/>
    <cellStyle name="20% - Accent1 6 2 3 6 3 2" xfId="48451" xr:uid="{00000000-0005-0000-0000-00008BBC0000}"/>
    <cellStyle name="20% - Accent1 6 2 3 6 4" xfId="48452" xr:uid="{00000000-0005-0000-0000-00008CBC0000}"/>
    <cellStyle name="20% - Accent1 6 2 3 7" xfId="48453" xr:uid="{00000000-0005-0000-0000-00008DBC0000}"/>
    <cellStyle name="20% - Accent1 6 2 3 7 2" xfId="48454" xr:uid="{00000000-0005-0000-0000-00008EBC0000}"/>
    <cellStyle name="20% - Accent1 6 2 3 7 2 2" xfId="48455" xr:uid="{00000000-0005-0000-0000-00008FBC0000}"/>
    <cellStyle name="20% - Accent1 6 2 3 7 3" xfId="48456" xr:uid="{00000000-0005-0000-0000-000090BC0000}"/>
    <cellStyle name="20% - Accent1 6 2 3 8" xfId="48457" xr:uid="{00000000-0005-0000-0000-000091BC0000}"/>
    <cellStyle name="20% - Accent1 6 2 3 8 2" xfId="48458" xr:uid="{00000000-0005-0000-0000-000092BC0000}"/>
    <cellStyle name="20% - Accent1 6 2 3 8 2 2" xfId="48459" xr:uid="{00000000-0005-0000-0000-000093BC0000}"/>
    <cellStyle name="20% - Accent1 6 2 3 8 3" xfId="48460" xr:uid="{00000000-0005-0000-0000-000094BC0000}"/>
    <cellStyle name="20% - Accent1 6 2 3 9" xfId="48461" xr:uid="{00000000-0005-0000-0000-000095BC0000}"/>
    <cellStyle name="20% - Accent1 6 2 3 9 2" xfId="48462" xr:uid="{00000000-0005-0000-0000-000096BC0000}"/>
    <cellStyle name="20% - Accent1 6 2 4" xfId="48463" xr:uid="{00000000-0005-0000-0000-000097BC0000}"/>
    <cellStyle name="20% - Accent1 6 2 4 10" xfId="48464" xr:uid="{00000000-0005-0000-0000-000098BC0000}"/>
    <cellStyle name="20% - Accent1 6 2 4 10 2" xfId="48465" xr:uid="{00000000-0005-0000-0000-000099BC0000}"/>
    <cellStyle name="20% - Accent1 6 2 4 11" xfId="48466" xr:uid="{00000000-0005-0000-0000-00009ABC0000}"/>
    <cellStyle name="20% - Accent1 6 2 4 2" xfId="48467" xr:uid="{00000000-0005-0000-0000-00009BBC0000}"/>
    <cellStyle name="20% - Accent1 6 2 4 2 2" xfId="48468" xr:uid="{00000000-0005-0000-0000-00009CBC0000}"/>
    <cellStyle name="20% - Accent1 6 2 4 2 2 2" xfId="48469" xr:uid="{00000000-0005-0000-0000-00009DBC0000}"/>
    <cellStyle name="20% - Accent1 6 2 4 2 2 2 2" xfId="48470" xr:uid="{00000000-0005-0000-0000-00009EBC0000}"/>
    <cellStyle name="20% - Accent1 6 2 4 2 2 2 2 2" xfId="48471" xr:uid="{00000000-0005-0000-0000-00009FBC0000}"/>
    <cellStyle name="20% - Accent1 6 2 4 2 2 2 3" xfId="48472" xr:uid="{00000000-0005-0000-0000-0000A0BC0000}"/>
    <cellStyle name="20% - Accent1 6 2 4 2 2 3" xfId="48473" xr:uid="{00000000-0005-0000-0000-0000A1BC0000}"/>
    <cellStyle name="20% - Accent1 6 2 4 2 2 3 2" xfId="48474" xr:uid="{00000000-0005-0000-0000-0000A2BC0000}"/>
    <cellStyle name="20% - Accent1 6 2 4 2 2 4" xfId="48475" xr:uid="{00000000-0005-0000-0000-0000A3BC0000}"/>
    <cellStyle name="20% - Accent1 6 2 4 2 3" xfId="48476" xr:uid="{00000000-0005-0000-0000-0000A4BC0000}"/>
    <cellStyle name="20% - Accent1 6 2 4 2 3 2" xfId="48477" xr:uid="{00000000-0005-0000-0000-0000A5BC0000}"/>
    <cellStyle name="20% - Accent1 6 2 4 2 3 2 2" xfId="48478" xr:uid="{00000000-0005-0000-0000-0000A6BC0000}"/>
    <cellStyle name="20% - Accent1 6 2 4 2 3 2 2 2" xfId="48479" xr:uid="{00000000-0005-0000-0000-0000A7BC0000}"/>
    <cellStyle name="20% - Accent1 6 2 4 2 3 2 3" xfId="48480" xr:uid="{00000000-0005-0000-0000-0000A8BC0000}"/>
    <cellStyle name="20% - Accent1 6 2 4 2 3 3" xfId="48481" xr:uid="{00000000-0005-0000-0000-0000A9BC0000}"/>
    <cellStyle name="20% - Accent1 6 2 4 2 3 3 2" xfId="48482" xr:uid="{00000000-0005-0000-0000-0000AABC0000}"/>
    <cellStyle name="20% - Accent1 6 2 4 2 3 4" xfId="48483" xr:uid="{00000000-0005-0000-0000-0000ABBC0000}"/>
    <cellStyle name="20% - Accent1 6 2 4 2 4" xfId="48484" xr:uid="{00000000-0005-0000-0000-0000ACBC0000}"/>
    <cellStyle name="20% - Accent1 6 2 4 2 4 2" xfId="48485" xr:uid="{00000000-0005-0000-0000-0000ADBC0000}"/>
    <cellStyle name="20% - Accent1 6 2 4 2 4 2 2" xfId="48486" xr:uid="{00000000-0005-0000-0000-0000AEBC0000}"/>
    <cellStyle name="20% - Accent1 6 2 4 2 4 2 2 2" xfId="48487" xr:uid="{00000000-0005-0000-0000-0000AFBC0000}"/>
    <cellStyle name="20% - Accent1 6 2 4 2 4 2 3" xfId="48488" xr:uid="{00000000-0005-0000-0000-0000B0BC0000}"/>
    <cellStyle name="20% - Accent1 6 2 4 2 4 3" xfId="48489" xr:uid="{00000000-0005-0000-0000-0000B1BC0000}"/>
    <cellStyle name="20% - Accent1 6 2 4 2 4 3 2" xfId="48490" xr:uid="{00000000-0005-0000-0000-0000B2BC0000}"/>
    <cellStyle name="20% - Accent1 6 2 4 2 4 4" xfId="48491" xr:uid="{00000000-0005-0000-0000-0000B3BC0000}"/>
    <cellStyle name="20% - Accent1 6 2 4 2 5" xfId="48492" xr:uid="{00000000-0005-0000-0000-0000B4BC0000}"/>
    <cellStyle name="20% - Accent1 6 2 4 2 5 2" xfId="48493" xr:uid="{00000000-0005-0000-0000-0000B5BC0000}"/>
    <cellStyle name="20% - Accent1 6 2 4 2 5 2 2" xfId="48494" xr:uid="{00000000-0005-0000-0000-0000B6BC0000}"/>
    <cellStyle name="20% - Accent1 6 2 4 2 5 3" xfId="48495" xr:uid="{00000000-0005-0000-0000-0000B7BC0000}"/>
    <cellStyle name="20% - Accent1 6 2 4 2 6" xfId="48496" xr:uid="{00000000-0005-0000-0000-0000B8BC0000}"/>
    <cellStyle name="20% - Accent1 6 2 4 2 6 2" xfId="48497" xr:uid="{00000000-0005-0000-0000-0000B9BC0000}"/>
    <cellStyle name="20% - Accent1 6 2 4 2 6 2 2" xfId="48498" xr:uid="{00000000-0005-0000-0000-0000BABC0000}"/>
    <cellStyle name="20% - Accent1 6 2 4 2 6 3" xfId="48499" xr:uid="{00000000-0005-0000-0000-0000BBBC0000}"/>
    <cellStyle name="20% - Accent1 6 2 4 2 7" xfId="48500" xr:uid="{00000000-0005-0000-0000-0000BCBC0000}"/>
    <cellStyle name="20% - Accent1 6 2 4 2 7 2" xfId="48501" xr:uid="{00000000-0005-0000-0000-0000BDBC0000}"/>
    <cellStyle name="20% - Accent1 6 2 4 2 8" xfId="48502" xr:uid="{00000000-0005-0000-0000-0000BEBC0000}"/>
    <cellStyle name="20% - Accent1 6 2 4 2 8 2" xfId="48503" xr:uid="{00000000-0005-0000-0000-0000BFBC0000}"/>
    <cellStyle name="20% - Accent1 6 2 4 2 9" xfId="48504" xr:uid="{00000000-0005-0000-0000-0000C0BC0000}"/>
    <cellStyle name="20% - Accent1 6 2 4 3" xfId="48505" xr:uid="{00000000-0005-0000-0000-0000C1BC0000}"/>
    <cellStyle name="20% - Accent1 6 2 4 3 2" xfId="48506" xr:uid="{00000000-0005-0000-0000-0000C2BC0000}"/>
    <cellStyle name="20% - Accent1 6 2 4 3 2 2" xfId="48507" xr:uid="{00000000-0005-0000-0000-0000C3BC0000}"/>
    <cellStyle name="20% - Accent1 6 2 4 3 2 2 2" xfId="48508" xr:uid="{00000000-0005-0000-0000-0000C4BC0000}"/>
    <cellStyle name="20% - Accent1 6 2 4 3 2 2 2 2" xfId="48509" xr:uid="{00000000-0005-0000-0000-0000C5BC0000}"/>
    <cellStyle name="20% - Accent1 6 2 4 3 2 2 3" xfId="48510" xr:uid="{00000000-0005-0000-0000-0000C6BC0000}"/>
    <cellStyle name="20% - Accent1 6 2 4 3 2 3" xfId="48511" xr:uid="{00000000-0005-0000-0000-0000C7BC0000}"/>
    <cellStyle name="20% - Accent1 6 2 4 3 2 3 2" xfId="48512" xr:uid="{00000000-0005-0000-0000-0000C8BC0000}"/>
    <cellStyle name="20% - Accent1 6 2 4 3 2 4" xfId="48513" xr:uid="{00000000-0005-0000-0000-0000C9BC0000}"/>
    <cellStyle name="20% - Accent1 6 2 4 3 3" xfId="48514" xr:uid="{00000000-0005-0000-0000-0000CABC0000}"/>
    <cellStyle name="20% - Accent1 6 2 4 3 3 2" xfId="48515" xr:uid="{00000000-0005-0000-0000-0000CBBC0000}"/>
    <cellStyle name="20% - Accent1 6 2 4 3 3 2 2" xfId="48516" xr:uid="{00000000-0005-0000-0000-0000CCBC0000}"/>
    <cellStyle name="20% - Accent1 6 2 4 3 3 2 2 2" xfId="48517" xr:uid="{00000000-0005-0000-0000-0000CDBC0000}"/>
    <cellStyle name="20% - Accent1 6 2 4 3 3 2 3" xfId="48518" xr:uid="{00000000-0005-0000-0000-0000CEBC0000}"/>
    <cellStyle name="20% - Accent1 6 2 4 3 3 3" xfId="48519" xr:uid="{00000000-0005-0000-0000-0000CFBC0000}"/>
    <cellStyle name="20% - Accent1 6 2 4 3 3 3 2" xfId="48520" xr:uid="{00000000-0005-0000-0000-0000D0BC0000}"/>
    <cellStyle name="20% - Accent1 6 2 4 3 3 4" xfId="48521" xr:uid="{00000000-0005-0000-0000-0000D1BC0000}"/>
    <cellStyle name="20% - Accent1 6 2 4 3 4" xfId="48522" xr:uid="{00000000-0005-0000-0000-0000D2BC0000}"/>
    <cellStyle name="20% - Accent1 6 2 4 3 4 2" xfId="48523" xr:uid="{00000000-0005-0000-0000-0000D3BC0000}"/>
    <cellStyle name="20% - Accent1 6 2 4 3 4 2 2" xfId="48524" xr:uid="{00000000-0005-0000-0000-0000D4BC0000}"/>
    <cellStyle name="20% - Accent1 6 2 4 3 4 2 2 2" xfId="48525" xr:uid="{00000000-0005-0000-0000-0000D5BC0000}"/>
    <cellStyle name="20% - Accent1 6 2 4 3 4 2 3" xfId="48526" xr:uid="{00000000-0005-0000-0000-0000D6BC0000}"/>
    <cellStyle name="20% - Accent1 6 2 4 3 4 3" xfId="48527" xr:uid="{00000000-0005-0000-0000-0000D7BC0000}"/>
    <cellStyle name="20% - Accent1 6 2 4 3 4 3 2" xfId="48528" xr:uid="{00000000-0005-0000-0000-0000D8BC0000}"/>
    <cellStyle name="20% - Accent1 6 2 4 3 4 4" xfId="48529" xr:uid="{00000000-0005-0000-0000-0000D9BC0000}"/>
    <cellStyle name="20% - Accent1 6 2 4 3 5" xfId="48530" xr:uid="{00000000-0005-0000-0000-0000DABC0000}"/>
    <cellStyle name="20% - Accent1 6 2 4 3 5 2" xfId="48531" xr:uid="{00000000-0005-0000-0000-0000DBBC0000}"/>
    <cellStyle name="20% - Accent1 6 2 4 3 5 2 2" xfId="48532" xr:uid="{00000000-0005-0000-0000-0000DCBC0000}"/>
    <cellStyle name="20% - Accent1 6 2 4 3 5 3" xfId="48533" xr:uid="{00000000-0005-0000-0000-0000DDBC0000}"/>
    <cellStyle name="20% - Accent1 6 2 4 3 6" xfId="48534" xr:uid="{00000000-0005-0000-0000-0000DEBC0000}"/>
    <cellStyle name="20% - Accent1 6 2 4 3 6 2" xfId="48535" xr:uid="{00000000-0005-0000-0000-0000DFBC0000}"/>
    <cellStyle name="20% - Accent1 6 2 4 3 6 2 2" xfId="48536" xr:uid="{00000000-0005-0000-0000-0000E0BC0000}"/>
    <cellStyle name="20% - Accent1 6 2 4 3 6 3" xfId="48537" xr:uid="{00000000-0005-0000-0000-0000E1BC0000}"/>
    <cellStyle name="20% - Accent1 6 2 4 3 7" xfId="48538" xr:uid="{00000000-0005-0000-0000-0000E2BC0000}"/>
    <cellStyle name="20% - Accent1 6 2 4 3 7 2" xfId="48539" xr:uid="{00000000-0005-0000-0000-0000E3BC0000}"/>
    <cellStyle name="20% - Accent1 6 2 4 3 8" xfId="48540" xr:uid="{00000000-0005-0000-0000-0000E4BC0000}"/>
    <cellStyle name="20% - Accent1 6 2 4 3 8 2" xfId="48541" xr:uid="{00000000-0005-0000-0000-0000E5BC0000}"/>
    <cellStyle name="20% - Accent1 6 2 4 3 9" xfId="48542" xr:uid="{00000000-0005-0000-0000-0000E6BC0000}"/>
    <cellStyle name="20% - Accent1 6 2 4 4" xfId="48543" xr:uid="{00000000-0005-0000-0000-0000E7BC0000}"/>
    <cellStyle name="20% - Accent1 6 2 4 4 2" xfId="48544" xr:uid="{00000000-0005-0000-0000-0000E8BC0000}"/>
    <cellStyle name="20% - Accent1 6 2 4 4 2 2" xfId="48545" xr:uid="{00000000-0005-0000-0000-0000E9BC0000}"/>
    <cellStyle name="20% - Accent1 6 2 4 4 2 2 2" xfId="48546" xr:uid="{00000000-0005-0000-0000-0000EABC0000}"/>
    <cellStyle name="20% - Accent1 6 2 4 4 2 3" xfId="48547" xr:uid="{00000000-0005-0000-0000-0000EBBC0000}"/>
    <cellStyle name="20% - Accent1 6 2 4 4 3" xfId="48548" xr:uid="{00000000-0005-0000-0000-0000ECBC0000}"/>
    <cellStyle name="20% - Accent1 6 2 4 4 3 2" xfId="48549" xr:uid="{00000000-0005-0000-0000-0000EDBC0000}"/>
    <cellStyle name="20% - Accent1 6 2 4 4 4" xfId="48550" xr:uid="{00000000-0005-0000-0000-0000EEBC0000}"/>
    <cellStyle name="20% - Accent1 6 2 4 5" xfId="48551" xr:uid="{00000000-0005-0000-0000-0000EFBC0000}"/>
    <cellStyle name="20% - Accent1 6 2 4 5 2" xfId="48552" xr:uid="{00000000-0005-0000-0000-0000F0BC0000}"/>
    <cellStyle name="20% - Accent1 6 2 4 5 2 2" xfId="48553" xr:uid="{00000000-0005-0000-0000-0000F1BC0000}"/>
    <cellStyle name="20% - Accent1 6 2 4 5 2 2 2" xfId="48554" xr:uid="{00000000-0005-0000-0000-0000F2BC0000}"/>
    <cellStyle name="20% - Accent1 6 2 4 5 2 3" xfId="48555" xr:uid="{00000000-0005-0000-0000-0000F3BC0000}"/>
    <cellStyle name="20% - Accent1 6 2 4 5 3" xfId="48556" xr:uid="{00000000-0005-0000-0000-0000F4BC0000}"/>
    <cellStyle name="20% - Accent1 6 2 4 5 3 2" xfId="48557" xr:uid="{00000000-0005-0000-0000-0000F5BC0000}"/>
    <cellStyle name="20% - Accent1 6 2 4 5 4" xfId="48558" xr:uid="{00000000-0005-0000-0000-0000F6BC0000}"/>
    <cellStyle name="20% - Accent1 6 2 4 6" xfId="48559" xr:uid="{00000000-0005-0000-0000-0000F7BC0000}"/>
    <cellStyle name="20% - Accent1 6 2 4 6 2" xfId="48560" xr:uid="{00000000-0005-0000-0000-0000F8BC0000}"/>
    <cellStyle name="20% - Accent1 6 2 4 6 2 2" xfId="48561" xr:uid="{00000000-0005-0000-0000-0000F9BC0000}"/>
    <cellStyle name="20% - Accent1 6 2 4 6 2 2 2" xfId="48562" xr:uid="{00000000-0005-0000-0000-0000FABC0000}"/>
    <cellStyle name="20% - Accent1 6 2 4 6 2 3" xfId="48563" xr:uid="{00000000-0005-0000-0000-0000FBBC0000}"/>
    <cellStyle name="20% - Accent1 6 2 4 6 3" xfId="48564" xr:uid="{00000000-0005-0000-0000-0000FCBC0000}"/>
    <cellStyle name="20% - Accent1 6 2 4 6 3 2" xfId="48565" xr:uid="{00000000-0005-0000-0000-0000FDBC0000}"/>
    <cellStyle name="20% - Accent1 6 2 4 6 4" xfId="48566" xr:uid="{00000000-0005-0000-0000-0000FEBC0000}"/>
    <cellStyle name="20% - Accent1 6 2 4 7" xfId="48567" xr:uid="{00000000-0005-0000-0000-0000FFBC0000}"/>
    <cellStyle name="20% - Accent1 6 2 4 7 2" xfId="48568" xr:uid="{00000000-0005-0000-0000-000000BD0000}"/>
    <cellStyle name="20% - Accent1 6 2 4 7 2 2" xfId="48569" xr:uid="{00000000-0005-0000-0000-000001BD0000}"/>
    <cellStyle name="20% - Accent1 6 2 4 7 3" xfId="48570" xr:uid="{00000000-0005-0000-0000-000002BD0000}"/>
    <cellStyle name="20% - Accent1 6 2 4 8" xfId="48571" xr:uid="{00000000-0005-0000-0000-000003BD0000}"/>
    <cellStyle name="20% - Accent1 6 2 4 8 2" xfId="48572" xr:uid="{00000000-0005-0000-0000-000004BD0000}"/>
    <cellStyle name="20% - Accent1 6 2 4 8 2 2" xfId="48573" xr:uid="{00000000-0005-0000-0000-000005BD0000}"/>
    <cellStyle name="20% - Accent1 6 2 4 8 3" xfId="48574" xr:uid="{00000000-0005-0000-0000-000006BD0000}"/>
    <cellStyle name="20% - Accent1 6 2 4 9" xfId="48575" xr:uid="{00000000-0005-0000-0000-000007BD0000}"/>
    <cellStyle name="20% - Accent1 6 2 4 9 2" xfId="48576" xr:uid="{00000000-0005-0000-0000-000008BD0000}"/>
    <cellStyle name="20% - Accent1 6 2 5" xfId="48577" xr:uid="{00000000-0005-0000-0000-000009BD0000}"/>
    <cellStyle name="20% - Accent1 6 2 5 10" xfId="48578" xr:uid="{00000000-0005-0000-0000-00000ABD0000}"/>
    <cellStyle name="20% - Accent1 6 2 5 10 2" xfId="48579" xr:uid="{00000000-0005-0000-0000-00000BBD0000}"/>
    <cellStyle name="20% - Accent1 6 2 5 11" xfId="48580" xr:uid="{00000000-0005-0000-0000-00000CBD0000}"/>
    <cellStyle name="20% - Accent1 6 2 5 2" xfId="48581" xr:uid="{00000000-0005-0000-0000-00000DBD0000}"/>
    <cellStyle name="20% - Accent1 6 2 5 2 2" xfId="48582" xr:uid="{00000000-0005-0000-0000-00000EBD0000}"/>
    <cellStyle name="20% - Accent1 6 2 5 2 2 2" xfId="48583" xr:uid="{00000000-0005-0000-0000-00000FBD0000}"/>
    <cellStyle name="20% - Accent1 6 2 5 2 2 2 2" xfId="48584" xr:uid="{00000000-0005-0000-0000-000010BD0000}"/>
    <cellStyle name="20% - Accent1 6 2 5 2 2 2 2 2" xfId="48585" xr:uid="{00000000-0005-0000-0000-000011BD0000}"/>
    <cellStyle name="20% - Accent1 6 2 5 2 2 2 3" xfId="48586" xr:uid="{00000000-0005-0000-0000-000012BD0000}"/>
    <cellStyle name="20% - Accent1 6 2 5 2 2 3" xfId="48587" xr:uid="{00000000-0005-0000-0000-000013BD0000}"/>
    <cellStyle name="20% - Accent1 6 2 5 2 2 3 2" xfId="48588" xr:uid="{00000000-0005-0000-0000-000014BD0000}"/>
    <cellStyle name="20% - Accent1 6 2 5 2 2 4" xfId="48589" xr:uid="{00000000-0005-0000-0000-000015BD0000}"/>
    <cellStyle name="20% - Accent1 6 2 5 2 3" xfId="48590" xr:uid="{00000000-0005-0000-0000-000016BD0000}"/>
    <cellStyle name="20% - Accent1 6 2 5 2 3 2" xfId="48591" xr:uid="{00000000-0005-0000-0000-000017BD0000}"/>
    <cellStyle name="20% - Accent1 6 2 5 2 3 2 2" xfId="48592" xr:uid="{00000000-0005-0000-0000-000018BD0000}"/>
    <cellStyle name="20% - Accent1 6 2 5 2 3 2 2 2" xfId="48593" xr:uid="{00000000-0005-0000-0000-000019BD0000}"/>
    <cellStyle name="20% - Accent1 6 2 5 2 3 2 3" xfId="48594" xr:uid="{00000000-0005-0000-0000-00001ABD0000}"/>
    <cellStyle name="20% - Accent1 6 2 5 2 3 3" xfId="48595" xr:uid="{00000000-0005-0000-0000-00001BBD0000}"/>
    <cellStyle name="20% - Accent1 6 2 5 2 3 3 2" xfId="48596" xr:uid="{00000000-0005-0000-0000-00001CBD0000}"/>
    <cellStyle name="20% - Accent1 6 2 5 2 3 4" xfId="48597" xr:uid="{00000000-0005-0000-0000-00001DBD0000}"/>
    <cellStyle name="20% - Accent1 6 2 5 2 4" xfId="48598" xr:uid="{00000000-0005-0000-0000-00001EBD0000}"/>
    <cellStyle name="20% - Accent1 6 2 5 2 4 2" xfId="48599" xr:uid="{00000000-0005-0000-0000-00001FBD0000}"/>
    <cellStyle name="20% - Accent1 6 2 5 2 4 2 2" xfId="48600" xr:uid="{00000000-0005-0000-0000-000020BD0000}"/>
    <cellStyle name="20% - Accent1 6 2 5 2 4 2 2 2" xfId="48601" xr:uid="{00000000-0005-0000-0000-000021BD0000}"/>
    <cellStyle name="20% - Accent1 6 2 5 2 4 2 3" xfId="48602" xr:uid="{00000000-0005-0000-0000-000022BD0000}"/>
    <cellStyle name="20% - Accent1 6 2 5 2 4 3" xfId="48603" xr:uid="{00000000-0005-0000-0000-000023BD0000}"/>
    <cellStyle name="20% - Accent1 6 2 5 2 4 3 2" xfId="48604" xr:uid="{00000000-0005-0000-0000-000024BD0000}"/>
    <cellStyle name="20% - Accent1 6 2 5 2 4 4" xfId="48605" xr:uid="{00000000-0005-0000-0000-000025BD0000}"/>
    <cellStyle name="20% - Accent1 6 2 5 2 5" xfId="48606" xr:uid="{00000000-0005-0000-0000-000026BD0000}"/>
    <cellStyle name="20% - Accent1 6 2 5 2 5 2" xfId="48607" xr:uid="{00000000-0005-0000-0000-000027BD0000}"/>
    <cellStyle name="20% - Accent1 6 2 5 2 5 2 2" xfId="48608" xr:uid="{00000000-0005-0000-0000-000028BD0000}"/>
    <cellStyle name="20% - Accent1 6 2 5 2 5 3" xfId="48609" xr:uid="{00000000-0005-0000-0000-000029BD0000}"/>
    <cellStyle name="20% - Accent1 6 2 5 2 6" xfId="48610" xr:uid="{00000000-0005-0000-0000-00002ABD0000}"/>
    <cellStyle name="20% - Accent1 6 2 5 2 6 2" xfId="48611" xr:uid="{00000000-0005-0000-0000-00002BBD0000}"/>
    <cellStyle name="20% - Accent1 6 2 5 2 6 2 2" xfId="48612" xr:uid="{00000000-0005-0000-0000-00002CBD0000}"/>
    <cellStyle name="20% - Accent1 6 2 5 2 6 3" xfId="48613" xr:uid="{00000000-0005-0000-0000-00002DBD0000}"/>
    <cellStyle name="20% - Accent1 6 2 5 2 7" xfId="48614" xr:uid="{00000000-0005-0000-0000-00002EBD0000}"/>
    <cellStyle name="20% - Accent1 6 2 5 2 7 2" xfId="48615" xr:uid="{00000000-0005-0000-0000-00002FBD0000}"/>
    <cellStyle name="20% - Accent1 6 2 5 2 8" xfId="48616" xr:uid="{00000000-0005-0000-0000-000030BD0000}"/>
    <cellStyle name="20% - Accent1 6 2 5 2 8 2" xfId="48617" xr:uid="{00000000-0005-0000-0000-000031BD0000}"/>
    <cellStyle name="20% - Accent1 6 2 5 2 9" xfId="48618" xr:uid="{00000000-0005-0000-0000-000032BD0000}"/>
    <cellStyle name="20% - Accent1 6 2 5 3" xfId="48619" xr:uid="{00000000-0005-0000-0000-000033BD0000}"/>
    <cellStyle name="20% - Accent1 6 2 5 3 2" xfId="48620" xr:uid="{00000000-0005-0000-0000-000034BD0000}"/>
    <cellStyle name="20% - Accent1 6 2 5 3 2 2" xfId="48621" xr:uid="{00000000-0005-0000-0000-000035BD0000}"/>
    <cellStyle name="20% - Accent1 6 2 5 3 2 2 2" xfId="48622" xr:uid="{00000000-0005-0000-0000-000036BD0000}"/>
    <cellStyle name="20% - Accent1 6 2 5 3 2 2 2 2" xfId="48623" xr:uid="{00000000-0005-0000-0000-000037BD0000}"/>
    <cellStyle name="20% - Accent1 6 2 5 3 2 2 3" xfId="48624" xr:uid="{00000000-0005-0000-0000-000038BD0000}"/>
    <cellStyle name="20% - Accent1 6 2 5 3 2 3" xfId="48625" xr:uid="{00000000-0005-0000-0000-000039BD0000}"/>
    <cellStyle name="20% - Accent1 6 2 5 3 2 3 2" xfId="48626" xr:uid="{00000000-0005-0000-0000-00003ABD0000}"/>
    <cellStyle name="20% - Accent1 6 2 5 3 2 4" xfId="48627" xr:uid="{00000000-0005-0000-0000-00003BBD0000}"/>
    <cellStyle name="20% - Accent1 6 2 5 3 3" xfId="48628" xr:uid="{00000000-0005-0000-0000-00003CBD0000}"/>
    <cellStyle name="20% - Accent1 6 2 5 3 3 2" xfId="48629" xr:uid="{00000000-0005-0000-0000-00003DBD0000}"/>
    <cellStyle name="20% - Accent1 6 2 5 3 3 2 2" xfId="48630" xr:uid="{00000000-0005-0000-0000-00003EBD0000}"/>
    <cellStyle name="20% - Accent1 6 2 5 3 3 2 2 2" xfId="48631" xr:uid="{00000000-0005-0000-0000-00003FBD0000}"/>
    <cellStyle name="20% - Accent1 6 2 5 3 3 2 3" xfId="48632" xr:uid="{00000000-0005-0000-0000-000040BD0000}"/>
    <cellStyle name="20% - Accent1 6 2 5 3 3 3" xfId="48633" xr:uid="{00000000-0005-0000-0000-000041BD0000}"/>
    <cellStyle name="20% - Accent1 6 2 5 3 3 3 2" xfId="48634" xr:uid="{00000000-0005-0000-0000-000042BD0000}"/>
    <cellStyle name="20% - Accent1 6 2 5 3 3 4" xfId="48635" xr:uid="{00000000-0005-0000-0000-000043BD0000}"/>
    <cellStyle name="20% - Accent1 6 2 5 3 4" xfId="48636" xr:uid="{00000000-0005-0000-0000-000044BD0000}"/>
    <cellStyle name="20% - Accent1 6 2 5 3 4 2" xfId="48637" xr:uid="{00000000-0005-0000-0000-000045BD0000}"/>
    <cellStyle name="20% - Accent1 6 2 5 3 4 2 2" xfId="48638" xr:uid="{00000000-0005-0000-0000-000046BD0000}"/>
    <cellStyle name="20% - Accent1 6 2 5 3 4 2 2 2" xfId="48639" xr:uid="{00000000-0005-0000-0000-000047BD0000}"/>
    <cellStyle name="20% - Accent1 6 2 5 3 4 2 3" xfId="48640" xr:uid="{00000000-0005-0000-0000-000048BD0000}"/>
    <cellStyle name="20% - Accent1 6 2 5 3 4 3" xfId="48641" xr:uid="{00000000-0005-0000-0000-000049BD0000}"/>
    <cellStyle name="20% - Accent1 6 2 5 3 4 3 2" xfId="48642" xr:uid="{00000000-0005-0000-0000-00004ABD0000}"/>
    <cellStyle name="20% - Accent1 6 2 5 3 4 4" xfId="48643" xr:uid="{00000000-0005-0000-0000-00004BBD0000}"/>
    <cellStyle name="20% - Accent1 6 2 5 3 5" xfId="48644" xr:uid="{00000000-0005-0000-0000-00004CBD0000}"/>
    <cellStyle name="20% - Accent1 6 2 5 3 5 2" xfId="48645" xr:uid="{00000000-0005-0000-0000-00004DBD0000}"/>
    <cellStyle name="20% - Accent1 6 2 5 3 5 2 2" xfId="48646" xr:uid="{00000000-0005-0000-0000-00004EBD0000}"/>
    <cellStyle name="20% - Accent1 6 2 5 3 5 3" xfId="48647" xr:uid="{00000000-0005-0000-0000-00004FBD0000}"/>
    <cellStyle name="20% - Accent1 6 2 5 3 6" xfId="48648" xr:uid="{00000000-0005-0000-0000-000050BD0000}"/>
    <cellStyle name="20% - Accent1 6 2 5 3 6 2" xfId="48649" xr:uid="{00000000-0005-0000-0000-000051BD0000}"/>
    <cellStyle name="20% - Accent1 6 2 5 3 6 2 2" xfId="48650" xr:uid="{00000000-0005-0000-0000-000052BD0000}"/>
    <cellStyle name="20% - Accent1 6 2 5 3 6 3" xfId="48651" xr:uid="{00000000-0005-0000-0000-000053BD0000}"/>
    <cellStyle name="20% - Accent1 6 2 5 3 7" xfId="48652" xr:uid="{00000000-0005-0000-0000-000054BD0000}"/>
    <cellStyle name="20% - Accent1 6 2 5 3 7 2" xfId="48653" xr:uid="{00000000-0005-0000-0000-000055BD0000}"/>
    <cellStyle name="20% - Accent1 6 2 5 3 8" xfId="48654" xr:uid="{00000000-0005-0000-0000-000056BD0000}"/>
    <cellStyle name="20% - Accent1 6 2 5 3 8 2" xfId="48655" xr:uid="{00000000-0005-0000-0000-000057BD0000}"/>
    <cellStyle name="20% - Accent1 6 2 5 3 9" xfId="48656" xr:uid="{00000000-0005-0000-0000-000058BD0000}"/>
    <cellStyle name="20% - Accent1 6 2 5 4" xfId="48657" xr:uid="{00000000-0005-0000-0000-000059BD0000}"/>
    <cellStyle name="20% - Accent1 6 2 5 4 2" xfId="48658" xr:uid="{00000000-0005-0000-0000-00005ABD0000}"/>
    <cellStyle name="20% - Accent1 6 2 5 4 2 2" xfId="48659" xr:uid="{00000000-0005-0000-0000-00005BBD0000}"/>
    <cellStyle name="20% - Accent1 6 2 5 4 2 2 2" xfId="48660" xr:uid="{00000000-0005-0000-0000-00005CBD0000}"/>
    <cellStyle name="20% - Accent1 6 2 5 4 2 3" xfId="48661" xr:uid="{00000000-0005-0000-0000-00005DBD0000}"/>
    <cellStyle name="20% - Accent1 6 2 5 4 3" xfId="48662" xr:uid="{00000000-0005-0000-0000-00005EBD0000}"/>
    <cellStyle name="20% - Accent1 6 2 5 4 3 2" xfId="48663" xr:uid="{00000000-0005-0000-0000-00005FBD0000}"/>
    <cellStyle name="20% - Accent1 6 2 5 4 4" xfId="48664" xr:uid="{00000000-0005-0000-0000-000060BD0000}"/>
    <cellStyle name="20% - Accent1 6 2 5 5" xfId="48665" xr:uid="{00000000-0005-0000-0000-000061BD0000}"/>
    <cellStyle name="20% - Accent1 6 2 5 5 2" xfId="48666" xr:uid="{00000000-0005-0000-0000-000062BD0000}"/>
    <cellStyle name="20% - Accent1 6 2 5 5 2 2" xfId="48667" xr:uid="{00000000-0005-0000-0000-000063BD0000}"/>
    <cellStyle name="20% - Accent1 6 2 5 5 2 2 2" xfId="48668" xr:uid="{00000000-0005-0000-0000-000064BD0000}"/>
    <cellStyle name="20% - Accent1 6 2 5 5 2 3" xfId="48669" xr:uid="{00000000-0005-0000-0000-000065BD0000}"/>
    <cellStyle name="20% - Accent1 6 2 5 5 3" xfId="48670" xr:uid="{00000000-0005-0000-0000-000066BD0000}"/>
    <cellStyle name="20% - Accent1 6 2 5 5 3 2" xfId="48671" xr:uid="{00000000-0005-0000-0000-000067BD0000}"/>
    <cellStyle name="20% - Accent1 6 2 5 5 4" xfId="48672" xr:uid="{00000000-0005-0000-0000-000068BD0000}"/>
    <cellStyle name="20% - Accent1 6 2 5 6" xfId="48673" xr:uid="{00000000-0005-0000-0000-000069BD0000}"/>
    <cellStyle name="20% - Accent1 6 2 5 6 2" xfId="48674" xr:uid="{00000000-0005-0000-0000-00006ABD0000}"/>
    <cellStyle name="20% - Accent1 6 2 5 6 2 2" xfId="48675" xr:uid="{00000000-0005-0000-0000-00006BBD0000}"/>
    <cellStyle name="20% - Accent1 6 2 5 6 2 2 2" xfId="48676" xr:uid="{00000000-0005-0000-0000-00006CBD0000}"/>
    <cellStyle name="20% - Accent1 6 2 5 6 2 3" xfId="48677" xr:uid="{00000000-0005-0000-0000-00006DBD0000}"/>
    <cellStyle name="20% - Accent1 6 2 5 6 3" xfId="48678" xr:uid="{00000000-0005-0000-0000-00006EBD0000}"/>
    <cellStyle name="20% - Accent1 6 2 5 6 3 2" xfId="48679" xr:uid="{00000000-0005-0000-0000-00006FBD0000}"/>
    <cellStyle name="20% - Accent1 6 2 5 6 4" xfId="48680" xr:uid="{00000000-0005-0000-0000-000070BD0000}"/>
    <cellStyle name="20% - Accent1 6 2 5 7" xfId="48681" xr:uid="{00000000-0005-0000-0000-000071BD0000}"/>
    <cellStyle name="20% - Accent1 6 2 5 7 2" xfId="48682" xr:uid="{00000000-0005-0000-0000-000072BD0000}"/>
    <cellStyle name="20% - Accent1 6 2 5 7 2 2" xfId="48683" xr:uid="{00000000-0005-0000-0000-000073BD0000}"/>
    <cellStyle name="20% - Accent1 6 2 5 7 3" xfId="48684" xr:uid="{00000000-0005-0000-0000-000074BD0000}"/>
    <cellStyle name="20% - Accent1 6 2 5 8" xfId="48685" xr:uid="{00000000-0005-0000-0000-000075BD0000}"/>
    <cellStyle name="20% - Accent1 6 2 5 8 2" xfId="48686" xr:uid="{00000000-0005-0000-0000-000076BD0000}"/>
    <cellStyle name="20% - Accent1 6 2 5 8 2 2" xfId="48687" xr:uid="{00000000-0005-0000-0000-000077BD0000}"/>
    <cellStyle name="20% - Accent1 6 2 5 8 3" xfId="48688" xr:uid="{00000000-0005-0000-0000-000078BD0000}"/>
    <cellStyle name="20% - Accent1 6 2 5 9" xfId="48689" xr:uid="{00000000-0005-0000-0000-000079BD0000}"/>
    <cellStyle name="20% - Accent1 6 2 5 9 2" xfId="48690" xr:uid="{00000000-0005-0000-0000-00007ABD0000}"/>
    <cellStyle name="20% - Accent1 6 2 6" xfId="48691" xr:uid="{00000000-0005-0000-0000-00007BBD0000}"/>
    <cellStyle name="20% - Accent1 6 2 6 2" xfId="48692" xr:uid="{00000000-0005-0000-0000-00007CBD0000}"/>
    <cellStyle name="20% - Accent1 6 2 6 2 2" xfId="48693" xr:uid="{00000000-0005-0000-0000-00007DBD0000}"/>
    <cellStyle name="20% - Accent1 6 2 6 2 2 2" xfId="48694" xr:uid="{00000000-0005-0000-0000-00007EBD0000}"/>
    <cellStyle name="20% - Accent1 6 2 6 2 2 2 2" xfId="48695" xr:uid="{00000000-0005-0000-0000-00007FBD0000}"/>
    <cellStyle name="20% - Accent1 6 2 6 2 2 3" xfId="48696" xr:uid="{00000000-0005-0000-0000-000080BD0000}"/>
    <cellStyle name="20% - Accent1 6 2 6 2 3" xfId="48697" xr:uid="{00000000-0005-0000-0000-000081BD0000}"/>
    <cellStyle name="20% - Accent1 6 2 6 2 3 2" xfId="48698" xr:uid="{00000000-0005-0000-0000-000082BD0000}"/>
    <cellStyle name="20% - Accent1 6 2 6 2 4" xfId="48699" xr:uid="{00000000-0005-0000-0000-000083BD0000}"/>
    <cellStyle name="20% - Accent1 6 2 6 3" xfId="48700" xr:uid="{00000000-0005-0000-0000-000084BD0000}"/>
    <cellStyle name="20% - Accent1 6 2 6 3 2" xfId="48701" xr:uid="{00000000-0005-0000-0000-000085BD0000}"/>
    <cellStyle name="20% - Accent1 6 2 6 3 2 2" xfId="48702" xr:uid="{00000000-0005-0000-0000-000086BD0000}"/>
    <cellStyle name="20% - Accent1 6 2 6 3 2 2 2" xfId="48703" xr:uid="{00000000-0005-0000-0000-000087BD0000}"/>
    <cellStyle name="20% - Accent1 6 2 6 3 2 3" xfId="48704" xr:uid="{00000000-0005-0000-0000-000088BD0000}"/>
    <cellStyle name="20% - Accent1 6 2 6 3 3" xfId="48705" xr:uid="{00000000-0005-0000-0000-000089BD0000}"/>
    <cellStyle name="20% - Accent1 6 2 6 3 3 2" xfId="48706" xr:uid="{00000000-0005-0000-0000-00008ABD0000}"/>
    <cellStyle name="20% - Accent1 6 2 6 3 4" xfId="48707" xr:uid="{00000000-0005-0000-0000-00008BBD0000}"/>
    <cellStyle name="20% - Accent1 6 2 6 4" xfId="48708" xr:uid="{00000000-0005-0000-0000-00008CBD0000}"/>
    <cellStyle name="20% - Accent1 6 2 6 4 2" xfId="48709" xr:uid="{00000000-0005-0000-0000-00008DBD0000}"/>
    <cellStyle name="20% - Accent1 6 2 6 4 2 2" xfId="48710" xr:uid="{00000000-0005-0000-0000-00008EBD0000}"/>
    <cellStyle name="20% - Accent1 6 2 6 4 2 2 2" xfId="48711" xr:uid="{00000000-0005-0000-0000-00008FBD0000}"/>
    <cellStyle name="20% - Accent1 6 2 6 4 2 3" xfId="48712" xr:uid="{00000000-0005-0000-0000-000090BD0000}"/>
    <cellStyle name="20% - Accent1 6 2 6 4 3" xfId="48713" xr:uid="{00000000-0005-0000-0000-000091BD0000}"/>
    <cellStyle name="20% - Accent1 6 2 6 4 3 2" xfId="48714" xr:uid="{00000000-0005-0000-0000-000092BD0000}"/>
    <cellStyle name="20% - Accent1 6 2 6 4 4" xfId="48715" xr:uid="{00000000-0005-0000-0000-000093BD0000}"/>
    <cellStyle name="20% - Accent1 6 2 6 5" xfId="48716" xr:uid="{00000000-0005-0000-0000-000094BD0000}"/>
    <cellStyle name="20% - Accent1 6 2 6 5 2" xfId="48717" xr:uid="{00000000-0005-0000-0000-000095BD0000}"/>
    <cellStyle name="20% - Accent1 6 2 6 5 2 2" xfId="48718" xr:uid="{00000000-0005-0000-0000-000096BD0000}"/>
    <cellStyle name="20% - Accent1 6 2 6 5 3" xfId="48719" xr:uid="{00000000-0005-0000-0000-000097BD0000}"/>
    <cellStyle name="20% - Accent1 6 2 6 6" xfId="48720" xr:uid="{00000000-0005-0000-0000-000098BD0000}"/>
    <cellStyle name="20% - Accent1 6 2 6 6 2" xfId="48721" xr:uid="{00000000-0005-0000-0000-000099BD0000}"/>
    <cellStyle name="20% - Accent1 6 2 6 6 2 2" xfId="48722" xr:uid="{00000000-0005-0000-0000-00009ABD0000}"/>
    <cellStyle name="20% - Accent1 6 2 6 6 3" xfId="48723" xr:uid="{00000000-0005-0000-0000-00009BBD0000}"/>
    <cellStyle name="20% - Accent1 6 2 6 7" xfId="48724" xr:uid="{00000000-0005-0000-0000-00009CBD0000}"/>
    <cellStyle name="20% - Accent1 6 2 6 7 2" xfId="48725" xr:uid="{00000000-0005-0000-0000-00009DBD0000}"/>
    <cellStyle name="20% - Accent1 6 2 6 8" xfId="48726" xr:uid="{00000000-0005-0000-0000-00009EBD0000}"/>
    <cellStyle name="20% - Accent1 6 2 6 8 2" xfId="48727" xr:uid="{00000000-0005-0000-0000-00009FBD0000}"/>
    <cellStyle name="20% - Accent1 6 2 6 9" xfId="48728" xr:uid="{00000000-0005-0000-0000-0000A0BD0000}"/>
    <cellStyle name="20% - Accent1 6 2 7" xfId="48729" xr:uid="{00000000-0005-0000-0000-0000A1BD0000}"/>
    <cellStyle name="20% - Accent1 6 2 7 2" xfId="48730" xr:uid="{00000000-0005-0000-0000-0000A2BD0000}"/>
    <cellStyle name="20% - Accent1 6 2 7 2 2" xfId="48731" xr:uid="{00000000-0005-0000-0000-0000A3BD0000}"/>
    <cellStyle name="20% - Accent1 6 2 7 2 2 2" xfId="48732" xr:uid="{00000000-0005-0000-0000-0000A4BD0000}"/>
    <cellStyle name="20% - Accent1 6 2 7 2 2 2 2" xfId="48733" xr:uid="{00000000-0005-0000-0000-0000A5BD0000}"/>
    <cellStyle name="20% - Accent1 6 2 7 2 2 3" xfId="48734" xr:uid="{00000000-0005-0000-0000-0000A6BD0000}"/>
    <cellStyle name="20% - Accent1 6 2 7 2 3" xfId="48735" xr:uid="{00000000-0005-0000-0000-0000A7BD0000}"/>
    <cellStyle name="20% - Accent1 6 2 7 2 3 2" xfId="48736" xr:uid="{00000000-0005-0000-0000-0000A8BD0000}"/>
    <cellStyle name="20% - Accent1 6 2 7 2 4" xfId="48737" xr:uid="{00000000-0005-0000-0000-0000A9BD0000}"/>
    <cellStyle name="20% - Accent1 6 2 7 3" xfId="48738" xr:uid="{00000000-0005-0000-0000-0000AABD0000}"/>
    <cellStyle name="20% - Accent1 6 2 7 3 2" xfId="48739" xr:uid="{00000000-0005-0000-0000-0000ABBD0000}"/>
    <cellStyle name="20% - Accent1 6 2 7 3 2 2" xfId="48740" xr:uid="{00000000-0005-0000-0000-0000ACBD0000}"/>
    <cellStyle name="20% - Accent1 6 2 7 3 2 2 2" xfId="48741" xr:uid="{00000000-0005-0000-0000-0000ADBD0000}"/>
    <cellStyle name="20% - Accent1 6 2 7 3 2 3" xfId="48742" xr:uid="{00000000-0005-0000-0000-0000AEBD0000}"/>
    <cellStyle name="20% - Accent1 6 2 7 3 3" xfId="48743" xr:uid="{00000000-0005-0000-0000-0000AFBD0000}"/>
    <cellStyle name="20% - Accent1 6 2 7 3 3 2" xfId="48744" xr:uid="{00000000-0005-0000-0000-0000B0BD0000}"/>
    <cellStyle name="20% - Accent1 6 2 7 3 4" xfId="48745" xr:uid="{00000000-0005-0000-0000-0000B1BD0000}"/>
    <cellStyle name="20% - Accent1 6 2 7 4" xfId="48746" xr:uid="{00000000-0005-0000-0000-0000B2BD0000}"/>
    <cellStyle name="20% - Accent1 6 2 7 4 2" xfId="48747" xr:uid="{00000000-0005-0000-0000-0000B3BD0000}"/>
    <cellStyle name="20% - Accent1 6 2 7 4 2 2" xfId="48748" xr:uid="{00000000-0005-0000-0000-0000B4BD0000}"/>
    <cellStyle name="20% - Accent1 6 2 7 4 2 2 2" xfId="48749" xr:uid="{00000000-0005-0000-0000-0000B5BD0000}"/>
    <cellStyle name="20% - Accent1 6 2 7 4 2 3" xfId="48750" xr:uid="{00000000-0005-0000-0000-0000B6BD0000}"/>
    <cellStyle name="20% - Accent1 6 2 7 4 3" xfId="48751" xr:uid="{00000000-0005-0000-0000-0000B7BD0000}"/>
    <cellStyle name="20% - Accent1 6 2 7 4 3 2" xfId="48752" xr:uid="{00000000-0005-0000-0000-0000B8BD0000}"/>
    <cellStyle name="20% - Accent1 6 2 7 4 4" xfId="48753" xr:uid="{00000000-0005-0000-0000-0000B9BD0000}"/>
    <cellStyle name="20% - Accent1 6 2 7 5" xfId="48754" xr:uid="{00000000-0005-0000-0000-0000BABD0000}"/>
    <cellStyle name="20% - Accent1 6 2 7 5 2" xfId="48755" xr:uid="{00000000-0005-0000-0000-0000BBBD0000}"/>
    <cellStyle name="20% - Accent1 6 2 7 5 2 2" xfId="48756" xr:uid="{00000000-0005-0000-0000-0000BCBD0000}"/>
    <cellStyle name="20% - Accent1 6 2 7 5 3" xfId="48757" xr:uid="{00000000-0005-0000-0000-0000BDBD0000}"/>
    <cellStyle name="20% - Accent1 6 2 7 6" xfId="48758" xr:uid="{00000000-0005-0000-0000-0000BEBD0000}"/>
    <cellStyle name="20% - Accent1 6 2 7 6 2" xfId="48759" xr:uid="{00000000-0005-0000-0000-0000BFBD0000}"/>
    <cellStyle name="20% - Accent1 6 2 7 6 2 2" xfId="48760" xr:uid="{00000000-0005-0000-0000-0000C0BD0000}"/>
    <cellStyle name="20% - Accent1 6 2 7 6 3" xfId="48761" xr:uid="{00000000-0005-0000-0000-0000C1BD0000}"/>
    <cellStyle name="20% - Accent1 6 2 7 7" xfId="48762" xr:uid="{00000000-0005-0000-0000-0000C2BD0000}"/>
    <cellStyle name="20% - Accent1 6 2 7 7 2" xfId="48763" xr:uid="{00000000-0005-0000-0000-0000C3BD0000}"/>
    <cellStyle name="20% - Accent1 6 2 7 8" xfId="48764" xr:uid="{00000000-0005-0000-0000-0000C4BD0000}"/>
    <cellStyle name="20% - Accent1 6 2 7 8 2" xfId="48765" xr:uid="{00000000-0005-0000-0000-0000C5BD0000}"/>
    <cellStyle name="20% - Accent1 6 2 7 9" xfId="48766" xr:uid="{00000000-0005-0000-0000-0000C6BD0000}"/>
    <cellStyle name="20% - Accent1 6 2 8" xfId="48767" xr:uid="{00000000-0005-0000-0000-0000C7BD0000}"/>
    <cellStyle name="20% - Accent1 6 2 8 2" xfId="48768" xr:uid="{00000000-0005-0000-0000-0000C8BD0000}"/>
    <cellStyle name="20% - Accent1 6 2 8 2 2" xfId="48769" xr:uid="{00000000-0005-0000-0000-0000C9BD0000}"/>
    <cellStyle name="20% - Accent1 6 2 8 2 2 2" xfId="48770" xr:uid="{00000000-0005-0000-0000-0000CABD0000}"/>
    <cellStyle name="20% - Accent1 6 2 8 2 3" xfId="48771" xr:uid="{00000000-0005-0000-0000-0000CBBD0000}"/>
    <cellStyle name="20% - Accent1 6 2 8 3" xfId="48772" xr:uid="{00000000-0005-0000-0000-0000CCBD0000}"/>
    <cellStyle name="20% - Accent1 6 2 8 3 2" xfId="48773" xr:uid="{00000000-0005-0000-0000-0000CDBD0000}"/>
    <cellStyle name="20% - Accent1 6 2 8 4" xfId="48774" xr:uid="{00000000-0005-0000-0000-0000CEBD0000}"/>
    <cellStyle name="20% - Accent1 6 2 9" xfId="48775" xr:uid="{00000000-0005-0000-0000-0000CFBD0000}"/>
    <cellStyle name="20% - Accent1 6 2 9 2" xfId="48776" xr:uid="{00000000-0005-0000-0000-0000D0BD0000}"/>
    <cellStyle name="20% - Accent1 6 2 9 2 2" xfId="48777" xr:uid="{00000000-0005-0000-0000-0000D1BD0000}"/>
    <cellStyle name="20% - Accent1 6 2 9 2 2 2" xfId="48778" xr:uid="{00000000-0005-0000-0000-0000D2BD0000}"/>
    <cellStyle name="20% - Accent1 6 2 9 2 3" xfId="48779" xr:uid="{00000000-0005-0000-0000-0000D3BD0000}"/>
    <cellStyle name="20% - Accent1 6 2 9 3" xfId="48780" xr:uid="{00000000-0005-0000-0000-0000D4BD0000}"/>
    <cellStyle name="20% - Accent1 6 2 9 3 2" xfId="48781" xr:uid="{00000000-0005-0000-0000-0000D5BD0000}"/>
    <cellStyle name="20% - Accent1 6 2 9 4" xfId="48782" xr:uid="{00000000-0005-0000-0000-0000D6BD0000}"/>
    <cellStyle name="20% - Accent1 6 3" xfId="48783" xr:uid="{00000000-0005-0000-0000-0000D7BD0000}"/>
    <cellStyle name="20% - Accent1 6 3 10" xfId="48784" xr:uid="{00000000-0005-0000-0000-0000D8BD0000}"/>
    <cellStyle name="20% - Accent1 6 3 10 2" xfId="48785" xr:uid="{00000000-0005-0000-0000-0000D9BD0000}"/>
    <cellStyle name="20% - Accent1 6 3 10 2 2" xfId="48786" xr:uid="{00000000-0005-0000-0000-0000DABD0000}"/>
    <cellStyle name="20% - Accent1 6 3 10 3" xfId="48787" xr:uid="{00000000-0005-0000-0000-0000DBBD0000}"/>
    <cellStyle name="20% - Accent1 6 3 11" xfId="48788" xr:uid="{00000000-0005-0000-0000-0000DCBD0000}"/>
    <cellStyle name="20% - Accent1 6 3 11 2" xfId="48789" xr:uid="{00000000-0005-0000-0000-0000DDBD0000}"/>
    <cellStyle name="20% - Accent1 6 3 11 2 2" xfId="48790" xr:uid="{00000000-0005-0000-0000-0000DEBD0000}"/>
    <cellStyle name="20% - Accent1 6 3 11 3" xfId="48791" xr:uid="{00000000-0005-0000-0000-0000DFBD0000}"/>
    <cellStyle name="20% - Accent1 6 3 12" xfId="48792" xr:uid="{00000000-0005-0000-0000-0000E0BD0000}"/>
    <cellStyle name="20% - Accent1 6 3 12 2" xfId="48793" xr:uid="{00000000-0005-0000-0000-0000E1BD0000}"/>
    <cellStyle name="20% - Accent1 6 3 13" xfId="48794" xr:uid="{00000000-0005-0000-0000-0000E2BD0000}"/>
    <cellStyle name="20% - Accent1 6 3 13 2" xfId="48795" xr:uid="{00000000-0005-0000-0000-0000E3BD0000}"/>
    <cellStyle name="20% - Accent1 6 3 14" xfId="48796" xr:uid="{00000000-0005-0000-0000-0000E4BD0000}"/>
    <cellStyle name="20% - Accent1 6 3 2" xfId="48797" xr:uid="{00000000-0005-0000-0000-0000E5BD0000}"/>
    <cellStyle name="20% - Accent1 6 3 2 10" xfId="48798" xr:uid="{00000000-0005-0000-0000-0000E6BD0000}"/>
    <cellStyle name="20% - Accent1 6 3 2 10 2" xfId="48799" xr:uid="{00000000-0005-0000-0000-0000E7BD0000}"/>
    <cellStyle name="20% - Accent1 6 3 2 11" xfId="48800" xr:uid="{00000000-0005-0000-0000-0000E8BD0000}"/>
    <cellStyle name="20% - Accent1 6 3 2 2" xfId="48801" xr:uid="{00000000-0005-0000-0000-0000E9BD0000}"/>
    <cellStyle name="20% - Accent1 6 3 2 2 2" xfId="48802" xr:uid="{00000000-0005-0000-0000-0000EABD0000}"/>
    <cellStyle name="20% - Accent1 6 3 2 2 2 2" xfId="48803" xr:uid="{00000000-0005-0000-0000-0000EBBD0000}"/>
    <cellStyle name="20% - Accent1 6 3 2 2 2 2 2" xfId="48804" xr:uid="{00000000-0005-0000-0000-0000ECBD0000}"/>
    <cellStyle name="20% - Accent1 6 3 2 2 2 2 2 2" xfId="48805" xr:uid="{00000000-0005-0000-0000-0000EDBD0000}"/>
    <cellStyle name="20% - Accent1 6 3 2 2 2 2 3" xfId="48806" xr:uid="{00000000-0005-0000-0000-0000EEBD0000}"/>
    <cellStyle name="20% - Accent1 6 3 2 2 2 3" xfId="48807" xr:uid="{00000000-0005-0000-0000-0000EFBD0000}"/>
    <cellStyle name="20% - Accent1 6 3 2 2 2 3 2" xfId="48808" xr:uid="{00000000-0005-0000-0000-0000F0BD0000}"/>
    <cellStyle name="20% - Accent1 6 3 2 2 2 4" xfId="48809" xr:uid="{00000000-0005-0000-0000-0000F1BD0000}"/>
    <cellStyle name="20% - Accent1 6 3 2 2 3" xfId="48810" xr:uid="{00000000-0005-0000-0000-0000F2BD0000}"/>
    <cellStyle name="20% - Accent1 6 3 2 2 3 2" xfId="48811" xr:uid="{00000000-0005-0000-0000-0000F3BD0000}"/>
    <cellStyle name="20% - Accent1 6 3 2 2 3 2 2" xfId="48812" xr:uid="{00000000-0005-0000-0000-0000F4BD0000}"/>
    <cellStyle name="20% - Accent1 6 3 2 2 3 2 2 2" xfId="48813" xr:uid="{00000000-0005-0000-0000-0000F5BD0000}"/>
    <cellStyle name="20% - Accent1 6 3 2 2 3 2 3" xfId="48814" xr:uid="{00000000-0005-0000-0000-0000F6BD0000}"/>
    <cellStyle name="20% - Accent1 6 3 2 2 3 3" xfId="48815" xr:uid="{00000000-0005-0000-0000-0000F7BD0000}"/>
    <cellStyle name="20% - Accent1 6 3 2 2 3 3 2" xfId="48816" xr:uid="{00000000-0005-0000-0000-0000F8BD0000}"/>
    <cellStyle name="20% - Accent1 6 3 2 2 3 4" xfId="48817" xr:uid="{00000000-0005-0000-0000-0000F9BD0000}"/>
    <cellStyle name="20% - Accent1 6 3 2 2 4" xfId="48818" xr:uid="{00000000-0005-0000-0000-0000FABD0000}"/>
    <cellStyle name="20% - Accent1 6 3 2 2 4 2" xfId="48819" xr:uid="{00000000-0005-0000-0000-0000FBBD0000}"/>
    <cellStyle name="20% - Accent1 6 3 2 2 4 2 2" xfId="48820" xr:uid="{00000000-0005-0000-0000-0000FCBD0000}"/>
    <cellStyle name="20% - Accent1 6 3 2 2 4 2 2 2" xfId="48821" xr:uid="{00000000-0005-0000-0000-0000FDBD0000}"/>
    <cellStyle name="20% - Accent1 6 3 2 2 4 2 3" xfId="48822" xr:uid="{00000000-0005-0000-0000-0000FEBD0000}"/>
    <cellStyle name="20% - Accent1 6 3 2 2 4 3" xfId="48823" xr:uid="{00000000-0005-0000-0000-0000FFBD0000}"/>
    <cellStyle name="20% - Accent1 6 3 2 2 4 3 2" xfId="48824" xr:uid="{00000000-0005-0000-0000-000000BE0000}"/>
    <cellStyle name="20% - Accent1 6 3 2 2 4 4" xfId="48825" xr:uid="{00000000-0005-0000-0000-000001BE0000}"/>
    <cellStyle name="20% - Accent1 6 3 2 2 5" xfId="48826" xr:uid="{00000000-0005-0000-0000-000002BE0000}"/>
    <cellStyle name="20% - Accent1 6 3 2 2 5 2" xfId="48827" xr:uid="{00000000-0005-0000-0000-000003BE0000}"/>
    <cellStyle name="20% - Accent1 6 3 2 2 5 2 2" xfId="48828" xr:uid="{00000000-0005-0000-0000-000004BE0000}"/>
    <cellStyle name="20% - Accent1 6 3 2 2 5 3" xfId="48829" xr:uid="{00000000-0005-0000-0000-000005BE0000}"/>
    <cellStyle name="20% - Accent1 6 3 2 2 6" xfId="48830" xr:uid="{00000000-0005-0000-0000-000006BE0000}"/>
    <cellStyle name="20% - Accent1 6 3 2 2 6 2" xfId="48831" xr:uid="{00000000-0005-0000-0000-000007BE0000}"/>
    <cellStyle name="20% - Accent1 6 3 2 2 6 2 2" xfId="48832" xr:uid="{00000000-0005-0000-0000-000008BE0000}"/>
    <cellStyle name="20% - Accent1 6 3 2 2 6 3" xfId="48833" xr:uid="{00000000-0005-0000-0000-000009BE0000}"/>
    <cellStyle name="20% - Accent1 6 3 2 2 7" xfId="48834" xr:uid="{00000000-0005-0000-0000-00000ABE0000}"/>
    <cellStyle name="20% - Accent1 6 3 2 2 7 2" xfId="48835" xr:uid="{00000000-0005-0000-0000-00000BBE0000}"/>
    <cellStyle name="20% - Accent1 6 3 2 2 8" xfId="48836" xr:uid="{00000000-0005-0000-0000-00000CBE0000}"/>
    <cellStyle name="20% - Accent1 6 3 2 2 8 2" xfId="48837" xr:uid="{00000000-0005-0000-0000-00000DBE0000}"/>
    <cellStyle name="20% - Accent1 6 3 2 2 9" xfId="48838" xr:uid="{00000000-0005-0000-0000-00000EBE0000}"/>
    <cellStyle name="20% - Accent1 6 3 2 3" xfId="48839" xr:uid="{00000000-0005-0000-0000-00000FBE0000}"/>
    <cellStyle name="20% - Accent1 6 3 2 3 2" xfId="48840" xr:uid="{00000000-0005-0000-0000-000010BE0000}"/>
    <cellStyle name="20% - Accent1 6 3 2 3 2 2" xfId="48841" xr:uid="{00000000-0005-0000-0000-000011BE0000}"/>
    <cellStyle name="20% - Accent1 6 3 2 3 2 2 2" xfId="48842" xr:uid="{00000000-0005-0000-0000-000012BE0000}"/>
    <cellStyle name="20% - Accent1 6 3 2 3 2 2 2 2" xfId="48843" xr:uid="{00000000-0005-0000-0000-000013BE0000}"/>
    <cellStyle name="20% - Accent1 6 3 2 3 2 2 3" xfId="48844" xr:uid="{00000000-0005-0000-0000-000014BE0000}"/>
    <cellStyle name="20% - Accent1 6 3 2 3 2 3" xfId="48845" xr:uid="{00000000-0005-0000-0000-000015BE0000}"/>
    <cellStyle name="20% - Accent1 6 3 2 3 2 3 2" xfId="48846" xr:uid="{00000000-0005-0000-0000-000016BE0000}"/>
    <cellStyle name="20% - Accent1 6 3 2 3 2 4" xfId="48847" xr:uid="{00000000-0005-0000-0000-000017BE0000}"/>
    <cellStyle name="20% - Accent1 6 3 2 3 3" xfId="48848" xr:uid="{00000000-0005-0000-0000-000018BE0000}"/>
    <cellStyle name="20% - Accent1 6 3 2 3 3 2" xfId="48849" xr:uid="{00000000-0005-0000-0000-000019BE0000}"/>
    <cellStyle name="20% - Accent1 6 3 2 3 3 2 2" xfId="48850" xr:uid="{00000000-0005-0000-0000-00001ABE0000}"/>
    <cellStyle name="20% - Accent1 6 3 2 3 3 2 2 2" xfId="48851" xr:uid="{00000000-0005-0000-0000-00001BBE0000}"/>
    <cellStyle name="20% - Accent1 6 3 2 3 3 2 3" xfId="48852" xr:uid="{00000000-0005-0000-0000-00001CBE0000}"/>
    <cellStyle name="20% - Accent1 6 3 2 3 3 3" xfId="48853" xr:uid="{00000000-0005-0000-0000-00001DBE0000}"/>
    <cellStyle name="20% - Accent1 6 3 2 3 3 3 2" xfId="48854" xr:uid="{00000000-0005-0000-0000-00001EBE0000}"/>
    <cellStyle name="20% - Accent1 6 3 2 3 3 4" xfId="48855" xr:uid="{00000000-0005-0000-0000-00001FBE0000}"/>
    <cellStyle name="20% - Accent1 6 3 2 3 4" xfId="48856" xr:uid="{00000000-0005-0000-0000-000020BE0000}"/>
    <cellStyle name="20% - Accent1 6 3 2 3 4 2" xfId="48857" xr:uid="{00000000-0005-0000-0000-000021BE0000}"/>
    <cellStyle name="20% - Accent1 6 3 2 3 4 2 2" xfId="48858" xr:uid="{00000000-0005-0000-0000-000022BE0000}"/>
    <cellStyle name="20% - Accent1 6 3 2 3 4 2 2 2" xfId="48859" xr:uid="{00000000-0005-0000-0000-000023BE0000}"/>
    <cellStyle name="20% - Accent1 6 3 2 3 4 2 3" xfId="48860" xr:uid="{00000000-0005-0000-0000-000024BE0000}"/>
    <cellStyle name="20% - Accent1 6 3 2 3 4 3" xfId="48861" xr:uid="{00000000-0005-0000-0000-000025BE0000}"/>
    <cellStyle name="20% - Accent1 6 3 2 3 4 3 2" xfId="48862" xr:uid="{00000000-0005-0000-0000-000026BE0000}"/>
    <cellStyle name="20% - Accent1 6 3 2 3 4 4" xfId="48863" xr:uid="{00000000-0005-0000-0000-000027BE0000}"/>
    <cellStyle name="20% - Accent1 6 3 2 3 5" xfId="48864" xr:uid="{00000000-0005-0000-0000-000028BE0000}"/>
    <cellStyle name="20% - Accent1 6 3 2 3 5 2" xfId="48865" xr:uid="{00000000-0005-0000-0000-000029BE0000}"/>
    <cellStyle name="20% - Accent1 6 3 2 3 5 2 2" xfId="48866" xr:uid="{00000000-0005-0000-0000-00002ABE0000}"/>
    <cellStyle name="20% - Accent1 6 3 2 3 5 3" xfId="48867" xr:uid="{00000000-0005-0000-0000-00002BBE0000}"/>
    <cellStyle name="20% - Accent1 6 3 2 3 6" xfId="48868" xr:uid="{00000000-0005-0000-0000-00002CBE0000}"/>
    <cellStyle name="20% - Accent1 6 3 2 3 6 2" xfId="48869" xr:uid="{00000000-0005-0000-0000-00002DBE0000}"/>
    <cellStyle name="20% - Accent1 6 3 2 3 6 2 2" xfId="48870" xr:uid="{00000000-0005-0000-0000-00002EBE0000}"/>
    <cellStyle name="20% - Accent1 6 3 2 3 6 3" xfId="48871" xr:uid="{00000000-0005-0000-0000-00002FBE0000}"/>
    <cellStyle name="20% - Accent1 6 3 2 3 7" xfId="48872" xr:uid="{00000000-0005-0000-0000-000030BE0000}"/>
    <cellStyle name="20% - Accent1 6 3 2 3 7 2" xfId="48873" xr:uid="{00000000-0005-0000-0000-000031BE0000}"/>
    <cellStyle name="20% - Accent1 6 3 2 3 8" xfId="48874" xr:uid="{00000000-0005-0000-0000-000032BE0000}"/>
    <cellStyle name="20% - Accent1 6 3 2 3 8 2" xfId="48875" xr:uid="{00000000-0005-0000-0000-000033BE0000}"/>
    <cellStyle name="20% - Accent1 6 3 2 3 9" xfId="48876" xr:uid="{00000000-0005-0000-0000-000034BE0000}"/>
    <cellStyle name="20% - Accent1 6 3 2 4" xfId="48877" xr:uid="{00000000-0005-0000-0000-000035BE0000}"/>
    <cellStyle name="20% - Accent1 6 3 2 4 2" xfId="48878" xr:uid="{00000000-0005-0000-0000-000036BE0000}"/>
    <cellStyle name="20% - Accent1 6 3 2 4 2 2" xfId="48879" xr:uid="{00000000-0005-0000-0000-000037BE0000}"/>
    <cellStyle name="20% - Accent1 6 3 2 4 2 2 2" xfId="48880" xr:uid="{00000000-0005-0000-0000-000038BE0000}"/>
    <cellStyle name="20% - Accent1 6 3 2 4 2 3" xfId="48881" xr:uid="{00000000-0005-0000-0000-000039BE0000}"/>
    <cellStyle name="20% - Accent1 6 3 2 4 3" xfId="48882" xr:uid="{00000000-0005-0000-0000-00003ABE0000}"/>
    <cellStyle name="20% - Accent1 6 3 2 4 3 2" xfId="48883" xr:uid="{00000000-0005-0000-0000-00003BBE0000}"/>
    <cellStyle name="20% - Accent1 6 3 2 4 4" xfId="48884" xr:uid="{00000000-0005-0000-0000-00003CBE0000}"/>
    <cellStyle name="20% - Accent1 6 3 2 5" xfId="48885" xr:uid="{00000000-0005-0000-0000-00003DBE0000}"/>
    <cellStyle name="20% - Accent1 6 3 2 5 2" xfId="48886" xr:uid="{00000000-0005-0000-0000-00003EBE0000}"/>
    <cellStyle name="20% - Accent1 6 3 2 5 2 2" xfId="48887" xr:uid="{00000000-0005-0000-0000-00003FBE0000}"/>
    <cellStyle name="20% - Accent1 6 3 2 5 2 2 2" xfId="48888" xr:uid="{00000000-0005-0000-0000-000040BE0000}"/>
    <cellStyle name="20% - Accent1 6 3 2 5 2 3" xfId="48889" xr:uid="{00000000-0005-0000-0000-000041BE0000}"/>
    <cellStyle name="20% - Accent1 6 3 2 5 3" xfId="48890" xr:uid="{00000000-0005-0000-0000-000042BE0000}"/>
    <cellStyle name="20% - Accent1 6 3 2 5 3 2" xfId="48891" xr:uid="{00000000-0005-0000-0000-000043BE0000}"/>
    <cellStyle name="20% - Accent1 6 3 2 5 4" xfId="48892" xr:uid="{00000000-0005-0000-0000-000044BE0000}"/>
    <cellStyle name="20% - Accent1 6 3 2 6" xfId="48893" xr:uid="{00000000-0005-0000-0000-000045BE0000}"/>
    <cellStyle name="20% - Accent1 6 3 2 6 2" xfId="48894" xr:uid="{00000000-0005-0000-0000-000046BE0000}"/>
    <cellStyle name="20% - Accent1 6 3 2 6 2 2" xfId="48895" xr:uid="{00000000-0005-0000-0000-000047BE0000}"/>
    <cellStyle name="20% - Accent1 6 3 2 6 2 2 2" xfId="48896" xr:uid="{00000000-0005-0000-0000-000048BE0000}"/>
    <cellStyle name="20% - Accent1 6 3 2 6 2 3" xfId="48897" xr:uid="{00000000-0005-0000-0000-000049BE0000}"/>
    <cellStyle name="20% - Accent1 6 3 2 6 3" xfId="48898" xr:uid="{00000000-0005-0000-0000-00004ABE0000}"/>
    <cellStyle name="20% - Accent1 6 3 2 6 3 2" xfId="48899" xr:uid="{00000000-0005-0000-0000-00004BBE0000}"/>
    <cellStyle name="20% - Accent1 6 3 2 6 4" xfId="48900" xr:uid="{00000000-0005-0000-0000-00004CBE0000}"/>
    <cellStyle name="20% - Accent1 6 3 2 7" xfId="48901" xr:uid="{00000000-0005-0000-0000-00004DBE0000}"/>
    <cellStyle name="20% - Accent1 6 3 2 7 2" xfId="48902" xr:uid="{00000000-0005-0000-0000-00004EBE0000}"/>
    <cellStyle name="20% - Accent1 6 3 2 7 2 2" xfId="48903" xr:uid="{00000000-0005-0000-0000-00004FBE0000}"/>
    <cellStyle name="20% - Accent1 6 3 2 7 3" xfId="48904" xr:uid="{00000000-0005-0000-0000-000050BE0000}"/>
    <cellStyle name="20% - Accent1 6 3 2 8" xfId="48905" xr:uid="{00000000-0005-0000-0000-000051BE0000}"/>
    <cellStyle name="20% - Accent1 6 3 2 8 2" xfId="48906" xr:uid="{00000000-0005-0000-0000-000052BE0000}"/>
    <cellStyle name="20% - Accent1 6 3 2 8 2 2" xfId="48907" xr:uid="{00000000-0005-0000-0000-000053BE0000}"/>
    <cellStyle name="20% - Accent1 6 3 2 8 3" xfId="48908" xr:uid="{00000000-0005-0000-0000-000054BE0000}"/>
    <cellStyle name="20% - Accent1 6 3 2 9" xfId="48909" xr:uid="{00000000-0005-0000-0000-000055BE0000}"/>
    <cellStyle name="20% - Accent1 6 3 2 9 2" xfId="48910" xr:uid="{00000000-0005-0000-0000-000056BE0000}"/>
    <cellStyle name="20% - Accent1 6 3 3" xfId="48911" xr:uid="{00000000-0005-0000-0000-000057BE0000}"/>
    <cellStyle name="20% - Accent1 6 3 3 10" xfId="48912" xr:uid="{00000000-0005-0000-0000-000058BE0000}"/>
    <cellStyle name="20% - Accent1 6 3 3 10 2" xfId="48913" xr:uid="{00000000-0005-0000-0000-000059BE0000}"/>
    <cellStyle name="20% - Accent1 6 3 3 11" xfId="48914" xr:uid="{00000000-0005-0000-0000-00005ABE0000}"/>
    <cellStyle name="20% - Accent1 6 3 3 2" xfId="48915" xr:uid="{00000000-0005-0000-0000-00005BBE0000}"/>
    <cellStyle name="20% - Accent1 6 3 3 2 2" xfId="48916" xr:uid="{00000000-0005-0000-0000-00005CBE0000}"/>
    <cellStyle name="20% - Accent1 6 3 3 2 2 2" xfId="48917" xr:uid="{00000000-0005-0000-0000-00005DBE0000}"/>
    <cellStyle name="20% - Accent1 6 3 3 2 2 2 2" xfId="48918" xr:uid="{00000000-0005-0000-0000-00005EBE0000}"/>
    <cellStyle name="20% - Accent1 6 3 3 2 2 2 2 2" xfId="48919" xr:uid="{00000000-0005-0000-0000-00005FBE0000}"/>
    <cellStyle name="20% - Accent1 6 3 3 2 2 2 3" xfId="48920" xr:uid="{00000000-0005-0000-0000-000060BE0000}"/>
    <cellStyle name="20% - Accent1 6 3 3 2 2 3" xfId="48921" xr:uid="{00000000-0005-0000-0000-000061BE0000}"/>
    <cellStyle name="20% - Accent1 6 3 3 2 2 3 2" xfId="48922" xr:uid="{00000000-0005-0000-0000-000062BE0000}"/>
    <cellStyle name="20% - Accent1 6 3 3 2 2 4" xfId="48923" xr:uid="{00000000-0005-0000-0000-000063BE0000}"/>
    <cellStyle name="20% - Accent1 6 3 3 2 3" xfId="48924" xr:uid="{00000000-0005-0000-0000-000064BE0000}"/>
    <cellStyle name="20% - Accent1 6 3 3 2 3 2" xfId="48925" xr:uid="{00000000-0005-0000-0000-000065BE0000}"/>
    <cellStyle name="20% - Accent1 6 3 3 2 3 2 2" xfId="48926" xr:uid="{00000000-0005-0000-0000-000066BE0000}"/>
    <cellStyle name="20% - Accent1 6 3 3 2 3 2 2 2" xfId="48927" xr:uid="{00000000-0005-0000-0000-000067BE0000}"/>
    <cellStyle name="20% - Accent1 6 3 3 2 3 2 3" xfId="48928" xr:uid="{00000000-0005-0000-0000-000068BE0000}"/>
    <cellStyle name="20% - Accent1 6 3 3 2 3 3" xfId="48929" xr:uid="{00000000-0005-0000-0000-000069BE0000}"/>
    <cellStyle name="20% - Accent1 6 3 3 2 3 3 2" xfId="48930" xr:uid="{00000000-0005-0000-0000-00006ABE0000}"/>
    <cellStyle name="20% - Accent1 6 3 3 2 3 4" xfId="48931" xr:uid="{00000000-0005-0000-0000-00006BBE0000}"/>
    <cellStyle name="20% - Accent1 6 3 3 2 4" xfId="48932" xr:uid="{00000000-0005-0000-0000-00006CBE0000}"/>
    <cellStyle name="20% - Accent1 6 3 3 2 4 2" xfId="48933" xr:uid="{00000000-0005-0000-0000-00006DBE0000}"/>
    <cellStyle name="20% - Accent1 6 3 3 2 4 2 2" xfId="48934" xr:uid="{00000000-0005-0000-0000-00006EBE0000}"/>
    <cellStyle name="20% - Accent1 6 3 3 2 4 2 2 2" xfId="48935" xr:uid="{00000000-0005-0000-0000-00006FBE0000}"/>
    <cellStyle name="20% - Accent1 6 3 3 2 4 2 3" xfId="48936" xr:uid="{00000000-0005-0000-0000-000070BE0000}"/>
    <cellStyle name="20% - Accent1 6 3 3 2 4 3" xfId="48937" xr:uid="{00000000-0005-0000-0000-000071BE0000}"/>
    <cellStyle name="20% - Accent1 6 3 3 2 4 3 2" xfId="48938" xr:uid="{00000000-0005-0000-0000-000072BE0000}"/>
    <cellStyle name="20% - Accent1 6 3 3 2 4 4" xfId="48939" xr:uid="{00000000-0005-0000-0000-000073BE0000}"/>
    <cellStyle name="20% - Accent1 6 3 3 2 5" xfId="48940" xr:uid="{00000000-0005-0000-0000-000074BE0000}"/>
    <cellStyle name="20% - Accent1 6 3 3 2 5 2" xfId="48941" xr:uid="{00000000-0005-0000-0000-000075BE0000}"/>
    <cellStyle name="20% - Accent1 6 3 3 2 5 2 2" xfId="48942" xr:uid="{00000000-0005-0000-0000-000076BE0000}"/>
    <cellStyle name="20% - Accent1 6 3 3 2 5 3" xfId="48943" xr:uid="{00000000-0005-0000-0000-000077BE0000}"/>
    <cellStyle name="20% - Accent1 6 3 3 2 6" xfId="48944" xr:uid="{00000000-0005-0000-0000-000078BE0000}"/>
    <cellStyle name="20% - Accent1 6 3 3 2 6 2" xfId="48945" xr:uid="{00000000-0005-0000-0000-000079BE0000}"/>
    <cellStyle name="20% - Accent1 6 3 3 2 6 2 2" xfId="48946" xr:uid="{00000000-0005-0000-0000-00007ABE0000}"/>
    <cellStyle name="20% - Accent1 6 3 3 2 6 3" xfId="48947" xr:uid="{00000000-0005-0000-0000-00007BBE0000}"/>
    <cellStyle name="20% - Accent1 6 3 3 2 7" xfId="48948" xr:uid="{00000000-0005-0000-0000-00007CBE0000}"/>
    <cellStyle name="20% - Accent1 6 3 3 2 7 2" xfId="48949" xr:uid="{00000000-0005-0000-0000-00007DBE0000}"/>
    <cellStyle name="20% - Accent1 6 3 3 2 8" xfId="48950" xr:uid="{00000000-0005-0000-0000-00007EBE0000}"/>
    <cellStyle name="20% - Accent1 6 3 3 2 8 2" xfId="48951" xr:uid="{00000000-0005-0000-0000-00007FBE0000}"/>
    <cellStyle name="20% - Accent1 6 3 3 2 9" xfId="48952" xr:uid="{00000000-0005-0000-0000-000080BE0000}"/>
    <cellStyle name="20% - Accent1 6 3 3 3" xfId="48953" xr:uid="{00000000-0005-0000-0000-000081BE0000}"/>
    <cellStyle name="20% - Accent1 6 3 3 3 2" xfId="48954" xr:uid="{00000000-0005-0000-0000-000082BE0000}"/>
    <cellStyle name="20% - Accent1 6 3 3 3 2 2" xfId="48955" xr:uid="{00000000-0005-0000-0000-000083BE0000}"/>
    <cellStyle name="20% - Accent1 6 3 3 3 2 2 2" xfId="48956" xr:uid="{00000000-0005-0000-0000-000084BE0000}"/>
    <cellStyle name="20% - Accent1 6 3 3 3 2 2 2 2" xfId="48957" xr:uid="{00000000-0005-0000-0000-000085BE0000}"/>
    <cellStyle name="20% - Accent1 6 3 3 3 2 2 3" xfId="48958" xr:uid="{00000000-0005-0000-0000-000086BE0000}"/>
    <cellStyle name="20% - Accent1 6 3 3 3 2 3" xfId="48959" xr:uid="{00000000-0005-0000-0000-000087BE0000}"/>
    <cellStyle name="20% - Accent1 6 3 3 3 2 3 2" xfId="48960" xr:uid="{00000000-0005-0000-0000-000088BE0000}"/>
    <cellStyle name="20% - Accent1 6 3 3 3 2 4" xfId="48961" xr:uid="{00000000-0005-0000-0000-000089BE0000}"/>
    <cellStyle name="20% - Accent1 6 3 3 3 3" xfId="48962" xr:uid="{00000000-0005-0000-0000-00008ABE0000}"/>
    <cellStyle name="20% - Accent1 6 3 3 3 3 2" xfId="48963" xr:uid="{00000000-0005-0000-0000-00008BBE0000}"/>
    <cellStyle name="20% - Accent1 6 3 3 3 3 2 2" xfId="48964" xr:uid="{00000000-0005-0000-0000-00008CBE0000}"/>
    <cellStyle name="20% - Accent1 6 3 3 3 3 2 2 2" xfId="48965" xr:uid="{00000000-0005-0000-0000-00008DBE0000}"/>
    <cellStyle name="20% - Accent1 6 3 3 3 3 2 3" xfId="48966" xr:uid="{00000000-0005-0000-0000-00008EBE0000}"/>
    <cellStyle name="20% - Accent1 6 3 3 3 3 3" xfId="48967" xr:uid="{00000000-0005-0000-0000-00008FBE0000}"/>
    <cellStyle name="20% - Accent1 6 3 3 3 3 3 2" xfId="48968" xr:uid="{00000000-0005-0000-0000-000090BE0000}"/>
    <cellStyle name="20% - Accent1 6 3 3 3 3 4" xfId="48969" xr:uid="{00000000-0005-0000-0000-000091BE0000}"/>
    <cellStyle name="20% - Accent1 6 3 3 3 4" xfId="48970" xr:uid="{00000000-0005-0000-0000-000092BE0000}"/>
    <cellStyle name="20% - Accent1 6 3 3 3 4 2" xfId="48971" xr:uid="{00000000-0005-0000-0000-000093BE0000}"/>
    <cellStyle name="20% - Accent1 6 3 3 3 4 2 2" xfId="48972" xr:uid="{00000000-0005-0000-0000-000094BE0000}"/>
    <cellStyle name="20% - Accent1 6 3 3 3 4 2 2 2" xfId="48973" xr:uid="{00000000-0005-0000-0000-000095BE0000}"/>
    <cellStyle name="20% - Accent1 6 3 3 3 4 2 3" xfId="48974" xr:uid="{00000000-0005-0000-0000-000096BE0000}"/>
    <cellStyle name="20% - Accent1 6 3 3 3 4 3" xfId="48975" xr:uid="{00000000-0005-0000-0000-000097BE0000}"/>
    <cellStyle name="20% - Accent1 6 3 3 3 4 3 2" xfId="48976" xr:uid="{00000000-0005-0000-0000-000098BE0000}"/>
    <cellStyle name="20% - Accent1 6 3 3 3 4 4" xfId="48977" xr:uid="{00000000-0005-0000-0000-000099BE0000}"/>
    <cellStyle name="20% - Accent1 6 3 3 3 5" xfId="48978" xr:uid="{00000000-0005-0000-0000-00009ABE0000}"/>
    <cellStyle name="20% - Accent1 6 3 3 3 5 2" xfId="48979" xr:uid="{00000000-0005-0000-0000-00009BBE0000}"/>
    <cellStyle name="20% - Accent1 6 3 3 3 5 2 2" xfId="48980" xr:uid="{00000000-0005-0000-0000-00009CBE0000}"/>
    <cellStyle name="20% - Accent1 6 3 3 3 5 3" xfId="48981" xr:uid="{00000000-0005-0000-0000-00009DBE0000}"/>
    <cellStyle name="20% - Accent1 6 3 3 3 6" xfId="48982" xr:uid="{00000000-0005-0000-0000-00009EBE0000}"/>
    <cellStyle name="20% - Accent1 6 3 3 3 6 2" xfId="48983" xr:uid="{00000000-0005-0000-0000-00009FBE0000}"/>
    <cellStyle name="20% - Accent1 6 3 3 3 6 2 2" xfId="48984" xr:uid="{00000000-0005-0000-0000-0000A0BE0000}"/>
    <cellStyle name="20% - Accent1 6 3 3 3 6 3" xfId="48985" xr:uid="{00000000-0005-0000-0000-0000A1BE0000}"/>
    <cellStyle name="20% - Accent1 6 3 3 3 7" xfId="48986" xr:uid="{00000000-0005-0000-0000-0000A2BE0000}"/>
    <cellStyle name="20% - Accent1 6 3 3 3 7 2" xfId="48987" xr:uid="{00000000-0005-0000-0000-0000A3BE0000}"/>
    <cellStyle name="20% - Accent1 6 3 3 3 8" xfId="48988" xr:uid="{00000000-0005-0000-0000-0000A4BE0000}"/>
    <cellStyle name="20% - Accent1 6 3 3 3 8 2" xfId="48989" xr:uid="{00000000-0005-0000-0000-0000A5BE0000}"/>
    <cellStyle name="20% - Accent1 6 3 3 3 9" xfId="48990" xr:uid="{00000000-0005-0000-0000-0000A6BE0000}"/>
    <cellStyle name="20% - Accent1 6 3 3 4" xfId="48991" xr:uid="{00000000-0005-0000-0000-0000A7BE0000}"/>
    <cellStyle name="20% - Accent1 6 3 3 4 2" xfId="48992" xr:uid="{00000000-0005-0000-0000-0000A8BE0000}"/>
    <cellStyle name="20% - Accent1 6 3 3 4 2 2" xfId="48993" xr:uid="{00000000-0005-0000-0000-0000A9BE0000}"/>
    <cellStyle name="20% - Accent1 6 3 3 4 2 2 2" xfId="48994" xr:uid="{00000000-0005-0000-0000-0000AABE0000}"/>
    <cellStyle name="20% - Accent1 6 3 3 4 2 3" xfId="48995" xr:uid="{00000000-0005-0000-0000-0000ABBE0000}"/>
    <cellStyle name="20% - Accent1 6 3 3 4 3" xfId="48996" xr:uid="{00000000-0005-0000-0000-0000ACBE0000}"/>
    <cellStyle name="20% - Accent1 6 3 3 4 3 2" xfId="48997" xr:uid="{00000000-0005-0000-0000-0000ADBE0000}"/>
    <cellStyle name="20% - Accent1 6 3 3 4 4" xfId="48998" xr:uid="{00000000-0005-0000-0000-0000AEBE0000}"/>
    <cellStyle name="20% - Accent1 6 3 3 5" xfId="48999" xr:uid="{00000000-0005-0000-0000-0000AFBE0000}"/>
    <cellStyle name="20% - Accent1 6 3 3 5 2" xfId="49000" xr:uid="{00000000-0005-0000-0000-0000B0BE0000}"/>
    <cellStyle name="20% - Accent1 6 3 3 5 2 2" xfId="49001" xr:uid="{00000000-0005-0000-0000-0000B1BE0000}"/>
    <cellStyle name="20% - Accent1 6 3 3 5 2 2 2" xfId="49002" xr:uid="{00000000-0005-0000-0000-0000B2BE0000}"/>
    <cellStyle name="20% - Accent1 6 3 3 5 2 3" xfId="49003" xr:uid="{00000000-0005-0000-0000-0000B3BE0000}"/>
    <cellStyle name="20% - Accent1 6 3 3 5 3" xfId="49004" xr:uid="{00000000-0005-0000-0000-0000B4BE0000}"/>
    <cellStyle name="20% - Accent1 6 3 3 5 3 2" xfId="49005" xr:uid="{00000000-0005-0000-0000-0000B5BE0000}"/>
    <cellStyle name="20% - Accent1 6 3 3 5 4" xfId="49006" xr:uid="{00000000-0005-0000-0000-0000B6BE0000}"/>
    <cellStyle name="20% - Accent1 6 3 3 6" xfId="49007" xr:uid="{00000000-0005-0000-0000-0000B7BE0000}"/>
    <cellStyle name="20% - Accent1 6 3 3 6 2" xfId="49008" xr:uid="{00000000-0005-0000-0000-0000B8BE0000}"/>
    <cellStyle name="20% - Accent1 6 3 3 6 2 2" xfId="49009" xr:uid="{00000000-0005-0000-0000-0000B9BE0000}"/>
    <cellStyle name="20% - Accent1 6 3 3 6 2 2 2" xfId="49010" xr:uid="{00000000-0005-0000-0000-0000BABE0000}"/>
    <cellStyle name="20% - Accent1 6 3 3 6 2 3" xfId="49011" xr:uid="{00000000-0005-0000-0000-0000BBBE0000}"/>
    <cellStyle name="20% - Accent1 6 3 3 6 3" xfId="49012" xr:uid="{00000000-0005-0000-0000-0000BCBE0000}"/>
    <cellStyle name="20% - Accent1 6 3 3 6 3 2" xfId="49013" xr:uid="{00000000-0005-0000-0000-0000BDBE0000}"/>
    <cellStyle name="20% - Accent1 6 3 3 6 4" xfId="49014" xr:uid="{00000000-0005-0000-0000-0000BEBE0000}"/>
    <cellStyle name="20% - Accent1 6 3 3 7" xfId="49015" xr:uid="{00000000-0005-0000-0000-0000BFBE0000}"/>
    <cellStyle name="20% - Accent1 6 3 3 7 2" xfId="49016" xr:uid="{00000000-0005-0000-0000-0000C0BE0000}"/>
    <cellStyle name="20% - Accent1 6 3 3 7 2 2" xfId="49017" xr:uid="{00000000-0005-0000-0000-0000C1BE0000}"/>
    <cellStyle name="20% - Accent1 6 3 3 7 3" xfId="49018" xr:uid="{00000000-0005-0000-0000-0000C2BE0000}"/>
    <cellStyle name="20% - Accent1 6 3 3 8" xfId="49019" xr:uid="{00000000-0005-0000-0000-0000C3BE0000}"/>
    <cellStyle name="20% - Accent1 6 3 3 8 2" xfId="49020" xr:uid="{00000000-0005-0000-0000-0000C4BE0000}"/>
    <cellStyle name="20% - Accent1 6 3 3 8 2 2" xfId="49021" xr:uid="{00000000-0005-0000-0000-0000C5BE0000}"/>
    <cellStyle name="20% - Accent1 6 3 3 8 3" xfId="49022" xr:uid="{00000000-0005-0000-0000-0000C6BE0000}"/>
    <cellStyle name="20% - Accent1 6 3 3 9" xfId="49023" xr:uid="{00000000-0005-0000-0000-0000C7BE0000}"/>
    <cellStyle name="20% - Accent1 6 3 3 9 2" xfId="49024" xr:uid="{00000000-0005-0000-0000-0000C8BE0000}"/>
    <cellStyle name="20% - Accent1 6 3 4" xfId="49025" xr:uid="{00000000-0005-0000-0000-0000C9BE0000}"/>
    <cellStyle name="20% - Accent1 6 3 4 10" xfId="49026" xr:uid="{00000000-0005-0000-0000-0000CABE0000}"/>
    <cellStyle name="20% - Accent1 6 3 4 10 2" xfId="49027" xr:uid="{00000000-0005-0000-0000-0000CBBE0000}"/>
    <cellStyle name="20% - Accent1 6 3 4 11" xfId="49028" xr:uid="{00000000-0005-0000-0000-0000CCBE0000}"/>
    <cellStyle name="20% - Accent1 6 3 4 2" xfId="49029" xr:uid="{00000000-0005-0000-0000-0000CDBE0000}"/>
    <cellStyle name="20% - Accent1 6 3 4 2 2" xfId="49030" xr:uid="{00000000-0005-0000-0000-0000CEBE0000}"/>
    <cellStyle name="20% - Accent1 6 3 4 2 2 2" xfId="49031" xr:uid="{00000000-0005-0000-0000-0000CFBE0000}"/>
    <cellStyle name="20% - Accent1 6 3 4 2 2 2 2" xfId="49032" xr:uid="{00000000-0005-0000-0000-0000D0BE0000}"/>
    <cellStyle name="20% - Accent1 6 3 4 2 2 2 2 2" xfId="49033" xr:uid="{00000000-0005-0000-0000-0000D1BE0000}"/>
    <cellStyle name="20% - Accent1 6 3 4 2 2 2 3" xfId="49034" xr:uid="{00000000-0005-0000-0000-0000D2BE0000}"/>
    <cellStyle name="20% - Accent1 6 3 4 2 2 3" xfId="49035" xr:uid="{00000000-0005-0000-0000-0000D3BE0000}"/>
    <cellStyle name="20% - Accent1 6 3 4 2 2 3 2" xfId="49036" xr:uid="{00000000-0005-0000-0000-0000D4BE0000}"/>
    <cellStyle name="20% - Accent1 6 3 4 2 2 4" xfId="49037" xr:uid="{00000000-0005-0000-0000-0000D5BE0000}"/>
    <cellStyle name="20% - Accent1 6 3 4 2 3" xfId="49038" xr:uid="{00000000-0005-0000-0000-0000D6BE0000}"/>
    <cellStyle name="20% - Accent1 6 3 4 2 3 2" xfId="49039" xr:uid="{00000000-0005-0000-0000-0000D7BE0000}"/>
    <cellStyle name="20% - Accent1 6 3 4 2 3 2 2" xfId="49040" xr:uid="{00000000-0005-0000-0000-0000D8BE0000}"/>
    <cellStyle name="20% - Accent1 6 3 4 2 3 2 2 2" xfId="49041" xr:uid="{00000000-0005-0000-0000-0000D9BE0000}"/>
    <cellStyle name="20% - Accent1 6 3 4 2 3 2 3" xfId="49042" xr:uid="{00000000-0005-0000-0000-0000DABE0000}"/>
    <cellStyle name="20% - Accent1 6 3 4 2 3 3" xfId="49043" xr:uid="{00000000-0005-0000-0000-0000DBBE0000}"/>
    <cellStyle name="20% - Accent1 6 3 4 2 3 3 2" xfId="49044" xr:uid="{00000000-0005-0000-0000-0000DCBE0000}"/>
    <cellStyle name="20% - Accent1 6 3 4 2 3 4" xfId="49045" xr:uid="{00000000-0005-0000-0000-0000DDBE0000}"/>
    <cellStyle name="20% - Accent1 6 3 4 2 4" xfId="49046" xr:uid="{00000000-0005-0000-0000-0000DEBE0000}"/>
    <cellStyle name="20% - Accent1 6 3 4 2 4 2" xfId="49047" xr:uid="{00000000-0005-0000-0000-0000DFBE0000}"/>
    <cellStyle name="20% - Accent1 6 3 4 2 4 2 2" xfId="49048" xr:uid="{00000000-0005-0000-0000-0000E0BE0000}"/>
    <cellStyle name="20% - Accent1 6 3 4 2 4 2 2 2" xfId="49049" xr:uid="{00000000-0005-0000-0000-0000E1BE0000}"/>
    <cellStyle name="20% - Accent1 6 3 4 2 4 2 3" xfId="49050" xr:uid="{00000000-0005-0000-0000-0000E2BE0000}"/>
    <cellStyle name="20% - Accent1 6 3 4 2 4 3" xfId="49051" xr:uid="{00000000-0005-0000-0000-0000E3BE0000}"/>
    <cellStyle name="20% - Accent1 6 3 4 2 4 3 2" xfId="49052" xr:uid="{00000000-0005-0000-0000-0000E4BE0000}"/>
    <cellStyle name="20% - Accent1 6 3 4 2 4 4" xfId="49053" xr:uid="{00000000-0005-0000-0000-0000E5BE0000}"/>
    <cellStyle name="20% - Accent1 6 3 4 2 5" xfId="49054" xr:uid="{00000000-0005-0000-0000-0000E6BE0000}"/>
    <cellStyle name="20% - Accent1 6 3 4 2 5 2" xfId="49055" xr:uid="{00000000-0005-0000-0000-0000E7BE0000}"/>
    <cellStyle name="20% - Accent1 6 3 4 2 5 2 2" xfId="49056" xr:uid="{00000000-0005-0000-0000-0000E8BE0000}"/>
    <cellStyle name="20% - Accent1 6 3 4 2 5 3" xfId="49057" xr:uid="{00000000-0005-0000-0000-0000E9BE0000}"/>
    <cellStyle name="20% - Accent1 6 3 4 2 6" xfId="49058" xr:uid="{00000000-0005-0000-0000-0000EABE0000}"/>
    <cellStyle name="20% - Accent1 6 3 4 2 6 2" xfId="49059" xr:uid="{00000000-0005-0000-0000-0000EBBE0000}"/>
    <cellStyle name="20% - Accent1 6 3 4 2 6 2 2" xfId="49060" xr:uid="{00000000-0005-0000-0000-0000ECBE0000}"/>
    <cellStyle name="20% - Accent1 6 3 4 2 6 3" xfId="49061" xr:uid="{00000000-0005-0000-0000-0000EDBE0000}"/>
    <cellStyle name="20% - Accent1 6 3 4 2 7" xfId="49062" xr:uid="{00000000-0005-0000-0000-0000EEBE0000}"/>
    <cellStyle name="20% - Accent1 6 3 4 2 7 2" xfId="49063" xr:uid="{00000000-0005-0000-0000-0000EFBE0000}"/>
    <cellStyle name="20% - Accent1 6 3 4 2 8" xfId="49064" xr:uid="{00000000-0005-0000-0000-0000F0BE0000}"/>
    <cellStyle name="20% - Accent1 6 3 4 2 8 2" xfId="49065" xr:uid="{00000000-0005-0000-0000-0000F1BE0000}"/>
    <cellStyle name="20% - Accent1 6 3 4 2 9" xfId="49066" xr:uid="{00000000-0005-0000-0000-0000F2BE0000}"/>
    <cellStyle name="20% - Accent1 6 3 4 3" xfId="49067" xr:uid="{00000000-0005-0000-0000-0000F3BE0000}"/>
    <cellStyle name="20% - Accent1 6 3 4 3 2" xfId="49068" xr:uid="{00000000-0005-0000-0000-0000F4BE0000}"/>
    <cellStyle name="20% - Accent1 6 3 4 3 2 2" xfId="49069" xr:uid="{00000000-0005-0000-0000-0000F5BE0000}"/>
    <cellStyle name="20% - Accent1 6 3 4 3 2 2 2" xfId="49070" xr:uid="{00000000-0005-0000-0000-0000F6BE0000}"/>
    <cellStyle name="20% - Accent1 6 3 4 3 2 2 2 2" xfId="49071" xr:uid="{00000000-0005-0000-0000-0000F7BE0000}"/>
    <cellStyle name="20% - Accent1 6 3 4 3 2 2 3" xfId="49072" xr:uid="{00000000-0005-0000-0000-0000F8BE0000}"/>
    <cellStyle name="20% - Accent1 6 3 4 3 2 3" xfId="49073" xr:uid="{00000000-0005-0000-0000-0000F9BE0000}"/>
    <cellStyle name="20% - Accent1 6 3 4 3 2 3 2" xfId="49074" xr:uid="{00000000-0005-0000-0000-0000FABE0000}"/>
    <cellStyle name="20% - Accent1 6 3 4 3 2 4" xfId="49075" xr:uid="{00000000-0005-0000-0000-0000FBBE0000}"/>
    <cellStyle name="20% - Accent1 6 3 4 3 3" xfId="49076" xr:uid="{00000000-0005-0000-0000-0000FCBE0000}"/>
    <cellStyle name="20% - Accent1 6 3 4 3 3 2" xfId="49077" xr:uid="{00000000-0005-0000-0000-0000FDBE0000}"/>
    <cellStyle name="20% - Accent1 6 3 4 3 3 2 2" xfId="49078" xr:uid="{00000000-0005-0000-0000-0000FEBE0000}"/>
    <cellStyle name="20% - Accent1 6 3 4 3 3 2 2 2" xfId="49079" xr:uid="{00000000-0005-0000-0000-0000FFBE0000}"/>
    <cellStyle name="20% - Accent1 6 3 4 3 3 2 3" xfId="49080" xr:uid="{00000000-0005-0000-0000-000000BF0000}"/>
    <cellStyle name="20% - Accent1 6 3 4 3 3 3" xfId="49081" xr:uid="{00000000-0005-0000-0000-000001BF0000}"/>
    <cellStyle name="20% - Accent1 6 3 4 3 3 3 2" xfId="49082" xr:uid="{00000000-0005-0000-0000-000002BF0000}"/>
    <cellStyle name="20% - Accent1 6 3 4 3 3 4" xfId="49083" xr:uid="{00000000-0005-0000-0000-000003BF0000}"/>
    <cellStyle name="20% - Accent1 6 3 4 3 4" xfId="49084" xr:uid="{00000000-0005-0000-0000-000004BF0000}"/>
    <cellStyle name="20% - Accent1 6 3 4 3 4 2" xfId="49085" xr:uid="{00000000-0005-0000-0000-000005BF0000}"/>
    <cellStyle name="20% - Accent1 6 3 4 3 4 2 2" xfId="49086" xr:uid="{00000000-0005-0000-0000-000006BF0000}"/>
    <cellStyle name="20% - Accent1 6 3 4 3 4 2 2 2" xfId="49087" xr:uid="{00000000-0005-0000-0000-000007BF0000}"/>
    <cellStyle name="20% - Accent1 6 3 4 3 4 2 3" xfId="49088" xr:uid="{00000000-0005-0000-0000-000008BF0000}"/>
    <cellStyle name="20% - Accent1 6 3 4 3 4 3" xfId="49089" xr:uid="{00000000-0005-0000-0000-000009BF0000}"/>
    <cellStyle name="20% - Accent1 6 3 4 3 4 3 2" xfId="49090" xr:uid="{00000000-0005-0000-0000-00000ABF0000}"/>
    <cellStyle name="20% - Accent1 6 3 4 3 4 4" xfId="49091" xr:uid="{00000000-0005-0000-0000-00000BBF0000}"/>
    <cellStyle name="20% - Accent1 6 3 4 3 5" xfId="49092" xr:uid="{00000000-0005-0000-0000-00000CBF0000}"/>
    <cellStyle name="20% - Accent1 6 3 4 3 5 2" xfId="49093" xr:uid="{00000000-0005-0000-0000-00000DBF0000}"/>
    <cellStyle name="20% - Accent1 6 3 4 3 5 2 2" xfId="49094" xr:uid="{00000000-0005-0000-0000-00000EBF0000}"/>
    <cellStyle name="20% - Accent1 6 3 4 3 5 3" xfId="49095" xr:uid="{00000000-0005-0000-0000-00000FBF0000}"/>
    <cellStyle name="20% - Accent1 6 3 4 3 6" xfId="49096" xr:uid="{00000000-0005-0000-0000-000010BF0000}"/>
    <cellStyle name="20% - Accent1 6 3 4 3 6 2" xfId="49097" xr:uid="{00000000-0005-0000-0000-000011BF0000}"/>
    <cellStyle name="20% - Accent1 6 3 4 3 6 2 2" xfId="49098" xr:uid="{00000000-0005-0000-0000-000012BF0000}"/>
    <cellStyle name="20% - Accent1 6 3 4 3 6 3" xfId="49099" xr:uid="{00000000-0005-0000-0000-000013BF0000}"/>
    <cellStyle name="20% - Accent1 6 3 4 3 7" xfId="49100" xr:uid="{00000000-0005-0000-0000-000014BF0000}"/>
    <cellStyle name="20% - Accent1 6 3 4 3 7 2" xfId="49101" xr:uid="{00000000-0005-0000-0000-000015BF0000}"/>
    <cellStyle name="20% - Accent1 6 3 4 3 8" xfId="49102" xr:uid="{00000000-0005-0000-0000-000016BF0000}"/>
    <cellStyle name="20% - Accent1 6 3 4 3 8 2" xfId="49103" xr:uid="{00000000-0005-0000-0000-000017BF0000}"/>
    <cellStyle name="20% - Accent1 6 3 4 3 9" xfId="49104" xr:uid="{00000000-0005-0000-0000-000018BF0000}"/>
    <cellStyle name="20% - Accent1 6 3 4 4" xfId="49105" xr:uid="{00000000-0005-0000-0000-000019BF0000}"/>
    <cellStyle name="20% - Accent1 6 3 4 4 2" xfId="49106" xr:uid="{00000000-0005-0000-0000-00001ABF0000}"/>
    <cellStyle name="20% - Accent1 6 3 4 4 2 2" xfId="49107" xr:uid="{00000000-0005-0000-0000-00001BBF0000}"/>
    <cellStyle name="20% - Accent1 6 3 4 4 2 2 2" xfId="49108" xr:uid="{00000000-0005-0000-0000-00001CBF0000}"/>
    <cellStyle name="20% - Accent1 6 3 4 4 2 3" xfId="49109" xr:uid="{00000000-0005-0000-0000-00001DBF0000}"/>
    <cellStyle name="20% - Accent1 6 3 4 4 3" xfId="49110" xr:uid="{00000000-0005-0000-0000-00001EBF0000}"/>
    <cellStyle name="20% - Accent1 6 3 4 4 3 2" xfId="49111" xr:uid="{00000000-0005-0000-0000-00001FBF0000}"/>
    <cellStyle name="20% - Accent1 6 3 4 4 4" xfId="49112" xr:uid="{00000000-0005-0000-0000-000020BF0000}"/>
    <cellStyle name="20% - Accent1 6 3 4 5" xfId="49113" xr:uid="{00000000-0005-0000-0000-000021BF0000}"/>
    <cellStyle name="20% - Accent1 6 3 4 5 2" xfId="49114" xr:uid="{00000000-0005-0000-0000-000022BF0000}"/>
    <cellStyle name="20% - Accent1 6 3 4 5 2 2" xfId="49115" xr:uid="{00000000-0005-0000-0000-000023BF0000}"/>
    <cellStyle name="20% - Accent1 6 3 4 5 2 2 2" xfId="49116" xr:uid="{00000000-0005-0000-0000-000024BF0000}"/>
    <cellStyle name="20% - Accent1 6 3 4 5 2 3" xfId="49117" xr:uid="{00000000-0005-0000-0000-000025BF0000}"/>
    <cellStyle name="20% - Accent1 6 3 4 5 3" xfId="49118" xr:uid="{00000000-0005-0000-0000-000026BF0000}"/>
    <cellStyle name="20% - Accent1 6 3 4 5 3 2" xfId="49119" xr:uid="{00000000-0005-0000-0000-000027BF0000}"/>
    <cellStyle name="20% - Accent1 6 3 4 5 4" xfId="49120" xr:uid="{00000000-0005-0000-0000-000028BF0000}"/>
    <cellStyle name="20% - Accent1 6 3 4 6" xfId="49121" xr:uid="{00000000-0005-0000-0000-000029BF0000}"/>
    <cellStyle name="20% - Accent1 6 3 4 6 2" xfId="49122" xr:uid="{00000000-0005-0000-0000-00002ABF0000}"/>
    <cellStyle name="20% - Accent1 6 3 4 6 2 2" xfId="49123" xr:uid="{00000000-0005-0000-0000-00002BBF0000}"/>
    <cellStyle name="20% - Accent1 6 3 4 6 2 2 2" xfId="49124" xr:uid="{00000000-0005-0000-0000-00002CBF0000}"/>
    <cellStyle name="20% - Accent1 6 3 4 6 2 3" xfId="49125" xr:uid="{00000000-0005-0000-0000-00002DBF0000}"/>
    <cellStyle name="20% - Accent1 6 3 4 6 3" xfId="49126" xr:uid="{00000000-0005-0000-0000-00002EBF0000}"/>
    <cellStyle name="20% - Accent1 6 3 4 6 3 2" xfId="49127" xr:uid="{00000000-0005-0000-0000-00002FBF0000}"/>
    <cellStyle name="20% - Accent1 6 3 4 6 4" xfId="49128" xr:uid="{00000000-0005-0000-0000-000030BF0000}"/>
    <cellStyle name="20% - Accent1 6 3 4 7" xfId="49129" xr:uid="{00000000-0005-0000-0000-000031BF0000}"/>
    <cellStyle name="20% - Accent1 6 3 4 7 2" xfId="49130" xr:uid="{00000000-0005-0000-0000-000032BF0000}"/>
    <cellStyle name="20% - Accent1 6 3 4 7 2 2" xfId="49131" xr:uid="{00000000-0005-0000-0000-000033BF0000}"/>
    <cellStyle name="20% - Accent1 6 3 4 7 3" xfId="49132" xr:uid="{00000000-0005-0000-0000-000034BF0000}"/>
    <cellStyle name="20% - Accent1 6 3 4 8" xfId="49133" xr:uid="{00000000-0005-0000-0000-000035BF0000}"/>
    <cellStyle name="20% - Accent1 6 3 4 8 2" xfId="49134" xr:uid="{00000000-0005-0000-0000-000036BF0000}"/>
    <cellStyle name="20% - Accent1 6 3 4 8 2 2" xfId="49135" xr:uid="{00000000-0005-0000-0000-000037BF0000}"/>
    <cellStyle name="20% - Accent1 6 3 4 8 3" xfId="49136" xr:uid="{00000000-0005-0000-0000-000038BF0000}"/>
    <cellStyle name="20% - Accent1 6 3 4 9" xfId="49137" xr:uid="{00000000-0005-0000-0000-000039BF0000}"/>
    <cellStyle name="20% - Accent1 6 3 4 9 2" xfId="49138" xr:uid="{00000000-0005-0000-0000-00003ABF0000}"/>
    <cellStyle name="20% - Accent1 6 3 5" xfId="49139" xr:uid="{00000000-0005-0000-0000-00003BBF0000}"/>
    <cellStyle name="20% - Accent1 6 3 5 2" xfId="49140" xr:uid="{00000000-0005-0000-0000-00003CBF0000}"/>
    <cellStyle name="20% - Accent1 6 3 5 2 2" xfId="49141" xr:uid="{00000000-0005-0000-0000-00003DBF0000}"/>
    <cellStyle name="20% - Accent1 6 3 5 2 2 2" xfId="49142" xr:uid="{00000000-0005-0000-0000-00003EBF0000}"/>
    <cellStyle name="20% - Accent1 6 3 5 2 2 2 2" xfId="49143" xr:uid="{00000000-0005-0000-0000-00003FBF0000}"/>
    <cellStyle name="20% - Accent1 6 3 5 2 2 3" xfId="49144" xr:uid="{00000000-0005-0000-0000-000040BF0000}"/>
    <cellStyle name="20% - Accent1 6 3 5 2 3" xfId="49145" xr:uid="{00000000-0005-0000-0000-000041BF0000}"/>
    <cellStyle name="20% - Accent1 6 3 5 2 3 2" xfId="49146" xr:uid="{00000000-0005-0000-0000-000042BF0000}"/>
    <cellStyle name="20% - Accent1 6 3 5 2 4" xfId="49147" xr:uid="{00000000-0005-0000-0000-000043BF0000}"/>
    <cellStyle name="20% - Accent1 6 3 5 3" xfId="49148" xr:uid="{00000000-0005-0000-0000-000044BF0000}"/>
    <cellStyle name="20% - Accent1 6 3 5 3 2" xfId="49149" xr:uid="{00000000-0005-0000-0000-000045BF0000}"/>
    <cellStyle name="20% - Accent1 6 3 5 3 2 2" xfId="49150" xr:uid="{00000000-0005-0000-0000-000046BF0000}"/>
    <cellStyle name="20% - Accent1 6 3 5 3 2 2 2" xfId="49151" xr:uid="{00000000-0005-0000-0000-000047BF0000}"/>
    <cellStyle name="20% - Accent1 6 3 5 3 2 3" xfId="49152" xr:uid="{00000000-0005-0000-0000-000048BF0000}"/>
    <cellStyle name="20% - Accent1 6 3 5 3 3" xfId="49153" xr:uid="{00000000-0005-0000-0000-000049BF0000}"/>
    <cellStyle name="20% - Accent1 6 3 5 3 3 2" xfId="49154" xr:uid="{00000000-0005-0000-0000-00004ABF0000}"/>
    <cellStyle name="20% - Accent1 6 3 5 3 4" xfId="49155" xr:uid="{00000000-0005-0000-0000-00004BBF0000}"/>
    <cellStyle name="20% - Accent1 6 3 5 4" xfId="49156" xr:uid="{00000000-0005-0000-0000-00004CBF0000}"/>
    <cellStyle name="20% - Accent1 6 3 5 4 2" xfId="49157" xr:uid="{00000000-0005-0000-0000-00004DBF0000}"/>
    <cellStyle name="20% - Accent1 6 3 5 4 2 2" xfId="49158" xr:uid="{00000000-0005-0000-0000-00004EBF0000}"/>
    <cellStyle name="20% - Accent1 6 3 5 4 2 2 2" xfId="49159" xr:uid="{00000000-0005-0000-0000-00004FBF0000}"/>
    <cellStyle name="20% - Accent1 6 3 5 4 2 3" xfId="49160" xr:uid="{00000000-0005-0000-0000-000050BF0000}"/>
    <cellStyle name="20% - Accent1 6 3 5 4 3" xfId="49161" xr:uid="{00000000-0005-0000-0000-000051BF0000}"/>
    <cellStyle name="20% - Accent1 6 3 5 4 3 2" xfId="49162" xr:uid="{00000000-0005-0000-0000-000052BF0000}"/>
    <cellStyle name="20% - Accent1 6 3 5 4 4" xfId="49163" xr:uid="{00000000-0005-0000-0000-000053BF0000}"/>
    <cellStyle name="20% - Accent1 6 3 5 5" xfId="49164" xr:uid="{00000000-0005-0000-0000-000054BF0000}"/>
    <cellStyle name="20% - Accent1 6 3 5 5 2" xfId="49165" xr:uid="{00000000-0005-0000-0000-000055BF0000}"/>
    <cellStyle name="20% - Accent1 6 3 5 5 2 2" xfId="49166" xr:uid="{00000000-0005-0000-0000-000056BF0000}"/>
    <cellStyle name="20% - Accent1 6 3 5 5 3" xfId="49167" xr:uid="{00000000-0005-0000-0000-000057BF0000}"/>
    <cellStyle name="20% - Accent1 6 3 5 6" xfId="49168" xr:uid="{00000000-0005-0000-0000-000058BF0000}"/>
    <cellStyle name="20% - Accent1 6 3 5 6 2" xfId="49169" xr:uid="{00000000-0005-0000-0000-000059BF0000}"/>
    <cellStyle name="20% - Accent1 6 3 5 6 2 2" xfId="49170" xr:uid="{00000000-0005-0000-0000-00005ABF0000}"/>
    <cellStyle name="20% - Accent1 6 3 5 6 3" xfId="49171" xr:uid="{00000000-0005-0000-0000-00005BBF0000}"/>
    <cellStyle name="20% - Accent1 6 3 5 7" xfId="49172" xr:uid="{00000000-0005-0000-0000-00005CBF0000}"/>
    <cellStyle name="20% - Accent1 6 3 5 7 2" xfId="49173" xr:uid="{00000000-0005-0000-0000-00005DBF0000}"/>
    <cellStyle name="20% - Accent1 6 3 5 8" xfId="49174" xr:uid="{00000000-0005-0000-0000-00005EBF0000}"/>
    <cellStyle name="20% - Accent1 6 3 5 8 2" xfId="49175" xr:uid="{00000000-0005-0000-0000-00005FBF0000}"/>
    <cellStyle name="20% - Accent1 6 3 5 9" xfId="49176" xr:uid="{00000000-0005-0000-0000-000060BF0000}"/>
    <cellStyle name="20% - Accent1 6 3 6" xfId="49177" xr:uid="{00000000-0005-0000-0000-000061BF0000}"/>
    <cellStyle name="20% - Accent1 6 3 6 2" xfId="49178" xr:uid="{00000000-0005-0000-0000-000062BF0000}"/>
    <cellStyle name="20% - Accent1 6 3 6 2 2" xfId="49179" xr:uid="{00000000-0005-0000-0000-000063BF0000}"/>
    <cellStyle name="20% - Accent1 6 3 6 2 2 2" xfId="49180" xr:uid="{00000000-0005-0000-0000-000064BF0000}"/>
    <cellStyle name="20% - Accent1 6 3 6 2 2 2 2" xfId="49181" xr:uid="{00000000-0005-0000-0000-000065BF0000}"/>
    <cellStyle name="20% - Accent1 6 3 6 2 2 3" xfId="49182" xr:uid="{00000000-0005-0000-0000-000066BF0000}"/>
    <cellStyle name="20% - Accent1 6 3 6 2 3" xfId="49183" xr:uid="{00000000-0005-0000-0000-000067BF0000}"/>
    <cellStyle name="20% - Accent1 6 3 6 2 3 2" xfId="49184" xr:uid="{00000000-0005-0000-0000-000068BF0000}"/>
    <cellStyle name="20% - Accent1 6 3 6 2 4" xfId="49185" xr:uid="{00000000-0005-0000-0000-000069BF0000}"/>
    <cellStyle name="20% - Accent1 6 3 6 3" xfId="49186" xr:uid="{00000000-0005-0000-0000-00006ABF0000}"/>
    <cellStyle name="20% - Accent1 6 3 6 3 2" xfId="49187" xr:uid="{00000000-0005-0000-0000-00006BBF0000}"/>
    <cellStyle name="20% - Accent1 6 3 6 3 2 2" xfId="49188" xr:uid="{00000000-0005-0000-0000-00006CBF0000}"/>
    <cellStyle name="20% - Accent1 6 3 6 3 2 2 2" xfId="49189" xr:uid="{00000000-0005-0000-0000-00006DBF0000}"/>
    <cellStyle name="20% - Accent1 6 3 6 3 2 3" xfId="49190" xr:uid="{00000000-0005-0000-0000-00006EBF0000}"/>
    <cellStyle name="20% - Accent1 6 3 6 3 3" xfId="49191" xr:uid="{00000000-0005-0000-0000-00006FBF0000}"/>
    <cellStyle name="20% - Accent1 6 3 6 3 3 2" xfId="49192" xr:uid="{00000000-0005-0000-0000-000070BF0000}"/>
    <cellStyle name="20% - Accent1 6 3 6 3 4" xfId="49193" xr:uid="{00000000-0005-0000-0000-000071BF0000}"/>
    <cellStyle name="20% - Accent1 6 3 6 4" xfId="49194" xr:uid="{00000000-0005-0000-0000-000072BF0000}"/>
    <cellStyle name="20% - Accent1 6 3 6 4 2" xfId="49195" xr:uid="{00000000-0005-0000-0000-000073BF0000}"/>
    <cellStyle name="20% - Accent1 6 3 6 4 2 2" xfId="49196" xr:uid="{00000000-0005-0000-0000-000074BF0000}"/>
    <cellStyle name="20% - Accent1 6 3 6 4 2 2 2" xfId="49197" xr:uid="{00000000-0005-0000-0000-000075BF0000}"/>
    <cellStyle name="20% - Accent1 6 3 6 4 2 3" xfId="49198" xr:uid="{00000000-0005-0000-0000-000076BF0000}"/>
    <cellStyle name="20% - Accent1 6 3 6 4 3" xfId="49199" xr:uid="{00000000-0005-0000-0000-000077BF0000}"/>
    <cellStyle name="20% - Accent1 6 3 6 4 3 2" xfId="49200" xr:uid="{00000000-0005-0000-0000-000078BF0000}"/>
    <cellStyle name="20% - Accent1 6 3 6 4 4" xfId="49201" xr:uid="{00000000-0005-0000-0000-000079BF0000}"/>
    <cellStyle name="20% - Accent1 6 3 6 5" xfId="49202" xr:uid="{00000000-0005-0000-0000-00007ABF0000}"/>
    <cellStyle name="20% - Accent1 6 3 6 5 2" xfId="49203" xr:uid="{00000000-0005-0000-0000-00007BBF0000}"/>
    <cellStyle name="20% - Accent1 6 3 6 5 2 2" xfId="49204" xr:uid="{00000000-0005-0000-0000-00007CBF0000}"/>
    <cellStyle name="20% - Accent1 6 3 6 5 3" xfId="49205" xr:uid="{00000000-0005-0000-0000-00007DBF0000}"/>
    <cellStyle name="20% - Accent1 6 3 6 6" xfId="49206" xr:uid="{00000000-0005-0000-0000-00007EBF0000}"/>
    <cellStyle name="20% - Accent1 6 3 6 6 2" xfId="49207" xr:uid="{00000000-0005-0000-0000-00007FBF0000}"/>
    <cellStyle name="20% - Accent1 6 3 6 6 2 2" xfId="49208" xr:uid="{00000000-0005-0000-0000-000080BF0000}"/>
    <cellStyle name="20% - Accent1 6 3 6 6 3" xfId="49209" xr:uid="{00000000-0005-0000-0000-000081BF0000}"/>
    <cellStyle name="20% - Accent1 6 3 6 7" xfId="49210" xr:uid="{00000000-0005-0000-0000-000082BF0000}"/>
    <cellStyle name="20% - Accent1 6 3 6 7 2" xfId="49211" xr:uid="{00000000-0005-0000-0000-000083BF0000}"/>
    <cellStyle name="20% - Accent1 6 3 6 8" xfId="49212" xr:uid="{00000000-0005-0000-0000-000084BF0000}"/>
    <cellStyle name="20% - Accent1 6 3 6 8 2" xfId="49213" xr:uid="{00000000-0005-0000-0000-000085BF0000}"/>
    <cellStyle name="20% - Accent1 6 3 6 9" xfId="49214" xr:uid="{00000000-0005-0000-0000-000086BF0000}"/>
    <cellStyle name="20% - Accent1 6 3 7" xfId="49215" xr:uid="{00000000-0005-0000-0000-000087BF0000}"/>
    <cellStyle name="20% - Accent1 6 3 7 2" xfId="49216" xr:uid="{00000000-0005-0000-0000-000088BF0000}"/>
    <cellStyle name="20% - Accent1 6 3 7 2 2" xfId="49217" xr:uid="{00000000-0005-0000-0000-000089BF0000}"/>
    <cellStyle name="20% - Accent1 6 3 7 2 2 2" xfId="49218" xr:uid="{00000000-0005-0000-0000-00008ABF0000}"/>
    <cellStyle name="20% - Accent1 6 3 7 2 3" xfId="49219" xr:uid="{00000000-0005-0000-0000-00008BBF0000}"/>
    <cellStyle name="20% - Accent1 6 3 7 3" xfId="49220" xr:uid="{00000000-0005-0000-0000-00008CBF0000}"/>
    <cellStyle name="20% - Accent1 6 3 7 3 2" xfId="49221" xr:uid="{00000000-0005-0000-0000-00008DBF0000}"/>
    <cellStyle name="20% - Accent1 6 3 7 4" xfId="49222" xr:uid="{00000000-0005-0000-0000-00008EBF0000}"/>
    <cellStyle name="20% - Accent1 6 3 8" xfId="49223" xr:uid="{00000000-0005-0000-0000-00008FBF0000}"/>
    <cellStyle name="20% - Accent1 6 3 8 2" xfId="49224" xr:uid="{00000000-0005-0000-0000-000090BF0000}"/>
    <cellStyle name="20% - Accent1 6 3 8 2 2" xfId="49225" xr:uid="{00000000-0005-0000-0000-000091BF0000}"/>
    <cellStyle name="20% - Accent1 6 3 8 2 2 2" xfId="49226" xr:uid="{00000000-0005-0000-0000-000092BF0000}"/>
    <cellStyle name="20% - Accent1 6 3 8 2 3" xfId="49227" xr:uid="{00000000-0005-0000-0000-000093BF0000}"/>
    <cellStyle name="20% - Accent1 6 3 8 3" xfId="49228" xr:uid="{00000000-0005-0000-0000-000094BF0000}"/>
    <cellStyle name="20% - Accent1 6 3 8 3 2" xfId="49229" xr:uid="{00000000-0005-0000-0000-000095BF0000}"/>
    <cellStyle name="20% - Accent1 6 3 8 4" xfId="49230" xr:uid="{00000000-0005-0000-0000-000096BF0000}"/>
    <cellStyle name="20% - Accent1 6 3 9" xfId="49231" xr:uid="{00000000-0005-0000-0000-000097BF0000}"/>
    <cellStyle name="20% - Accent1 6 3 9 2" xfId="49232" xr:uid="{00000000-0005-0000-0000-000098BF0000}"/>
    <cellStyle name="20% - Accent1 6 3 9 2 2" xfId="49233" xr:uid="{00000000-0005-0000-0000-000099BF0000}"/>
    <cellStyle name="20% - Accent1 6 3 9 2 2 2" xfId="49234" xr:uid="{00000000-0005-0000-0000-00009ABF0000}"/>
    <cellStyle name="20% - Accent1 6 3 9 2 3" xfId="49235" xr:uid="{00000000-0005-0000-0000-00009BBF0000}"/>
    <cellStyle name="20% - Accent1 6 3 9 3" xfId="49236" xr:uid="{00000000-0005-0000-0000-00009CBF0000}"/>
    <cellStyle name="20% - Accent1 6 3 9 3 2" xfId="49237" xr:uid="{00000000-0005-0000-0000-00009DBF0000}"/>
    <cellStyle name="20% - Accent1 6 3 9 4" xfId="49238" xr:uid="{00000000-0005-0000-0000-00009EBF0000}"/>
    <cellStyle name="20% - Accent1 6 4" xfId="49239" xr:uid="{00000000-0005-0000-0000-00009FBF0000}"/>
    <cellStyle name="20% - Accent1 6 4 10" xfId="49240" xr:uid="{00000000-0005-0000-0000-0000A0BF0000}"/>
    <cellStyle name="20% - Accent1 6 4 10 2" xfId="49241" xr:uid="{00000000-0005-0000-0000-0000A1BF0000}"/>
    <cellStyle name="20% - Accent1 6 4 11" xfId="49242" xr:uid="{00000000-0005-0000-0000-0000A2BF0000}"/>
    <cellStyle name="20% - Accent1 6 4 2" xfId="49243" xr:uid="{00000000-0005-0000-0000-0000A3BF0000}"/>
    <cellStyle name="20% - Accent1 6 4 2 2" xfId="49244" xr:uid="{00000000-0005-0000-0000-0000A4BF0000}"/>
    <cellStyle name="20% - Accent1 6 4 2 2 2" xfId="49245" xr:uid="{00000000-0005-0000-0000-0000A5BF0000}"/>
    <cellStyle name="20% - Accent1 6 4 2 2 2 2" xfId="49246" xr:uid="{00000000-0005-0000-0000-0000A6BF0000}"/>
    <cellStyle name="20% - Accent1 6 4 2 2 2 2 2" xfId="49247" xr:uid="{00000000-0005-0000-0000-0000A7BF0000}"/>
    <cellStyle name="20% - Accent1 6 4 2 2 2 3" xfId="49248" xr:uid="{00000000-0005-0000-0000-0000A8BF0000}"/>
    <cellStyle name="20% - Accent1 6 4 2 2 3" xfId="49249" xr:uid="{00000000-0005-0000-0000-0000A9BF0000}"/>
    <cellStyle name="20% - Accent1 6 4 2 2 3 2" xfId="49250" xr:uid="{00000000-0005-0000-0000-0000AABF0000}"/>
    <cellStyle name="20% - Accent1 6 4 2 2 4" xfId="49251" xr:uid="{00000000-0005-0000-0000-0000ABBF0000}"/>
    <cellStyle name="20% - Accent1 6 4 2 3" xfId="49252" xr:uid="{00000000-0005-0000-0000-0000ACBF0000}"/>
    <cellStyle name="20% - Accent1 6 4 2 3 2" xfId="49253" xr:uid="{00000000-0005-0000-0000-0000ADBF0000}"/>
    <cellStyle name="20% - Accent1 6 4 2 3 2 2" xfId="49254" xr:uid="{00000000-0005-0000-0000-0000AEBF0000}"/>
    <cellStyle name="20% - Accent1 6 4 2 3 2 2 2" xfId="49255" xr:uid="{00000000-0005-0000-0000-0000AFBF0000}"/>
    <cellStyle name="20% - Accent1 6 4 2 3 2 3" xfId="49256" xr:uid="{00000000-0005-0000-0000-0000B0BF0000}"/>
    <cellStyle name="20% - Accent1 6 4 2 3 3" xfId="49257" xr:uid="{00000000-0005-0000-0000-0000B1BF0000}"/>
    <cellStyle name="20% - Accent1 6 4 2 3 3 2" xfId="49258" xr:uid="{00000000-0005-0000-0000-0000B2BF0000}"/>
    <cellStyle name="20% - Accent1 6 4 2 3 4" xfId="49259" xr:uid="{00000000-0005-0000-0000-0000B3BF0000}"/>
    <cellStyle name="20% - Accent1 6 4 2 4" xfId="49260" xr:uid="{00000000-0005-0000-0000-0000B4BF0000}"/>
    <cellStyle name="20% - Accent1 6 4 2 4 2" xfId="49261" xr:uid="{00000000-0005-0000-0000-0000B5BF0000}"/>
    <cellStyle name="20% - Accent1 6 4 2 4 2 2" xfId="49262" xr:uid="{00000000-0005-0000-0000-0000B6BF0000}"/>
    <cellStyle name="20% - Accent1 6 4 2 4 2 2 2" xfId="49263" xr:uid="{00000000-0005-0000-0000-0000B7BF0000}"/>
    <cellStyle name="20% - Accent1 6 4 2 4 2 3" xfId="49264" xr:uid="{00000000-0005-0000-0000-0000B8BF0000}"/>
    <cellStyle name="20% - Accent1 6 4 2 4 3" xfId="49265" xr:uid="{00000000-0005-0000-0000-0000B9BF0000}"/>
    <cellStyle name="20% - Accent1 6 4 2 4 3 2" xfId="49266" xr:uid="{00000000-0005-0000-0000-0000BABF0000}"/>
    <cellStyle name="20% - Accent1 6 4 2 4 4" xfId="49267" xr:uid="{00000000-0005-0000-0000-0000BBBF0000}"/>
    <cellStyle name="20% - Accent1 6 4 2 5" xfId="49268" xr:uid="{00000000-0005-0000-0000-0000BCBF0000}"/>
    <cellStyle name="20% - Accent1 6 4 2 5 2" xfId="49269" xr:uid="{00000000-0005-0000-0000-0000BDBF0000}"/>
    <cellStyle name="20% - Accent1 6 4 2 5 2 2" xfId="49270" xr:uid="{00000000-0005-0000-0000-0000BEBF0000}"/>
    <cellStyle name="20% - Accent1 6 4 2 5 3" xfId="49271" xr:uid="{00000000-0005-0000-0000-0000BFBF0000}"/>
    <cellStyle name="20% - Accent1 6 4 2 6" xfId="49272" xr:uid="{00000000-0005-0000-0000-0000C0BF0000}"/>
    <cellStyle name="20% - Accent1 6 4 2 6 2" xfId="49273" xr:uid="{00000000-0005-0000-0000-0000C1BF0000}"/>
    <cellStyle name="20% - Accent1 6 4 2 6 2 2" xfId="49274" xr:uid="{00000000-0005-0000-0000-0000C2BF0000}"/>
    <cellStyle name="20% - Accent1 6 4 2 6 3" xfId="49275" xr:uid="{00000000-0005-0000-0000-0000C3BF0000}"/>
    <cellStyle name="20% - Accent1 6 4 2 7" xfId="49276" xr:uid="{00000000-0005-0000-0000-0000C4BF0000}"/>
    <cellStyle name="20% - Accent1 6 4 2 7 2" xfId="49277" xr:uid="{00000000-0005-0000-0000-0000C5BF0000}"/>
    <cellStyle name="20% - Accent1 6 4 2 8" xfId="49278" xr:uid="{00000000-0005-0000-0000-0000C6BF0000}"/>
    <cellStyle name="20% - Accent1 6 4 2 8 2" xfId="49279" xr:uid="{00000000-0005-0000-0000-0000C7BF0000}"/>
    <cellStyle name="20% - Accent1 6 4 2 9" xfId="49280" xr:uid="{00000000-0005-0000-0000-0000C8BF0000}"/>
    <cellStyle name="20% - Accent1 6 4 3" xfId="49281" xr:uid="{00000000-0005-0000-0000-0000C9BF0000}"/>
    <cellStyle name="20% - Accent1 6 4 3 2" xfId="49282" xr:uid="{00000000-0005-0000-0000-0000CABF0000}"/>
    <cellStyle name="20% - Accent1 6 4 3 2 2" xfId="49283" xr:uid="{00000000-0005-0000-0000-0000CBBF0000}"/>
    <cellStyle name="20% - Accent1 6 4 3 2 2 2" xfId="49284" xr:uid="{00000000-0005-0000-0000-0000CCBF0000}"/>
    <cellStyle name="20% - Accent1 6 4 3 2 2 2 2" xfId="49285" xr:uid="{00000000-0005-0000-0000-0000CDBF0000}"/>
    <cellStyle name="20% - Accent1 6 4 3 2 2 3" xfId="49286" xr:uid="{00000000-0005-0000-0000-0000CEBF0000}"/>
    <cellStyle name="20% - Accent1 6 4 3 2 3" xfId="49287" xr:uid="{00000000-0005-0000-0000-0000CFBF0000}"/>
    <cellStyle name="20% - Accent1 6 4 3 2 3 2" xfId="49288" xr:uid="{00000000-0005-0000-0000-0000D0BF0000}"/>
    <cellStyle name="20% - Accent1 6 4 3 2 4" xfId="49289" xr:uid="{00000000-0005-0000-0000-0000D1BF0000}"/>
    <cellStyle name="20% - Accent1 6 4 3 3" xfId="49290" xr:uid="{00000000-0005-0000-0000-0000D2BF0000}"/>
    <cellStyle name="20% - Accent1 6 4 3 3 2" xfId="49291" xr:uid="{00000000-0005-0000-0000-0000D3BF0000}"/>
    <cellStyle name="20% - Accent1 6 4 3 3 2 2" xfId="49292" xr:uid="{00000000-0005-0000-0000-0000D4BF0000}"/>
    <cellStyle name="20% - Accent1 6 4 3 3 2 2 2" xfId="49293" xr:uid="{00000000-0005-0000-0000-0000D5BF0000}"/>
    <cellStyle name="20% - Accent1 6 4 3 3 2 3" xfId="49294" xr:uid="{00000000-0005-0000-0000-0000D6BF0000}"/>
    <cellStyle name="20% - Accent1 6 4 3 3 3" xfId="49295" xr:uid="{00000000-0005-0000-0000-0000D7BF0000}"/>
    <cellStyle name="20% - Accent1 6 4 3 3 3 2" xfId="49296" xr:uid="{00000000-0005-0000-0000-0000D8BF0000}"/>
    <cellStyle name="20% - Accent1 6 4 3 3 4" xfId="49297" xr:uid="{00000000-0005-0000-0000-0000D9BF0000}"/>
    <cellStyle name="20% - Accent1 6 4 3 4" xfId="49298" xr:uid="{00000000-0005-0000-0000-0000DABF0000}"/>
    <cellStyle name="20% - Accent1 6 4 3 4 2" xfId="49299" xr:uid="{00000000-0005-0000-0000-0000DBBF0000}"/>
    <cellStyle name="20% - Accent1 6 4 3 4 2 2" xfId="49300" xr:uid="{00000000-0005-0000-0000-0000DCBF0000}"/>
    <cellStyle name="20% - Accent1 6 4 3 4 2 2 2" xfId="49301" xr:uid="{00000000-0005-0000-0000-0000DDBF0000}"/>
    <cellStyle name="20% - Accent1 6 4 3 4 2 3" xfId="49302" xr:uid="{00000000-0005-0000-0000-0000DEBF0000}"/>
    <cellStyle name="20% - Accent1 6 4 3 4 3" xfId="49303" xr:uid="{00000000-0005-0000-0000-0000DFBF0000}"/>
    <cellStyle name="20% - Accent1 6 4 3 4 3 2" xfId="49304" xr:uid="{00000000-0005-0000-0000-0000E0BF0000}"/>
    <cellStyle name="20% - Accent1 6 4 3 4 4" xfId="49305" xr:uid="{00000000-0005-0000-0000-0000E1BF0000}"/>
    <cellStyle name="20% - Accent1 6 4 3 5" xfId="49306" xr:uid="{00000000-0005-0000-0000-0000E2BF0000}"/>
    <cellStyle name="20% - Accent1 6 4 3 5 2" xfId="49307" xr:uid="{00000000-0005-0000-0000-0000E3BF0000}"/>
    <cellStyle name="20% - Accent1 6 4 3 5 2 2" xfId="49308" xr:uid="{00000000-0005-0000-0000-0000E4BF0000}"/>
    <cellStyle name="20% - Accent1 6 4 3 5 3" xfId="49309" xr:uid="{00000000-0005-0000-0000-0000E5BF0000}"/>
    <cellStyle name="20% - Accent1 6 4 3 6" xfId="49310" xr:uid="{00000000-0005-0000-0000-0000E6BF0000}"/>
    <cellStyle name="20% - Accent1 6 4 3 6 2" xfId="49311" xr:uid="{00000000-0005-0000-0000-0000E7BF0000}"/>
    <cellStyle name="20% - Accent1 6 4 3 6 2 2" xfId="49312" xr:uid="{00000000-0005-0000-0000-0000E8BF0000}"/>
    <cellStyle name="20% - Accent1 6 4 3 6 3" xfId="49313" xr:uid="{00000000-0005-0000-0000-0000E9BF0000}"/>
    <cellStyle name="20% - Accent1 6 4 3 7" xfId="49314" xr:uid="{00000000-0005-0000-0000-0000EABF0000}"/>
    <cellStyle name="20% - Accent1 6 4 3 7 2" xfId="49315" xr:uid="{00000000-0005-0000-0000-0000EBBF0000}"/>
    <cellStyle name="20% - Accent1 6 4 3 8" xfId="49316" xr:uid="{00000000-0005-0000-0000-0000ECBF0000}"/>
    <cellStyle name="20% - Accent1 6 4 3 8 2" xfId="49317" xr:uid="{00000000-0005-0000-0000-0000EDBF0000}"/>
    <cellStyle name="20% - Accent1 6 4 3 9" xfId="49318" xr:uid="{00000000-0005-0000-0000-0000EEBF0000}"/>
    <cellStyle name="20% - Accent1 6 4 4" xfId="49319" xr:uid="{00000000-0005-0000-0000-0000EFBF0000}"/>
    <cellStyle name="20% - Accent1 6 4 4 2" xfId="49320" xr:uid="{00000000-0005-0000-0000-0000F0BF0000}"/>
    <cellStyle name="20% - Accent1 6 4 4 2 2" xfId="49321" xr:uid="{00000000-0005-0000-0000-0000F1BF0000}"/>
    <cellStyle name="20% - Accent1 6 4 4 2 2 2" xfId="49322" xr:uid="{00000000-0005-0000-0000-0000F2BF0000}"/>
    <cellStyle name="20% - Accent1 6 4 4 2 3" xfId="49323" xr:uid="{00000000-0005-0000-0000-0000F3BF0000}"/>
    <cellStyle name="20% - Accent1 6 4 4 3" xfId="49324" xr:uid="{00000000-0005-0000-0000-0000F4BF0000}"/>
    <cellStyle name="20% - Accent1 6 4 4 3 2" xfId="49325" xr:uid="{00000000-0005-0000-0000-0000F5BF0000}"/>
    <cellStyle name="20% - Accent1 6 4 4 4" xfId="49326" xr:uid="{00000000-0005-0000-0000-0000F6BF0000}"/>
    <cellStyle name="20% - Accent1 6 4 5" xfId="49327" xr:uid="{00000000-0005-0000-0000-0000F7BF0000}"/>
    <cellStyle name="20% - Accent1 6 4 5 2" xfId="49328" xr:uid="{00000000-0005-0000-0000-0000F8BF0000}"/>
    <cellStyle name="20% - Accent1 6 4 5 2 2" xfId="49329" xr:uid="{00000000-0005-0000-0000-0000F9BF0000}"/>
    <cellStyle name="20% - Accent1 6 4 5 2 2 2" xfId="49330" xr:uid="{00000000-0005-0000-0000-0000FABF0000}"/>
    <cellStyle name="20% - Accent1 6 4 5 2 3" xfId="49331" xr:uid="{00000000-0005-0000-0000-0000FBBF0000}"/>
    <cellStyle name="20% - Accent1 6 4 5 3" xfId="49332" xr:uid="{00000000-0005-0000-0000-0000FCBF0000}"/>
    <cellStyle name="20% - Accent1 6 4 5 3 2" xfId="49333" xr:uid="{00000000-0005-0000-0000-0000FDBF0000}"/>
    <cellStyle name="20% - Accent1 6 4 5 4" xfId="49334" xr:uid="{00000000-0005-0000-0000-0000FEBF0000}"/>
    <cellStyle name="20% - Accent1 6 4 6" xfId="49335" xr:uid="{00000000-0005-0000-0000-0000FFBF0000}"/>
    <cellStyle name="20% - Accent1 6 4 6 2" xfId="49336" xr:uid="{00000000-0005-0000-0000-000000C00000}"/>
    <cellStyle name="20% - Accent1 6 4 6 2 2" xfId="49337" xr:uid="{00000000-0005-0000-0000-000001C00000}"/>
    <cellStyle name="20% - Accent1 6 4 6 2 2 2" xfId="49338" xr:uid="{00000000-0005-0000-0000-000002C00000}"/>
    <cellStyle name="20% - Accent1 6 4 6 2 3" xfId="49339" xr:uid="{00000000-0005-0000-0000-000003C00000}"/>
    <cellStyle name="20% - Accent1 6 4 6 3" xfId="49340" xr:uid="{00000000-0005-0000-0000-000004C00000}"/>
    <cellStyle name="20% - Accent1 6 4 6 3 2" xfId="49341" xr:uid="{00000000-0005-0000-0000-000005C00000}"/>
    <cellStyle name="20% - Accent1 6 4 6 4" xfId="49342" xr:uid="{00000000-0005-0000-0000-000006C00000}"/>
    <cellStyle name="20% - Accent1 6 4 7" xfId="49343" xr:uid="{00000000-0005-0000-0000-000007C00000}"/>
    <cellStyle name="20% - Accent1 6 4 7 2" xfId="49344" xr:uid="{00000000-0005-0000-0000-000008C00000}"/>
    <cellStyle name="20% - Accent1 6 4 7 2 2" xfId="49345" xr:uid="{00000000-0005-0000-0000-000009C00000}"/>
    <cellStyle name="20% - Accent1 6 4 7 3" xfId="49346" xr:uid="{00000000-0005-0000-0000-00000AC00000}"/>
    <cellStyle name="20% - Accent1 6 4 8" xfId="49347" xr:uid="{00000000-0005-0000-0000-00000BC00000}"/>
    <cellStyle name="20% - Accent1 6 4 8 2" xfId="49348" xr:uid="{00000000-0005-0000-0000-00000CC00000}"/>
    <cellStyle name="20% - Accent1 6 4 8 2 2" xfId="49349" xr:uid="{00000000-0005-0000-0000-00000DC00000}"/>
    <cellStyle name="20% - Accent1 6 4 8 3" xfId="49350" xr:uid="{00000000-0005-0000-0000-00000EC00000}"/>
    <cellStyle name="20% - Accent1 6 4 9" xfId="49351" xr:uid="{00000000-0005-0000-0000-00000FC00000}"/>
    <cellStyle name="20% - Accent1 6 4 9 2" xfId="49352" xr:uid="{00000000-0005-0000-0000-000010C00000}"/>
    <cellStyle name="20% - Accent1 6 5" xfId="49353" xr:uid="{00000000-0005-0000-0000-000011C00000}"/>
    <cellStyle name="20% - Accent1 6 5 10" xfId="49354" xr:uid="{00000000-0005-0000-0000-000012C00000}"/>
    <cellStyle name="20% - Accent1 6 5 10 2" xfId="49355" xr:uid="{00000000-0005-0000-0000-000013C00000}"/>
    <cellStyle name="20% - Accent1 6 5 11" xfId="49356" xr:uid="{00000000-0005-0000-0000-000014C00000}"/>
    <cellStyle name="20% - Accent1 6 5 2" xfId="49357" xr:uid="{00000000-0005-0000-0000-000015C00000}"/>
    <cellStyle name="20% - Accent1 6 5 2 2" xfId="49358" xr:uid="{00000000-0005-0000-0000-000016C00000}"/>
    <cellStyle name="20% - Accent1 6 5 2 2 2" xfId="49359" xr:uid="{00000000-0005-0000-0000-000017C00000}"/>
    <cellStyle name="20% - Accent1 6 5 2 2 2 2" xfId="49360" xr:uid="{00000000-0005-0000-0000-000018C00000}"/>
    <cellStyle name="20% - Accent1 6 5 2 2 2 2 2" xfId="49361" xr:uid="{00000000-0005-0000-0000-000019C00000}"/>
    <cellStyle name="20% - Accent1 6 5 2 2 2 3" xfId="49362" xr:uid="{00000000-0005-0000-0000-00001AC00000}"/>
    <cellStyle name="20% - Accent1 6 5 2 2 3" xfId="49363" xr:uid="{00000000-0005-0000-0000-00001BC00000}"/>
    <cellStyle name="20% - Accent1 6 5 2 2 3 2" xfId="49364" xr:uid="{00000000-0005-0000-0000-00001CC00000}"/>
    <cellStyle name="20% - Accent1 6 5 2 2 4" xfId="49365" xr:uid="{00000000-0005-0000-0000-00001DC00000}"/>
    <cellStyle name="20% - Accent1 6 5 2 3" xfId="49366" xr:uid="{00000000-0005-0000-0000-00001EC00000}"/>
    <cellStyle name="20% - Accent1 6 5 2 3 2" xfId="49367" xr:uid="{00000000-0005-0000-0000-00001FC00000}"/>
    <cellStyle name="20% - Accent1 6 5 2 3 2 2" xfId="49368" xr:uid="{00000000-0005-0000-0000-000020C00000}"/>
    <cellStyle name="20% - Accent1 6 5 2 3 2 2 2" xfId="49369" xr:uid="{00000000-0005-0000-0000-000021C00000}"/>
    <cellStyle name="20% - Accent1 6 5 2 3 2 3" xfId="49370" xr:uid="{00000000-0005-0000-0000-000022C00000}"/>
    <cellStyle name="20% - Accent1 6 5 2 3 3" xfId="49371" xr:uid="{00000000-0005-0000-0000-000023C00000}"/>
    <cellStyle name="20% - Accent1 6 5 2 3 3 2" xfId="49372" xr:uid="{00000000-0005-0000-0000-000024C00000}"/>
    <cellStyle name="20% - Accent1 6 5 2 3 4" xfId="49373" xr:uid="{00000000-0005-0000-0000-000025C00000}"/>
    <cellStyle name="20% - Accent1 6 5 2 4" xfId="49374" xr:uid="{00000000-0005-0000-0000-000026C00000}"/>
    <cellStyle name="20% - Accent1 6 5 2 4 2" xfId="49375" xr:uid="{00000000-0005-0000-0000-000027C00000}"/>
    <cellStyle name="20% - Accent1 6 5 2 4 2 2" xfId="49376" xr:uid="{00000000-0005-0000-0000-000028C00000}"/>
    <cellStyle name="20% - Accent1 6 5 2 4 2 2 2" xfId="49377" xr:uid="{00000000-0005-0000-0000-000029C00000}"/>
    <cellStyle name="20% - Accent1 6 5 2 4 2 3" xfId="49378" xr:uid="{00000000-0005-0000-0000-00002AC00000}"/>
    <cellStyle name="20% - Accent1 6 5 2 4 3" xfId="49379" xr:uid="{00000000-0005-0000-0000-00002BC00000}"/>
    <cellStyle name="20% - Accent1 6 5 2 4 3 2" xfId="49380" xr:uid="{00000000-0005-0000-0000-00002CC00000}"/>
    <cellStyle name="20% - Accent1 6 5 2 4 4" xfId="49381" xr:uid="{00000000-0005-0000-0000-00002DC00000}"/>
    <cellStyle name="20% - Accent1 6 5 2 5" xfId="49382" xr:uid="{00000000-0005-0000-0000-00002EC00000}"/>
    <cellStyle name="20% - Accent1 6 5 2 5 2" xfId="49383" xr:uid="{00000000-0005-0000-0000-00002FC00000}"/>
    <cellStyle name="20% - Accent1 6 5 2 5 2 2" xfId="49384" xr:uid="{00000000-0005-0000-0000-000030C00000}"/>
    <cellStyle name="20% - Accent1 6 5 2 5 3" xfId="49385" xr:uid="{00000000-0005-0000-0000-000031C00000}"/>
    <cellStyle name="20% - Accent1 6 5 2 6" xfId="49386" xr:uid="{00000000-0005-0000-0000-000032C00000}"/>
    <cellStyle name="20% - Accent1 6 5 2 6 2" xfId="49387" xr:uid="{00000000-0005-0000-0000-000033C00000}"/>
    <cellStyle name="20% - Accent1 6 5 2 6 2 2" xfId="49388" xr:uid="{00000000-0005-0000-0000-000034C00000}"/>
    <cellStyle name="20% - Accent1 6 5 2 6 3" xfId="49389" xr:uid="{00000000-0005-0000-0000-000035C00000}"/>
    <cellStyle name="20% - Accent1 6 5 2 7" xfId="49390" xr:uid="{00000000-0005-0000-0000-000036C00000}"/>
    <cellStyle name="20% - Accent1 6 5 2 7 2" xfId="49391" xr:uid="{00000000-0005-0000-0000-000037C00000}"/>
    <cellStyle name="20% - Accent1 6 5 2 8" xfId="49392" xr:uid="{00000000-0005-0000-0000-000038C00000}"/>
    <cellStyle name="20% - Accent1 6 5 2 8 2" xfId="49393" xr:uid="{00000000-0005-0000-0000-000039C00000}"/>
    <cellStyle name="20% - Accent1 6 5 2 9" xfId="49394" xr:uid="{00000000-0005-0000-0000-00003AC00000}"/>
    <cellStyle name="20% - Accent1 6 5 3" xfId="49395" xr:uid="{00000000-0005-0000-0000-00003BC00000}"/>
    <cellStyle name="20% - Accent1 6 5 3 2" xfId="49396" xr:uid="{00000000-0005-0000-0000-00003CC00000}"/>
    <cellStyle name="20% - Accent1 6 5 3 2 2" xfId="49397" xr:uid="{00000000-0005-0000-0000-00003DC00000}"/>
    <cellStyle name="20% - Accent1 6 5 3 2 2 2" xfId="49398" xr:uid="{00000000-0005-0000-0000-00003EC00000}"/>
    <cellStyle name="20% - Accent1 6 5 3 2 2 2 2" xfId="49399" xr:uid="{00000000-0005-0000-0000-00003FC00000}"/>
    <cellStyle name="20% - Accent1 6 5 3 2 2 3" xfId="49400" xr:uid="{00000000-0005-0000-0000-000040C00000}"/>
    <cellStyle name="20% - Accent1 6 5 3 2 3" xfId="49401" xr:uid="{00000000-0005-0000-0000-000041C00000}"/>
    <cellStyle name="20% - Accent1 6 5 3 2 3 2" xfId="49402" xr:uid="{00000000-0005-0000-0000-000042C00000}"/>
    <cellStyle name="20% - Accent1 6 5 3 2 4" xfId="49403" xr:uid="{00000000-0005-0000-0000-000043C00000}"/>
    <cellStyle name="20% - Accent1 6 5 3 3" xfId="49404" xr:uid="{00000000-0005-0000-0000-000044C00000}"/>
    <cellStyle name="20% - Accent1 6 5 3 3 2" xfId="49405" xr:uid="{00000000-0005-0000-0000-000045C00000}"/>
    <cellStyle name="20% - Accent1 6 5 3 3 2 2" xfId="49406" xr:uid="{00000000-0005-0000-0000-000046C00000}"/>
    <cellStyle name="20% - Accent1 6 5 3 3 2 2 2" xfId="49407" xr:uid="{00000000-0005-0000-0000-000047C00000}"/>
    <cellStyle name="20% - Accent1 6 5 3 3 2 3" xfId="49408" xr:uid="{00000000-0005-0000-0000-000048C00000}"/>
    <cellStyle name="20% - Accent1 6 5 3 3 3" xfId="49409" xr:uid="{00000000-0005-0000-0000-000049C00000}"/>
    <cellStyle name="20% - Accent1 6 5 3 3 3 2" xfId="49410" xr:uid="{00000000-0005-0000-0000-00004AC00000}"/>
    <cellStyle name="20% - Accent1 6 5 3 3 4" xfId="49411" xr:uid="{00000000-0005-0000-0000-00004BC00000}"/>
    <cellStyle name="20% - Accent1 6 5 3 4" xfId="49412" xr:uid="{00000000-0005-0000-0000-00004CC00000}"/>
    <cellStyle name="20% - Accent1 6 5 3 4 2" xfId="49413" xr:uid="{00000000-0005-0000-0000-00004DC00000}"/>
    <cellStyle name="20% - Accent1 6 5 3 4 2 2" xfId="49414" xr:uid="{00000000-0005-0000-0000-00004EC00000}"/>
    <cellStyle name="20% - Accent1 6 5 3 4 2 2 2" xfId="49415" xr:uid="{00000000-0005-0000-0000-00004FC00000}"/>
    <cellStyle name="20% - Accent1 6 5 3 4 2 3" xfId="49416" xr:uid="{00000000-0005-0000-0000-000050C00000}"/>
    <cellStyle name="20% - Accent1 6 5 3 4 3" xfId="49417" xr:uid="{00000000-0005-0000-0000-000051C00000}"/>
    <cellStyle name="20% - Accent1 6 5 3 4 3 2" xfId="49418" xr:uid="{00000000-0005-0000-0000-000052C00000}"/>
    <cellStyle name="20% - Accent1 6 5 3 4 4" xfId="49419" xr:uid="{00000000-0005-0000-0000-000053C00000}"/>
    <cellStyle name="20% - Accent1 6 5 3 5" xfId="49420" xr:uid="{00000000-0005-0000-0000-000054C00000}"/>
    <cellStyle name="20% - Accent1 6 5 3 5 2" xfId="49421" xr:uid="{00000000-0005-0000-0000-000055C00000}"/>
    <cellStyle name="20% - Accent1 6 5 3 5 2 2" xfId="49422" xr:uid="{00000000-0005-0000-0000-000056C00000}"/>
    <cellStyle name="20% - Accent1 6 5 3 5 3" xfId="49423" xr:uid="{00000000-0005-0000-0000-000057C00000}"/>
    <cellStyle name="20% - Accent1 6 5 3 6" xfId="49424" xr:uid="{00000000-0005-0000-0000-000058C00000}"/>
    <cellStyle name="20% - Accent1 6 5 3 6 2" xfId="49425" xr:uid="{00000000-0005-0000-0000-000059C00000}"/>
    <cellStyle name="20% - Accent1 6 5 3 6 2 2" xfId="49426" xr:uid="{00000000-0005-0000-0000-00005AC00000}"/>
    <cellStyle name="20% - Accent1 6 5 3 6 3" xfId="49427" xr:uid="{00000000-0005-0000-0000-00005BC00000}"/>
    <cellStyle name="20% - Accent1 6 5 3 7" xfId="49428" xr:uid="{00000000-0005-0000-0000-00005CC00000}"/>
    <cellStyle name="20% - Accent1 6 5 3 7 2" xfId="49429" xr:uid="{00000000-0005-0000-0000-00005DC00000}"/>
    <cellStyle name="20% - Accent1 6 5 3 8" xfId="49430" xr:uid="{00000000-0005-0000-0000-00005EC00000}"/>
    <cellStyle name="20% - Accent1 6 5 3 8 2" xfId="49431" xr:uid="{00000000-0005-0000-0000-00005FC00000}"/>
    <cellStyle name="20% - Accent1 6 5 3 9" xfId="49432" xr:uid="{00000000-0005-0000-0000-000060C00000}"/>
    <cellStyle name="20% - Accent1 6 5 4" xfId="49433" xr:uid="{00000000-0005-0000-0000-000061C00000}"/>
    <cellStyle name="20% - Accent1 6 5 4 2" xfId="49434" xr:uid="{00000000-0005-0000-0000-000062C00000}"/>
    <cellStyle name="20% - Accent1 6 5 4 2 2" xfId="49435" xr:uid="{00000000-0005-0000-0000-000063C00000}"/>
    <cellStyle name="20% - Accent1 6 5 4 2 2 2" xfId="49436" xr:uid="{00000000-0005-0000-0000-000064C00000}"/>
    <cellStyle name="20% - Accent1 6 5 4 2 3" xfId="49437" xr:uid="{00000000-0005-0000-0000-000065C00000}"/>
    <cellStyle name="20% - Accent1 6 5 4 3" xfId="49438" xr:uid="{00000000-0005-0000-0000-000066C00000}"/>
    <cellStyle name="20% - Accent1 6 5 4 3 2" xfId="49439" xr:uid="{00000000-0005-0000-0000-000067C00000}"/>
    <cellStyle name="20% - Accent1 6 5 4 4" xfId="49440" xr:uid="{00000000-0005-0000-0000-000068C00000}"/>
    <cellStyle name="20% - Accent1 6 5 5" xfId="49441" xr:uid="{00000000-0005-0000-0000-000069C00000}"/>
    <cellStyle name="20% - Accent1 6 5 5 2" xfId="49442" xr:uid="{00000000-0005-0000-0000-00006AC00000}"/>
    <cellStyle name="20% - Accent1 6 5 5 2 2" xfId="49443" xr:uid="{00000000-0005-0000-0000-00006BC00000}"/>
    <cellStyle name="20% - Accent1 6 5 5 2 2 2" xfId="49444" xr:uid="{00000000-0005-0000-0000-00006CC00000}"/>
    <cellStyle name="20% - Accent1 6 5 5 2 3" xfId="49445" xr:uid="{00000000-0005-0000-0000-00006DC00000}"/>
    <cellStyle name="20% - Accent1 6 5 5 3" xfId="49446" xr:uid="{00000000-0005-0000-0000-00006EC00000}"/>
    <cellStyle name="20% - Accent1 6 5 5 3 2" xfId="49447" xr:uid="{00000000-0005-0000-0000-00006FC00000}"/>
    <cellStyle name="20% - Accent1 6 5 5 4" xfId="49448" xr:uid="{00000000-0005-0000-0000-000070C00000}"/>
    <cellStyle name="20% - Accent1 6 5 6" xfId="49449" xr:uid="{00000000-0005-0000-0000-000071C00000}"/>
    <cellStyle name="20% - Accent1 6 5 6 2" xfId="49450" xr:uid="{00000000-0005-0000-0000-000072C00000}"/>
    <cellStyle name="20% - Accent1 6 5 6 2 2" xfId="49451" xr:uid="{00000000-0005-0000-0000-000073C00000}"/>
    <cellStyle name="20% - Accent1 6 5 6 2 2 2" xfId="49452" xr:uid="{00000000-0005-0000-0000-000074C00000}"/>
    <cellStyle name="20% - Accent1 6 5 6 2 3" xfId="49453" xr:uid="{00000000-0005-0000-0000-000075C00000}"/>
    <cellStyle name="20% - Accent1 6 5 6 3" xfId="49454" xr:uid="{00000000-0005-0000-0000-000076C00000}"/>
    <cellStyle name="20% - Accent1 6 5 6 3 2" xfId="49455" xr:uid="{00000000-0005-0000-0000-000077C00000}"/>
    <cellStyle name="20% - Accent1 6 5 6 4" xfId="49456" xr:uid="{00000000-0005-0000-0000-000078C00000}"/>
    <cellStyle name="20% - Accent1 6 5 7" xfId="49457" xr:uid="{00000000-0005-0000-0000-000079C00000}"/>
    <cellStyle name="20% - Accent1 6 5 7 2" xfId="49458" xr:uid="{00000000-0005-0000-0000-00007AC00000}"/>
    <cellStyle name="20% - Accent1 6 5 7 2 2" xfId="49459" xr:uid="{00000000-0005-0000-0000-00007BC00000}"/>
    <cellStyle name="20% - Accent1 6 5 7 3" xfId="49460" xr:uid="{00000000-0005-0000-0000-00007CC00000}"/>
    <cellStyle name="20% - Accent1 6 5 8" xfId="49461" xr:uid="{00000000-0005-0000-0000-00007DC00000}"/>
    <cellStyle name="20% - Accent1 6 5 8 2" xfId="49462" xr:uid="{00000000-0005-0000-0000-00007EC00000}"/>
    <cellStyle name="20% - Accent1 6 5 8 2 2" xfId="49463" xr:uid="{00000000-0005-0000-0000-00007FC00000}"/>
    <cellStyle name="20% - Accent1 6 5 8 3" xfId="49464" xr:uid="{00000000-0005-0000-0000-000080C00000}"/>
    <cellStyle name="20% - Accent1 6 5 9" xfId="49465" xr:uid="{00000000-0005-0000-0000-000081C00000}"/>
    <cellStyle name="20% - Accent1 6 5 9 2" xfId="49466" xr:uid="{00000000-0005-0000-0000-000082C00000}"/>
    <cellStyle name="20% - Accent1 6 6" xfId="49467" xr:uid="{00000000-0005-0000-0000-000083C00000}"/>
    <cellStyle name="20% - Accent1 6 6 10" xfId="49468" xr:uid="{00000000-0005-0000-0000-000084C00000}"/>
    <cellStyle name="20% - Accent1 6 6 10 2" xfId="49469" xr:uid="{00000000-0005-0000-0000-000085C00000}"/>
    <cellStyle name="20% - Accent1 6 6 11" xfId="49470" xr:uid="{00000000-0005-0000-0000-000086C00000}"/>
    <cellStyle name="20% - Accent1 6 6 2" xfId="49471" xr:uid="{00000000-0005-0000-0000-000087C00000}"/>
    <cellStyle name="20% - Accent1 6 6 2 2" xfId="49472" xr:uid="{00000000-0005-0000-0000-000088C00000}"/>
    <cellStyle name="20% - Accent1 6 6 2 2 2" xfId="49473" xr:uid="{00000000-0005-0000-0000-000089C00000}"/>
    <cellStyle name="20% - Accent1 6 6 2 2 2 2" xfId="49474" xr:uid="{00000000-0005-0000-0000-00008AC00000}"/>
    <cellStyle name="20% - Accent1 6 6 2 2 2 2 2" xfId="49475" xr:uid="{00000000-0005-0000-0000-00008BC00000}"/>
    <cellStyle name="20% - Accent1 6 6 2 2 2 3" xfId="49476" xr:uid="{00000000-0005-0000-0000-00008CC00000}"/>
    <cellStyle name="20% - Accent1 6 6 2 2 3" xfId="49477" xr:uid="{00000000-0005-0000-0000-00008DC00000}"/>
    <cellStyle name="20% - Accent1 6 6 2 2 3 2" xfId="49478" xr:uid="{00000000-0005-0000-0000-00008EC00000}"/>
    <cellStyle name="20% - Accent1 6 6 2 2 4" xfId="49479" xr:uid="{00000000-0005-0000-0000-00008FC00000}"/>
    <cellStyle name="20% - Accent1 6 6 2 3" xfId="49480" xr:uid="{00000000-0005-0000-0000-000090C00000}"/>
    <cellStyle name="20% - Accent1 6 6 2 3 2" xfId="49481" xr:uid="{00000000-0005-0000-0000-000091C00000}"/>
    <cellStyle name="20% - Accent1 6 6 2 3 2 2" xfId="49482" xr:uid="{00000000-0005-0000-0000-000092C00000}"/>
    <cellStyle name="20% - Accent1 6 6 2 3 2 2 2" xfId="49483" xr:uid="{00000000-0005-0000-0000-000093C00000}"/>
    <cellStyle name="20% - Accent1 6 6 2 3 2 3" xfId="49484" xr:uid="{00000000-0005-0000-0000-000094C00000}"/>
    <cellStyle name="20% - Accent1 6 6 2 3 3" xfId="49485" xr:uid="{00000000-0005-0000-0000-000095C00000}"/>
    <cellStyle name="20% - Accent1 6 6 2 3 3 2" xfId="49486" xr:uid="{00000000-0005-0000-0000-000096C00000}"/>
    <cellStyle name="20% - Accent1 6 6 2 3 4" xfId="49487" xr:uid="{00000000-0005-0000-0000-000097C00000}"/>
    <cellStyle name="20% - Accent1 6 6 2 4" xfId="49488" xr:uid="{00000000-0005-0000-0000-000098C00000}"/>
    <cellStyle name="20% - Accent1 6 6 2 4 2" xfId="49489" xr:uid="{00000000-0005-0000-0000-000099C00000}"/>
    <cellStyle name="20% - Accent1 6 6 2 4 2 2" xfId="49490" xr:uid="{00000000-0005-0000-0000-00009AC00000}"/>
    <cellStyle name="20% - Accent1 6 6 2 4 2 2 2" xfId="49491" xr:uid="{00000000-0005-0000-0000-00009BC00000}"/>
    <cellStyle name="20% - Accent1 6 6 2 4 2 3" xfId="49492" xr:uid="{00000000-0005-0000-0000-00009CC00000}"/>
    <cellStyle name="20% - Accent1 6 6 2 4 3" xfId="49493" xr:uid="{00000000-0005-0000-0000-00009DC00000}"/>
    <cellStyle name="20% - Accent1 6 6 2 4 3 2" xfId="49494" xr:uid="{00000000-0005-0000-0000-00009EC00000}"/>
    <cellStyle name="20% - Accent1 6 6 2 4 4" xfId="49495" xr:uid="{00000000-0005-0000-0000-00009FC00000}"/>
    <cellStyle name="20% - Accent1 6 6 2 5" xfId="49496" xr:uid="{00000000-0005-0000-0000-0000A0C00000}"/>
    <cellStyle name="20% - Accent1 6 6 2 5 2" xfId="49497" xr:uid="{00000000-0005-0000-0000-0000A1C00000}"/>
    <cellStyle name="20% - Accent1 6 6 2 5 2 2" xfId="49498" xr:uid="{00000000-0005-0000-0000-0000A2C00000}"/>
    <cellStyle name="20% - Accent1 6 6 2 5 3" xfId="49499" xr:uid="{00000000-0005-0000-0000-0000A3C00000}"/>
    <cellStyle name="20% - Accent1 6 6 2 6" xfId="49500" xr:uid="{00000000-0005-0000-0000-0000A4C00000}"/>
    <cellStyle name="20% - Accent1 6 6 2 6 2" xfId="49501" xr:uid="{00000000-0005-0000-0000-0000A5C00000}"/>
    <cellStyle name="20% - Accent1 6 6 2 6 2 2" xfId="49502" xr:uid="{00000000-0005-0000-0000-0000A6C00000}"/>
    <cellStyle name="20% - Accent1 6 6 2 6 3" xfId="49503" xr:uid="{00000000-0005-0000-0000-0000A7C00000}"/>
    <cellStyle name="20% - Accent1 6 6 2 7" xfId="49504" xr:uid="{00000000-0005-0000-0000-0000A8C00000}"/>
    <cellStyle name="20% - Accent1 6 6 2 7 2" xfId="49505" xr:uid="{00000000-0005-0000-0000-0000A9C00000}"/>
    <cellStyle name="20% - Accent1 6 6 2 8" xfId="49506" xr:uid="{00000000-0005-0000-0000-0000AAC00000}"/>
    <cellStyle name="20% - Accent1 6 6 2 8 2" xfId="49507" xr:uid="{00000000-0005-0000-0000-0000ABC00000}"/>
    <cellStyle name="20% - Accent1 6 6 2 9" xfId="49508" xr:uid="{00000000-0005-0000-0000-0000ACC00000}"/>
    <cellStyle name="20% - Accent1 6 6 3" xfId="49509" xr:uid="{00000000-0005-0000-0000-0000ADC00000}"/>
    <cellStyle name="20% - Accent1 6 6 3 2" xfId="49510" xr:uid="{00000000-0005-0000-0000-0000AEC00000}"/>
    <cellStyle name="20% - Accent1 6 6 3 2 2" xfId="49511" xr:uid="{00000000-0005-0000-0000-0000AFC00000}"/>
    <cellStyle name="20% - Accent1 6 6 3 2 2 2" xfId="49512" xr:uid="{00000000-0005-0000-0000-0000B0C00000}"/>
    <cellStyle name="20% - Accent1 6 6 3 2 2 2 2" xfId="49513" xr:uid="{00000000-0005-0000-0000-0000B1C00000}"/>
    <cellStyle name="20% - Accent1 6 6 3 2 2 3" xfId="49514" xr:uid="{00000000-0005-0000-0000-0000B2C00000}"/>
    <cellStyle name="20% - Accent1 6 6 3 2 3" xfId="49515" xr:uid="{00000000-0005-0000-0000-0000B3C00000}"/>
    <cellStyle name="20% - Accent1 6 6 3 2 3 2" xfId="49516" xr:uid="{00000000-0005-0000-0000-0000B4C00000}"/>
    <cellStyle name="20% - Accent1 6 6 3 2 4" xfId="49517" xr:uid="{00000000-0005-0000-0000-0000B5C00000}"/>
    <cellStyle name="20% - Accent1 6 6 3 3" xfId="49518" xr:uid="{00000000-0005-0000-0000-0000B6C00000}"/>
    <cellStyle name="20% - Accent1 6 6 3 3 2" xfId="49519" xr:uid="{00000000-0005-0000-0000-0000B7C00000}"/>
    <cellStyle name="20% - Accent1 6 6 3 3 2 2" xfId="49520" xr:uid="{00000000-0005-0000-0000-0000B8C00000}"/>
    <cellStyle name="20% - Accent1 6 6 3 3 2 2 2" xfId="49521" xr:uid="{00000000-0005-0000-0000-0000B9C00000}"/>
    <cellStyle name="20% - Accent1 6 6 3 3 2 3" xfId="49522" xr:uid="{00000000-0005-0000-0000-0000BAC00000}"/>
    <cellStyle name="20% - Accent1 6 6 3 3 3" xfId="49523" xr:uid="{00000000-0005-0000-0000-0000BBC00000}"/>
    <cellStyle name="20% - Accent1 6 6 3 3 3 2" xfId="49524" xr:uid="{00000000-0005-0000-0000-0000BCC00000}"/>
    <cellStyle name="20% - Accent1 6 6 3 3 4" xfId="49525" xr:uid="{00000000-0005-0000-0000-0000BDC00000}"/>
    <cellStyle name="20% - Accent1 6 6 3 4" xfId="49526" xr:uid="{00000000-0005-0000-0000-0000BEC00000}"/>
    <cellStyle name="20% - Accent1 6 6 3 4 2" xfId="49527" xr:uid="{00000000-0005-0000-0000-0000BFC00000}"/>
    <cellStyle name="20% - Accent1 6 6 3 4 2 2" xfId="49528" xr:uid="{00000000-0005-0000-0000-0000C0C00000}"/>
    <cellStyle name="20% - Accent1 6 6 3 4 2 2 2" xfId="49529" xr:uid="{00000000-0005-0000-0000-0000C1C00000}"/>
    <cellStyle name="20% - Accent1 6 6 3 4 2 3" xfId="49530" xr:uid="{00000000-0005-0000-0000-0000C2C00000}"/>
    <cellStyle name="20% - Accent1 6 6 3 4 3" xfId="49531" xr:uid="{00000000-0005-0000-0000-0000C3C00000}"/>
    <cellStyle name="20% - Accent1 6 6 3 4 3 2" xfId="49532" xr:uid="{00000000-0005-0000-0000-0000C4C00000}"/>
    <cellStyle name="20% - Accent1 6 6 3 4 4" xfId="49533" xr:uid="{00000000-0005-0000-0000-0000C5C00000}"/>
    <cellStyle name="20% - Accent1 6 6 3 5" xfId="49534" xr:uid="{00000000-0005-0000-0000-0000C6C00000}"/>
    <cellStyle name="20% - Accent1 6 6 3 5 2" xfId="49535" xr:uid="{00000000-0005-0000-0000-0000C7C00000}"/>
    <cellStyle name="20% - Accent1 6 6 3 5 2 2" xfId="49536" xr:uid="{00000000-0005-0000-0000-0000C8C00000}"/>
    <cellStyle name="20% - Accent1 6 6 3 5 3" xfId="49537" xr:uid="{00000000-0005-0000-0000-0000C9C00000}"/>
    <cellStyle name="20% - Accent1 6 6 3 6" xfId="49538" xr:uid="{00000000-0005-0000-0000-0000CAC00000}"/>
    <cellStyle name="20% - Accent1 6 6 3 6 2" xfId="49539" xr:uid="{00000000-0005-0000-0000-0000CBC00000}"/>
    <cellStyle name="20% - Accent1 6 6 3 6 2 2" xfId="49540" xr:uid="{00000000-0005-0000-0000-0000CCC00000}"/>
    <cellStyle name="20% - Accent1 6 6 3 6 3" xfId="49541" xr:uid="{00000000-0005-0000-0000-0000CDC00000}"/>
    <cellStyle name="20% - Accent1 6 6 3 7" xfId="49542" xr:uid="{00000000-0005-0000-0000-0000CEC00000}"/>
    <cellStyle name="20% - Accent1 6 6 3 7 2" xfId="49543" xr:uid="{00000000-0005-0000-0000-0000CFC00000}"/>
    <cellStyle name="20% - Accent1 6 6 3 8" xfId="49544" xr:uid="{00000000-0005-0000-0000-0000D0C00000}"/>
    <cellStyle name="20% - Accent1 6 6 3 8 2" xfId="49545" xr:uid="{00000000-0005-0000-0000-0000D1C00000}"/>
    <cellStyle name="20% - Accent1 6 6 3 9" xfId="49546" xr:uid="{00000000-0005-0000-0000-0000D2C00000}"/>
    <cellStyle name="20% - Accent1 6 6 4" xfId="49547" xr:uid="{00000000-0005-0000-0000-0000D3C00000}"/>
    <cellStyle name="20% - Accent1 6 6 4 2" xfId="49548" xr:uid="{00000000-0005-0000-0000-0000D4C00000}"/>
    <cellStyle name="20% - Accent1 6 6 4 2 2" xfId="49549" xr:uid="{00000000-0005-0000-0000-0000D5C00000}"/>
    <cellStyle name="20% - Accent1 6 6 4 2 2 2" xfId="49550" xr:uid="{00000000-0005-0000-0000-0000D6C00000}"/>
    <cellStyle name="20% - Accent1 6 6 4 2 3" xfId="49551" xr:uid="{00000000-0005-0000-0000-0000D7C00000}"/>
    <cellStyle name="20% - Accent1 6 6 4 3" xfId="49552" xr:uid="{00000000-0005-0000-0000-0000D8C00000}"/>
    <cellStyle name="20% - Accent1 6 6 4 3 2" xfId="49553" xr:uid="{00000000-0005-0000-0000-0000D9C00000}"/>
    <cellStyle name="20% - Accent1 6 6 4 4" xfId="49554" xr:uid="{00000000-0005-0000-0000-0000DAC00000}"/>
    <cellStyle name="20% - Accent1 6 6 5" xfId="49555" xr:uid="{00000000-0005-0000-0000-0000DBC00000}"/>
    <cellStyle name="20% - Accent1 6 6 5 2" xfId="49556" xr:uid="{00000000-0005-0000-0000-0000DCC00000}"/>
    <cellStyle name="20% - Accent1 6 6 5 2 2" xfId="49557" xr:uid="{00000000-0005-0000-0000-0000DDC00000}"/>
    <cellStyle name="20% - Accent1 6 6 5 2 2 2" xfId="49558" xr:uid="{00000000-0005-0000-0000-0000DEC00000}"/>
    <cellStyle name="20% - Accent1 6 6 5 2 3" xfId="49559" xr:uid="{00000000-0005-0000-0000-0000DFC00000}"/>
    <cellStyle name="20% - Accent1 6 6 5 3" xfId="49560" xr:uid="{00000000-0005-0000-0000-0000E0C00000}"/>
    <cellStyle name="20% - Accent1 6 6 5 3 2" xfId="49561" xr:uid="{00000000-0005-0000-0000-0000E1C00000}"/>
    <cellStyle name="20% - Accent1 6 6 5 4" xfId="49562" xr:uid="{00000000-0005-0000-0000-0000E2C00000}"/>
    <cellStyle name="20% - Accent1 6 6 6" xfId="49563" xr:uid="{00000000-0005-0000-0000-0000E3C00000}"/>
    <cellStyle name="20% - Accent1 6 6 6 2" xfId="49564" xr:uid="{00000000-0005-0000-0000-0000E4C00000}"/>
    <cellStyle name="20% - Accent1 6 6 6 2 2" xfId="49565" xr:uid="{00000000-0005-0000-0000-0000E5C00000}"/>
    <cellStyle name="20% - Accent1 6 6 6 2 2 2" xfId="49566" xr:uid="{00000000-0005-0000-0000-0000E6C00000}"/>
    <cellStyle name="20% - Accent1 6 6 6 2 3" xfId="49567" xr:uid="{00000000-0005-0000-0000-0000E7C00000}"/>
    <cellStyle name="20% - Accent1 6 6 6 3" xfId="49568" xr:uid="{00000000-0005-0000-0000-0000E8C00000}"/>
    <cellStyle name="20% - Accent1 6 6 6 3 2" xfId="49569" xr:uid="{00000000-0005-0000-0000-0000E9C00000}"/>
    <cellStyle name="20% - Accent1 6 6 6 4" xfId="49570" xr:uid="{00000000-0005-0000-0000-0000EAC00000}"/>
    <cellStyle name="20% - Accent1 6 6 7" xfId="49571" xr:uid="{00000000-0005-0000-0000-0000EBC00000}"/>
    <cellStyle name="20% - Accent1 6 6 7 2" xfId="49572" xr:uid="{00000000-0005-0000-0000-0000ECC00000}"/>
    <cellStyle name="20% - Accent1 6 6 7 2 2" xfId="49573" xr:uid="{00000000-0005-0000-0000-0000EDC00000}"/>
    <cellStyle name="20% - Accent1 6 6 7 3" xfId="49574" xr:uid="{00000000-0005-0000-0000-0000EEC00000}"/>
    <cellStyle name="20% - Accent1 6 6 8" xfId="49575" xr:uid="{00000000-0005-0000-0000-0000EFC00000}"/>
    <cellStyle name="20% - Accent1 6 6 8 2" xfId="49576" xr:uid="{00000000-0005-0000-0000-0000F0C00000}"/>
    <cellStyle name="20% - Accent1 6 6 8 2 2" xfId="49577" xr:uid="{00000000-0005-0000-0000-0000F1C00000}"/>
    <cellStyle name="20% - Accent1 6 6 8 3" xfId="49578" xr:uid="{00000000-0005-0000-0000-0000F2C00000}"/>
    <cellStyle name="20% - Accent1 6 6 9" xfId="49579" xr:uid="{00000000-0005-0000-0000-0000F3C00000}"/>
    <cellStyle name="20% - Accent1 6 6 9 2" xfId="49580" xr:uid="{00000000-0005-0000-0000-0000F4C00000}"/>
    <cellStyle name="20% - Accent1 6 7" xfId="49581" xr:uid="{00000000-0005-0000-0000-0000F5C00000}"/>
    <cellStyle name="20% - Accent1 6 7 2" xfId="49582" xr:uid="{00000000-0005-0000-0000-0000F6C00000}"/>
    <cellStyle name="20% - Accent1 6 7 2 2" xfId="49583" xr:uid="{00000000-0005-0000-0000-0000F7C00000}"/>
    <cellStyle name="20% - Accent1 6 7 2 2 2" xfId="49584" xr:uid="{00000000-0005-0000-0000-0000F8C00000}"/>
    <cellStyle name="20% - Accent1 6 7 2 2 2 2" xfId="49585" xr:uid="{00000000-0005-0000-0000-0000F9C00000}"/>
    <cellStyle name="20% - Accent1 6 7 2 2 3" xfId="49586" xr:uid="{00000000-0005-0000-0000-0000FAC00000}"/>
    <cellStyle name="20% - Accent1 6 7 2 3" xfId="49587" xr:uid="{00000000-0005-0000-0000-0000FBC00000}"/>
    <cellStyle name="20% - Accent1 6 7 2 3 2" xfId="49588" xr:uid="{00000000-0005-0000-0000-0000FCC00000}"/>
    <cellStyle name="20% - Accent1 6 7 2 4" xfId="49589" xr:uid="{00000000-0005-0000-0000-0000FDC00000}"/>
    <cellStyle name="20% - Accent1 6 7 3" xfId="49590" xr:uid="{00000000-0005-0000-0000-0000FEC00000}"/>
    <cellStyle name="20% - Accent1 6 7 3 2" xfId="49591" xr:uid="{00000000-0005-0000-0000-0000FFC00000}"/>
    <cellStyle name="20% - Accent1 6 7 3 2 2" xfId="49592" xr:uid="{00000000-0005-0000-0000-000000C10000}"/>
    <cellStyle name="20% - Accent1 6 7 3 2 2 2" xfId="49593" xr:uid="{00000000-0005-0000-0000-000001C10000}"/>
    <cellStyle name="20% - Accent1 6 7 3 2 3" xfId="49594" xr:uid="{00000000-0005-0000-0000-000002C10000}"/>
    <cellStyle name="20% - Accent1 6 7 3 3" xfId="49595" xr:uid="{00000000-0005-0000-0000-000003C10000}"/>
    <cellStyle name="20% - Accent1 6 7 3 3 2" xfId="49596" xr:uid="{00000000-0005-0000-0000-000004C10000}"/>
    <cellStyle name="20% - Accent1 6 7 3 4" xfId="49597" xr:uid="{00000000-0005-0000-0000-000005C10000}"/>
    <cellStyle name="20% - Accent1 6 7 4" xfId="49598" xr:uid="{00000000-0005-0000-0000-000006C10000}"/>
    <cellStyle name="20% - Accent1 6 7 4 2" xfId="49599" xr:uid="{00000000-0005-0000-0000-000007C10000}"/>
    <cellStyle name="20% - Accent1 6 7 4 2 2" xfId="49600" xr:uid="{00000000-0005-0000-0000-000008C10000}"/>
    <cellStyle name="20% - Accent1 6 7 4 2 2 2" xfId="49601" xr:uid="{00000000-0005-0000-0000-000009C10000}"/>
    <cellStyle name="20% - Accent1 6 7 4 2 3" xfId="49602" xr:uid="{00000000-0005-0000-0000-00000AC10000}"/>
    <cellStyle name="20% - Accent1 6 7 4 3" xfId="49603" xr:uid="{00000000-0005-0000-0000-00000BC10000}"/>
    <cellStyle name="20% - Accent1 6 7 4 3 2" xfId="49604" xr:uid="{00000000-0005-0000-0000-00000CC10000}"/>
    <cellStyle name="20% - Accent1 6 7 4 4" xfId="49605" xr:uid="{00000000-0005-0000-0000-00000DC10000}"/>
    <cellStyle name="20% - Accent1 6 7 5" xfId="49606" xr:uid="{00000000-0005-0000-0000-00000EC10000}"/>
    <cellStyle name="20% - Accent1 6 7 5 2" xfId="49607" xr:uid="{00000000-0005-0000-0000-00000FC10000}"/>
    <cellStyle name="20% - Accent1 6 7 5 2 2" xfId="49608" xr:uid="{00000000-0005-0000-0000-000010C10000}"/>
    <cellStyle name="20% - Accent1 6 7 5 3" xfId="49609" xr:uid="{00000000-0005-0000-0000-000011C10000}"/>
    <cellStyle name="20% - Accent1 6 7 6" xfId="49610" xr:uid="{00000000-0005-0000-0000-000012C10000}"/>
    <cellStyle name="20% - Accent1 6 7 6 2" xfId="49611" xr:uid="{00000000-0005-0000-0000-000013C10000}"/>
    <cellStyle name="20% - Accent1 6 7 6 2 2" xfId="49612" xr:uid="{00000000-0005-0000-0000-000014C10000}"/>
    <cellStyle name="20% - Accent1 6 7 6 3" xfId="49613" xr:uid="{00000000-0005-0000-0000-000015C10000}"/>
    <cellStyle name="20% - Accent1 6 7 7" xfId="49614" xr:uid="{00000000-0005-0000-0000-000016C10000}"/>
    <cellStyle name="20% - Accent1 6 7 7 2" xfId="49615" xr:uid="{00000000-0005-0000-0000-000017C10000}"/>
    <cellStyle name="20% - Accent1 6 7 8" xfId="49616" xr:uid="{00000000-0005-0000-0000-000018C10000}"/>
    <cellStyle name="20% - Accent1 6 7 8 2" xfId="49617" xr:uid="{00000000-0005-0000-0000-000019C10000}"/>
    <cellStyle name="20% - Accent1 6 7 9" xfId="49618" xr:uid="{00000000-0005-0000-0000-00001AC10000}"/>
    <cellStyle name="20% - Accent1 6 8" xfId="49619" xr:uid="{00000000-0005-0000-0000-00001BC10000}"/>
    <cellStyle name="20% - Accent1 6 8 2" xfId="49620" xr:uid="{00000000-0005-0000-0000-00001CC10000}"/>
    <cellStyle name="20% - Accent1 6 8 2 2" xfId="49621" xr:uid="{00000000-0005-0000-0000-00001DC10000}"/>
    <cellStyle name="20% - Accent1 6 8 2 2 2" xfId="49622" xr:uid="{00000000-0005-0000-0000-00001EC10000}"/>
    <cellStyle name="20% - Accent1 6 8 2 2 2 2" xfId="49623" xr:uid="{00000000-0005-0000-0000-00001FC10000}"/>
    <cellStyle name="20% - Accent1 6 8 2 2 3" xfId="49624" xr:uid="{00000000-0005-0000-0000-000020C10000}"/>
    <cellStyle name="20% - Accent1 6 8 2 3" xfId="49625" xr:uid="{00000000-0005-0000-0000-000021C10000}"/>
    <cellStyle name="20% - Accent1 6 8 2 3 2" xfId="49626" xr:uid="{00000000-0005-0000-0000-000022C10000}"/>
    <cellStyle name="20% - Accent1 6 8 2 4" xfId="49627" xr:uid="{00000000-0005-0000-0000-000023C10000}"/>
    <cellStyle name="20% - Accent1 6 8 3" xfId="49628" xr:uid="{00000000-0005-0000-0000-000024C10000}"/>
    <cellStyle name="20% - Accent1 6 8 3 2" xfId="49629" xr:uid="{00000000-0005-0000-0000-000025C10000}"/>
    <cellStyle name="20% - Accent1 6 8 3 2 2" xfId="49630" xr:uid="{00000000-0005-0000-0000-000026C10000}"/>
    <cellStyle name="20% - Accent1 6 8 3 2 2 2" xfId="49631" xr:uid="{00000000-0005-0000-0000-000027C10000}"/>
    <cellStyle name="20% - Accent1 6 8 3 2 3" xfId="49632" xr:uid="{00000000-0005-0000-0000-000028C10000}"/>
    <cellStyle name="20% - Accent1 6 8 3 3" xfId="49633" xr:uid="{00000000-0005-0000-0000-000029C10000}"/>
    <cellStyle name="20% - Accent1 6 8 3 3 2" xfId="49634" xr:uid="{00000000-0005-0000-0000-00002AC10000}"/>
    <cellStyle name="20% - Accent1 6 8 3 4" xfId="49635" xr:uid="{00000000-0005-0000-0000-00002BC10000}"/>
    <cellStyle name="20% - Accent1 6 8 4" xfId="49636" xr:uid="{00000000-0005-0000-0000-00002CC10000}"/>
    <cellStyle name="20% - Accent1 6 8 4 2" xfId="49637" xr:uid="{00000000-0005-0000-0000-00002DC10000}"/>
    <cellStyle name="20% - Accent1 6 8 4 2 2" xfId="49638" xr:uid="{00000000-0005-0000-0000-00002EC10000}"/>
    <cellStyle name="20% - Accent1 6 8 4 2 2 2" xfId="49639" xr:uid="{00000000-0005-0000-0000-00002FC10000}"/>
    <cellStyle name="20% - Accent1 6 8 4 2 3" xfId="49640" xr:uid="{00000000-0005-0000-0000-000030C10000}"/>
    <cellStyle name="20% - Accent1 6 8 4 3" xfId="49641" xr:uid="{00000000-0005-0000-0000-000031C10000}"/>
    <cellStyle name="20% - Accent1 6 8 4 3 2" xfId="49642" xr:uid="{00000000-0005-0000-0000-000032C10000}"/>
    <cellStyle name="20% - Accent1 6 8 4 4" xfId="49643" xr:uid="{00000000-0005-0000-0000-000033C10000}"/>
    <cellStyle name="20% - Accent1 6 8 5" xfId="49644" xr:uid="{00000000-0005-0000-0000-000034C10000}"/>
    <cellStyle name="20% - Accent1 6 8 5 2" xfId="49645" xr:uid="{00000000-0005-0000-0000-000035C10000}"/>
    <cellStyle name="20% - Accent1 6 8 5 2 2" xfId="49646" xr:uid="{00000000-0005-0000-0000-000036C10000}"/>
    <cellStyle name="20% - Accent1 6 8 5 3" xfId="49647" xr:uid="{00000000-0005-0000-0000-000037C10000}"/>
    <cellStyle name="20% - Accent1 6 8 6" xfId="49648" xr:uid="{00000000-0005-0000-0000-000038C10000}"/>
    <cellStyle name="20% - Accent1 6 8 6 2" xfId="49649" xr:uid="{00000000-0005-0000-0000-000039C10000}"/>
    <cellStyle name="20% - Accent1 6 8 6 2 2" xfId="49650" xr:uid="{00000000-0005-0000-0000-00003AC10000}"/>
    <cellStyle name="20% - Accent1 6 8 6 3" xfId="49651" xr:uid="{00000000-0005-0000-0000-00003BC10000}"/>
    <cellStyle name="20% - Accent1 6 8 7" xfId="49652" xr:uid="{00000000-0005-0000-0000-00003CC10000}"/>
    <cellStyle name="20% - Accent1 6 8 7 2" xfId="49653" xr:uid="{00000000-0005-0000-0000-00003DC10000}"/>
    <cellStyle name="20% - Accent1 6 8 8" xfId="49654" xr:uid="{00000000-0005-0000-0000-00003EC10000}"/>
    <cellStyle name="20% - Accent1 6 8 8 2" xfId="49655" xr:uid="{00000000-0005-0000-0000-00003FC10000}"/>
    <cellStyle name="20% - Accent1 6 8 9" xfId="49656" xr:uid="{00000000-0005-0000-0000-000040C10000}"/>
    <cellStyle name="20% - Accent1 6 9" xfId="49657" xr:uid="{00000000-0005-0000-0000-000041C10000}"/>
    <cellStyle name="20% - Accent1 6 9 2" xfId="49658" xr:uid="{00000000-0005-0000-0000-000042C10000}"/>
    <cellStyle name="20% - Accent1 6 9 2 2" xfId="49659" xr:uid="{00000000-0005-0000-0000-000043C10000}"/>
    <cellStyle name="20% - Accent1 6 9 2 2 2" xfId="49660" xr:uid="{00000000-0005-0000-0000-000044C10000}"/>
    <cellStyle name="20% - Accent1 6 9 2 3" xfId="49661" xr:uid="{00000000-0005-0000-0000-000045C10000}"/>
    <cellStyle name="20% - Accent1 6 9 3" xfId="49662" xr:uid="{00000000-0005-0000-0000-000046C10000}"/>
    <cellStyle name="20% - Accent1 6 9 3 2" xfId="49663" xr:uid="{00000000-0005-0000-0000-000047C10000}"/>
    <cellStyle name="20% - Accent1 6 9 4" xfId="49664" xr:uid="{00000000-0005-0000-0000-000048C10000}"/>
    <cellStyle name="20% - Accent1 7" xfId="49665" xr:uid="{00000000-0005-0000-0000-000049C10000}"/>
    <cellStyle name="20% - Accent1 7 10" xfId="49666" xr:uid="{00000000-0005-0000-0000-00004AC10000}"/>
    <cellStyle name="20% - Accent1 7 10 2" xfId="49667" xr:uid="{00000000-0005-0000-0000-00004BC10000}"/>
    <cellStyle name="20% - Accent1 7 10 2 2" xfId="49668" xr:uid="{00000000-0005-0000-0000-00004CC10000}"/>
    <cellStyle name="20% - Accent1 7 10 2 2 2" xfId="49669" xr:uid="{00000000-0005-0000-0000-00004DC10000}"/>
    <cellStyle name="20% - Accent1 7 10 2 3" xfId="49670" xr:uid="{00000000-0005-0000-0000-00004EC10000}"/>
    <cellStyle name="20% - Accent1 7 10 3" xfId="49671" xr:uid="{00000000-0005-0000-0000-00004FC10000}"/>
    <cellStyle name="20% - Accent1 7 10 3 2" xfId="49672" xr:uid="{00000000-0005-0000-0000-000050C10000}"/>
    <cellStyle name="20% - Accent1 7 10 4" xfId="49673" xr:uid="{00000000-0005-0000-0000-000051C10000}"/>
    <cellStyle name="20% - Accent1 7 11" xfId="49674" xr:uid="{00000000-0005-0000-0000-000052C10000}"/>
    <cellStyle name="20% - Accent1 7 11 2" xfId="49675" xr:uid="{00000000-0005-0000-0000-000053C10000}"/>
    <cellStyle name="20% - Accent1 7 11 2 2" xfId="49676" xr:uid="{00000000-0005-0000-0000-000054C10000}"/>
    <cellStyle name="20% - Accent1 7 11 2 2 2" xfId="49677" xr:uid="{00000000-0005-0000-0000-000055C10000}"/>
    <cellStyle name="20% - Accent1 7 11 2 3" xfId="49678" xr:uid="{00000000-0005-0000-0000-000056C10000}"/>
    <cellStyle name="20% - Accent1 7 11 3" xfId="49679" xr:uid="{00000000-0005-0000-0000-000057C10000}"/>
    <cellStyle name="20% - Accent1 7 11 3 2" xfId="49680" xr:uid="{00000000-0005-0000-0000-000058C10000}"/>
    <cellStyle name="20% - Accent1 7 11 4" xfId="49681" xr:uid="{00000000-0005-0000-0000-000059C10000}"/>
    <cellStyle name="20% - Accent1 7 12" xfId="49682" xr:uid="{00000000-0005-0000-0000-00005AC10000}"/>
    <cellStyle name="20% - Accent1 7 12 2" xfId="49683" xr:uid="{00000000-0005-0000-0000-00005BC10000}"/>
    <cellStyle name="20% - Accent1 7 12 2 2" xfId="49684" xr:uid="{00000000-0005-0000-0000-00005CC10000}"/>
    <cellStyle name="20% - Accent1 7 12 3" xfId="49685" xr:uid="{00000000-0005-0000-0000-00005DC10000}"/>
    <cellStyle name="20% - Accent1 7 13" xfId="49686" xr:uid="{00000000-0005-0000-0000-00005EC10000}"/>
    <cellStyle name="20% - Accent1 7 13 2" xfId="49687" xr:uid="{00000000-0005-0000-0000-00005FC10000}"/>
    <cellStyle name="20% - Accent1 7 13 2 2" xfId="49688" xr:uid="{00000000-0005-0000-0000-000060C10000}"/>
    <cellStyle name="20% - Accent1 7 13 3" xfId="49689" xr:uid="{00000000-0005-0000-0000-000061C10000}"/>
    <cellStyle name="20% - Accent1 7 14" xfId="49690" xr:uid="{00000000-0005-0000-0000-000062C10000}"/>
    <cellStyle name="20% - Accent1 7 14 2" xfId="49691" xr:uid="{00000000-0005-0000-0000-000063C10000}"/>
    <cellStyle name="20% - Accent1 7 15" xfId="49692" xr:uid="{00000000-0005-0000-0000-000064C10000}"/>
    <cellStyle name="20% - Accent1 7 15 2" xfId="49693" xr:uid="{00000000-0005-0000-0000-000065C10000}"/>
    <cellStyle name="20% - Accent1 7 16" xfId="49694" xr:uid="{00000000-0005-0000-0000-000066C10000}"/>
    <cellStyle name="20% - Accent1 7 2" xfId="49695" xr:uid="{00000000-0005-0000-0000-000067C10000}"/>
    <cellStyle name="20% - Accent1 7 2 10" xfId="49696" xr:uid="{00000000-0005-0000-0000-000068C10000}"/>
    <cellStyle name="20% - Accent1 7 2 10 2" xfId="49697" xr:uid="{00000000-0005-0000-0000-000069C10000}"/>
    <cellStyle name="20% - Accent1 7 2 10 2 2" xfId="49698" xr:uid="{00000000-0005-0000-0000-00006AC10000}"/>
    <cellStyle name="20% - Accent1 7 2 10 2 2 2" xfId="49699" xr:uid="{00000000-0005-0000-0000-00006BC10000}"/>
    <cellStyle name="20% - Accent1 7 2 10 2 3" xfId="49700" xr:uid="{00000000-0005-0000-0000-00006CC10000}"/>
    <cellStyle name="20% - Accent1 7 2 10 3" xfId="49701" xr:uid="{00000000-0005-0000-0000-00006DC10000}"/>
    <cellStyle name="20% - Accent1 7 2 10 3 2" xfId="49702" xr:uid="{00000000-0005-0000-0000-00006EC10000}"/>
    <cellStyle name="20% - Accent1 7 2 10 4" xfId="49703" xr:uid="{00000000-0005-0000-0000-00006FC10000}"/>
    <cellStyle name="20% - Accent1 7 2 11" xfId="49704" xr:uid="{00000000-0005-0000-0000-000070C10000}"/>
    <cellStyle name="20% - Accent1 7 2 11 2" xfId="49705" xr:uid="{00000000-0005-0000-0000-000071C10000}"/>
    <cellStyle name="20% - Accent1 7 2 11 2 2" xfId="49706" xr:uid="{00000000-0005-0000-0000-000072C10000}"/>
    <cellStyle name="20% - Accent1 7 2 11 3" xfId="49707" xr:uid="{00000000-0005-0000-0000-000073C10000}"/>
    <cellStyle name="20% - Accent1 7 2 12" xfId="49708" xr:uid="{00000000-0005-0000-0000-000074C10000}"/>
    <cellStyle name="20% - Accent1 7 2 12 2" xfId="49709" xr:uid="{00000000-0005-0000-0000-000075C10000}"/>
    <cellStyle name="20% - Accent1 7 2 12 2 2" xfId="49710" xr:uid="{00000000-0005-0000-0000-000076C10000}"/>
    <cellStyle name="20% - Accent1 7 2 12 3" xfId="49711" xr:uid="{00000000-0005-0000-0000-000077C10000}"/>
    <cellStyle name="20% - Accent1 7 2 13" xfId="49712" xr:uid="{00000000-0005-0000-0000-000078C10000}"/>
    <cellStyle name="20% - Accent1 7 2 13 2" xfId="49713" xr:uid="{00000000-0005-0000-0000-000079C10000}"/>
    <cellStyle name="20% - Accent1 7 2 14" xfId="49714" xr:uid="{00000000-0005-0000-0000-00007AC10000}"/>
    <cellStyle name="20% - Accent1 7 2 14 2" xfId="49715" xr:uid="{00000000-0005-0000-0000-00007BC10000}"/>
    <cellStyle name="20% - Accent1 7 2 15" xfId="49716" xr:uid="{00000000-0005-0000-0000-00007CC10000}"/>
    <cellStyle name="20% - Accent1 7 2 2" xfId="49717" xr:uid="{00000000-0005-0000-0000-00007DC10000}"/>
    <cellStyle name="20% - Accent1 7 2 2 10" xfId="49718" xr:uid="{00000000-0005-0000-0000-00007EC10000}"/>
    <cellStyle name="20% - Accent1 7 2 2 10 2" xfId="49719" xr:uid="{00000000-0005-0000-0000-00007FC10000}"/>
    <cellStyle name="20% - Accent1 7 2 2 10 2 2" xfId="49720" xr:uid="{00000000-0005-0000-0000-000080C10000}"/>
    <cellStyle name="20% - Accent1 7 2 2 10 3" xfId="49721" xr:uid="{00000000-0005-0000-0000-000081C10000}"/>
    <cellStyle name="20% - Accent1 7 2 2 11" xfId="49722" xr:uid="{00000000-0005-0000-0000-000082C10000}"/>
    <cellStyle name="20% - Accent1 7 2 2 11 2" xfId="49723" xr:uid="{00000000-0005-0000-0000-000083C10000}"/>
    <cellStyle name="20% - Accent1 7 2 2 11 2 2" xfId="49724" xr:uid="{00000000-0005-0000-0000-000084C10000}"/>
    <cellStyle name="20% - Accent1 7 2 2 11 3" xfId="49725" xr:uid="{00000000-0005-0000-0000-000085C10000}"/>
    <cellStyle name="20% - Accent1 7 2 2 12" xfId="49726" xr:uid="{00000000-0005-0000-0000-000086C10000}"/>
    <cellStyle name="20% - Accent1 7 2 2 12 2" xfId="49727" xr:uid="{00000000-0005-0000-0000-000087C10000}"/>
    <cellStyle name="20% - Accent1 7 2 2 13" xfId="49728" xr:uid="{00000000-0005-0000-0000-000088C10000}"/>
    <cellStyle name="20% - Accent1 7 2 2 13 2" xfId="49729" xr:uid="{00000000-0005-0000-0000-000089C10000}"/>
    <cellStyle name="20% - Accent1 7 2 2 14" xfId="49730" xr:uid="{00000000-0005-0000-0000-00008AC10000}"/>
    <cellStyle name="20% - Accent1 7 2 2 2" xfId="49731" xr:uid="{00000000-0005-0000-0000-00008BC10000}"/>
    <cellStyle name="20% - Accent1 7 2 2 2 10" xfId="49732" xr:uid="{00000000-0005-0000-0000-00008CC10000}"/>
    <cellStyle name="20% - Accent1 7 2 2 2 10 2" xfId="49733" xr:uid="{00000000-0005-0000-0000-00008DC10000}"/>
    <cellStyle name="20% - Accent1 7 2 2 2 11" xfId="49734" xr:uid="{00000000-0005-0000-0000-00008EC10000}"/>
    <cellStyle name="20% - Accent1 7 2 2 2 2" xfId="49735" xr:uid="{00000000-0005-0000-0000-00008FC10000}"/>
    <cellStyle name="20% - Accent1 7 2 2 2 2 2" xfId="49736" xr:uid="{00000000-0005-0000-0000-000090C10000}"/>
    <cellStyle name="20% - Accent1 7 2 2 2 2 2 2" xfId="49737" xr:uid="{00000000-0005-0000-0000-000091C10000}"/>
    <cellStyle name="20% - Accent1 7 2 2 2 2 2 2 2" xfId="49738" xr:uid="{00000000-0005-0000-0000-000092C10000}"/>
    <cellStyle name="20% - Accent1 7 2 2 2 2 2 2 2 2" xfId="49739" xr:uid="{00000000-0005-0000-0000-000093C10000}"/>
    <cellStyle name="20% - Accent1 7 2 2 2 2 2 2 3" xfId="49740" xr:uid="{00000000-0005-0000-0000-000094C10000}"/>
    <cellStyle name="20% - Accent1 7 2 2 2 2 2 3" xfId="49741" xr:uid="{00000000-0005-0000-0000-000095C10000}"/>
    <cellStyle name="20% - Accent1 7 2 2 2 2 2 3 2" xfId="49742" xr:uid="{00000000-0005-0000-0000-000096C10000}"/>
    <cellStyle name="20% - Accent1 7 2 2 2 2 2 4" xfId="49743" xr:uid="{00000000-0005-0000-0000-000097C10000}"/>
    <cellStyle name="20% - Accent1 7 2 2 2 2 3" xfId="49744" xr:uid="{00000000-0005-0000-0000-000098C10000}"/>
    <cellStyle name="20% - Accent1 7 2 2 2 2 3 2" xfId="49745" xr:uid="{00000000-0005-0000-0000-000099C10000}"/>
    <cellStyle name="20% - Accent1 7 2 2 2 2 3 2 2" xfId="49746" xr:uid="{00000000-0005-0000-0000-00009AC10000}"/>
    <cellStyle name="20% - Accent1 7 2 2 2 2 3 2 2 2" xfId="49747" xr:uid="{00000000-0005-0000-0000-00009BC10000}"/>
    <cellStyle name="20% - Accent1 7 2 2 2 2 3 2 3" xfId="49748" xr:uid="{00000000-0005-0000-0000-00009CC10000}"/>
    <cellStyle name="20% - Accent1 7 2 2 2 2 3 3" xfId="49749" xr:uid="{00000000-0005-0000-0000-00009DC10000}"/>
    <cellStyle name="20% - Accent1 7 2 2 2 2 3 3 2" xfId="49750" xr:uid="{00000000-0005-0000-0000-00009EC10000}"/>
    <cellStyle name="20% - Accent1 7 2 2 2 2 3 4" xfId="49751" xr:uid="{00000000-0005-0000-0000-00009FC10000}"/>
    <cellStyle name="20% - Accent1 7 2 2 2 2 4" xfId="49752" xr:uid="{00000000-0005-0000-0000-0000A0C10000}"/>
    <cellStyle name="20% - Accent1 7 2 2 2 2 4 2" xfId="49753" xr:uid="{00000000-0005-0000-0000-0000A1C10000}"/>
    <cellStyle name="20% - Accent1 7 2 2 2 2 4 2 2" xfId="49754" xr:uid="{00000000-0005-0000-0000-0000A2C10000}"/>
    <cellStyle name="20% - Accent1 7 2 2 2 2 4 2 2 2" xfId="49755" xr:uid="{00000000-0005-0000-0000-0000A3C10000}"/>
    <cellStyle name="20% - Accent1 7 2 2 2 2 4 2 3" xfId="49756" xr:uid="{00000000-0005-0000-0000-0000A4C10000}"/>
    <cellStyle name="20% - Accent1 7 2 2 2 2 4 3" xfId="49757" xr:uid="{00000000-0005-0000-0000-0000A5C10000}"/>
    <cellStyle name="20% - Accent1 7 2 2 2 2 4 3 2" xfId="49758" xr:uid="{00000000-0005-0000-0000-0000A6C10000}"/>
    <cellStyle name="20% - Accent1 7 2 2 2 2 4 4" xfId="49759" xr:uid="{00000000-0005-0000-0000-0000A7C10000}"/>
    <cellStyle name="20% - Accent1 7 2 2 2 2 5" xfId="49760" xr:uid="{00000000-0005-0000-0000-0000A8C10000}"/>
    <cellStyle name="20% - Accent1 7 2 2 2 2 5 2" xfId="49761" xr:uid="{00000000-0005-0000-0000-0000A9C10000}"/>
    <cellStyle name="20% - Accent1 7 2 2 2 2 5 2 2" xfId="49762" xr:uid="{00000000-0005-0000-0000-0000AAC10000}"/>
    <cellStyle name="20% - Accent1 7 2 2 2 2 5 3" xfId="49763" xr:uid="{00000000-0005-0000-0000-0000ABC10000}"/>
    <cellStyle name="20% - Accent1 7 2 2 2 2 6" xfId="49764" xr:uid="{00000000-0005-0000-0000-0000ACC10000}"/>
    <cellStyle name="20% - Accent1 7 2 2 2 2 6 2" xfId="49765" xr:uid="{00000000-0005-0000-0000-0000ADC10000}"/>
    <cellStyle name="20% - Accent1 7 2 2 2 2 6 2 2" xfId="49766" xr:uid="{00000000-0005-0000-0000-0000AEC10000}"/>
    <cellStyle name="20% - Accent1 7 2 2 2 2 6 3" xfId="49767" xr:uid="{00000000-0005-0000-0000-0000AFC10000}"/>
    <cellStyle name="20% - Accent1 7 2 2 2 2 7" xfId="49768" xr:uid="{00000000-0005-0000-0000-0000B0C10000}"/>
    <cellStyle name="20% - Accent1 7 2 2 2 2 7 2" xfId="49769" xr:uid="{00000000-0005-0000-0000-0000B1C10000}"/>
    <cellStyle name="20% - Accent1 7 2 2 2 2 8" xfId="49770" xr:uid="{00000000-0005-0000-0000-0000B2C10000}"/>
    <cellStyle name="20% - Accent1 7 2 2 2 2 8 2" xfId="49771" xr:uid="{00000000-0005-0000-0000-0000B3C10000}"/>
    <cellStyle name="20% - Accent1 7 2 2 2 2 9" xfId="49772" xr:uid="{00000000-0005-0000-0000-0000B4C10000}"/>
    <cellStyle name="20% - Accent1 7 2 2 2 3" xfId="49773" xr:uid="{00000000-0005-0000-0000-0000B5C10000}"/>
    <cellStyle name="20% - Accent1 7 2 2 2 3 2" xfId="49774" xr:uid="{00000000-0005-0000-0000-0000B6C10000}"/>
    <cellStyle name="20% - Accent1 7 2 2 2 3 2 2" xfId="49775" xr:uid="{00000000-0005-0000-0000-0000B7C10000}"/>
    <cellStyle name="20% - Accent1 7 2 2 2 3 2 2 2" xfId="49776" xr:uid="{00000000-0005-0000-0000-0000B8C10000}"/>
    <cellStyle name="20% - Accent1 7 2 2 2 3 2 2 2 2" xfId="49777" xr:uid="{00000000-0005-0000-0000-0000B9C10000}"/>
    <cellStyle name="20% - Accent1 7 2 2 2 3 2 2 3" xfId="49778" xr:uid="{00000000-0005-0000-0000-0000BAC10000}"/>
    <cellStyle name="20% - Accent1 7 2 2 2 3 2 3" xfId="49779" xr:uid="{00000000-0005-0000-0000-0000BBC10000}"/>
    <cellStyle name="20% - Accent1 7 2 2 2 3 2 3 2" xfId="49780" xr:uid="{00000000-0005-0000-0000-0000BCC10000}"/>
    <cellStyle name="20% - Accent1 7 2 2 2 3 2 4" xfId="49781" xr:uid="{00000000-0005-0000-0000-0000BDC10000}"/>
    <cellStyle name="20% - Accent1 7 2 2 2 3 3" xfId="49782" xr:uid="{00000000-0005-0000-0000-0000BEC10000}"/>
    <cellStyle name="20% - Accent1 7 2 2 2 3 3 2" xfId="49783" xr:uid="{00000000-0005-0000-0000-0000BFC10000}"/>
    <cellStyle name="20% - Accent1 7 2 2 2 3 3 2 2" xfId="49784" xr:uid="{00000000-0005-0000-0000-0000C0C10000}"/>
    <cellStyle name="20% - Accent1 7 2 2 2 3 3 2 2 2" xfId="49785" xr:uid="{00000000-0005-0000-0000-0000C1C10000}"/>
    <cellStyle name="20% - Accent1 7 2 2 2 3 3 2 3" xfId="49786" xr:uid="{00000000-0005-0000-0000-0000C2C10000}"/>
    <cellStyle name="20% - Accent1 7 2 2 2 3 3 3" xfId="49787" xr:uid="{00000000-0005-0000-0000-0000C3C10000}"/>
    <cellStyle name="20% - Accent1 7 2 2 2 3 3 3 2" xfId="49788" xr:uid="{00000000-0005-0000-0000-0000C4C10000}"/>
    <cellStyle name="20% - Accent1 7 2 2 2 3 3 4" xfId="49789" xr:uid="{00000000-0005-0000-0000-0000C5C10000}"/>
    <cellStyle name="20% - Accent1 7 2 2 2 3 4" xfId="49790" xr:uid="{00000000-0005-0000-0000-0000C6C10000}"/>
    <cellStyle name="20% - Accent1 7 2 2 2 3 4 2" xfId="49791" xr:uid="{00000000-0005-0000-0000-0000C7C10000}"/>
    <cellStyle name="20% - Accent1 7 2 2 2 3 4 2 2" xfId="49792" xr:uid="{00000000-0005-0000-0000-0000C8C10000}"/>
    <cellStyle name="20% - Accent1 7 2 2 2 3 4 2 2 2" xfId="49793" xr:uid="{00000000-0005-0000-0000-0000C9C10000}"/>
    <cellStyle name="20% - Accent1 7 2 2 2 3 4 2 3" xfId="49794" xr:uid="{00000000-0005-0000-0000-0000CAC10000}"/>
    <cellStyle name="20% - Accent1 7 2 2 2 3 4 3" xfId="49795" xr:uid="{00000000-0005-0000-0000-0000CBC10000}"/>
    <cellStyle name="20% - Accent1 7 2 2 2 3 4 3 2" xfId="49796" xr:uid="{00000000-0005-0000-0000-0000CCC10000}"/>
    <cellStyle name="20% - Accent1 7 2 2 2 3 4 4" xfId="49797" xr:uid="{00000000-0005-0000-0000-0000CDC10000}"/>
    <cellStyle name="20% - Accent1 7 2 2 2 3 5" xfId="49798" xr:uid="{00000000-0005-0000-0000-0000CEC10000}"/>
    <cellStyle name="20% - Accent1 7 2 2 2 3 5 2" xfId="49799" xr:uid="{00000000-0005-0000-0000-0000CFC10000}"/>
    <cellStyle name="20% - Accent1 7 2 2 2 3 5 2 2" xfId="49800" xr:uid="{00000000-0005-0000-0000-0000D0C10000}"/>
    <cellStyle name="20% - Accent1 7 2 2 2 3 5 3" xfId="49801" xr:uid="{00000000-0005-0000-0000-0000D1C10000}"/>
    <cellStyle name="20% - Accent1 7 2 2 2 3 6" xfId="49802" xr:uid="{00000000-0005-0000-0000-0000D2C10000}"/>
    <cellStyle name="20% - Accent1 7 2 2 2 3 6 2" xfId="49803" xr:uid="{00000000-0005-0000-0000-0000D3C10000}"/>
    <cellStyle name="20% - Accent1 7 2 2 2 3 6 2 2" xfId="49804" xr:uid="{00000000-0005-0000-0000-0000D4C10000}"/>
    <cellStyle name="20% - Accent1 7 2 2 2 3 6 3" xfId="49805" xr:uid="{00000000-0005-0000-0000-0000D5C10000}"/>
    <cellStyle name="20% - Accent1 7 2 2 2 3 7" xfId="49806" xr:uid="{00000000-0005-0000-0000-0000D6C10000}"/>
    <cellStyle name="20% - Accent1 7 2 2 2 3 7 2" xfId="49807" xr:uid="{00000000-0005-0000-0000-0000D7C10000}"/>
    <cellStyle name="20% - Accent1 7 2 2 2 3 8" xfId="49808" xr:uid="{00000000-0005-0000-0000-0000D8C10000}"/>
    <cellStyle name="20% - Accent1 7 2 2 2 3 8 2" xfId="49809" xr:uid="{00000000-0005-0000-0000-0000D9C10000}"/>
    <cellStyle name="20% - Accent1 7 2 2 2 3 9" xfId="49810" xr:uid="{00000000-0005-0000-0000-0000DAC10000}"/>
    <cellStyle name="20% - Accent1 7 2 2 2 4" xfId="49811" xr:uid="{00000000-0005-0000-0000-0000DBC10000}"/>
    <cellStyle name="20% - Accent1 7 2 2 2 4 2" xfId="49812" xr:uid="{00000000-0005-0000-0000-0000DCC10000}"/>
    <cellStyle name="20% - Accent1 7 2 2 2 4 2 2" xfId="49813" xr:uid="{00000000-0005-0000-0000-0000DDC10000}"/>
    <cellStyle name="20% - Accent1 7 2 2 2 4 2 2 2" xfId="49814" xr:uid="{00000000-0005-0000-0000-0000DEC10000}"/>
    <cellStyle name="20% - Accent1 7 2 2 2 4 2 3" xfId="49815" xr:uid="{00000000-0005-0000-0000-0000DFC10000}"/>
    <cellStyle name="20% - Accent1 7 2 2 2 4 3" xfId="49816" xr:uid="{00000000-0005-0000-0000-0000E0C10000}"/>
    <cellStyle name="20% - Accent1 7 2 2 2 4 3 2" xfId="49817" xr:uid="{00000000-0005-0000-0000-0000E1C10000}"/>
    <cellStyle name="20% - Accent1 7 2 2 2 4 4" xfId="49818" xr:uid="{00000000-0005-0000-0000-0000E2C10000}"/>
    <cellStyle name="20% - Accent1 7 2 2 2 5" xfId="49819" xr:uid="{00000000-0005-0000-0000-0000E3C10000}"/>
    <cellStyle name="20% - Accent1 7 2 2 2 5 2" xfId="49820" xr:uid="{00000000-0005-0000-0000-0000E4C10000}"/>
    <cellStyle name="20% - Accent1 7 2 2 2 5 2 2" xfId="49821" xr:uid="{00000000-0005-0000-0000-0000E5C10000}"/>
    <cellStyle name="20% - Accent1 7 2 2 2 5 2 2 2" xfId="49822" xr:uid="{00000000-0005-0000-0000-0000E6C10000}"/>
    <cellStyle name="20% - Accent1 7 2 2 2 5 2 3" xfId="49823" xr:uid="{00000000-0005-0000-0000-0000E7C10000}"/>
    <cellStyle name="20% - Accent1 7 2 2 2 5 3" xfId="49824" xr:uid="{00000000-0005-0000-0000-0000E8C10000}"/>
    <cellStyle name="20% - Accent1 7 2 2 2 5 3 2" xfId="49825" xr:uid="{00000000-0005-0000-0000-0000E9C10000}"/>
    <cellStyle name="20% - Accent1 7 2 2 2 5 4" xfId="49826" xr:uid="{00000000-0005-0000-0000-0000EAC10000}"/>
    <cellStyle name="20% - Accent1 7 2 2 2 6" xfId="49827" xr:uid="{00000000-0005-0000-0000-0000EBC10000}"/>
    <cellStyle name="20% - Accent1 7 2 2 2 6 2" xfId="49828" xr:uid="{00000000-0005-0000-0000-0000ECC10000}"/>
    <cellStyle name="20% - Accent1 7 2 2 2 6 2 2" xfId="49829" xr:uid="{00000000-0005-0000-0000-0000EDC10000}"/>
    <cellStyle name="20% - Accent1 7 2 2 2 6 2 2 2" xfId="49830" xr:uid="{00000000-0005-0000-0000-0000EEC10000}"/>
    <cellStyle name="20% - Accent1 7 2 2 2 6 2 3" xfId="49831" xr:uid="{00000000-0005-0000-0000-0000EFC10000}"/>
    <cellStyle name="20% - Accent1 7 2 2 2 6 3" xfId="49832" xr:uid="{00000000-0005-0000-0000-0000F0C10000}"/>
    <cellStyle name="20% - Accent1 7 2 2 2 6 3 2" xfId="49833" xr:uid="{00000000-0005-0000-0000-0000F1C10000}"/>
    <cellStyle name="20% - Accent1 7 2 2 2 6 4" xfId="49834" xr:uid="{00000000-0005-0000-0000-0000F2C10000}"/>
    <cellStyle name="20% - Accent1 7 2 2 2 7" xfId="49835" xr:uid="{00000000-0005-0000-0000-0000F3C10000}"/>
    <cellStyle name="20% - Accent1 7 2 2 2 7 2" xfId="49836" xr:uid="{00000000-0005-0000-0000-0000F4C10000}"/>
    <cellStyle name="20% - Accent1 7 2 2 2 7 2 2" xfId="49837" xr:uid="{00000000-0005-0000-0000-0000F5C10000}"/>
    <cellStyle name="20% - Accent1 7 2 2 2 7 3" xfId="49838" xr:uid="{00000000-0005-0000-0000-0000F6C10000}"/>
    <cellStyle name="20% - Accent1 7 2 2 2 8" xfId="49839" xr:uid="{00000000-0005-0000-0000-0000F7C10000}"/>
    <cellStyle name="20% - Accent1 7 2 2 2 8 2" xfId="49840" xr:uid="{00000000-0005-0000-0000-0000F8C10000}"/>
    <cellStyle name="20% - Accent1 7 2 2 2 8 2 2" xfId="49841" xr:uid="{00000000-0005-0000-0000-0000F9C10000}"/>
    <cellStyle name="20% - Accent1 7 2 2 2 8 3" xfId="49842" xr:uid="{00000000-0005-0000-0000-0000FAC10000}"/>
    <cellStyle name="20% - Accent1 7 2 2 2 9" xfId="49843" xr:uid="{00000000-0005-0000-0000-0000FBC10000}"/>
    <cellStyle name="20% - Accent1 7 2 2 2 9 2" xfId="49844" xr:uid="{00000000-0005-0000-0000-0000FCC10000}"/>
    <cellStyle name="20% - Accent1 7 2 2 3" xfId="49845" xr:uid="{00000000-0005-0000-0000-0000FDC10000}"/>
    <cellStyle name="20% - Accent1 7 2 2 3 10" xfId="49846" xr:uid="{00000000-0005-0000-0000-0000FEC10000}"/>
    <cellStyle name="20% - Accent1 7 2 2 3 10 2" xfId="49847" xr:uid="{00000000-0005-0000-0000-0000FFC10000}"/>
    <cellStyle name="20% - Accent1 7 2 2 3 11" xfId="49848" xr:uid="{00000000-0005-0000-0000-000000C20000}"/>
    <cellStyle name="20% - Accent1 7 2 2 3 2" xfId="49849" xr:uid="{00000000-0005-0000-0000-000001C20000}"/>
    <cellStyle name="20% - Accent1 7 2 2 3 2 2" xfId="49850" xr:uid="{00000000-0005-0000-0000-000002C20000}"/>
    <cellStyle name="20% - Accent1 7 2 2 3 2 2 2" xfId="49851" xr:uid="{00000000-0005-0000-0000-000003C20000}"/>
    <cellStyle name="20% - Accent1 7 2 2 3 2 2 2 2" xfId="49852" xr:uid="{00000000-0005-0000-0000-000004C20000}"/>
    <cellStyle name="20% - Accent1 7 2 2 3 2 2 2 2 2" xfId="49853" xr:uid="{00000000-0005-0000-0000-000005C20000}"/>
    <cellStyle name="20% - Accent1 7 2 2 3 2 2 2 3" xfId="49854" xr:uid="{00000000-0005-0000-0000-000006C20000}"/>
    <cellStyle name="20% - Accent1 7 2 2 3 2 2 3" xfId="49855" xr:uid="{00000000-0005-0000-0000-000007C20000}"/>
    <cellStyle name="20% - Accent1 7 2 2 3 2 2 3 2" xfId="49856" xr:uid="{00000000-0005-0000-0000-000008C20000}"/>
    <cellStyle name="20% - Accent1 7 2 2 3 2 2 4" xfId="49857" xr:uid="{00000000-0005-0000-0000-000009C20000}"/>
    <cellStyle name="20% - Accent1 7 2 2 3 2 3" xfId="49858" xr:uid="{00000000-0005-0000-0000-00000AC20000}"/>
    <cellStyle name="20% - Accent1 7 2 2 3 2 3 2" xfId="49859" xr:uid="{00000000-0005-0000-0000-00000BC20000}"/>
    <cellStyle name="20% - Accent1 7 2 2 3 2 3 2 2" xfId="49860" xr:uid="{00000000-0005-0000-0000-00000CC20000}"/>
    <cellStyle name="20% - Accent1 7 2 2 3 2 3 2 2 2" xfId="49861" xr:uid="{00000000-0005-0000-0000-00000DC20000}"/>
    <cellStyle name="20% - Accent1 7 2 2 3 2 3 2 3" xfId="49862" xr:uid="{00000000-0005-0000-0000-00000EC20000}"/>
    <cellStyle name="20% - Accent1 7 2 2 3 2 3 3" xfId="49863" xr:uid="{00000000-0005-0000-0000-00000FC20000}"/>
    <cellStyle name="20% - Accent1 7 2 2 3 2 3 3 2" xfId="49864" xr:uid="{00000000-0005-0000-0000-000010C20000}"/>
    <cellStyle name="20% - Accent1 7 2 2 3 2 3 4" xfId="49865" xr:uid="{00000000-0005-0000-0000-000011C20000}"/>
    <cellStyle name="20% - Accent1 7 2 2 3 2 4" xfId="49866" xr:uid="{00000000-0005-0000-0000-000012C20000}"/>
    <cellStyle name="20% - Accent1 7 2 2 3 2 4 2" xfId="49867" xr:uid="{00000000-0005-0000-0000-000013C20000}"/>
    <cellStyle name="20% - Accent1 7 2 2 3 2 4 2 2" xfId="49868" xr:uid="{00000000-0005-0000-0000-000014C20000}"/>
    <cellStyle name="20% - Accent1 7 2 2 3 2 4 2 2 2" xfId="49869" xr:uid="{00000000-0005-0000-0000-000015C20000}"/>
    <cellStyle name="20% - Accent1 7 2 2 3 2 4 2 3" xfId="49870" xr:uid="{00000000-0005-0000-0000-000016C20000}"/>
    <cellStyle name="20% - Accent1 7 2 2 3 2 4 3" xfId="49871" xr:uid="{00000000-0005-0000-0000-000017C20000}"/>
    <cellStyle name="20% - Accent1 7 2 2 3 2 4 3 2" xfId="49872" xr:uid="{00000000-0005-0000-0000-000018C20000}"/>
    <cellStyle name="20% - Accent1 7 2 2 3 2 4 4" xfId="49873" xr:uid="{00000000-0005-0000-0000-000019C20000}"/>
    <cellStyle name="20% - Accent1 7 2 2 3 2 5" xfId="49874" xr:uid="{00000000-0005-0000-0000-00001AC20000}"/>
    <cellStyle name="20% - Accent1 7 2 2 3 2 5 2" xfId="49875" xr:uid="{00000000-0005-0000-0000-00001BC20000}"/>
    <cellStyle name="20% - Accent1 7 2 2 3 2 5 2 2" xfId="49876" xr:uid="{00000000-0005-0000-0000-00001CC20000}"/>
    <cellStyle name="20% - Accent1 7 2 2 3 2 5 3" xfId="49877" xr:uid="{00000000-0005-0000-0000-00001DC20000}"/>
    <cellStyle name="20% - Accent1 7 2 2 3 2 6" xfId="49878" xr:uid="{00000000-0005-0000-0000-00001EC20000}"/>
    <cellStyle name="20% - Accent1 7 2 2 3 2 6 2" xfId="49879" xr:uid="{00000000-0005-0000-0000-00001FC20000}"/>
    <cellStyle name="20% - Accent1 7 2 2 3 2 6 2 2" xfId="49880" xr:uid="{00000000-0005-0000-0000-000020C20000}"/>
    <cellStyle name="20% - Accent1 7 2 2 3 2 6 3" xfId="49881" xr:uid="{00000000-0005-0000-0000-000021C20000}"/>
    <cellStyle name="20% - Accent1 7 2 2 3 2 7" xfId="49882" xr:uid="{00000000-0005-0000-0000-000022C20000}"/>
    <cellStyle name="20% - Accent1 7 2 2 3 2 7 2" xfId="49883" xr:uid="{00000000-0005-0000-0000-000023C20000}"/>
    <cellStyle name="20% - Accent1 7 2 2 3 2 8" xfId="49884" xr:uid="{00000000-0005-0000-0000-000024C20000}"/>
    <cellStyle name="20% - Accent1 7 2 2 3 2 8 2" xfId="49885" xr:uid="{00000000-0005-0000-0000-000025C20000}"/>
    <cellStyle name="20% - Accent1 7 2 2 3 2 9" xfId="49886" xr:uid="{00000000-0005-0000-0000-000026C20000}"/>
    <cellStyle name="20% - Accent1 7 2 2 3 3" xfId="49887" xr:uid="{00000000-0005-0000-0000-000027C20000}"/>
    <cellStyle name="20% - Accent1 7 2 2 3 3 2" xfId="49888" xr:uid="{00000000-0005-0000-0000-000028C20000}"/>
    <cellStyle name="20% - Accent1 7 2 2 3 3 2 2" xfId="49889" xr:uid="{00000000-0005-0000-0000-000029C20000}"/>
    <cellStyle name="20% - Accent1 7 2 2 3 3 2 2 2" xfId="49890" xr:uid="{00000000-0005-0000-0000-00002AC20000}"/>
    <cellStyle name="20% - Accent1 7 2 2 3 3 2 2 2 2" xfId="49891" xr:uid="{00000000-0005-0000-0000-00002BC20000}"/>
    <cellStyle name="20% - Accent1 7 2 2 3 3 2 2 3" xfId="49892" xr:uid="{00000000-0005-0000-0000-00002CC20000}"/>
    <cellStyle name="20% - Accent1 7 2 2 3 3 2 3" xfId="49893" xr:uid="{00000000-0005-0000-0000-00002DC20000}"/>
    <cellStyle name="20% - Accent1 7 2 2 3 3 2 3 2" xfId="49894" xr:uid="{00000000-0005-0000-0000-00002EC20000}"/>
    <cellStyle name="20% - Accent1 7 2 2 3 3 2 4" xfId="49895" xr:uid="{00000000-0005-0000-0000-00002FC20000}"/>
    <cellStyle name="20% - Accent1 7 2 2 3 3 3" xfId="49896" xr:uid="{00000000-0005-0000-0000-000030C20000}"/>
    <cellStyle name="20% - Accent1 7 2 2 3 3 3 2" xfId="49897" xr:uid="{00000000-0005-0000-0000-000031C20000}"/>
    <cellStyle name="20% - Accent1 7 2 2 3 3 3 2 2" xfId="49898" xr:uid="{00000000-0005-0000-0000-000032C20000}"/>
    <cellStyle name="20% - Accent1 7 2 2 3 3 3 2 2 2" xfId="49899" xr:uid="{00000000-0005-0000-0000-000033C20000}"/>
    <cellStyle name="20% - Accent1 7 2 2 3 3 3 2 3" xfId="49900" xr:uid="{00000000-0005-0000-0000-000034C20000}"/>
    <cellStyle name="20% - Accent1 7 2 2 3 3 3 3" xfId="49901" xr:uid="{00000000-0005-0000-0000-000035C20000}"/>
    <cellStyle name="20% - Accent1 7 2 2 3 3 3 3 2" xfId="49902" xr:uid="{00000000-0005-0000-0000-000036C20000}"/>
    <cellStyle name="20% - Accent1 7 2 2 3 3 3 4" xfId="49903" xr:uid="{00000000-0005-0000-0000-000037C20000}"/>
    <cellStyle name="20% - Accent1 7 2 2 3 3 4" xfId="49904" xr:uid="{00000000-0005-0000-0000-000038C20000}"/>
    <cellStyle name="20% - Accent1 7 2 2 3 3 4 2" xfId="49905" xr:uid="{00000000-0005-0000-0000-000039C20000}"/>
    <cellStyle name="20% - Accent1 7 2 2 3 3 4 2 2" xfId="49906" xr:uid="{00000000-0005-0000-0000-00003AC20000}"/>
    <cellStyle name="20% - Accent1 7 2 2 3 3 4 2 2 2" xfId="49907" xr:uid="{00000000-0005-0000-0000-00003BC20000}"/>
    <cellStyle name="20% - Accent1 7 2 2 3 3 4 2 3" xfId="49908" xr:uid="{00000000-0005-0000-0000-00003CC20000}"/>
    <cellStyle name="20% - Accent1 7 2 2 3 3 4 3" xfId="49909" xr:uid="{00000000-0005-0000-0000-00003DC20000}"/>
    <cellStyle name="20% - Accent1 7 2 2 3 3 4 3 2" xfId="49910" xr:uid="{00000000-0005-0000-0000-00003EC20000}"/>
    <cellStyle name="20% - Accent1 7 2 2 3 3 4 4" xfId="49911" xr:uid="{00000000-0005-0000-0000-00003FC20000}"/>
    <cellStyle name="20% - Accent1 7 2 2 3 3 5" xfId="49912" xr:uid="{00000000-0005-0000-0000-000040C20000}"/>
    <cellStyle name="20% - Accent1 7 2 2 3 3 5 2" xfId="49913" xr:uid="{00000000-0005-0000-0000-000041C20000}"/>
    <cellStyle name="20% - Accent1 7 2 2 3 3 5 2 2" xfId="49914" xr:uid="{00000000-0005-0000-0000-000042C20000}"/>
    <cellStyle name="20% - Accent1 7 2 2 3 3 5 3" xfId="49915" xr:uid="{00000000-0005-0000-0000-000043C20000}"/>
    <cellStyle name="20% - Accent1 7 2 2 3 3 6" xfId="49916" xr:uid="{00000000-0005-0000-0000-000044C20000}"/>
    <cellStyle name="20% - Accent1 7 2 2 3 3 6 2" xfId="49917" xr:uid="{00000000-0005-0000-0000-000045C20000}"/>
    <cellStyle name="20% - Accent1 7 2 2 3 3 6 2 2" xfId="49918" xr:uid="{00000000-0005-0000-0000-000046C20000}"/>
    <cellStyle name="20% - Accent1 7 2 2 3 3 6 3" xfId="49919" xr:uid="{00000000-0005-0000-0000-000047C20000}"/>
    <cellStyle name="20% - Accent1 7 2 2 3 3 7" xfId="49920" xr:uid="{00000000-0005-0000-0000-000048C20000}"/>
    <cellStyle name="20% - Accent1 7 2 2 3 3 7 2" xfId="49921" xr:uid="{00000000-0005-0000-0000-000049C20000}"/>
    <cellStyle name="20% - Accent1 7 2 2 3 3 8" xfId="49922" xr:uid="{00000000-0005-0000-0000-00004AC20000}"/>
    <cellStyle name="20% - Accent1 7 2 2 3 3 8 2" xfId="49923" xr:uid="{00000000-0005-0000-0000-00004BC20000}"/>
    <cellStyle name="20% - Accent1 7 2 2 3 3 9" xfId="49924" xr:uid="{00000000-0005-0000-0000-00004CC20000}"/>
    <cellStyle name="20% - Accent1 7 2 2 3 4" xfId="49925" xr:uid="{00000000-0005-0000-0000-00004DC20000}"/>
    <cellStyle name="20% - Accent1 7 2 2 3 4 2" xfId="49926" xr:uid="{00000000-0005-0000-0000-00004EC20000}"/>
    <cellStyle name="20% - Accent1 7 2 2 3 4 2 2" xfId="49927" xr:uid="{00000000-0005-0000-0000-00004FC20000}"/>
    <cellStyle name="20% - Accent1 7 2 2 3 4 2 2 2" xfId="49928" xr:uid="{00000000-0005-0000-0000-000050C20000}"/>
    <cellStyle name="20% - Accent1 7 2 2 3 4 2 3" xfId="49929" xr:uid="{00000000-0005-0000-0000-000051C20000}"/>
    <cellStyle name="20% - Accent1 7 2 2 3 4 3" xfId="49930" xr:uid="{00000000-0005-0000-0000-000052C20000}"/>
    <cellStyle name="20% - Accent1 7 2 2 3 4 3 2" xfId="49931" xr:uid="{00000000-0005-0000-0000-000053C20000}"/>
    <cellStyle name="20% - Accent1 7 2 2 3 4 4" xfId="49932" xr:uid="{00000000-0005-0000-0000-000054C20000}"/>
    <cellStyle name="20% - Accent1 7 2 2 3 5" xfId="49933" xr:uid="{00000000-0005-0000-0000-000055C20000}"/>
    <cellStyle name="20% - Accent1 7 2 2 3 5 2" xfId="49934" xr:uid="{00000000-0005-0000-0000-000056C20000}"/>
    <cellStyle name="20% - Accent1 7 2 2 3 5 2 2" xfId="49935" xr:uid="{00000000-0005-0000-0000-000057C20000}"/>
    <cellStyle name="20% - Accent1 7 2 2 3 5 2 2 2" xfId="49936" xr:uid="{00000000-0005-0000-0000-000058C20000}"/>
    <cellStyle name="20% - Accent1 7 2 2 3 5 2 3" xfId="49937" xr:uid="{00000000-0005-0000-0000-000059C20000}"/>
    <cellStyle name="20% - Accent1 7 2 2 3 5 3" xfId="49938" xr:uid="{00000000-0005-0000-0000-00005AC20000}"/>
    <cellStyle name="20% - Accent1 7 2 2 3 5 3 2" xfId="49939" xr:uid="{00000000-0005-0000-0000-00005BC20000}"/>
    <cellStyle name="20% - Accent1 7 2 2 3 5 4" xfId="49940" xr:uid="{00000000-0005-0000-0000-00005CC20000}"/>
    <cellStyle name="20% - Accent1 7 2 2 3 6" xfId="49941" xr:uid="{00000000-0005-0000-0000-00005DC20000}"/>
    <cellStyle name="20% - Accent1 7 2 2 3 6 2" xfId="49942" xr:uid="{00000000-0005-0000-0000-00005EC20000}"/>
    <cellStyle name="20% - Accent1 7 2 2 3 6 2 2" xfId="49943" xr:uid="{00000000-0005-0000-0000-00005FC20000}"/>
    <cellStyle name="20% - Accent1 7 2 2 3 6 2 2 2" xfId="49944" xr:uid="{00000000-0005-0000-0000-000060C20000}"/>
    <cellStyle name="20% - Accent1 7 2 2 3 6 2 3" xfId="49945" xr:uid="{00000000-0005-0000-0000-000061C20000}"/>
    <cellStyle name="20% - Accent1 7 2 2 3 6 3" xfId="49946" xr:uid="{00000000-0005-0000-0000-000062C20000}"/>
    <cellStyle name="20% - Accent1 7 2 2 3 6 3 2" xfId="49947" xr:uid="{00000000-0005-0000-0000-000063C20000}"/>
    <cellStyle name="20% - Accent1 7 2 2 3 6 4" xfId="49948" xr:uid="{00000000-0005-0000-0000-000064C20000}"/>
    <cellStyle name="20% - Accent1 7 2 2 3 7" xfId="49949" xr:uid="{00000000-0005-0000-0000-000065C20000}"/>
    <cellStyle name="20% - Accent1 7 2 2 3 7 2" xfId="49950" xr:uid="{00000000-0005-0000-0000-000066C20000}"/>
    <cellStyle name="20% - Accent1 7 2 2 3 7 2 2" xfId="49951" xr:uid="{00000000-0005-0000-0000-000067C20000}"/>
    <cellStyle name="20% - Accent1 7 2 2 3 7 3" xfId="49952" xr:uid="{00000000-0005-0000-0000-000068C20000}"/>
    <cellStyle name="20% - Accent1 7 2 2 3 8" xfId="49953" xr:uid="{00000000-0005-0000-0000-000069C20000}"/>
    <cellStyle name="20% - Accent1 7 2 2 3 8 2" xfId="49954" xr:uid="{00000000-0005-0000-0000-00006AC20000}"/>
    <cellStyle name="20% - Accent1 7 2 2 3 8 2 2" xfId="49955" xr:uid="{00000000-0005-0000-0000-00006BC20000}"/>
    <cellStyle name="20% - Accent1 7 2 2 3 8 3" xfId="49956" xr:uid="{00000000-0005-0000-0000-00006CC20000}"/>
    <cellStyle name="20% - Accent1 7 2 2 3 9" xfId="49957" xr:uid="{00000000-0005-0000-0000-00006DC20000}"/>
    <cellStyle name="20% - Accent1 7 2 2 3 9 2" xfId="49958" xr:uid="{00000000-0005-0000-0000-00006EC20000}"/>
    <cellStyle name="20% - Accent1 7 2 2 4" xfId="49959" xr:uid="{00000000-0005-0000-0000-00006FC20000}"/>
    <cellStyle name="20% - Accent1 7 2 2 4 10" xfId="49960" xr:uid="{00000000-0005-0000-0000-000070C20000}"/>
    <cellStyle name="20% - Accent1 7 2 2 4 10 2" xfId="49961" xr:uid="{00000000-0005-0000-0000-000071C20000}"/>
    <cellStyle name="20% - Accent1 7 2 2 4 11" xfId="49962" xr:uid="{00000000-0005-0000-0000-000072C20000}"/>
    <cellStyle name="20% - Accent1 7 2 2 4 2" xfId="49963" xr:uid="{00000000-0005-0000-0000-000073C20000}"/>
    <cellStyle name="20% - Accent1 7 2 2 4 2 2" xfId="49964" xr:uid="{00000000-0005-0000-0000-000074C20000}"/>
    <cellStyle name="20% - Accent1 7 2 2 4 2 2 2" xfId="49965" xr:uid="{00000000-0005-0000-0000-000075C20000}"/>
    <cellStyle name="20% - Accent1 7 2 2 4 2 2 2 2" xfId="49966" xr:uid="{00000000-0005-0000-0000-000076C20000}"/>
    <cellStyle name="20% - Accent1 7 2 2 4 2 2 2 2 2" xfId="49967" xr:uid="{00000000-0005-0000-0000-000077C20000}"/>
    <cellStyle name="20% - Accent1 7 2 2 4 2 2 2 3" xfId="49968" xr:uid="{00000000-0005-0000-0000-000078C20000}"/>
    <cellStyle name="20% - Accent1 7 2 2 4 2 2 3" xfId="49969" xr:uid="{00000000-0005-0000-0000-000079C20000}"/>
    <cellStyle name="20% - Accent1 7 2 2 4 2 2 3 2" xfId="49970" xr:uid="{00000000-0005-0000-0000-00007AC20000}"/>
    <cellStyle name="20% - Accent1 7 2 2 4 2 2 4" xfId="49971" xr:uid="{00000000-0005-0000-0000-00007BC20000}"/>
    <cellStyle name="20% - Accent1 7 2 2 4 2 3" xfId="49972" xr:uid="{00000000-0005-0000-0000-00007CC20000}"/>
    <cellStyle name="20% - Accent1 7 2 2 4 2 3 2" xfId="49973" xr:uid="{00000000-0005-0000-0000-00007DC20000}"/>
    <cellStyle name="20% - Accent1 7 2 2 4 2 3 2 2" xfId="49974" xr:uid="{00000000-0005-0000-0000-00007EC20000}"/>
    <cellStyle name="20% - Accent1 7 2 2 4 2 3 2 2 2" xfId="49975" xr:uid="{00000000-0005-0000-0000-00007FC20000}"/>
    <cellStyle name="20% - Accent1 7 2 2 4 2 3 2 3" xfId="49976" xr:uid="{00000000-0005-0000-0000-000080C20000}"/>
    <cellStyle name="20% - Accent1 7 2 2 4 2 3 3" xfId="49977" xr:uid="{00000000-0005-0000-0000-000081C20000}"/>
    <cellStyle name="20% - Accent1 7 2 2 4 2 3 3 2" xfId="49978" xr:uid="{00000000-0005-0000-0000-000082C20000}"/>
    <cellStyle name="20% - Accent1 7 2 2 4 2 3 4" xfId="49979" xr:uid="{00000000-0005-0000-0000-000083C20000}"/>
    <cellStyle name="20% - Accent1 7 2 2 4 2 4" xfId="49980" xr:uid="{00000000-0005-0000-0000-000084C20000}"/>
    <cellStyle name="20% - Accent1 7 2 2 4 2 4 2" xfId="49981" xr:uid="{00000000-0005-0000-0000-000085C20000}"/>
    <cellStyle name="20% - Accent1 7 2 2 4 2 4 2 2" xfId="49982" xr:uid="{00000000-0005-0000-0000-000086C20000}"/>
    <cellStyle name="20% - Accent1 7 2 2 4 2 4 2 2 2" xfId="49983" xr:uid="{00000000-0005-0000-0000-000087C20000}"/>
    <cellStyle name="20% - Accent1 7 2 2 4 2 4 2 3" xfId="49984" xr:uid="{00000000-0005-0000-0000-000088C20000}"/>
    <cellStyle name="20% - Accent1 7 2 2 4 2 4 3" xfId="49985" xr:uid="{00000000-0005-0000-0000-000089C20000}"/>
    <cellStyle name="20% - Accent1 7 2 2 4 2 4 3 2" xfId="49986" xr:uid="{00000000-0005-0000-0000-00008AC20000}"/>
    <cellStyle name="20% - Accent1 7 2 2 4 2 4 4" xfId="49987" xr:uid="{00000000-0005-0000-0000-00008BC20000}"/>
    <cellStyle name="20% - Accent1 7 2 2 4 2 5" xfId="49988" xr:uid="{00000000-0005-0000-0000-00008CC20000}"/>
    <cellStyle name="20% - Accent1 7 2 2 4 2 5 2" xfId="49989" xr:uid="{00000000-0005-0000-0000-00008DC20000}"/>
    <cellStyle name="20% - Accent1 7 2 2 4 2 5 2 2" xfId="49990" xr:uid="{00000000-0005-0000-0000-00008EC20000}"/>
    <cellStyle name="20% - Accent1 7 2 2 4 2 5 3" xfId="49991" xr:uid="{00000000-0005-0000-0000-00008FC20000}"/>
    <cellStyle name="20% - Accent1 7 2 2 4 2 6" xfId="49992" xr:uid="{00000000-0005-0000-0000-000090C20000}"/>
    <cellStyle name="20% - Accent1 7 2 2 4 2 6 2" xfId="49993" xr:uid="{00000000-0005-0000-0000-000091C20000}"/>
    <cellStyle name="20% - Accent1 7 2 2 4 2 6 2 2" xfId="49994" xr:uid="{00000000-0005-0000-0000-000092C20000}"/>
    <cellStyle name="20% - Accent1 7 2 2 4 2 6 3" xfId="49995" xr:uid="{00000000-0005-0000-0000-000093C20000}"/>
    <cellStyle name="20% - Accent1 7 2 2 4 2 7" xfId="49996" xr:uid="{00000000-0005-0000-0000-000094C20000}"/>
    <cellStyle name="20% - Accent1 7 2 2 4 2 7 2" xfId="49997" xr:uid="{00000000-0005-0000-0000-000095C20000}"/>
    <cellStyle name="20% - Accent1 7 2 2 4 2 8" xfId="49998" xr:uid="{00000000-0005-0000-0000-000096C20000}"/>
    <cellStyle name="20% - Accent1 7 2 2 4 2 8 2" xfId="49999" xr:uid="{00000000-0005-0000-0000-000097C20000}"/>
    <cellStyle name="20% - Accent1 7 2 2 4 2 9" xfId="50000" xr:uid="{00000000-0005-0000-0000-000098C20000}"/>
    <cellStyle name="20% - Accent1 7 2 2 4 3" xfId="50001" xr:uid="{00000000-0005-0000-0000-000099C20000}"/>
    <cellStyle name="20% - Accent1 7 2 2 4 3 2" xfId="50002" xr:uid="{00000000-0005-0000-0000-00009AC20000}"/>
    <cellStyle name="20% - Accent1 7 2 2 4 3 2 2" xfId="50003" xr:uid="{00000000-0005-0000-0000-00009BC20000}"/>
    <cellStyle name="20% - Accent1 7 2 2 4 3 2 2 2" xfId="50004" xr:uid="{00000000-0005-0000-0000-00009CC20000}"/>
    <cellStyle name="20% - Accent1 7 2 2 4 3 2 2 2 2" xfId="50005" xr:uid="{00000000-0005-0000-0000-00009DC20000}"/>
    <cellStyle name="20% - Accent1 7 2 2 4 3 2 2 3" xfId="50006" xr:uid="{00000000-0005-0000-0000-00009EC20000}"/>
    <cellStyle name="20% - Accent1 7 2 2 4 3 2 3" xfId="50007" xr:uid="{00000000-0005-0000-0000-00009FC20000}"/>
    <cellStyle name="20% - Accent1 7 2 2 4 3 2 3 2" xfId="50008" xr:uid="{00000000-0005-0000-0000-0000A0C20000}"/>
    <cellStyle name="20% - Accent1 7 2 2 4 3 2 4" xfId="50009" xr:uid="{00000000-0005-0000-0000-0000A1C20000}"/>
    <cellStyle name="20% - Accent1 7 2 2 4 3 3" xfId="50010" xr:uid="{00000000-0005-0000-0000-0000A2C20000}"/>
    <cellStyle name="20% - Accent1 7 2 2 4 3 3 2" xfId="50011" xr:uid="{00000000-0005-0000-0000-0000A3C20000}"/>
    <cellStyle name="20% - Accent1 7 2 2 4 3 3 2 2" xfId="50012" xr:uid="{00000000-0005-0000-0000-0000A4C20000}"/>
    <cellStyle name="20% - Accent1 7 2 2 4 3 3 2 2 2" xfId="50013" xr:uid="{00000000-0005-0000-0000-0000A5C20000}"/>
    <cellStyle name="20% - Accent1 7 2 2 4 3 3 2 3" xfId="50014" xr:uid="{00000000-0005-0000-0000-0000A6C20000}"/>
    <cellStyle name="20% - Accent1 7 2 2 4 3 3 3" xfId="50015" xr:uid="{00000000-0005-0000-0000-0000A7C20000}"/>
    <cellStyle name="20% - Accent1 7 2 2 4 3 3 3 2" xfId="50016" xr:uid="{00000000-0005-0000-0000-0000A8C20000}"/>
    <cellStyle name="20% - Accent1 7 2 2 4 3 3 4" xfId="50017" xr:uid="{00000000-0005-0000-0000-0000A9C20000}"/>
    <cellStyle name="20% - Accent1 7 2 2 4 3 4" xfId="50018" xr:uid="{00000000-0005-0000-0000-0000AAC20000}"/>
    <cellStyle name="20% - Accent1 7 2 2 4 3 4 2" xfId="50019" xr:uid="{00000000-0005-0000-0000-0000ABC20000}"/>
    <cellStyle name="20% - Accent1 7 2 2 4 3 4 2 2" xfId="50020" xr:uid="{00000000-0005-0000-0000-0000ACC20000}"/>
    <cellStyle name="20% - Accent1 7 2 2 4 3 4 2 2 2" xfId="50021" xr:uid="{00000000-0005-0000-0000-0000ADC20000}"/>
    <cellStyle name="20% - Accent1 7 2 2 4 3 4 2 3" xfId="50022" xr:uid="{00000000-0005-0000-0000-0000AEC20000}"/>
    <cellStyle name="20% - Accent1 7 2 2 4 3 4 3" xfId="50023" xr:uid="{00000000-0005-0000-0000-0000AFC20000}"/>
    <cellStyle name="20% - Accent1 7 2 2 4 3 4 3 2" xfId="50024" xr:uid="{00000000-0005-0000-0000-0000B0C20000}"/>
    <cellStyle name="20% - Accent1 7 2 2 4 3 4 4" xfId="50025" xr:uid="{00000000-0005-0000-0000-0000B1C20000}"/>
    <cellStyle name="20% - Accent1 7 2 2 4 3 5" xfId="50026" xr:uid="{00000000-0005-0000-0000-0000B2C20000}"/>
    <cellStyle name="20% - Accent1 7 2 2 4 3 5 2" xfId="50027" xr:uid="{00000000-0005-0000-0000-0000B3C20000}"/>
    <cellStyle name="20% - Accent1 7 2 2 4 3 5 2 2" xfId="50028" xr:uid="{00000000-0005-0000-0000-0000B4C20000}"/>
    <cellStyle name="20% - Accent1 7 2 2 4 3 5 3" xfId="50029" xr:uid="{00000000-0005-0000-0000-0000B5C20000}"/>
    <cellStyle name="20% - Accent1 7 2 2 4 3 6" xfId="50030" xr:uid="{00000000-0005-0000-0000-0000B6C20000}"/>
    <cellStyle name="20% - Accent1 7 2 2 4 3 6 2" xfId="50031" xr:uid="{00000000-0005-0000-0000-0000B7C20000}"/>
    <cellStyle name="20% - Accent1 7 2 2 4 3 6 2 2" xfId="50032" xr:uid="{00000000-0005-0000-0000-0000B8C20000}"/>
    <cellStyle name="20% - Accent1 7 2 2 4 3 6 3" xfId="50033" xr:uid="{00000000-0005-0000-0000-0000B9C20000}"/>
    <cellStyle name="20% - Accent1 7 2 2 4 3 7" xfId="50034" xr:uid="{00000000-0005-0000-0000-0000BAC20000}"/>
    <cellStyle name="20% - Accent1 7 2 2 4 3 7 2" xfId="50035" xr:uid="{00000000-0005-0000-0000-0000BBC20000}"/>
    <cellStyle name="20% - Accent1 7 2 2 4 3 8" xfId="50036" xr:uid="{00000000-0005-0000-0000-0000BCC20000}"/>
    <cellStyle name="20% - Accent1 7 2 2 4 3 8 2" xfId="50037" xr:uid="{00000000-0005-0000-0000-0000BDC20000}"/>
    <cellStyle name="20% - Accent1 7 2 2 4 3 9" xfId="50038" xr:uid="{00000000-0005-0000-0000-0000BEC20000}"/>
    <cellStyle name="20% - Accent1 7 2 2 4 4" xfId="50039" xr:uid="{00000000-0005-0000-0000-0000BFC20000}"/>
    <cellStyle name="20% - Accent1 7 2 2 4 4 2" xfId="50040" xr:uid="{00000000-0005-0000-0000-0000C0C20000}"/>
    <cellStyle name="20% - Accent1 7 2 2 4 4 2 2" xfId="50041" xr:uid="{00000000-0005-0000-0000-0000C1C20000}"/>
    <cellStyle name="20% - Accent1 7 2 2 4 4 2 2 2" xfId="50042" xr:uid="{00000000-0005-0000-0000-0000C2C20000}"/>
    <cellStyle name="20% - Accent1 7 2 2 4 4 2 3" xfId="50043" xr:uid="{00000000-0005-0000-0000-0000C3C20000}"/>
    <cellStyle name="20% - Accent1 7 2 2 4 4 3" xfId="50044" xr:uid="{00000000-0005-0000-0000-0000C4C20000}"/>
    <cellStyle name="20% - Accent1 7 2 2 4 4 3 2" xfId="50045" xr:uid="{00000000-0005-0000-0000-0000C5C20000}"/>
    <cellStyle name="20% - Accent1 7 2 2 4 4 4" xfId="50046" xr:uid="{00000000-0005-0000-0000-0000C6C20000}"/>
    <cellStyle name="20% - Accent1 7 2 2 4 5" xfId="50047" xr:uid="{00000000-0005-0000-0000-0000C7C20000}"/>
    <cellStyle name="20% - Accent1 7 2 2 4 5 2" xfId="50048" xr:uid="{00000000-0005-0000-0000-0000C8C20000}"/>
    <cellStyle name="20% - Accent1 7 2 2 4 5 2 2" xfId="50049" xr:uid="{00000000-0005-0000-0000-0000C9C20000}"/>
    <cellStyle name="20% - Accent1 7 2 2 4 5 2 2 2" xfId="50050" xr:uid="{00000000-0005-0000-0000-0000CAC20000}"/>
    <cellStyle name="20% - Accent1 7 2 2 4 5 2 3" xfId="50051" xr:uid="{00000000-0005-0000-0000-0000CBC20000}"/>
    <cellStyle name="20% - Accent1 7 2 2 4 5 3" xfId="50052" xr:uid="{00000000-0005-0000-0000-0000CCC20000}"/>
    <cellStyle name="20% - Accent1 7 2 2 4 5 3 2" xfId="50053" xr:uid="{00000000-0005-0000-0000-0000CDC20000}"/>
    <cellStyle name="20% - Accent1 7 2 2 4 5 4" xfId="50054" xr:uid="{00000000-0005-0000-0000-0000CEC20000}"/>
    <cellStyle name="20% - Accent1 7 2 2 4 6" xfId="50055" xr:uid="{00000000-0005-0000-0000-0000CFC20000}"/>
    <cellStyle name="20% - Accent1 7 2 2 4 6 2" xfId="50056" xr:uid="{00000000-0005-0000-0000-0000D0C20000}"/>
    <cellStyle name="20% - Accent1 7 2 2 4 6 2 2" xfId="50057" xr:uid="{00000000-0005-0000-0000-0000D1C20000}"/>
    <cellStyle name="20% - Accent1 7 2 2 4 6 2 2 2" xfId="50058" xr:uid="{00000000-0005-0000-0000-0000D2C20000}"/>
    <cellStyle name="20% - Accent1 7 2 2 4 6 2 3" xfId="50059" xr:uid="{00000000-0005-0000-0000-0000D3C20000}"/>
    <cellStyle name="20% - Accent1 7 2 2 4 6 3" xfId="50060" xr:uid="{00000000-0005-0000-0000-0000D4C20000}"/>
    <cellStyle name="20% - Accent1 7 2 2 4 6 3 2" xfId="50061" xr:uid="{00000000-0005-0000-0000-0000D5C20000}"/>
    <cellStyle name="20% - Accent1 7 2 2 4 6 4" xfId="50062" xr:uid="{00000000-0005-0000-0000-0000D6C20000}"/>
    <cellStyle name="20% - Accent1 7 2 2 4 7" xfId="50063" xr:uid="{00000000-0005-0000-0000-0000D7C20000}"/>
    <cellStyle name="20% - Accent1 7 2 2 4 7 2" xfId="50064" xr:uid="{00000000-0005-0000-0000-0000D8C20000}"/>
    <cellStyle name="20% - Accent1 7 2 2 4 7 2 2" xfId="50065" xr:uid="{00000000-0005-0000-0000-0000D9C20000}"/>
    <cellStyle name="20% - Accent1 7 2 2 4 7 3" xfId="50066" xr:uid="{00000000-0005-0000-0000-0000DAC20000}"/>
    <cellStyle name="20% - Accent1 7 2 2 4 8" xfId="50067" xr:uid="{00000000-0005-0000-0000-0000DBC20000}"/>
    <cellStyle name="20% - Accent1 7 2 2 4 8 2" xfId="50068" xr:uid="{00000000-0005-0000-0000-0000DCC20000}"/>
    <cellStyle name="20% - Accent1 7 2 2 4 8 2 2" xfId="50069" xr:uid="{00000000-0005-0000-0000-0000DDC20000}"/>
    <cellStyle name="20% - Accent1 7 2 2 4 8 3" xfId="50070" xr:uid="{00000000-0005-0000-0000-0000DEC20000}"/>
    <cellStyle name="20% - Accent1 7 2 2 4 9" xfId="50071" xr:uid="{00000000-0005-0000-0000-0000DFC20000}"/>
    <cellStyle name="20% - Accent1 7 2 2 4 9 2" xfId="50072" xr:uid="{00000000-0005-0000-0000-0000E0C20000}"/>
    <cellStyle name="20% - Accent1 7 2 2 5" xfId="50073" xr:uid="{00000000-0005-0000-0000-0000E1C20000}"/>
    <cellStyle name="20% - Accent1 7 2 2 5 2" xfId="50074" xr:uid="{00000000-0005-0000-0000-0000E2C20000}"/>
    <cellStyle name="20% - Accent1 7 2 2 5 2 2" xfId="50075" xr:uid="{00000000-0005-0000-0000-0000E3C20000}"/>
    <cellStyle name="20% - Accent1 7 2 2 5 2 2 2" xfId="50076" xr:uid="{00000000-0005-0000-0000-0000E4C20000}"/>
    <cellStyle name="20% - Accent1 7 2 2 5 2 2 2 2" xfId="50077" xr:uid="{00000000-0005-0000-0000-0000E5C20000}"/>
    <cellStyle name="20% - Accent1 7 2 2 5 2 2 3" xfId="50078" xr:uid="{00000000-0005-0000-0000-0000E6C20000}"/>
    <cellStyle name="20% - Accent1 7 2 2 5 2 3" xfId="50079" xr:uid="{00000000-0005-0000-0000-0000E7C20000}"/>
    <cellStyle name="20% - Accent1 7 2 2 5 2 3 2" xfId="50080" xr:uid="{00000000-0005-0000-0000-0000E8C20000}"/>
    <cellStyle name="20% - Accent1 7 2 2 5 2 4" xfId="50081" xr:uid="{00000000-0005-0000-0000-0000E9C20000}"/>
    <cellStyle name="20% - Accent1 7 2 2 5 3" xfId="50082" xr:uid="{00000000-0005-0000-0000-0000EAC20000}"/>
    <cellStyle name="20% - Accent1 7 2 2 5 3 2" xfId="50083" xr:uid="{00000000-0005-0000-0000-0000EBC20000}"/>
    <cellStyle name="20% - Accent1 7 2 2 5 3 2 2" xfId="50084" xr:uid="{00000000-0005-0000-0000-0000ECC20000}"/>
    <cellStyle name="20% - Accent1 7 2 2 5 3 2 2 2" xfId="50085" xr:uid="{00000000-0005-0000-0000-0000EDC20000}"/>
    <cellStyle name="20% - Accent1 7 2 2 5 3 2 3" xfId="50086" xr:uid="{00000000-0005-0000-0000-0000EEC20000}"/>
    <cellStyle name="20% - Accent1 7 2 2 5 3 3" xfId="50087" xr:uid="{00000000-0005-0000-0000-0000EFC20000}"/>
    <cellStyle name="20% - Accent1 7 2 2 5 3 3 2" xfId="50088" xr:uid="{00000000-0005-0000-0000-0000F0C20000}"/>
    <cellStyle name="20% - Accent1 7 2 2 5 3 4" xfId="50089" xr:uid="{00000000-0005-0000-0000-0000F1C20000}"/>
    <cellStyle name="20% - Accent1 7 2 2 5 4" xfId="50090" xr:uid="{00000000-0005-0000-0000-0000F2C20000}"/>
    <cellStyle name="20% - Accent1 7 2 2 5 4 2" xfId="50091" xr:uid="{00000000-0005-0000-0000-0000F3C20000}"/>
    <cellStyle name="20% - Accent1 7 2 2 5 4 2 2" xfId="50092" xr:uid="{00000000-0005-0000-0000-0000F4C20000}"/>
    <cellStyle name="20% - Accent1 7 2 2 5 4 2 2 2" xfId="50093" xr:uid="{00000000-0005-0000-0000-0000F5C20000}"/>
    <cellStyle name="20% - Accent1 7 2 2 5 4 2 3" xfId="50094" xr:uid="{00000000-0005-0000-0000-0000F6C20000}"/>
    <cellStyle name="20% - Accent1 7 2 2 5 4 3" xfId="50095" xr:uid="{00000000-0005-0000-0000-0000F7C20000}"/>
    <cellStyle name="20% - Accent1 7 2 2 5 4 3 2" xfId="50096" xr:uid="{00000000-0005-0000-0000-0000F8C20000}"/>
    <cellStyle name="20% - Accent1 7 2 2 5 4 4" xfId="50097" xr:uid="{00000000-0005-0000-0000-0000F9C20000}"/>
    <cellStyle name="20% - Accent1 7 2 2 5 5" xfId="50098" xr:uid="{00000000-0005-0000-0000-0000FAC20000}"/>
    <cellStyle name="20% - Accent1 7 2 2 5 5 2" xfId="50099" xr:uid="{00000000-0005-0000-0000-0000FBC20000}"/>
    <cellStyle name="20% - Accent1 7 2 2 5 5 2 2" xfId="50100" xr:uid="{00000000-0005-0000-0000-0000FCC20000}"/>
    <cellStyle name="20% - Accent1 7 2 2 5 5 3" xfId="50101" xr:uid="{00000000-0005-0000-0000-0000FDC20000}"/>
    <cellStyle name="20% - Accent1 7 2 2 5 6" xfId="50102" xr:uid="{00000000-0005-0000-0000-0000FEC20000}"/>
    <cellStyle name="20% - Accent1 7 2 2 5 6 2" xfId="50103" xr:uid="{00000000-0005-0000-0000-0000FFC20000}"/>
    <cellStyle name="20% - Accent1 7 2 2 5 6 2 2" xfId="50104" xr:uid="{00000000-0005-0000-0000-000000C30000}"/>
    <cellStyle name="20% - Accent1 7 2 2 5 6 3" xfId="50105" xr:uid="{00000000-0005-0000-0000-000001C30000}"/>
    <cellStyle name="20% - Accent1 7 2 2 5 7" xfId="50106" xr:uid="{00000000-0005-0000-0000-000002C30000}"/>
    <cellStyle name="20% - Accent1 7 2 2 5 7 2" xfId="50107" xr:uid="{00000000-0005-0000-0000-000003C30000}"/>
    <cellStyle name="20% - Accent1 7 2 2 5 8" xfId="50108" xr:uid="{00000000-0005-0000-0000-000004C30000}"/>
    <cellStyle name="20% - Accent1 7 2 2 5 8 2" xfId="50109" xr:uid="{00000000-0005-0000-0000-000005C30000}"/>
    <cellStyle name="20% - Accent1 7 2 2 5 9" xfId="50110" xr:uid="{00000000-0005-0000-0000-000006C30000}"/>
    <cellStyle name="20% - Accent1 7 2 2 6" xfId="50111" xr:uid="{00000000-0005-0000-0000-000007C30000}"/>
    <cellStyle name="20% - Accent1 7 2 2 6 2" xfId="50112" xr:uid="{00000000-0005-0000-0000-000008C30000}"/>
    <cellStyle name="20% - Accent1 7 2 2 6 2 2" xfId="50113" xr:uid="{00000000-0005-0000-0000-000009C30000}"/>
    <cellStyle name="20% - Accent1 7 2 2 6 2 2 2" xfId="50114" xr:uid="{00000000-0005-0000-0000-00000AC30000}"/>
    <cellStyle name="20% - Accent1 7 2 2 6 2 2 2 2" xfId="50115" xr:uid="{00000000-0005-0000-0000-00000BC30000}"/>
    <cellStyle name="20% - Accent1 7 2 2 6 2 2 3" xfId="50116" xr:uid="{00000000-0005-0000-0000-00000CC30000}"/>
    <cellStyle name="20% - Accent1 7 2 2 6 2 3" xfId="50117" xr:uid="{00000000-0005-0000-0000-00000DC30000}"/>
    <cellStyle name="20% - Accent1 7 2 2 6 2 3 2" xfId="50118" xr:uid="{00000000-0005-0000-0000-00000EC30000}"/>
    <cellStyle name="20% - Accent1 7 2 2 6 2 4" xfId="50119" xr:uid="{00000000-0005-0000-0000-00000FC30000}"/>
    <cellStyle name="20% - Accent1 7 2 2 6 3" xfId="50120" xr:uid="{00000000-0005-0000-0000-000010C30000}"/>
    <cellStyle name="20% - Accent1 7 2 2 6 3 2" xfId="50121" xr:uid="{00000000-0005-0000-0000-000011C30000}"/>
    <cellStyle name="20% - Accent1 7 2 2 6 3 2 2" xfId="50122" xr:uid="{00000000-0005-0000-0000-000012C30000}"/>
    <cellStyle name="20% - Accent1 7 2 2 6 3 2 2 2" xfId="50123" xr:uid="{00000000-0005-0000-0000-000013C30000}"/>
    <cellStyle name="20% - Accent1 7 2 2 6 3 2 3" xfId="50124" xr:uid="{00000000-0005-0000-0000-000014C30000}"/>
    <cellStyle name="20% - Accent1 7 2 2 6 3 3" xfId="50125" xr:uid="{00000000-0005-0000-0000-000015C30000}"/>
    <cellStyle name="20% - Accent1 7 2 2 6 3 3 2" xfId="50126" xr:uid="{00000000-0005-0000-0000-000016C30000}"/>
    <cellStyle name="20% - Accent1 7 2 2 6 3 4" xfId="50127" xr:uid="{00000000-0005-0000-0000-000017C30000}"/>
    <cellStyle name="20% - Accent1 7 2 2 6 4" xfId="50128" xr:uid="{00000000-0005-0000-0000-000018C30000}"/>
    <cellStyle name="20% - Accent1 7 2 2 6 4 2" xfId="50129" xr:uid="{00000000-0005-0000-0000-000019C30000}"/>
    <cellStyle name="20% - Accent1 7 2 2 6 4 2 2" xfId="50130" xr:uid="{00000000-0005-0000-0000-00001AC30000}"/>
    <cellStyle name="20% - Accent1 7 2 2 6 4 2 2 2" xfId="50131" xr:uid="{00000000-0005-0000-0000-00001BC30000}"/>
    <cellStyle name="20% - Accent1 7 2 2 6 4 2 3" xfId="50132" xr:uid="{00000000-0005-0000-0000-00001CC30000}"/>
    <cellStyle name="20% - Accent1 7 2 2 6 4 3" xfId="50133" xr:uid="{00000000-0005-0000-0000-00001DC30000}"/>
    <cellStyle name="20% - Accent1 7 2 2 6 4 3 2" xfId="50134" xr:uid="{00000000-0005-0000-0000-00001EC30000}"/>
    <cellStyle name="20% - Accent1 7 2 2 6 4 4" xfId="50135" xr:uid="{00000000-0005-0000-0000-00001FC30000}"/>
    <cellStyle name="20% - Accent1 7 2 2 6 5" xfId="50136" xr:uid="{00000000-0005-0000-0000-000020C30000}"/>
    <cellStyle name="20% - Accent1 7 2 2 6 5 2" xfId="50137" xr:uid="{00000000-0005-0000-0000-000021C30000}"/>
    <cellStyle name="20% - Accent1 7 2 2 6 5 2 2" xfId="50138" xr:uid="{00000000-0005-0000-0000-000022C30000}"/>
    <cellStyle name="20% - Accent1 7 2 2 6 5 3" xfId="50139" xr:uid="{00000000-0005-0000-0000-000023C30000}"/>
    <cellStyle name="20% - Accent1 7 2 2 6 6" xfId="50140" xr:uid="{00000000-0005-0000-0000-000024C30000}"/>
    <cellStyle name="20% - Accent1 7 2 2 6 6 2" xfId="50141" xr:uid="{00000000-0005-0000-0000-000025C30000}"/>
    <cellStyle name="20% - Accent1 7 2 2 6 6 2 2" xfId="50142" xr:uid="{00000000-0005-0000-0000-000026C30000}"/>
    <cellStyle name="20% - Accent1 7 2 2 6 6 3" xfId="50143" xr:uid="{00000000-0005-0000-0000-000027C30000}"/>
    <cellStyle name="20% - Accent1 7 2 2 6 7" xfId="50144" xr:uid="{00000000-0005-0000-0000-000028C30000}"/>
    <cellStyle name="20% - Accent1 7 2 2 6 7 2" xfId="50145" xr:uid="{00000000-0005-0000-0000-000029C30000}"/>
    <cellStyle name="20% - Accent1 7 2 2 6 8" xfId="50146" xr:uid="{00000000-0005-0000-0000-00002AC30000}"/>
    <cellStyle name="20% - Accent1 7 2 2 6 8 2" xfId="50147" xr:uid="{00000000-0005-0000-0000-00002BC30000}"/>
    <cellStyle name="20% - Accent1 7 2 2 6 9" xfId="50148" xr:uid="{00000000-0005-0000-0000-00002CC30000}"/>
    <cellStyle name="20% - Accent1 7 2 2 7" xfId="50149" xr:uid="{00000000-0005-0000-0000-00002DC30000}"/>
    <cellStyle name="20% - Accent1 7 2 2 7 2" xfId="50150" xr:uid="{00000000-0005-0000-0000-00002EC30000}"/>
    <cellStyle name="20% - Accent1 7 2 2 7 2 2" xfId="50151" xr:uid="{00000000-0005-0000-0000-00002FC30000}"/>
    <cellStyle name="20% - Accent1 7 2 2 7 2 2 2" xfId="50152" xr:uid="{00000000-0005-0000-0000-000030C30000}"/>
    <cellStyle name="20% - Accent1 7 2 2 7 2 3" xfId="50153" xr:uid="{00000000-0005-0000-0000-000031C30000}"/>
    <cellStyle name="20% - Accent1 7 2 2 7 3" xfId="50154" xr:uid="{00000000-0005-0000-0000-000032C30000}"/>
    <cellStyle name="20% - Accent1 7 2 2 7 3 2" xfId="50155" xr:uid="{00000000-0005-0000-0000-000033C30000}"/>
    <cellStyle name="20% - Accent1 7 2 2 7 4" xfId="50156" xr:uid="{00000000-0005-0000-0000-000034C30000}"/>
    <cellStyle name="20% - Accent1 7 2 2 8" xfId="50157" xr:uid="{00000000-0005-0000-0000-000035C30000}"/>
    <cellStyle name="20% - Accent1 7 2 2 8 2" xfId="50158" xr:uid="{00000000-0005-0000-0000-000036C30000}"/>
    <cellStyle name="20% - Accent1 7 2 2 8 2 2" xfId="50159" xr:uid="{00000000-0005-0000-0000-000037C30000}"/>
    <cellStyle name="20% - Accent1 7 2 2 8 2 2 2" xfId="50160" xr:uid="{00000000-0005-0000-0000-000038C30000}"/>
    <cellStyle name="20% - Accent1 7 2 2 8 2 3" xfId="50161" xr:uid="{00000000-0005-0000-0000-000039C30000}"/>
    <cellStyle name="20% - Accent1 7 2 2 8 3" xfId="50162" xr:uid="{00000000-0005-0000-0000-00003AC30000}"/>
    <cellStyle name="20% - Accent1 7 2 2 8 3 2" xfId="50163" xr:uid="{00000000-0005-0000-0000-00003BC30000}"/>
    <cellStyle name="20% - Accent1 7 2 2 8 4" xfId="50164" xr:uid="{00000000-0005-0000-0000-00003CC30000}"/>
    <cellStyle name="20% - Accent1 7 2 2 9" xfId="50165" xr:uid="{00000000-0005-0000-0000-00003DC30000}"/>
    <cellStyle name="20% - Accent1 7 2 2 9 2" xfId="50166" xr:uid="{00000000-0005-0000-0000-00003EC30000}"/>
    <cellStyle name="20% - Accent1 7 2 2 9 2 2" xfId="50167" xr:uid="{00000000-0005-0000-0000-00003FC30000}"/>
    <cellStyle name="20% - Accent1 7 2 2 9 2 2 2" xfId="50168" xr:uid="{00000000-0005-0000-0000-000040C30000}"/>
    <cellStyle name="20% - Accent1 7 2 2 9 2 3" xfId="50169" xr:uid="{00000000-0005-0000-0000-000041C30000}"/>
    <cellStyle name="20% - Accent1 7 2 2 9 3" xfId="50170" xr:uid="{00000000-0005-0000-0000-000042C30000}"/>
    <cellStyle name="20% - Accent1 7 2 2 9 3 2" xfId="50171" xr:uid="{00000000-0005-0000-0000-000043C30000}"/>
    <cellStyle name="20% - Accent1 7 2 2 9 4" xfId="50172" xr:uid="{00000000-0005-0000-0000-000044C30000}"/>
    <cellStyle name="20% - Accent1 7 2 3" xfId="50173" xr:uid="{00000000-0005-0000-0000-000045C30000}"/>
    <cellStyle name="20% - Accent1 7 2 3 10" xfId="50174" xr:uid="{00000000-0005-0000-0000-000046C30000}"/>
    <cellStyle name="20% - Accent1 7 2 3 10 2" xfId="50175" xr:uid="{00000000-0005-0000-0000-000047C30000}"/>
    <cellStyle name="20% - Accent1 7 2 3 11" xfId="50176" xr:uid="{00000000-0005-0000-0000-000048C30000}"/>
    <cellStyle name="20% - Accent1 7 2 3 2" xfId="50177" xr:uid="{00000000-0005-0000-0000-000049C30000}"/>
    <cellStyle name="20% - Accent1 7 2 3 2 2" xfId="50178" xr:uid="{00000000-0005-0000-0000-00004AC30000}"/>
    <cellStyle name="20% - Accent1 7 2 3 2 2 2" xfId="50179" xr:uid="{00000000-0005-0000-0000-00004BC30000}"/>
    <cellStyle name="20% - Accent1 7 2 3 2 2 2 2" xfId="50180" xr:uid="{00000000-0005-0000-0000-00004CC30000}"/>
    <cellStyle name="20% - Accent1 7 2 3 2 2 2 2 2" xfId="50181" xr:uid="{00000000-0005-0000-0000-00004DC30000}"/>
    <cellStyle name="20% - Accent1 7 2 3 2 2 2 3" xfId="50182" xr:uid="{00000000-0005-0000-0000-00004EC30000}"/>
    <cellStyle name="20% - Accent1 7 2 3 2 2 3" xfId="50183" xr:uid="{00000000-0005-0000-0000-00004FC30000}"/>
    <cellStyle name="20% - Accent1 7 2 3 2 2 3 2" xfId="50184" xr:uid="{00000000-0005-0000-0000-000050C30000}"/>
    <cellStyle name="20% - Accent1 7 2 3 2 2 4" xfId="50185" xr:uid="{00000000-0005-0000-0000-000051C30000}"/>
    <cellStyle name="20% - Accent1 7 2 3 2 3" xfId="50186" xr:uid="{00000000-0005-0000-0000-000052C30000}"/>
    <cellStyle name="20% - Accent1 7 2 3 2 3 2" xfId="50187" xr:uid="{00000000-0005-0000-0000-000053C30000}"/>
    <cellStyle name="20% - Accent1 7 2 3 2 3 2 2" xfId="50188" xr:uid="{00000000-0005-0000-0000-000054C30000}"/>
    <cellStyle name="20% - Accent1 7 2 3 2 3 2 2 2" xfId="50189" xr:uid="{00000000-0005-0000-0000-000055C30000}"/>
    <cellStyle name="20% - Accent1 7 2 3 2 3 2 3" xfId="50190" xr:uid="{00000000-0005-0000-0000-000056C30000}"/>
    <cellStyle name="20% - Accent1 7 2 3 2 3 3" xfId="50191" xr:uid="{00000000-0005-0000-0000-000057C30000}"/>
    <cellStyle name="20% - Accent1 7 2 3 2 3 3 2" xfId="50192" xr:uid="{00000000-0005-0000-0000-000058C30000}"/>
    <cellStyle name="20% - Accent1 7 2 3 2 3 4" xfId="50193" xr:uid="{00000000-0005-0000-0000-000059C30000}"/>
    <cellStyle name="20% - Accent1 7 2 3 2 4" xfId="50194" xr:uid="{00000000-0005-0000-0000-00005AC30000}"/>
    <cellStyle name="20% - Accent1 7 2 3 2 4 2" xfId="50195" xr:uid="{00000000-0005-0000-0000-00005BC30000}"/>
    <cellStyle name="20% - Accent1 7 2 3 2 4 2 2" xfId="50196" xr:uid="{00000000-0005-0000-0000-00005CC30000}"/>
    <cellStyle name="20% - Accent1 7 2 3 2 4 2 2 2" xfId="50197" xr:uid="{00000000-0005-0000-0000-00005DC30000}"/>
    <cellStyle name="20% - Accent1 7 2 3 2 4 2 3" xfId="50198" xr:uid="{00000000-0005-0000-0000-00005EC30000}"/>
    <cellStyle name="20% - Accent1 7 2 3 2 4 3" xfId="50199" xr:uid="{00000000-0005-0000-0000-00005FC30000}"/>
    <cellStyle name="20% - Accent1 7 2 3 2 4 3 2" xfId="50200" xr:uid="{00000000-0005-0000-0000-000060C30000}"/>
    <cellStyle name="20% - Accent1 7 2 3 2 4 4" xfId="50201" xr:uid="{00000000-0005-0000-0000-000061C30000}"/>
    <cellStyle name="20% - Accent1 7 2 3 2 5" xfId="50202" xr:uid="{00000000-0005-0000-0000-000062C30000}"/>
    <cellStyle name="20% - Accent1 7 2 3 2 5 2" xfId="50203" xr:uid="{00000000-0005-0000-0000-000063C30000}"/>
    <cellStyle name="20% - Accent1 7 2 3 2 5 2 2" xfId="50204" xr:uid="{00000000-0005-0000-0000-000064C30000}"/>
    <cellStyle name="20% - Accent1 7 2 3 2 5 3" xfId="50205" xr:uid="{00000000-0005-0000-0000-000065C30000}"/>
    <cellStyle name="20% - Accent1 7 2 3 2 6" xfId="50206" xr:uid="{00000000-0005-0000-0000-000066C30000}"/>
    <cellStyle name="20% - Accent1 7 2 3 2 6 2" xfId="50207" xr:uid="{00000000-0005-0000-0000-000067C30000}"/>
    <cellStyle name="20% - Accent1 7 2 3 2 6 2 2" xfId="50208" xr:uid="{00000000-0005-0000-0000-000068C30000}"/>
    <cellStyle name="20% - Accent1 7 2 3 2 6 3" xfId="50209" xr:uid="{00000000-0005-0000-0000-000069C30000}"/>
    <cellStyle name="20% - Accent1 7 2 3 2 7" xfId="50210" xr:uid="{00000000-0005-0000-0000-00006AC30000}"/>
    <cellStyle name="20% - Accent1 7 2 3 2 7 2" xfId="50211" xr:uid="{00000000-0005-0000-0000-00006BC30000}"/>
    <cellStyle name="20% - Accent1 7 2 3 2 8" xfId="50212" xr:uid="{00000000-0005-0000-0000-00006CC30000}"/>
    <cellStyle name="20% - Accent1 7 2 3 2 8 2" xfId="50213" xr:uid="{00000000-0005-0000-0000-00006DC30000}"/>
    <cellStyle name="20% - Accent1 7 2 3 2 9" xfId="50214" xr:uid="{00000000-0005-0000-0000-00006EC30000}"/>
    <cellStyle name="20% - Accent1 7 2 3 3" xfId="50215" xr:uid="{00000000-0005-0000-0000-00006FC30000}"/>
    <cellStyle name="20% - Accent1 7 2 3 3 2" xfId="50216" xr:uid="{00000000-0005-0000-0000-000070C30000}"/>
    <cellStyle name="20% - Accent1 7 2 3 3 2 2" xfId="50217" xr:uid="{00000000-0005-0000-0000-000071C30000}"/>
    <cellStyle name="20% - Accent1 7 2 3 3 2 2 2" xfId="50218" xr:uid="{00000000-0005-0000-0000-000072C30000}"/>
    <cellStyle name="20% - Accent1 7 2 3 3 2 2 2 2" xfId="50219" xr:uid="{00000000-0005-0000-0000-000073C30000}"/>
    <cellStyle name="20% - Accent1 7 2 3 3 2 2 3" xfId="50220" xr:uid="{00000000-0005-0000-0000-000074C30000}"/>
    <cellStyle name="20% - Accent1 7 2 3 3 2 3" xfId="50221" xr:uid="{00000000-0005-0000-0000-000075C30000}"/>
    <cellStyle name="20% - Accent1 7 2 3 3 2 3 2" xfId="50222" xr:uid="{00000000-0005-0000-0000-000076C30000}"/>
    <cellStyle name="20% - Accent1 7 2 3 3 2 4" xfId="50223" xr:uid="{00000000-0005-0000-0000-000077C30000}"/>
    <cellStyle name="20% - Accent1 7 2 3 3 3" xfId="50224" xr:uid="{00000000-0005-0000-0000-000078C30000}"/>
    <cellStyle name="20% - Accent1 7 2 3 3 3 2" xfId="50225" xr:uid="{00000000-0005-0000-0000-000079C30000}"/>
    <cellStyle name="20% - Accent1 7 2 3 3 3 2 2" xfId="50226" xr:uid="{00000000-0005-0000-0000-00007AC30000}"/>
    <cellStyle name="20% - Accent1 7 2 3 3 3 2 2 2" xfId="50227" xr:uid="{00000000-0005-0000-0000-00007BC30000}"/>
    <cellStyle name="20% - Accent1 7 2 3 3 3 2 3" xfId="50228" xr:uid="{00000000-0005-0000-0000-00007CC30000}"/>
    <cellStyle name="20% - Accent1 7 2 3 3 3 3" xfId="50229" xr:uid="{00000000-0005-0000-0000-00007DC30000}"/>
    <cellStyle name="20% - Accent1 7 2 3 3 3 3 2" xfId="50230" xr:uid="{00000000-0005-0000-0000-00007EC30000}"/>
    <cellStyle name="20% - Accent1 7 2 3 3 3 4" xfId="50231" xr:uid="{00000000-0005-0000-0000-00007FC30000}"/>
    <cellStyle name="20% - Accent1 7 2 3 3 4" xfId="50232" xr:uid="{00000000-0005-0000-0000-000080C30000}"/>
    <cellStyle name="20% - Accent1 7 2 3 3 4 2" xfId="50233" xr:uid="{00000000-0005-0000-0000-000081C30000}"/>
    <cellStyle name="20% - Accent1 7 2 3 3 4 2 2" xfId="50234" xr:uid="{00000000-0005-0000-0000-000082C30000}"/>
    <cellStyle name="20% - Accent1 7 2 3 3 4 2 2 2" xfId="50235" xr:uid="{00000000-0005-0000-0000-000083C30000}"/>
    <cellStyle name="20% - Accent1 7 2 3 3 4 2 3" xfId="50236" xr:uid="{00000000-0005-0000-0000-000084C30000}"/>
    <cellStyle name="20% - Accent1 7 2 3 3 4 3" xfId="50237" xr:uid="{00000000-0005-0000-0000-000085C30000}"/>
    <cellStyle name="20% - Accent1 7 2 3 3 4 3 2" xfId="50238" xr:uid="{00000000-0005-0000-0000-000086C30000}"/>
    <cellStyle name="20% - Accent1 7 2 3 3 4 4" xfId="50239" xr:uid="{00000000-0005-0000-0000-000087C30000}"/>
    <cellStyle name="20% - Accent1 7 2 3 3 5" xfId="50240" xr:uid="{00000000-0005-0000-0000-000088C30000}"/>
    <cellStyle name="20% - Accent1 7 2 3 3 5 2" xfId="50241" xr:uid="{00000000-0005-0000-0000-000089C30000}"/>
    <cellStyle name="20% - Accent1 7 2 3 3 5 2 2" xfId="50242" xr:uid="{00000000-0005-0000-0000-00008AC30000}"/>
    <cellStyle name="20% - Accent1 7 2 3 3 5 3" xfId="50243" xr:uid="{00000000-0005-0000-0000-00008BC30000}"/>
    <cellStyle name="20% - Accent1 7 2 3 3 6" xfId="50244" xr:uid="{00000000-0005-0000-0000-00008CC30000}"/>
    <cellStyle name="20% - Accent1 7 2 3 3 6 2" xfId="50245" xr:uid="{00000000-0005-0000-0000-00008DC30000}"/>
    <cellStyle name="20% - Accent1 7 2 3 3 6 2 2" xfId="50246" xr:uid="{00000000-0005-0000-0000-00008EC30000}"/>
    <cellStyle name="20% - Accent1 7 2 3 3 6 3" xfId="50247" xr:uid="{00000000-0005-0000-0000-00008FC30000}"/>
    <cellStyle name="20% - Accent1 7 2 3 3 7" xfId="50248" xr:uid="{00000000-0005-0000-0000-000090C30000}"/>
    <cellStyle name="20% - Accent1 7 2 3 3 7 2" xfId="50249" xr:uid="{00000000-0005-0000-0000-000091C30000}"/>
    <cellStyle name="20% - Accent1 7 2 3 3 8" xfId="50250" xr:uid="{00000000-0005-0000-0000-000092C30000}"/>
    <cellStyle name="20% - Accent1 7 2 3 3 8 2" xfId="50251" xr:uid="{00000000-0005-0000-0000-000093C30000}"/>
    <cellStyle name="20% - Accent1 7 2 3 3 9" xfId="50252" xr:uid="{00000000-0005-0000-0000-000094C30000}"/>
    <cellStyle name="20% - Accent1 7 2 3 4" xfId="50253" xr:uid="{00000000-0005-0000-0000-000095C30000}"/>
    <cellStyle name="20% - Accent1 7 2 3 4 2" xfId="50254" xr:uid="{00000000-0005-0000-0000-000096C30000}"/>
    <cellStyle name="20% - Accent1 7 2 3 4 2 2" xfId="50255" xr:uid="{00000000-0005-0000-0000-000097C30000}"/>
    <cellStyle name="20% - Accent1 7 2 3 4 2 2 2" xfId="50256" xr:uid="{00000000-0005-0000-0000-000098C30000}"/>
    <cellStyle name="20% - Accent1 7 2 3 4 2 3" xfId="50257" xr:uid="{00000000-0005-0000-0000-000099C30000}"/>
    <cellStyle name="20% - Accent1 7 2 3 4 3" xfId="50258" xr:uid="{00000000-0005-0000-0000-00009AC30000}"/>
    <cellStyle name="20% - Accent1 7 2 3 4 3 2" xfId="50259" xr:uid="{00000000-0005-0000-0000-00009BC30000}"/>
    <cellStyle name="20% - Accent1 7 2 3 4 4" xfId="50260" xr:uid="{00000000-0005-0000-0000-00009CC30000}"/>
    <cellStyle name="20% - Accent1 7 2 3 5" xfId="50261" xr:uid="{00000000-0005-0000-0000-00009DC30000}"/>
    <cellStyle name="20% - Accent1 7 2 3 5 2" xfId="50262" xr:uid="{00000000-0005-0000-0000-00009EC30000}"/>
    <cellStyle name="20% - Accent1 7 2 3 5 2 2" xfId="50263" xr:uid="{00000000-0005-0000-0000-00009FC30000}"/>
    <cellStyle name="20% - Accent1 7 2 3 5 2 2 2" xfId="50264" xr:uid="{00000000-0005-0000-0000-0000A0C30000}"/>
    <cellStyle name="20% - Accent1 7 2 3 5 2 3" xfId="50265" xr:uid="{00000000-0005-0000-0000-0000A1C30000}"/>
    <cellStyle name="20% - Accent1 7 2 3 5 3" xfId="50266" xr:uid="{00000000-0005-0000-0000-0000A2C30000}"/>
    <cellStyle name="20% - Accent1 7 2 3 5 3 2" xfId="50267" xr:uid="{00000000-0005-0000-0000-0000A3C30000}"/>
    <cellStyle name="20% - Accent1 7 2 3 5 4" xfId="50268" xr:uid="{00000000-0005-0000-0000-0000A4C30000}"/>
    <cellStyle name="20% - Accent1 7 2 3 6" xfId="50269" xr:uid="{00000000-0005-0000-0000-0000A5C30000}"/>
    <cellStyle name="20% - Accent1 7 2 3 6 2" xfId="50270" xr:uid="{00000000-0005-0000-0000-0000A6C30000}"/>
    <cellStyle name="20% - Accent1 7 2 3 6 2 2" xfId="50271" xr:uid="{00000000-0005-0000-0000-0000A7C30000}"/>
    <cellStyle name="20% - Accent1 7 2 3 6 2 2 2" xfId="50272" xr:uid="{00000000-0005-0000-0000-0000A8C30000}"/>
    <cellStyle name="20% - Accent1 7 2 3 6 2 3" xfId="50273" xr:uid="{00000000-0005-0000-0000-0000A9C30000}"/>
    <cellStyle name="20% - Accent1 7 2 3 6 3" xfId="50274" xr:uid="{00000000-0005-0000-0000-0000AAC30000}"/>
    <cellStyle name="20% - Accent1 7 2 3 6 3 2" xfId="50275" xr:uid="{00000000-0005-0000-0000-0000ABC30000}"/>
    <cellStyle name="20% - Accent1 7 2 3 6 4" xfId="50276" xr:uid="{00000000-0005-0000-0000-0000ACC30000}"/>
    <cellStyle name="20% - Accent1 7 2 3 7" xfId="50277" xr:uid="{00000000-0005-0000-0000-0000ADC30000}"/>
    <cellStyle name="20% - Accent1 7 2 3 7 2" xfId="50278" xr:uid="{00000000-0005-0000-0000-0000AEC30000}"/>
    <cellStyle name="20% - Accent1 7 2 3 7 2 2" xfId="50279" xr:uid="{00000000-0005-0000-0000-0000AFC30000}"/>
    <cellStyle name="20% - Accent1 7 2 3 7 3" xfId="50280" xr:uid="{00000000-0005-0000-0000-0000B0C30000}"/>
    <cellStyle name="20% - Accent1 7 2 3 8" xfId="50281" xr:uid="{00000000-0005-0000-0000-0000B1C30000}"/>
    <cellStyle name="20% - Accent1 7 2 3 8 2" xfId="50282" xr:uid="{00000000-0005-0000-0000-0000B2C30000}"/>
    <cellStyle name="20% - Accent1 7 2 3 8 2 2" xfId="50283" xr:uid="{00000000-0005-0000-0000-0000B3C30000}"/>
    <cellStyle name="20% - Accent1 7 2 3 8 3" xfId="50284" xr:uid="{00000000-0005-0000-0000-0000B4C30000}"/>
    <cellStyle name="20% - Accent1 7 2 3 9" xfId="50285" xr:uid="{00000000-0005-0000-0000-0000B5C30000}"/>
    <cellStyle name="20% - Accent1 7 2 3 9 2" xfId="50286" xr:uid="{00000000-0005-0000-0000-0000B6C30000}"/>
    <cellStyle name="20% - Accent1 7 2 4" xfId="50287" xr:uid="{00000000-0005-0000-0000-0000B7C30000}"/>
    <cellStyle name="20% - Accent1 7 2 4 10" xfId="50288" xr:uid="{00000000-0005-0000-0000-0000B8C30000}"/>
    <cellStyle name="20% - Accent1 7 2 4 10 2" xfId="50289" xr:uid="{00000000-0005-0000-0000-0000B9C30000}"/>
    <cellStyle name="20% - Accent1 7 2 4 11" xfId="50290" xr:uid="{00000000-0005-0000-0000-0000BAC30000}"/>
    <cellStyle name="20% - Accent1 7 2 4 2" xfId="50291" xr:uid="{00000000-0005-0000-0000-0000BBC30000}"/>
    <cellStyle name="20% - Accent1 7 2 4 2 2" xfId="50292" xr:uid="{00000000-0005-0000-0000-0000BCC30000}"/>
    <cellStyle name="20% - Accent1 7 2 4 2 2 2" xfId="50293" xr:uid="{00000000-0005-0000-0000-0000BDC30000}"/>
    <cellStyle name="20% - Accent1 7 2 4 2 2 2 2" xfId="50294" xr:uid="{00000000-0005-0000-0000-0000BEC30000}"/>
    <cellStyle name="20% - Accent1 7 2 4 2 2 2 2 2" xfId="50295" xr:uid="{00000000-0005-0000-0000-0000BFC30000}"/>
    <cellStyle name="20% - Accent1 7 2 4 2 2 2 3" xfId="50296" xr:uid="{00000000-0005-0000-0000-0000C0C30000}"/>
    <cellStyle name="20% - Accent1 7 2 4 2 2 3" xfId="50297" xr:uid="{00000000-0005-0000-0000-0000C1C30000}"/>
    <cellStyle name="20% - Accent1 7 2 4 2 2 3 2" xfId="50298" xr:uid="{00000000-0005-0000-0000-0000C2C30000}"/>
    <cellStyle name="20% - Accent1 7 2 4 2 2 4" xfId="50299" xr:uid="{00000000-0005-0000-0000-0000C3C30000}"/>
    <cellStyle name="20% - Accent1 7 2 4 2 3" xfId="50300" xr:uid="{00000000-0005-0000-0000-0000C4C30000}"/>
    <cellStyle name="20% - Accent1 7 2 4 2 3 2" xfId="50301" xr:uid="{00000000-0005-0000-0000-0000C5C30000}"/>
    <cellStyle name="20% - Accent1 7 2 4 2 3 2 2" xfId="50302" xr:uid="{00000000-0005-0000-0000-0000C6C30000}"/>
    <cellStyle name="20% - Accent1 7 2 4 2 3 2 2 2" xfId="50303" xr:uid="{00000000-0005-0000-0000-0000C7C30000}"/>
    <cellStyle name="20% - Accent1 7 2 4 2 3 2 3" xfId="50304" xr:uid="{00000000-0005-0000-0000-0000C8C30000}"/>
    <cellStyle name="20% - Accent1 7 2 4 2 3 3" xfId="50305" xr:uid="{00000000-0005-0000-0000-0000C9C30000}"/>
    <cellStyle name="20% - Accent1 7 2 4 2 3 3 2" xfId="50306" xr:uid="{00000000-0005-0000-0000-0000CAC30000}"/>
    <cellStyle name="20% - Accent1 7 2 4 2 3 4" xfId="50307" xr:uid="{00000000-0005-0000-0000-0000CBC30000}"/>
    <cellStyle name="20% - Accent1 7 2 4 2 4" xfId="50308" xr:uid="{00000000-0005-0000-0000-0000CCC30000}"/>
    <cellStyle name="20% - Accent1 7 2 4 2 4 2" xfId="50309" xr:uid="{00000000-0005-0000-0000-0000CDC30000}"/>
    <cellStyle name="20% - Accent1 7 2 4 2 4 2 2" xfId="50310" xr:uid="{00000000-0005-0000-0000-0000CEC30000}"/>
    <cellStyle name="20% - Accent1 7 2 4 2 4 2 2 2" xfId="50311" xr:uid="{00000000-0005-0000-0000-0000CFC30000}"/>
    <cellStyle name="20% - Accent1 7 2 4 2 4 2 3" xfId="50312" xr:uid="{00000000-0005-0000-0000-0000D0C30000}"/>
    <cellStyle name="20% - Accent1 7 2 4 2 4 3" xfId="50313" xr:uid="{00000000-0005-0000-0000-0000D1C30000}"/>
    <cellStyle name="20% - Accent1 7 2 4 2 4 3 2" xfId="50314" xr:uid="{00000000-0005-0000-0000-0000D2C30000}"/>
    <cellStyle name="20% - Accent1 7 2 4 2 4 4" xfId="50315" xr:uid="{00000000-0005-0000-0000-0000D3C30000}"/>
    <cellStyle name="20% - Accent1 7 2 4 2 5" xfId="50316" xr:uid="{00000000-0005-0000-0000-0000D4C30000}"/>
    <cellStyle name="20% - Accent1 7 2 4 2 5 2" xfId="50317" xr:uid="{00000000-0005-0000-0000-0000D5C30000}"/>
    <cellStyle name="20% - Accent1 7 2 4 2 5 2 2" xfId="50318" xr:uid="{00000000-0005-0000-0000-0000D6C30000}"/>
    <cellStyle name="20% - Accent1 7 2 4 2 5 3" xfId="50319" xr:uid="{00000000-0005-0000-0000-0000D7C30000}"/>
    <cellStyle name="20% - Accent1 7 2 4 2 6" xfId="50320" xr:uid="{00000000-0005-0000-0000-0000D8C30000}"/>
    <cellStyle name="20% - Accent1 7 2 4 2 6 2" xfId="50321" xr:uid="{00000000-0005-0000-0000-0000D9C30000}"/>
    <cellStyle name="20% - Accent1 7 2 4 2 6 2 2" xfId="50322" xr:uid="{00000000-0005-0000-0000-0000DAC30000}"/>
    <cellStyle name="20% - Accent1 7 2 4 2 6 3" xfId="50323" xr:uid="{00000000-0005-0000-0000-0000DBC30000}"/>
    <cellStyle name="20% - Accent1 7 2 4 2 7" xfId="50324" xr:uid="{00000000-0005-0000-0000-0000DCC30000}"/>
    <cellStyle name="20% - Accent1 7 2 4 2 7 2" xfId="50325" xr:uid="{00000000-0005-0000-0000-0000DDC30000}"/>
    <cellStyle name="20% - Accent1 7 2 4 2 8" xfId="50326" xr:uid="{00000000-0005-0000-0000-0000DEC30000}"/>
    <cellStyle name="20% - Accent1 7 2 4 2 8 2" xfId="50327" xr:uid="{00000000-0005-0000-0000-0000DFC30000}"/>
    <cellStyle name="20% - Accent1 7 2 4 2 9" xfId="50328" xr:uid="{00000000-0005-0000-0000-0000E0C30000}"/>
    <cellStyle name="20% - Accent1 7 2 4 3" xfId="50329" xr:uid="{00000000-0005-0000-0000-0000E1C30000}"/>
    <cellStyle name="20% - Accent1 7 2 4 3 2" xfId="50330" xr:uid="{00000000-0005-0000-0000-0000E2C30000}"/>
    <cellStyle name="20% - Accent1 7 2 4 3 2 2" xfId="50331" xr:uid="{00000000-0005-0000-0000-0000E3C30000}"/>
    <cellStyle name="20% - Accent1 7 2 4 3 2 2 2" xfId="50332" xr:uid="{00000000-0005-0000-0000-0000E4C30000}"/>
    <cellStyle name="20% - Accent1 7 2 4 3 2 2 2 2" xfId="50333" xr:uid="{00000000-0005-0000-0000-0000E5C30000}"/>
    <cellStyle name="20% - Accent1 7 2 4 3 2 2 3" xfId="50334" xr:uid="{00000000-0005-0000-0000-0000E6C30000}"/>
    <cellStyle name="20% - Accent1 7 2 4 3 2 3" xfId="50335" xr:uid="{00000000-0005-0000-0000-0000E7C30000}"/>
    <cellStyle name="20% - Accent1 7 2 4 3 2 3 2" xfId="50336" xr:uid="{00000000-0005-0000-0000-0000E8C30000}"/>
    <cellStyle name="20% - Accent1 7 2 4 3 2 4" xfId="50337" xr:uid="{00000000-0005-0000-0000-0000E9C30000}"/>
    <cellStyle name="20% - Accent1 7 2 4 3 3" xfId="50338" xr:uid="{00000000-0005-0000-0000-0000EAC30000}"/>
    <cellStyle name="20% - Accent1 7 2 4 3 3 2" xfId="50339" xr:uid="{00000000-0005-0000-0000-0000EBC30000}"/>
    <cellStyle name="20% - Accent1 7 2 4 3 3 2 2" xfId="50340" xr:uid="{00000000-0005-0000-0000-0000ECC30000}"/>
    <cellStyle name="20% - Accent1 7 2 4 3 3 2 2 2" xfId="50341" xr:uid="{00000000-0005-0000-0000-0000EDC30000}"/>
    <cellStyle name="20% - Accent1 7 2 4 3 3 2 3" xfId="50342" xr:uid="{00000000-0005-0000-0000-0000EEC30000}"/>
    <cellStyle name="20% - Accent1 7 2 4 3 3 3" xfId="50343" xr:uid="{00000000-0005-0000-0000-0000EFC30000}"/>
    <cellStyle name="20% - Accent1 7 2 4 3 3 3 2" xfId="50344" xr:uid="{00000000-0005-0000-0000-0000F0C30000}"/>
    <cellStyle name="20% - Accent1 7 2 4 3 3 4" xfId="50345" xr:uid="{00000000-0005-0000-0000-0000F1C30000}"/>
    <cellStyle name="20% - Accent1 7 2 4 3 4" xfId="50346" xr:uid="{00000000-0005-0000-0000-0000F2C30000}"/>
    <cellStyle name="20% - Accent1 7 2 4 3 4 2" xfId="50347" xr:uid="{00000000-0005-0000-0000-0000F3C30000}"/>
    <cellStyle name="20% - Accent1 7 2 4 3 4 2 2" xfId="50348" xr:uid="{00000000-0005-0000-0000-0000F4C30000}"/>
    <cellStyle name="20% - Accent1 7 2 4 3 4 2 2 2" xfId="50349" xr:uid="{00000000-0005-0000-0000-0000F5C30000}"/>
    <cellStyle name="20% - Accent1 7 2 4 3 4 2 3" xfId="50350" xr:uid="{00000000-0005-0000-0000-0000F6C30000}"/>
    <cellStyle name="20% - Accent1 7 2 4 3 4 3" xfId="50351" xr:uid="{00000000-0005-0000-0000-0000F7C30000}"/>
    <cellStyle name="20% - Accent1 7 2 4 3 4 3 2" xfId="50352" xr:uid="{00000000-0005-0000-0000-0000F8C30000}"/>
    <cellStyle name="20% - Accent1 7 2 4 3 4 4" xfId="50353" xr:uid="{00000000-0005-0000-0000-0000F9C30000}"/>
    <cellStyle name="20% - Accent1 7 2 4 3 5" xfId="50354" xr:uid="{00000000-0005-0000-0000-0000FAC30000}"/>
    <cellStyle name="20% - Accent1 7 2 4 3 5 2" xfId="50355" xr:uid="{00000000-0005-0000-0000-0000FBC30000}"/>
    <cellStyle name="20% - Accent1 7 2 4 3 5 2 2" xfId="50356" xr:uid="{00000000-0005-0000-0000-0000FCC30000}"/>
    <cellStyle name="20% - Accent1 7 2 4 3 5 3" xfId="50357" xr:uid="{00000000-0005-0000-0000-0000FDC30000}"/>
    <cellStyle name="20% - Accent1 7 2 4 3 6" xfId="50358" xr:uid="{00000000-0005-0000-0000-0000FEC30000}"/>
    <cellStyle name="20% - Accent1 7 2 4 3 6 2" xfId="50359" xr:uid="{00000000-0005-0000-0000-0000FFC30000}"/>
    <cellStyle name="20% - Accent1 7 2 4 3 6 2 2" xfId="50360" xr:uid="{00000000-0005-0000-0000-000000C40000}"/>
    <cellStyle name="20% - Accent1 7 2 4 3 6 3" xfId="50361" xr:uid="{00000000-0005-0000-0000-000001C40000}"/>
    <cellStyle name="20% - Accent1 7 2 4 3 7" xfId="50362" xr:uid="{00000000-0005-0000-0000-000002C40000}"/>
    <cellStyle name="20% - Accent1 7 2 4 3 7 2" xfId="50363" xr:uid="{00000000-0005-0000-0000-000003C40000}"/>
    <cellStyle name="20% - Accent1 7 2 4 3 8" xfId="50364" xr:uid="{00000000-0005-0000-0000-000004C40000}"/>
    <cellStyle name="20% - Accent1 7 2 4 3 8 2" xfId="50365" xr:uid="{00000000-0005-0000-0000-000005C40000}"/>
    <cellStyle name="20% - Accent1 7 2 4 3 9" xfId="50366" xr:uid="{00000000-0005-0000-0000-000006C40000}"/>
    <cellStyle name="20% - Accent1 7 2 4 4" xfId="50367" xr:uid="{00000000-0005-0000-0000-000007C40000}"/>
    <cellStyle name="20% - Accent1 7 2 4 4 2" xfId="50368" xr:uid="{00000000-0005-0000-0000-000008C40000}"/>
    <cellStyle name="20% - Accent1 7 2 4 4 2 2" xfId="50369" xr:uid="{00000000-0005-0000-0000-000009C40000}"/>
    <cellStyle name="20% - Accent1 7 2 4 4 2 2 2" xfId="50370" xr:uid="{00000000-0005-0000-0000-00000AC40000}"/>
    <cellStyle name="20% - Accent1 7 2 4 4 2 3" xfId="50371" xr:uid="{00000000-0005-0000-0000-00000BC40000}"/>
    <cellStyle name="20% - Accent1 7 2 4 4 3" xfId="50372" xr:uid="{00000000-0005-0000-0000-00000CC40000}"/>
    <cellStyle name="20% - Accent1 7 2 4 4 3 2" xfId="50373" xr:uid="{00000000-0005-0000-0000-00000DC40000}"/>
    <cellStyle name="20% - Accent1 7 2 4 4 4" xfId="50374" xr:uid="{00000000-0005-0000-0000-00000EC40000}"/>
    <cellStyle name="20% - Accent1 7 2 4 5" xfId="50375" xr:uid="{00000000-0005-0000-0000-00000FC40000}"/>
    <cellStyle name="20% - Accent1 7 2 4 5 2" xfId="50376" xr:uid="{00000000-0005-0000-0000-000010C40000}"/>
    <cellStyle name="20% - Accent1 7 2 4 5 2 2" xfId="50377" xr:uid="{00000000-0005-0000-0000-000011C40000}"/>
    <cellStyle name="20% - Accent1 7 2 4 5 2 2 2" xfId="50378" xr:uid="{00000000-0005-0000-0000-000012C40000}"/>
    <cellStyle name="20% - Accent1 7 2 4 5 2 3" xfId="50379" xr:uid="{00000000-0005-0000-0000-000013C40000}"/>
    <cellStyle name="20% - Accent1 7 2 4 5 3" xfId="50380" xr:uid="{00000000-0005-0000-0000-000014C40000}"/>
    <cellStyle name="20% - Accent1 7 2 4 5 3 2" xfId="50381" xr:uid="{00000000-0005-0000-0000-000015C40000}"/>
    <cellStyle name="20% - Accent1 7 2 4 5 4" xfId="50382" xr:uid="{00000000-0005-0000-0000-000016C40000}"/>
    <cellStyle name="20% - Accent1 7 2 4 6" xfId="50383" xr:uid="{00000000-0005-0000-0000-000017C40000}"/>
    <cellStyle name="20% - Accent1 7 2 4 6 2" xfId="50384" xr:uid="{00000000-0005-0000-0000-000018C40000}"/>
    <cellStyle name="20% - Accent1 7 2 4 6 2 2" xfId="50385" xr:uid="{00000000-0005-0000-0000-000019C40000}"/>
    <cellStyle name="20% - Accent1 7 2 4 6 2 2 2" xfId="50386" xr:uid="{00000000-0005-0000-0000-00001AC40000}"/>
    <cellStyle name="20% - Accent1 7 2 4 6 2 3" xfId="50387" xr:uid="{00000000-0005-0000-0000-00001BC40000}"/>
    <cellStyle name="20% - Accent1 7 2 4 6 3" xfId="50388" xr:uid="{00000000-0005-0000-0000-00001CC40000}"/>
    <cellStyle name="20% - Accent1 7 2 4 6 3 2" xfId="50389" xr:uid="{00000000-0005-0000-0000-00001DC40000}"/>
    <cellStyle name="20% - Accent1 7 2 4 6 4" xfId="50390" xr:uid="{00000000-0005-0000-0000-00001EC40000}"/>
    <cellStyle name="20% - Accent1 7 2 4 7" xfId="50391" xr:uid="{00000000-0005-0000-0000-00001FC40000}"/>
    <cellStyle name="20% - Accent1 7 2 4 7 2" xfId="50392" xr:uid="{00000000-0005-0000-0000-000020C40000}"/>
    <cellStyle name="20% - Accent1 7 2 4 7 2 2" xfId="50393" xr:uid="{00000000-0005-0000-0000-000021C40000}"/>
    <cellStyle name="20% - Accent1 7 2 4 7 3" xfId="50394" xr:uid="{00000000-0005-0000-0000-000022C40000}"/>
    <cellStyle name="20% - Accent1 7 2 4 8" xfId="50395" xr:uid="{00000000-0005-0000-0000-000023C40000}"/>
    <cellStyle name="20% - Accent1 7 2 4 8 2" xfId="50396" xr:uid="{00000000-0005-0000-0000-000024C40000}"/>
    <cellStyle name="20% - Accent1 7 2 4 8 2 2" xfId="50397" xr:uid="{00000000-0005-0000-0000-000025C40000}"/>
    <cellStyle name="20% - Accent1 7 2 4 8 3" xfId="50398" xr:uid="{00000000-0005-0000-0000-000026C40000}"/>
    <cellStyle name="20% - Accent1 7 2 4 9" xfId="50399" xr:uid="{00000000-0005-0000-0000-000027C40000}"/>
    <cellStyle name="20% - Accent1 7 2 4 9 2" xfId="50400" xr:uid="{00000000-0005-0000-0000-000028C40000}"/>
    <cellStyle name="20% - Accent1 7 2 5" xfId="50401" xr:uid="{00000000-0005-0000-0000-000029C40000}"/>
    <cellStyle name="20% - Accent1 7 2 5 10" xfId="50402" xr:uid="{00000000-0005-0000-0000-00002AC40000}"/>
    <cellStyle name="20% - Accent1 7 2 5 10 2" xfId="50403" xr:uid="{00000000-0005-0000-0000-00002BC40000}"/>
    <cellStyle name="20% - Accent1 7 2 5 11" xfId="50404" xr:uid="{00000000-0005-0000-0000-00002CC40000}"/>
    <cellStyle name="20% - Accent1 7 2 5 2" xfId="50405" xr:uid="{00000000-0005-0000-0000-00002DC40000}"/>
    <cellStyle name="20% - Accent1 7 2 5 2 2" xfId="50406" xr:uid="{00000000-0005-0000-0000-00002EC40000}"/>
    <cellStyle name="20% - Accent1 7 2 5 2 2 2" xfId="50407" xr:uid="{00000000-0005-0000-0000-00002FC40000}"/>
    <cellStyle name="20% - Accent1 7 2 5 2 2 2 2" xfId="50408" xr:uid="{00000000-0005-0000-0000-000030C40000}"/>
    <cellStyle name="20% - Accent1 7 2 5 2 2 2 2 2" xfId="50409" xr:uid="{00000000-0005-0000-0000-000031C40000}"/>
    <cellStyle name="20% - Accent1 7 2 5 2 2 2 3" xfId="50410" xr:uid="{00000000-0005-0000-0000-000032C40000}"/>
    <cellStyle name="20% - Accent1 7 2 5 2 2 3" xfId="50411" xr:uid="{00000000-0005-0000-0000-000033C40000}"/>
    <cellStyle name="20% - Accent1 7 2 5 2 2 3 2" xfId="50412" xr:uid="{00000000-0005-0000-0000-000034C40000}"/>
    <cellStyle name="20% - Accent1 7 2 5 2 2 4" xfId="50413" xr:uid="{00000000-0005-0000-0000-000035C40000}"/>
    <cellStyle name="20% - Accent1 7 2 5 2 3" xfId="50414" xr:uid="{00000000-0005-0000-0000-000036C40000}"/>
    <cellStyle name="20% - Accent1 7 2 5 2 3 2" xfId="50415" xr:uid="{00000000-0005-0000-0000-000037C40000}"/>
    <cellStyle name="20% - Accent1 7 2 5 2 3 2 2" xfId="50416" xr:uid="{00000000-0005-0000-0000-000038C40000}"/>
    <cellStyle name="20% - Accent1 7 2 5 2 3 2 2 2" xfId="50417" xr:uid="{00000000-0005-0000-0000-000039C40000}"/>
    <cellStyle name="20% - Accent1 7 2 5 2 3 2 3" xfId="50418" xr:uid="{00000000-0005-0000-0000-00003AC40000}"/>
    <cellStyle name="20% - Accent1 7 2 5 2 3 3" xfId="50419" xr:uid="{00000000-0005-0000-0000-00003BC40000}"/>
    <cellStyle name="20% - Accent1 7 2 5 2 3 3 2" xfId="50420" xr:uid="{00000000-0005-0000-0000-00003CC40000}"/>
    <cellStyle name="20% - Accent1 7 2 5 2 3 4" xfId="50421" xr:uid="{00000000-0005-0000-0000-00003DC40000}"/>
    <cellStyle name="20% - Accent1 7 2 5 2 4" xfId="50422" xr:uid="{00000000-0005-0000-0000-00003EC40000}"/>
    <cellStyle name="20% - Accent1 7 2 5 2 4 2" xfId="50423" xr:uid="{00000000-0005-0000-0000-00003FC40000}"/>
    <cellStyle name="20% - Accent1 7 2 5 2 4 2 2" xfId="50424" xr:uid="{00000000-0005-0000-0000-000040C40000}"/>
    <cellStyle name="20% - Accent1 7 2 5 2 4 2 2 2" xfId="50425" xr:uid="{00000000-0005-0000-0000-000041C40000}"/>
    <cellStyle name="20% - Accent1 7 2 5 2 4 2 3" xfId="50426" xr:uid="{00000000-0005-0000-0000-000042C40000}"/>
    <cellStyle name="20% - Accent1 7 2 5 2 4 3" xfId="50427" xr:uid="{00000000-0005-0000-0000-000043C40000}"/>
    <cellStyle name="20% - Accent1 7 2 5 2 4 3 2" xfId="50428" xr:uid="{00000000-0005-0000-0000-000044C40000}"/>
    <cellStyle name="20% - Accent1 7 2 5 2 4 4" xfId="50429" xr:uid="{00000000-0005-0000-0000-000045C40000}"/>
    <cellStyle name="20% - Accent1 7 2 5 2 5" xfId="50430" xr:uid="{00000000-0005-0000-0000-000046C40000}"/>
    <cellStyle name="20% - Accent1 7 2 5 2 5 2" xfId="50431" xr:uid="{00000000-0005-0000-0000-000047C40000}"/>
    <cellStyle name="20% - Accent1 7 2 5 2 5 2 2" xfId="50432" xr:uid="{00000000-0005-0000-0000-000048C40000}"/>
    <cellStyle name="20% - Accent1 7 2 5 2 5 3" xfId="50433" xr:uid="{00000000-0005-0000-0000-000049C40000}"/>
    <cellStyle name="20% - Accent1 7 2 5 2 6" xfId="50434" xr:uid="{00000000-0005-0000-0000-00004AC40000}"/>
    <cellStyle name="20% - Accent1 7 2 5 2 6 2" xfId="50435" xr:uid="{00000000-0005-0000-0000-00004BC40000}"/>
    <cellStyle name="20% - Accent1 7 2 5 2 6 2 2" xfId="50436" xr:uid="{00000000-0005-0000-0000-00004CC40000}"/>
    <cellStyle name="20% - Accent1 7 2 5 2 6 3" xfId="50437" xr:uid="{00000000-0005-0000-0000-00004DC40000}"/>
    <cellStyle name="20% - Accent1 7 2 5 2 7" xfId="50438" xr:uid="{00000000-0005-0000-0000-00004EC40000}"/>
    <cellStyle name="20% - Accent1 7 2 5 2 7 2" xfId="50439" xr:uid="{00000000-0005-0000-0000-00004FC40000}"/>
    <cellStyle name="20% - Accent1 7 2 5 2 8" xfId="50440" xr:uid="{00000000-0005-0000-0000-000050C40000}"/>
    <cellStyle name="20% - Accent1 7 2 5 2 8 2" xfId="50441" xr:uid="{00000000-0005-0000-0000-000051C40000}"/>
    <cellStyle name="20% - Accent1 7 2 5 2 9" xfId="50442" xr:uid="{00000000-0005-0000-0000-000052C40000}"/>
    <cellStyle name="20% - Accent1 7 2 5 3" xfId="50443" xr:uid="{00000000-0005-0000-0000-000053C40000}"/>
    <cellStyle name="20% - Accent1 7 2 5 3 2" xfId="50444" xr:uid="{00000000-0005-0000-0000-000054C40000}"/>
    <cellStyle name="20% - Accent1 7 2 5 3 2 2" xfId="50445" xr:uid="{00000000-0005-0000-0000-000055C40000}"/>
    <cellStyle name="20% - Accent1 7 2 5 3 2 2 2" xfId="50446" xr:uid="{00000000-0005-0000-0000-000056C40000}"/>
    <cellStyle name="20% - Accent1 7 2 5 3 2 2 2 2" xfId="50447" xr:uid="{00000000-0005-0000-0000-000057C40000}"/>
    <cellStyle name="20% - Accent1 7 2 5 3 2 2 3" xfId="50448" xr:uid="{00000000-0005-0000-0000-000058C40000}"/>
    <cellStyle name="20% - Accent1 7 2 5 3 2 3" xfId="50449" xr:uid="{00000000-0005-0000-0000-000059C40000}"/>
    <cellStyle name="20% - Accent1 7 2 5 3 2 3 2" xfId="50450" xr:uid="{00000000-0005-0000-0000-00005AC40000}"/>
    <cellStyle name="20% - Accent1 7 2 5 3 2 4" xfId="50451" xr:uid="{00000000-0005-0000-0000-00005BC40000}"/>
    <cellStyle name="20% - Accent1 7 2 5 3 3" xfId="50452" xr:uid="{00000000-0005-0000-0000-00005CC40000}"/>
    <cellStyle name="20% - Accent1 7 2 5 3 3 2" xfId="50453" xr:uid="{00000000-0005-0000-0000-00005DC40000}"/>
    <cellStyle name="20% - Accent1 7 2 5 3 3 2 2" xfId="50454" xr:uid="{00000000-0005-0000-0000-00005EC40000}"/>
    <cellStyle name="20% - Accent1 7 2 5 3 3 2 2 2" xfId="50455" xr:uid="{00000000-0005-0000-0000-00005FC40000}"/>
    <cellStyle name="20% - Accent1 7 2 5 3 3 2 3" xfId="50456" xr:uid="{00000000-0005-0000-0000-000060C40000}"/>
    <cellStyle name="20% - Accent1 7 2 5 3 3 3" xfId="50457" xr:uid="{00000000-0005-0000-0000-000061C40000}"/>
    <cellStyle name="20% - Accent1 7 2 5 3 3 3 2" xfId="50458" xr:uid="{00000000-0005-0000-0000-000062C40000}"/>
    <cellStyle name="20% - Accent1 7 2 5 3 3 4" xfId="50459" xr:uid="{00000000-0005-0000-0000-000063C40000}"/>
    <cellStyle name="20% - Accent1 7 2 5 3 4" xfId="50460" xr:uid="{00000000-0005-0000-0000-000064C40000}"/>
    <cellStyle name="20% - Accent1 7 2 5 3 4 2" xfId="50461" xr:uid="{00000000-0005-0000-0000-000065C40000}"/>
    <cellStyle name="20% - Accent1 7 2 5 3 4 2 2" xfId="50462" xr:uid="{00000000-0005-0000-0000-000066C40000}"/>
    <cellStyle name="20% - Accent1 7 2 5 3 4 2 2 2" xfId="50463" xr:uid="{00000000-0005-0000-0000-000067C40000}"/>
    <cellStyle name="20% - Accent1 7 2 5 3 4 2 3" xfId="50464" xr:uid="{00000000-0005-0000-0000-000068C40000}"/>
    <cellStyle name="20% - Accent1 7 2 5 3 4 3" xfId="50465" xr:uid="{00000000-0005-0000-0000-000069C40000}"/>
    <cellStyle name="20% - Accent1 7 2 5 3 4 3 2" xfId="50466" xr:uid="{00000000-0005-0000-0000-00006AC40000}"/>
    <cellStyle name="20% - Accent1 7 2 5 3 4 4" xfId="50467" xr:uid="{00000000-0005-0000-0000-00006BC40000}"/>
    <cellStyle name="20% - Accent1 7 2 5 3 5" xfId="50468" xr:uid="{00000000-0005-0000-0000-00006CC40000}"/>
    <cellStyle name="20% - Accent1 7 2 5 3 5 2" xfId="50469" xr:uid="{00000000-0005-0000-0000-00006DC40000}"/>
    <cellStyle name="20% - Accent1 7 2 5 3 5 2 2" xfId="50470" xr:uid="{00000000-0005-0000-0000-00006EC40000}"/>
    <cellStyle name="20% - Accent1 7 2 5 3 5 3" xfId="50471" xr:uid="{00000000-0005-0000-0000-00006FC40000}"/>
    <cellStyle name="20% - Accent1 7 2 5 3 6" xfId="50472" xr:uid="{00000000-0005-0000-0000-000070C40000}"/>
    <cellStyle name="20% - Accent1 7 2 5 3 6 2" xfId="50473" xr:uid="{00000000-0005-0000-0000-000071C40000}"/>
    <cellStyle name="20% - Accent1 7 2 5 3 6 2 2" xfId="50474" xr:uid="{00000000-0005-0000-0000-000072C40000}"/>
    <cellStyle name="20% - Accent1 7 2 5 3 6 3" xfId="50475" xr:uid="{00000000-0005-0000-0000-000073C40000}"/>
    <cellStyle name="20% - Accent1 7 2 5 3 7" xfId="50476" xr:uid="{00000000-0005-0000-0000-000074C40000}"/>
    <cellStyle name="20% - Accent1 7 2 5 3 7 2" xfId="50477" xr:uid="{00000000-0005-0000-0000-000075C40000}"/>
    <cellStyle name="20% - Accent1 7 2 5 3 8" xfId="50478" xr:uid="{00000000-0005-0000-0000-000076C40000}"/>
    <cellStyle name="20% - Accent1 7 2 5 3 8 2" xfId="50479" xr:uid="{00000000-0005-0000-0000-000077C40000}"/>
    <cellStyle name="20% - Accent1 7 2 5 3 9" xfId="50480" xr:uid="{00000000-0005-0000-0000-000078C40000}"/>
    <cellStyle name="20% - Accent1 7 2 5 4" xfId="50481" xr:uid="{00000000-0005-0000-0000-000079C40000}"/>
    <cellStyle name="20% - Accent1 7 2 5 4 2" xfId="50482" xr:uid="{00000000-0005-0000-0000-00007AC40000}"/>
    <cellStyle name="20% - Accent1 7 2 5 4 2 2" xfId="50483" xr:uid="{00000000-0005-0000-0000-00007BC40000}"/>
    <cellStyle name="20% - Accent1 7 2 5 4 2 2 2" xfId="50484" xr:uid="{00000000-0005-0000-0000-00007CC40000}"/>
    <cellStyle name="20% - Accent1 7 2 5 4 2 3" xfId="50485" xr:uid="{00000000-0005-0000-0000-00007DC40000}"/>
    <cellStyle name="20% - Accent1 7 2 5 4 3" xfId="50486" xr:uid="{00000000-0005-0000-0000-00007EC40000}"/>
    <cellStyle name="20% - Accent1 7 2 5 4 3 2" xfId="50487" xr:uid="{00000000-0005-0000-0000-00007FC40000}"/>
    <cellStyle name="20% - Accent1 7 2 5 4 4" xfId="50488" xr:uid="{00000000-0005-0000-0000-000080C40000}"/>
    <cellStyle name="20% - Accent1 7 2 5 5" xfId="50489" xr:uid="{00000000-0005-0000-0000-000081C40000}"/>
    <cellStyle name="20% - Accent1 7 2 5 5 2" xfId="50490" xr:uid="{00000000-0005-0000-0000-000082C40000}"/>
    <cellStyle name="20% - Accent1 7 2 5 5 2 2" xfId="50491" xr:uid="{00000000-0005-0000-0000-000083C40000}"/>
    <cellStyle name="20% - Accent1 7 2 5 5 2 2 2" xfId="50492" xr:uid="{00000000-0005-0000-0000-000084C40000}"/>
    <cellStyle name="20% - Accent1 7 2 5 5 2 3" xfId="50493" xr:uid="{00000000-0005-0000-0000-000085C40000}"/>
    <cellStyle name="20% - Accent1 7 2 5 5 3" xfId="50494" xr:uid="{00000000-0005-0000-0000-000086C40000}"/>
    <cellStyle name="20% - Accent1 7 2 5 5 3 2" xfId="50495" xr:uid="{00000000-0005-0000-0000-000087C40000}"/>
    <cellStyle name="20% - Accent1 7 2 5 5 4" xfId="50496" xr:uid="{00000000-0005-0000-0000-000088C40000}"/>
    <cellStyle name="20% - Accent1 7 2 5 6" xfId="50497" xr:uid="{00000000-0005-0000-0000-000089C40000}"/>
    <cellStyle name="20% - Accent1 7 2 5 6 2" xfId="50498" xr:uid="{00000000-0005-0000-0000-00008AC40000}"/>
    <cellStyle name="20% - Accent1 7 2 5 6 2 2" xfId="50499" xr:uid="{00000000-0005-0000-0000-00008BC40000}"/>
    <cellStyle name="20% - Accent1 7 2 5 6 2 2 2" xfId="50500" xr:uid="{00000000-0005-0000-0000-00008CC40000}"/>
    <cellStyle name="20% - Accent1 7 2 5 6 2 3" xfId="50501" xr:uid="{00000000-0005-0000-0000-00008DC40000}"/>
    <cellStyle name="20% - Accent1 7 2 5 6 3" xfId="50502" xr:uid="{00000000-0005-0000-0000-00008EC40000}"/>
    <cellStyle name="20% - Accent1 7 2 5 6 3 2" xfId="50503" xr:uid="{00000000-0005-0000-0000-00008FC40000}"/>
    <cellStyle name="20% - Accent1 7 2 5 6 4" xfId="50504" xr:uid="{00000000-0005-0000-0000-000090C40000}"/>
    <cellStyle name="20% - Accent1 7 2 5 7" xfId="50505" xr:uid="{00000000-0005-0000-0000-000091C40000}"/>
    <cellStyle name="20% - Accent1 7 2 5 7 2" xfId="50506" xr:uid="{00000000-0005-0000-0000-000092C40000}"/>
    <cellStyle name="20% - Accent1 7 2 5 7 2 2" xfId="50507" xr:uid="{00000000-0005-0000-0000-000093C40000}"/>
    <cellStyle name="20% - Accent1 7 2 5 7 3" xfId="50508" xr:uid="{00000000-0005-0000-0000-000094C40000}"/>
    <cellStyle name="20% - Accent1 7 2 5 8" xfId="50509" xr:uid="{00000000-0005-0000-0000-000095C40000}"/>
    <cellStyle name="20% - Accent1 7 2 5 8 2" xfId="50510" xr:uid="{00000000-0005-0000-0000-000096C40000}"/>
    <cellStyle name="20% - Accent1 7 2 5 8 2 2" xfId="50511" xr:uid="{00000000-0005-0000-0000-000097C40000}"/>
    <cellStyle name="20% - Accent1 7 2 5 8 3" xfId="50512" xr:uid="{00000000-0005-0000-0000-000098C40000}"/>
    <cellStyle name="20% - Accent1 7 2 5 9" xfId="50513" xr:uid="{00000000-0005-0000-0000-000099C40000}"/>
    <cellStyle name="20% - Accent1 7 2 5 9 2" xfId="50514" xr:uid="{00000000-0005-0000-0000-00009AC40000}"/>
    <cellStyle name="20% - Accent1 7 2 6" xfId="50515" xr:uid="{00000000-0005-0000-0000-00009BC40000}"/>
    <cellStyle name="20% - Accent1 7 2 6 2" xfId="50516" xr:uid="{00000000-0005-0000-0000-00009CC40000}"/>
    <cellStyle name="20% - Accent1 7 2 6 2 2" xfId="50517" xr:uid="{00000000-0005-0000-0000-00009DC40000}"/>
    <cellStyle name="20% - Accent1 7 2 6 2 2 2" xfId="50518" xr:uid="{00000000-0005-0000-0000-00009EC40000}"/>
    <cellStyle name="20% - Accent1 7 2 6 2 2 2 2" xfId="50519" xr:uid="{00000000-0005-0000-0000-00009FC40000}"/>
    <cellStyle name="20% - Accent1 7 2 6 2 2 3" xfId="50520" xr:uid="{00000000-0005-0000-0000-0000A0C40000}"/>
    <cellStyle name="20% - Accent1 7 2 6 2 3" xfId="50521" xr:uid="{00000000-0005-0000-0000-0000A1C40000}"/>
    <cellStyle name="20% - Accent1 7 2 6 2 3 2" xfId="50522" xr:uid="{00000000-0005-0000-0000-0000A2C40000}"/>
    <cellStyle name="20% - Accent1 7 2 6 2 4" xfId="50523" xr:uid="{00000000-0005-0000-0000-0000A3C40000}"/>
    <cellStyle name="20% - Accent1 7 2 6 3" xfId="50524" xr:uid="{00000000-0005-0000-0000-0000A4C40000}"/>
    <cellStyle name="20% - Accent1 7 2 6 3 2" xfId="50525" xr:uid="{00000000-0005-0000-0000-0000A5C40000}"/>
    <cellStyle name="20% - Accent1 7 2 6 3 2 2" xfId="50526" xr:uid="{00000000-0005-0000-0000-0000A6C40000}"/>
    <cellStyle name="20% - Accent1 7 2 6 3 2 2 2" xfId="50527" xr:uid="{00000000-0005-0000-0000-0000A7C40000}"/>
    <cellStyle name="20% - Accent1 7 2 6 3 2 3" xfId="50528" xr:uid="{00000000-0005-0000-0000-0000A8C40000}"/>
    <cellStyle name="20% - Accent1 7 2 6 3 3" xfId="50529" xr:uid="{00000000-0005-0000-0000-0000A9C40000}"/>
    <cellStyle name="20% - Accent1 7 2 6 3 3 2" xfId="50530" xr:uid="{00000000-0005-0000-0000-0000AAC40000}"/>
    <cellStyle name="20% - Accent1 7 2 6 3 4" xfId="50531" xr:uid="{00000000-0005-0000-0000-0000ABC40000}"/>
    <cellStyle name="20% - Accent1 7 2 6 4" xfId="50532" xr:uid="{00000000-0005-0000-0000-0000ACC40000}"/>
    <cellStyle name="20% - Accent1 7 2 6 4 2" xfId="50533" xr:uid="{00000000-0005-0000-0000-0000ADC40000}"/>
    <cellStyle name="20% - Accent1 7 2 6 4 2 2" xfId="50534" xr:uid="{00000000-0005-0000-0000-0000AEC40000}"/>
    <cellStyle name="20% - Accent1 7 2 6 4 2 2 2" xfId="50535" xr:uid="{00000000-0005-0000-0000-0000AFC40000}"/>
    <cellStyle name="20% - Accent1 7 2 6 4 2 3" xfId="50536" xr:uid="{00000000-0005-0000-0000-0000B0C40000}"/>
    <cellStyle name="20% - Accent1 7 2 6 4 3" xfId="50537" xr:uid="{00000000-0005-0000-0000-0000B1C40000}"/>
    <cellStyle name="20% - Accent1 7 2 6 4 3 2" xfId="50538" xr:uid="{00000000-0005-0000-0000-0000B2C40000}"/>
    <cellStyle name="20% - Accent1 7 2 6 4 4" xfId="50539" xr:uid="{00000000-0005-0000-0000-0000B3C40000}"/>
    <cellStyle name="20% - Accent1 7 2 6 5" xfId="50540" xr:uid="{00000000-0005-0000-0000-0000B4C40000}"/>
    <cellStyle name="20% - Accent1 7 2 6 5 2" xfId="50541" xr:uid="{00000000-0005-0000-0000-0000B5C40000}"/>
    <cellStyle name="20% - Accent1 7 2 6 5 2 2" xfId="50542" xr:uid="{00000000-0005-0000-0000-0000B6C40000}"/>
    <cellStyle name="20% - Accent1 7 2 6 5 3" xfId="50543" xr:uid="{00000000-0005-0000-0000-0000B7C40000}"/>
    <cellStyle name="20% - Accent1 7 2 6 6" xfId="50544" xr:uid="{00000000-0005-0000-0000-0000B8C40000}"/>
    <cellStyle name="20% - Accent1 7 2 6 6 2" xfId="50545" xr:uid="{00000000-0005-0000-0000-0000B9C40000}"/>
    <cellStyle name="20% - Accent1 7 2 6 6 2 2" xfId="50546" xr:uid="{00000000-0005-0000-0000-0000BAC40000}"/>
    <cellStyle name="20% - Accent1 7 2 6 6 3" xfId="50547" xr:uid="{00000000-0005-0000-0000-0000BBC40000}"/>
    <cellStyle name="20% - Accent1 7 2 6 7" xfId="50548" xr:uid="{00000000-0005-0000-0000-0000BCC40000}"/>
    <cellStyle name="20% - Accent1 7 2 6 7 2" xfId="50549" xr:uid="{00000000-0005-0000-0000-0000BDC40000}"/>
    <cellStyle name="20% - Accent1 7 2 6 8" xfId="50550" xr:uid="{00000000-0005-0000-0000-0000BEC40000}"/>
    <cellStyle name="20% - Accent1 7 2 6 8 2" xfId="50551" xr:uid="{00000000-0005-0000-0000-0000BFC40000}"/>
    <cellStyle name="20% - Accent1 7 2 6 9" xfId="50552" xr:uid="{00000000-0005-0000-0000-0000C0C40000}"/>
    <cellStyle name="20% - Accent1 7 2 7" xfId="50553" xr:uid="{00000000-0005-0000-0000-0000C1C40000}"/>
    <cellStyle name="20% - Accent1 7 2 7 2" xfId="50554" xr:uid="{00000000-0005-0000-0000-0000C2C40000}"/>
    <cellStyle name="20% - Accent1 7 2 7 2 2" xfId="50555" xr:uid="{00000000-0005-0000-0000-0000C3C40000}"/>
    <cellStyle name="20% - Accent1 7 2 7 2 2 2" xfId="50556" xr:uid="{00000000-0005-0000-0000-0000C4C40000}"/>
    <cellStyle name="20% - Accent1 7 2 7 2 2 2 2" xfId="50557" xr:uid="{00000000-0005-0000-0000-0000C5C40000}"/>
    <cellStyle name="20% - Accent1 7 2 7 2 2 3" xfId="50558" xr:uid="{00000000-0005-0000-0000-0000C6C40000}"/>
    <cellStyle name="20% - Accent1 7 2 7 2 3" xfId="50559" xr:uid="{00000000-0005-0000-0000-0000C7C40000}"/>
    <cellStyle name="20% - Accent1 7 2 7 2 3 2" xfId="50560" xr:uid="{00000000-0005-0000-0000-0000C8C40000}"/>
    <cellStyle name="20% - Accent1 7 2 7 2 4" xfId="50561" xr:uid="{00000000-0005-0000-0000-0000C9C40000}"/>
    <cellStyle name="20% - Accent1 7 2 7 3" xfId="50562" xr:uid="{00000000-0005-0000-0000-0000CAC40000}"/>
    <cellStyle name="20% - Accent1 7 2 7 3 2" xfId="50563" xr:uid="{00000000-0005-0000-0000-0000CBC40000}"/>
    <cellStyle name="20% - Accent1 7 2 7 3 2 2" xfId="50564" xr:uid="{00000000-0005-0000-0000-0000CCC40000}"/>
    <cellStyle name="20% - Accent1 7 2 7 3 2 2 2" xfId="50565" xr:uid="{00000000-0005-0000-0000-0000CDC40000}"/>
    <cellStyle name="20% - Accent1 7 2 7 3 2 3" xfId="50566" xr:uid="{00000000-0005-0000-0000-0000CEC40000}"/>
    <cellStyle name="20% - Accent1 7 2 7 3 3" xfId="50567" xr:uid="{00000000-0005-0000-0000-0000CFC40000}"/>
    <cellStyle name="20% - Accent1 7 2 7 3 3 2" xfId="50568" xr:uid="{00000000-0005-0000-0000-0000D0C40000}"/>
    <cellStyle name="20% - Accent1 7 2 7 3 4" xfId="50569" xr:uid="{00000000-0005-0000-0000-0000D1C40000}"/>
    <cellStyle name="20% - Accent1 7 2 7 4" xfId="50570" xr:uid="{00000000-0005-0000-0000-0000D2C40000}"/>
    <cellStyle name="20% - Accent1 7 2 7 4 2" xfId="50571" xr:uid="{00000000-0005-0000-0000-0000D3C40000}"/>
    <cellStyle name="20% - Accent1 7 2 7 4 2 2" xfId="50572" xr:uid="{00000000-0005-0000-0000-0000D4C40000}"/>
    <cellStyle name="20% - Accent1 7 2 7 4 2 2 2" xfId="50573" xr:uid="{00000000-0005-0000-0000-0000D5C40000}"/>
    <cellStyle name="20% - Accent1 7 2 7 4 2 3" xfId="50574" xr:uid="{00000000-0005-0000-0000-0000D6C40000}"/>
    <cellStyle name="20% - Accent1 7 2 7 4 3" xfId="50575" xr:uid="{00000000-0005-0000-0000-0000D7C40000}"/>
    <cellStyle name="20% - Accent1 7 2 7 4 3 2" xfId="50576" xr:uid="{00000000-0005-0000-0000-0000D8C40000}"/>
    <cellStyle name="20% - Accent1 7 2 7 4 4" xfId="50577" xr:uid="{00000000-0005-0000-0000-0000D9C40000}"/>
    <cellStyle name="20% - Accent1 7 2 7 5" xfId="50578" xr:uid="{00000000-0005-0000-0000-0000DAC40000}"/>
    <cellStyle name="20% - Accent1 7 2 7 5 2" xfId="50579" xr:uid="{00000000-0005-0000-0000-0000DBC40000}"/>
    <cellStyle name="20% - Accent1 7 2 7 5 2 2" xfId="50580" xr:uid="{00000000-0005-0000-0000-0000DCC40000}"/>
    <cellStyle name="20% - Accent1 7 2 7 5 3" xfId="50581" xr:uid="{00000000-0005-0000-0000-0000DDC40000}"/>
    <cellStyle name="20% - Accent1 7 2 7 6" xfId="50582" xr:uid="{00000000-0005-0000-0000-0000DEC40000}"/>
    <cellStyle name="20% - Accent1 7 2 7 6 2" xfId="50583" xr:uid="{00000000-0005-0000-0000-0000DFC40000}"/>
    <cellStyle name="20% - Accent1 7 2 7 6 2 2" xfId="50584" xr:uid="{00000000-0005-0000-0000-0000E0C40000}"/>
    <cellStyle name="20% - Accent1 7 2 7 6 3" xfId="50585" xr:uid="{00000000-0005-0000-0000-0000E1C40000}"/>
    <cellStyle name="20% - Accent1 7 2 7 7" xfId="50586" xr:uid="{00000000-0005-0000-0000-0000E2C40000}"/>
    <cellStyle name="20% - Accent1 7 2 7 7 2" xfId="50587" xr:uid="{00000000-0005-0000-0000-0000E3C40000}"/>
    <cellStyle name="20% - Accent1 7 2 7 8" xfId="50588" xr:uid="{00000000-0005-0000-0000-0000E4C40000}"/>
    <cellStyle name="20% - Accent1 7 2 7 8 2" xfId="50589" xr:uid="{00000000-0005-0000-0000-0000E5C40000}"/>
    <cellStyle name="20% - Accent1 7 2 7 9" xfId="50590" xr:uid="{00000000-0005-0000-0000-0000E6C40000}"/>
    <cellStyle name="20% - Accent1 7 2 8" xfId="50591" xr:uid="{00000000-0005-0000-0000-0000E7C40000}"/>
    <cellStyle name="20% - Accent1 7 2 8 2" xfId="50592" xr:uid="{00000000-0005-0000-0000-0000E8C40000}"/>
    <cellStyle name="20% - Accent1 7 2 8 2 2" xfId="50593" xr:uid="{00000000-0005-0000-0000-0000E9C40000}"/>
    <cellStyle name="20% - Accent1 7 2 8 2 2 2" xfId="50594" xr:uid="{00000000-0005-0000-0000-0000EAC40000}"/>
    <cellStyle name="20% - Accent1 7 2 8 2 3" xfId="50595" xr:uid="{00000000-0005-0000-0000-0000EBC40000}"/>
    <cellStyle name="20% - Accent1 7 2 8 3" xfId="50596" xr:uid="{00000000-0005-0000-0000-0000ECC40000}"/>
    <cellStyle name="20% - Accent1 7 2 8 3 2" xfId="50597" xr:uid="{00000000-0005-0000-0000-0000EDC40000}"/>
    <cellStyle name="20% - Accent1 7 2 8 4" xfId="50598" xr:uid="{00000000-0005-0000-0000-0000EEC40000}"/>
    <cellStyle name="20% - Accent1 7 2 9" xfId="50599" xr:uid="{00000000-0005-0000-0000-0000EFC40000}"/>
    <cellStyle name="20% - Accent1 7 2 9 2" xfId="50600" xr:uid="{00000000-0005-0000-0000-0000F0C40000}"/>
    <cellStyle name="20% - Accent1 7 2 9 2 2" xfId="50601" xr:uid="{00000000-0005-0000-0000-0000F1C40000}"/>
    <cellStyle name="20% - Accent1 7 2 9 2 2 2" xfId="50602" xr:uid="{00000000-0005-0000-0000-0000F2C40000}"/>
    <cellStyle name="20% - Accent1 7 2 9 2 3" xfId="50603" xr:uid="{00000000-0005-0000-0000-0000F3C40000}"/>
    <cellStyle name="20% - Accent1 7 2 9 3" xfId="50604" xr:uid="{00000000-0005-0000-0000-0000F4C40000}"/>
    <cellStyle name="20% - Accent1 7 2 9 3 2" xfId="50605" xr:uid="{00000000-0005-0000-0000-0000F5C40000}"/>
    <cellStyle name="20% - Accent1 7 2 9 4" xfId="50606" xr:uid="{00000000-0005-0000-0000-0000F6C40000}"/>
    <cellStyle name="20% - Accent1 7 3" xfId="50607" xr:uid="{00000000-0005-0000-0000-0000F7C40000}"/>
    <cellStyle name="20% - Accent1 7 3 10" xfId="50608" xr:uid="{00000000-0005-0000-0000-0000F8C40000}"/>
    <cellStyle name="20% - Accent1 7 3 10 2" xfId="50609" xr:uid="{00000000-0005-0000-0000-0000F9C40000}"/>
    <cellStyle name="20% - Accent1 7 3 10 2 2" xfId="50610" xr:uid="{00000000-0005-0000-0000-0000FAC40000}"/>
    <cellStyle name="20% - Accent1 7 3 10 3" xfId="50611" xr:uid="{00000000-0005-0000-0000-0000FBC40000}"/>
    <cellStyle name="20% - Accent1 7 3 11" xfId="50612" xr:uid="{00000000-0005-0000-0000-0000FCC40000}"/>
    <cellStyle name="20% - Accent1 7 3 11 2" xfId="50613" xr:uid="{00000000-0005-0000-0000-0000FDC40000}"/>
    <cellStyle name="20% - Accent1 7 3 11 2 2" xfId="50614" xr:uid="{00000000-0005-0000-0000-0000FEC40000}"/>
    <cellStyle name="20% - Accent1 7 3 11 3" xfId="50615" xr:uid="{00000000-0005-0000-0000-0000FFC40000}"/>
    <cellStyle name="20% - Accent1 7 3 12" xfId="50616" xr:uid="{00000000-0005-0000-0000-000000C50000}"/>
    <cellStyle name="20% - Accent1 7 3 12 2" xfId="50617" xr:uid="{00000000-0005-0000-0000-000001C50000}"/>
    <cellStyle name="20% - Accent1 7 3 13" xfId="50618" xr:uid="{00000000-0005-0000-0000-000002C50000}"/>
    <cellStyle name="20% - Accent1 7 3 13 2" xfId="50619" xr:uid="{00000000-0005-0000-0000-000003C50000}"/>
    <cellStyle name="20% - Accent1 7 3 14" xfId="50620" xr:uid="{00000000-0005-0000-0000-000004C50000}"/>
    <cellStyle name="20% - Accent1 7 3 2" xfId="50621" xr:uid="{00000000-0005-0000-0000-000005C50000}"/>
    <cellStyle name="20% - Accent1 7 3 2 10" xfId="50622" xr:uid="{00000000-0005-0000-0000-000006C50000}"/>
    <cellStyle name="20% - Accent1 7 3 2 10 2" xfId="50623" xr:uid="{00000000-0005-0000-0000-000007C50000}"/>
    <cellStyle name="20% - Accent1 7 3 2 11" xfId="50624" xr:uid="{00000000-0005-0000-0000-000008C50000}"/>
    <cellStyle name="20% - Accent1 7 3 2 2" xfId="50625" xr:uid="{00000000-0005-0000-0000-000009C50000}"/>
    <cellStyle name="20% - Accent1 7 3 2 2 2" xfId="50626" xr:uid="{00000000-0005-0000-0000-00000AC50000}"/>
    <cellStyle name="20% - Accent1 7 3 2 2 2 2" xfId="50627" xr:uid="{00000000-0005-0000-0000-00000BC50000}"/>
    <cellStyle name="20% - Accent1 7 3 2 2 2 2 2" xfId="50628" xr:uid="{00000000-0005-0000-0000-00000CC50000}"/>
    <cellStyle name="20% - Accent1 7 3 2 2 2 2 2 2" xfId="50629" xr:uid="{00000000-0005-0000-0000-00000DC50000}"/>
    <cellStyle name="20% - Accent1 7 3 2 2 2 2 3" xfId="50630" xr:uid="{00000000-0005-0000-0000-00000EC50000}"/>
    <cellStyle name="20% - Accent1 7 3 2 2 2 3" xfId="50631" xr:uid="{00000000-0005-0000-0000-00000FC50000}"/>
    <cellStyle name="20% - Accent1 7 3 2 2 2 3 2" xfId="50632" xr:uid="{00000000-0005-0000-0000-000010C50000}"/>
    <cellStyle name="20% - Accent1 7 3 2 2 2 4" xfId="50633" xr:uid="{00000000-0005-0000-0000-000011C50000}"/>
    <cellStyle name="20% - Accent1 7 3 2 2 3" xfId="50634" xr:uid="{00000000-0005-0000-0000-000012C50000}"/>
    <cellStyle name="20% - Accent1 7 3 2 2 3 2" xfId="50635" xr:uid="{00000000-0005-0000-0000-000013C50000}"/>
    <cellStyle name="20% - Accent1 7 3 2 2 3 2 2" xfId="50636" xr:uid="{00000000-0005-0000-0000-000014C50000}"/>
    <cellStyle name="20% - Accent1 7 3 2 2 3 2 2 2" xfId="50637" xr:uid="{00000000-0005-0000-0000-000015C50000}"/>
    <cellStyle name="20% - Accent1 7 3 2 2 3 2 3" xfId="50638" xr:uid="{00000000-0005-0000-0000-000016C50000}"/>
    <cellStyle name="20% - Accent1 7 3 2 2 3 3" xfId="50639" xr:uid="{00000000-0005-0000-0000-000017C50000}"/>
    <cellStyle name="20% - Accent1 7 3 2 2 3 3 2" xfId="50640" xr:uid="{00000000-0005-0000-0000-000018C50000}"/>
    <cellStyle name="20% - Accent1 7 3 2 2 3 4" xfId="50641" xr:uid="{00000000-0005-0000-0000-000019C50000}"/>
    <cellStyle name="20% - Accent1 7 3 2 2 4" xfId="50642" xr:uid="{00000000-0005-0000-0000-00001AC50000}"/>
    <cellStyle name="20% - Accent1 7 3 2 2 4 2" xfId="50643" xr:uid="{00000000-0005-0000-0000-00001BC50000}"/>
    <cellStyle name="20% - Accent1 7 3 2 2 4 2 2" xfId="50644" xr:uid="{00000000-0005-0000-0000-00001CC50000}"/>
    <cellStyle name="20% - Accent1 7 3 2 2 4 2 2 2" xfId="50645" xr:uid="{00000000-0005-0000-0000-00001DC50000}"/>
    <cellStyle name="20% - Accent1 7 3 2 2 4 2 3" xfId="50646" xr:uid="{00000000-0005-0000-0000-00001EC50000}"/>
    <cellStyle name="20% - Accent1 7 3 2 2 4 3" xfId="50647" xr:uid="{00000000-0005-0000-0000-00001FC50000}"/>
    <cellStyle name="20% - Accent1 7 3 2 2 4 3 2" xfId="50648" xr:uid="{00000000-0005-0000-0000-000020C50000}"/>
    <cellStyle name="20% - Accent1 7 3 2 2 4 4" xfId="50649" xr:uid="{00000000-0005-0000-0000-000021C50000}"/>
    <cellStyle name="20% - Accent1 7 3 2 2 5" xfId="50650" xr:uid="{00000000-0005-0000-0000-000022C50000}"/>
    <cellStyle name="20% - Accent1 7 3 2 2 5 2" xfId="50651" xr:uid="{00000000-0005-0000-0000-000023C50000}"/>
    <cellStyle name="20% - Accent1 7 3 2 2 5 2 2" xfId="50652" xr:uid="{00000000-0005-0000-0000-000024C50000}"/>
    <cellStyle name="20% - Accent1 7 3 2 2 5 3" xfId="50653" xr:uid="{00000000-0005-0000-0000-000025C50000}"/>
    <cellStyle name="20% - Accent1 7 3 2 2 6" xfId="50654" xr:uid="{00000000-0005-0000-0000-000026C50000}"/>
    <cellStyle name="20% - Accent1 7 3 2 2 6 2" xfId="50655" xr:uid="{00000000-0005-0000-0000-000027C50000}"/>
    <cellStyle name="20% - Accent1 7 3 2 2 6 2 2" xfId="50656" xr:uid="{00000000-0005-0000-0000-000028C50000}"/>
    <cellStyle name="20% - Accent1 7 3 2 2 6 3" xfId="50657" xr:uid="{00000000-0005-0000-0000-000029C50000}"/>
    <cellStyle name="20% - Accent1 7 3 2 2 7" xfId="50658" xr:uid="{00000000-0005-0000-0000-00002AC50000}"/>
    <cellStyle name="20% - Accent1 7 3 2 2 7 2" xfId="50659" xr:uid="{00000000-0005-0000-0000-00002BC50000}"/>
    <cellStyle name="20% - Accent1 7 3 2 2 8" xfId="50660" xr:uid="{00000000-0005-0000-0000-00002CC50000}"/>
    <cellStyle name="20% - Accent1 7 3 2 2 8 2" xfId="50661" xr:uid="{00000000-0005-0000-0000-00002DC50000}"/>
    <cellStyle name="20% - Accent1 7 3 2 2 9" xfId="50662" xr:uid="{00000000-0005-0000-0000-00002EC50000}"/>
    <cellStyle name="20% - Accent1 7 3 2 3" xfId="50663" xr:uid="{00000000-0005-0000-0000-00002FC50000}"/>
    <cellStyle name="20% - Accent1 7 3 2 3 2" xfId="50664" xr:uid="{00000000-0005-0000-0000-000030C50000}"/>
    <cellStyle name="20% - Accent1 7 3 2 3 2 2" xfId="50665" xr:uid="{00000000-0005-0000-0000-000031C50000}"/>
    <cellStyle name="20% - Accent1 7 3 2 3 2 2 2" xfId="50666" xr:uid="{00000000-0005-0000-0000-000032C50000}"/>
    <cellStyle name="20% - Accent1 7 3 2 3 2 2 2 2" xfId="50667" xr:uid="{00000000-0005-0000-0000-000033C50000}"/>
    <cellStyle name="20% - Accent1 7 3 2 3 2 2 3" xfId="50668" xr:uid="{00000000-0005-0000-0000-000034C50000}"/>
    <cellStyle name="20% - Accent1 7 3 2 3 2 3" xfId="50669" xr:uid="{00000000-0005-0000-0000-000035C50000}"/>
    <cellStyle name="20% - Accent1 7 3 2 3 2 3 2" xfId="50670" xr:uid="{00000000-0005-0000-0000-000036C50000}"/>
    <cellStyle name="20% - Accent1 7 3 2 3 2 4" xfId="50671" xr:uid="{00000000-0005-0000-0000-000037C50000}"/>
    <cellStyle name="20% - Accent1 7 3 2 3 3" xfId="50672" xr:uid="{00000000-0005-0000-0000-000038C50000}"/>
    <cellStyle name="20% - Accent1 7 3 2 3 3 2" xfId="50673" xr:uid="{00000000-0005-0000-0000-000039C50000}"/>
    <cellStyle name="20% - Accent1 7 3 2 3 3 2 2" xfId="50674" xr:uid="{00000000-0005-0000-0000-00003AC50000}"/>
    <cellStyle name="20% - Accent1 7 3 2 3 3 2 2 2" xfId="50675" xr:uid="{00000000-0005-0000-0000-00003BC50000}"/>
    <cellStyle name="20% - Accent1 7 3 2 3 3 2 3" xfId="50676" xr:uid="{00000000-0005-0000-0000-00003CC50000}"/>
    <cellStyle name="20% - Accent1 7 3 2 3 3 3" xfId="50677" xr:uid="{00000000-0005-0000-0000-00003DC50000}"/>
    <cellStyle name="20% - Accent1 7 3 2 3 3 3 2" xfId="50678" xr:uid="{00000000-0005-0000-0000-00003EC50000}"/>
    <cellStyle name="20% - Accent1 7 3 2 3 3 4" xfId="50679" xr:uid="{00000000-0005-0000-0000-00003FC50000}"/>
    <cellStyle name="20% - Accent1 7 3 2 3 4" xfId="50680" xr:uid="{00000000-0005-0000-0000-000040C50000}"/>
    <cellStyle name="20% - Accent1 7 3 2 3 4 2" xfId="50681" xr:uid="{00000000-0005-0000-0000-000041C50000}"/>
    <cellStyle name="20% - Accent1 7 3 2 3 4 2 2" xfId="50682" xr:uid="{00000000-0005-0000-0000-000042C50000}"/>
    <cellStyle name="20% - Accent1 7 3 2 3 4 2 2 2" xfId="50683" xr:uid="{00000000-0005-0000-0000-000043C50000}"/>
    <cellStyle name="20% - Accent1 7 3 2 3 4 2 3" xfId="50684" xr:uid="{00000000-0005-0000-0000-000044C50000}"/>
    <cellStyle name="20% - Accent1 7 3 2 3 4 3" xfId="50685" xr:uid="{00000000-0005-0000-0000-000045C50000}"/>
    <cellStyle name="20% - Accent1 7 3 2 3 4 3 2" xfId="50686" xr:uid="{00000000-0005-0000-0000-000046C50000}"/>
    <cellStyle name="20% - Accent1 7 3 2 3 4 4" xfId="50687" xr:uid="{00000000-0005-0000-0000-000047C50000}"/>
    <cellStyle name="20% - Accent1 7 3 2 3 5" xfId="50688" xr:uid="{00000000-0005-0000-0000-000048C50000}"/>
    <cellStyle name="20% - Accent1 7 3 2 3 5 2" xfId="50689" xr:uid="{00000000-0005-0000-0000-000049C50000}"/>
    <cellStyle name="20% - Accent1 7 3 2 3 5 2 2" xfId="50690" xr:uid="{00000000-0005-0000-0000-00004AC50000}"/>
    <cellStyle name="20% - Accent1 7 3 2 3 5 3" xfId="50691" xr:uid="{00000000-0005-0000-0000-00004BC50000}"/>
    <cellStyle name="20% - Accent1 7 3 2 3 6" xfId="50692" xr:uid="{00000000-0005-0000-0000-00004CC50000}"/>
    <cellStyle name="20% - Accent1 7 3 2 3 6 2" xfId="50693" xr:uid="{00000000-0005-0000-0000-00004DC50000}"/>
    <cellStyle name="20% - Accent1 7 3 2 3 6 2 2" xfId="50694" xr:uid="{00000000-0005-0000-0000-00004EC50000}"/>
    <cellStyle name="20% - Accent1 7 3 2 3 6 3" xfId="50695" xr:uid="{00000000-0005-0000-0000-00004FC50000}"/>
    <cellStyle name="20% - Accent1 7 3 2 3 7" xfId="50696" xr:uid="{00000000-0005-0000-0000-000050C50000}"/>
    <cellStyle name="20% - Accent1 7 3 2 3 7 2" xfId="50697" xr:uid="{00000000-0005-0000-0000-000051C50000}"/>
    <cellStyle name="20% - Accent1 7 3 2 3 8" xfId="50698" xr:uid="{00000000-0005-0000-0000-000052C50000}"/>
    <cellStyle name="20% - Accent1 7 3 2 3 8 2" xfId="50699" xr:uid="{00000000-0005-0000-0000-000053C50000}"/>
    <cellStyle name="20% - Accent1 7 3 2 3 9" xfId="50700" xr:uid="{00000000-0005-0000-0000-000054C50000}"/>
    <cellStyle name="20% - Accent1 7 3 2 4" xfId="50701" xr:uid="{00000000-0005-0000-0000-000055C50000}"/>
    <cellStyle name="20% - Accent1 7 3 2 4 2" xfId="50702" xr:uid="{00000000-0005-0000-0000-000056C50000}"/>
    <cellStyle name="20% - Accent1 7 3 2 4 2 2" xfId="50703" xr:uid="{00000000-0005-0000-0000-000057C50000}"/>
    <cellStyle name="20% - Accent1 7 3 2 4 2 2 2" xfId="50704" xr:uid="{00000000-0005-0000-0000-000058C50000}"/>
    <cellStyle name="20% - Accent1 7 3 2 4 2 3" xfId="50705" xr:uid="{00000000-0005-0000-0000-000059C50000}"/>
    <cellStyle name="20% - Accent1 7 3 2 4 3" xfId="50706" xr:uid="{00000000-0005-0000-0000-00005AC50000}"/>
    <cellStyle name="20% - Accent1 7 3 2 4 3 2" xfId="50707" xr:uid="{00000000-0005-0000-0000-00005BC50000}"/>
    <cellStyle name="20% - Accent1 7 3 2 4 4" xfId="50708" xr:uid="{00000000-0005-0000-0000-00005CC50000}"/>
    <cellStyle name="20% - Accent1 7 3 2 5" xfId="50709" xr:uid="{00000000-0005-0000-0000-00005DC50000}"/>
    <cellStyle name="20% - Accent1 7 3 2 5 2" xfId="50710" xr:uid="{00000000-0005-0000-0000-00005EC50000}"/>
    <cellStyle name="20% - Accent1 7 3 2 5 2 2" xfId="50711" xr:uid="{00000000-0005-0000-0000-00005FC50000}"/>
    <cellStyle name="20% - Accent1 7 3 2 5 2 2 2" xfId="50712" xr:uid="{00000000-0005-0000-0000-000060C50000}"/>
    <cellStyle name="20% - Accent1 7 3 2 5 2 3" xfId="50713" xr:uid="{00000000-0005-0000-0000-000061C50000}"/>
    <cellStyle name="20% - Accent1 7 3 2 5 3" xfId="50714" xr:uid="{00000000-0005-0000-0000-000062C50000}"/>
    <cellStyle name="20% - Accent1 7 3 2 5 3 2" xfId="50715" xr:uid="{00000000-0005-0000-0000-000063C50000}"/>
    <cellStyle name="20% - Accent1 7 3 2 5 4" xfId="50716" xr:uid="{00000000-0005-0000-0000-000064C50000}"/>
    <cellStyle name="20% - Accent1 7 3 2 6" xfId="50717" xr:uid="{00000000-0005-0000-0000-000065C50000}"/>
    <cellStyle name="20% - Accent1 7 3 2 6 2" xfId="50718" xr:uid="{00000000-0005-0000-0000-000066C50000}"/>
    <cellStyle name="20% - Accent1 7 3 2 6 2 2" xfId="50719" xr:uid="{00000000-0005-0000-0000-000067C50000}"/>
    <cellStyle name="20% - Accent1 7 3 2 6 2 2 2" xfId="50720" xr:uid="{00000000-0005-0000-0000-000068C50000}"/>
    <cellStyle name="20% - Accent1 7 3 2 6 2 3" xfId="50721" xr:uid="{00000000-0005-0000-0000-000069C50000}"/>
    <cellStyle name="20% - Accent1 7 3 2 6 3" xfId="50722" xr:uid="{00000000-0005-0000-0000-00006AC50000}"/>
    <cellStyle name="20% - Accent1 7 3 2 6 3 2" xfId="50723" xr:uid="{00000000-0005-0000-0000-00006BC50000}"/>
    <cellStyle name="20% - Accent1 7 3 2 6 4" xfId="50724" xr:uid="{00000000-0005-0000-0000-00006CC50000}"/>
    <cellStyle name="20% - Accent1 7 3 2 7" xfId="50725" xr:uid="{00000000-0005-0000-0000-00006DC50000}"/>
    <cellStyle name="20% - Accent1 7 3 2 7 2" xfId="50726" xr:uid="{00000000-0005-0000-0000-00006EC50000}"/>
    <cellStyle name="20% - Accent1 7 3 2 7 2 2" xfId="50727" xr:uid="{00000000-0005-0000-0000-00006FC50000}"/>
    <cellStyle name="20% - Accent1 7 3 2 7 3" xfId="50728" xr:uid="{00000000-0005-0000-0000-000070C50000}"/>
    <cellStyle name="20% - Accent1 7 3 2 8" xfId="50729" xr:uid="{00000000-0005-0000-0000-000071C50000}"/>
    <cellStyle name="20% - Accent1 7 3 2 8 2" xfId="50730" xr:uid="{00000000-0005-0000-0000-000072C50000}"/>
    <cellStyle name="20% - Accent1 7 3 2 8 2 2" xfId="50731" xr:uid="{00000000-0005-0000-0000-000073C50000}"/>
    <cellStyle name="20% - Accent1 7 3 2 8 3" xfId="50732" xr:uid="{00000000-0005-0000-0000-000074C50000}"/>
    <cellStyle name="20% - Accent1 7 3 2 9" xfId="50733" xr:uid="{00000000-0005-0000-0000-000075C50000}"/>
    <cellStyle name="20% - Accent1 7 3 2 9 2" xfId="50734" xr:uid="{00000000-0005-0000-0000-000076C50000}"/>
    <cellStyle name="20% - Accent1 7 3 3" xfId="50735" xr:uid="{00000000-0005-0000-0000-000077C50000}"/>
    <cellStyle name="20% - Accent1 7 3 3 10" xfId="50736" xr:uid="{00000000-0005-0000-0000-000078C50000}"/>
    <cellStyle name="20% - Accent1 7 3 3 10 2" xfId="50737" xr:uid="{00000000-0005-0000-0000-000079C50000}"/>
    <cellStyle name="20% - Accent1 7 3 3 11" xfId="50738" xr:uid="{00000000-0005-0000-0000-00007AC50000}"/>
    <cellStyle name="20% - Accent1 7 3 3 2" xfId="50739" xr:uid="{00000000-0005-0000-0000-00007BC50000}"/>
    <cellStyle name="20% - Accent1 7 3 3 2 2" xfId="50740" xr:uid="{00000000-0005-0000-0000-00007CC50000}"/>
    <cellStyle name="20% - Accent1 7 3 3 2 2 2" xfId="50741" xr:uid="{00000000-0005-0000-0000-00007DC50000}"/>
    <cellStyle name="20% - Accent1 7 3 3 2 2 2 2" xfId="50742" xr:uid="{00000000-0005-0000-0000-00007EC50000}"/>
    <cellStyle name="20% - Accent1 7 3 3 2 2 2 2 2" xfId="50743" xr:uid="{00000000-0005-0000-0000-00007FC50000}"/>
    <cellStyle name="20% - Accent1 7 3 3 2 2 2 3" xfId="50744" xr:uid="{00000000-0005-0000-0000-000080C50000}"/>
    <cellStyle name="20% - Accent1 7 3 3 2 2 3" xfId="50745" xr:uid="{00000000-0005-0000-0000-000081C50000}"/>
    <cellStyle name="20% - Accent1 7 3 3 2 2 3 2" xfId="50746" xr:uid="{00000000-0005-0000-0000-000082C50000}"/>
    <cellStyle name="20% - Accent1 7 3 3 2 2 4" xfId="50747" xr:uid="{00000000-0005-0000-0000-000083C50000}"/>
    <cellStyle name="20% - Accent1 7 3 3 2 3" xfId="50748" xr:uid="{00000000-0005-0000-0000-000084C50000}"/>
    <cellStyle name="20% - Accent1 7 3 3 2 3 2" xfId="50749" xr:uid="{00000000-0005-0000-0000-000085C50000}"/>
    <cellStyle name="20% - Accent1 7 3 3 2 3 2 2" xfId="50750" xr:uid="{00000000-0005-0000-0000-000086C50000}"/>
    <cellStyle name="20% - Accent1 7 3 3 2 3 2 2 2" xfId="50751" xr:uid="{00000000-0005-0000-0000-000087C50000}"/>
    <cellStyle name="20% - Accent1 7 3 3 2 3 2 3" xfId="50752" xr:uid="{00000000-0005-0000-0000-000088C50000}"/>
    <cellStyle name="20% - Accent1 7 3 3 2 3 3" xfId="50753" xr:uid="{00000000-0005-0000-0000-000089C50000}"/>
    <cellStyle name="20% - Accent1 7 3 3 2 3 3 2" xfId="50754" xr:uid="{00000000-0005-0000-0000-00008AC50000}"/>
    <cellStyle name="20% - Accent1 7 3 3 2 3 4" xfId="50755" xr:uid="{00000000-0005-0000-0000-00008BC50000}"/>
    <cellStyle name="20% - Accent1 7 3 3 2 4" xfId="50756" xr:uid="{00000000-0005-0000-0000-00008CC50000}"/>
    <cellStyle name="20% - Accent1 7 3 3 2 4 2" xfId="50757" xr:uid="{00000000-0005-0000-0000-00008DC50000}"/>
    <cellStyle name="20% - Accent1 7 3 3 2 4 2 2" xfId="50758" xr:uid="{00000000-0005-0000-0000-00008EC50000}"/>
    <cellStyle name="20% - Accent1 7 3 3 2 4 2 2 2" xfId="50759" xr:uid="{00000000-0005-0000-0000-00008FC50000}"/>
    <cellStyle name="20% - Accent1 7 3 3 2 4 2 3" xfId="50760" xr:uid="{00000000-0005-0000-0000-000090C50000}"/>
    <cellStyle name="20% - Accent1 7 3 3 2 4 3" xfId="50761" xr:uid="{00000000-0005-0000-0000-000091C50000}"/>
    <cellStyle name="20% - Accent1 7 3 3 2 4 3 2" xfId="50762" xr:uid="{00000000-0005-0000-0000-000092C50000}"/>
    <cellStyle name="20% - Accent1 7 3 3 2 4 4" xfId="50763" xr:uid="{00000000-0005-0000-0000-000093C50000}"/>
    <cellStyle name="20% - Accent1 7 3 3 2 5" xfId="50764" xr:uid="{00000000-0005-0000-0000-000094C50000}"/>
    <cellStyle name="20% - Accent1 7 3 3 2 5 2" xfId="50765" xr:uid="{00000000-0005-0000-0000-000095C50000}"/>
    <cellStyle name="20% - Accent1 7 3 3 2 5 2 2" xfId="50766" xr:uid="{00000000-0005-0000-0000-000096C50000}"/>
    <cellStyle name="20% - Accent1 7 3 3 2 5 3" xfId="50767" xr:uid="{00000000-0005-0000-0000-000097C50000}"/>
    <cellStyle name="20% - Accent1 7 3 3 2 6" xfId="50768" xr:uid="{00000000-0005-0000-0000-000098C50000}"/>
    <cellStyle name="20% - Accent1 7 3 3 2 6 2" xfId="50769" xr:uid="{00000000-0005-0000-0000-000099C50000}"/>
    <cellStyle name="20% - Accent1 7 3 3 2 6 2 2" xfId="50770" xr:uid="{00000000-0005-0000-0000-00009AC50000}"/>
    <cellStyle name="20% - Accent1 7 3 3 2 6 3" xfId="50771" xr:uid="{00000000-0005-0000-0000-00009BC50000}"/>
    <cellStyle name="20% - Accent1 7 3 3 2 7" xfId="50772" xr:uid="{00000000-0005-0000-0000-00009CC50000}"/>
    <cellStyle name="20% - Accent1 7 3 3 2 7 2" xfId="50773" xr:uid="{00000000-0005-0000-0000-00009DC50000}"/>
    <cellStyle name="20% - Accent1 7 3 3 2 8" xfId="50774" xr:uid="{00000000-0005-0000-0000-00009EC50000}"/>
    <cellStyle name="20% - Accent1 7 3 3 2 8 2" xfId="50775" xr:uid="{00000000-0005-0000-0000-00009FC50000}"/>
    <cellStyle name="20% - Accent1 7 3 3 2 9" xfId="50776" xr:uid="{00000000-0005-0000-0000-0000A0C50000}"/>
    <cellStyle name="20% - Accent1 7 3 3 3" xfId="50777" xr:uid="{00000000-0005-0000-0000-0000A1C50000}"/>
    <cellStyle name="20% - Accent1 7 3 3 3 2" xfId="50778" xr:uid="{00000000-0005-0000-0000-0000A2C50000}"/>
    <cellStyle name="20% - Accent1 7 3 3 3 2 2" xfId="50779" xr:uid="{00000000-0005-0000-0000-0000A3C50000}"/>
    <cellStyle name="20% - Accent1 7 3 3 3 2 2 2" xfId="50780" xr:uid="{00000000-0005-0000-0000-0000A4C50000}"/>
    <cellStyle name="20% - Accent1 7 3 3 3 2 2 2 2" xfId="50781" xr:uid="{00000000-0005-0000-0000-0000A5C50000}"/>
    <cellStyle name="20% - Accent1 7 3 3 3 2 2 3" xfId="50782" xr:uid="{00000000-0005-0000-0000-0000A6C50000}"/>
    <cellStyle name="20% - Accent1 7 3 3 3 2 3" xfId="50783" xr:uid="{00000000-0005-0000-0000-0000A7C50000}"/>
    <cellStyle name="20% - Accent1 7 3 3 3 2 3 2" xfId="50784" xr:uid="{00000000-0005-0000-0000-0000A8C50000}"/>
    <cellStyle name="20% - Accent1 7 3 3 3 2 4" xfId="50785" xr:uid="{00000000-0005-0000-0000-0000A9C50000}"/>
    <cellStyle name="20% - Accent1 7 3 3 3 3" xfId="50786" xr:uid="{00000000-0005-0000-0000-0000AAC50000}"/>
    <cellStyle name="20% - Accent1 7 3 3 3 3 2" xfId="50787" xr:uid="{00000000-0005-0000-0000-0000ABC50000}"/>
    <cellStyle name="20% - Accent1 7 3 3 3 3 2 2" xfId="50788" xr:uid="{00000000-0005-0000-0000-0000ACC50000}"/>
    <cellStyle name="20% - Accent1 7 3 3 3 3 2 2 2" xfId="50789" xr:uid="{00000000-0005-0000-0000-0000ADC50000}"/>
    <cellStyle name="20% - Accent1 7 3 3 3 3 2 3" xfId="50790" xr:uid="{00000000-0005-0000-0000-0000AEC50000}"/>
    <cellStyle name="20% - Accent1 7 3 3 3 3 3" xfId="50791" xr:uid="{00000000-0005-0000-0000-0000AFC50000}"/>
    <cellStyle name="20% - Accent1 7 3 3 3 3 3 2" xfId="50792" xr:uid="{00000000-0005-0000-0000-0000B0C50000}"/>
    <cellStyle name="20% - Accent1 7 3 3 3 3 4" xfId="50793" xr:uid="{00000000-0005-0000-0000-0000B1C50000}"/>
    <cellStyle name="20% - Accent1 7 3 3 3 4" xfId="50794" xr:uid="{00000000-0005-0000-0000-0000B2C50000}"/>
    <cellStyle name="20% - Accent1 7 3 3 3 4 2" xfId="50795" xr:uid="{00000000-0005-0000-0000-0000B3C50000}"/>
    <cellStyle name="20% - Accent1 7 3 3 3 4 2 2" xfId="50796" xr:uid="{00000000-0005-0000-0000-0000B4C50000}"/>
    <cellStyle name="20% - Accent1 7 3 3 3 4 2 2 2" xfId="50797" xr:uid="{00000000-0005-0000-0000-0000B5C50000}"/>
    <cellStyle name="20% - Accent1 7 3 3 3 4 2 3" xfId="50798" xr:uid="{00000000-0005-0000-0000-0000B6C50000}"/>
    <cellStyle name="20% - Accent1 7 3 3 3 4 3" xfId="50799" xr:uid="{00000000-0005-0000-0000-0000B7C50000}"/>
    <cellStyle name="20% - Accent1 7 3 3 3 4 3 2" xfId="50800" xr:uid="{00000000-0005-0000-0000-0000B8C50000}"/>
    <cellStyle name="20% - Accent1 7 3 3 3 4 4" xfId="50801" xr:uid="{00000000-0005-0000-0000-0000B9C50000}"/>
    <cellStyle name="20% - Accent1 7 3 3 3 5" xfId="50802" xr:uid="{00000000-0005-0000-0000-0000BAC50000}"/>
    <cellStyle name="20% - Accent1 7 3 3 3 5 2" xfId="50803" xr:uid="{00000000-0005-0000-0000-0000BBC50000}"/>
    <cellStyle name="20% - Accent1 7 3 3 3 5 2 2" xfId="50804" xr:uid="{00000000-0005-0000-0000-0000BCC50000}"/>
    <cellStyle name="20% - Accent1 7 3 3 3 5 3" xfId="50805" xr:uid="{00000000-0005-0000-0000-0000BDC50000}"/>
    <cellStyle name="20% - Accent1 7 3 3 3 6" xfId="50806" xr:uid="{00000000-0005-0000-0000-0000BEC50000}"/>
    <cellStyle name="20% - Accent1 7 3 3 3 6 2" xfId="50807" xr:uid="{00000000-0005-0000-0000-0000BFC50000}"/>
    <cellStyle name="20% - Accent1 7 3 3 3 6 2 2" xfId="50808" xr:uid="{00000000-0005-0000-0000-0000C0C50000}"/>
    <cellStyle name="20% - Accent1 7 3 3 3 6 3" xfId="50809" xr:uid="{00000000-0005-0000-0000-0000C1C50000}"/>
    <cellStyle name="20% - Accent1 7 3 3 3 7" xfId="50810" xr:uid="{00000000-0005-0000-0000-0000C2C50000}"/>
    <cellStyle name="20% - Accent1 7 3 3 3 7 2" xfId="50811" xr:uid="{00000000-0005-0000-0000-0000C3C50000}"/>
    <cellStyle name="20% - Accent1 7 3 3 3 8" xfId="50812" xr:uid="{00000000-0005-0000-0000-0000C4C50000}"/>
    <cellStyle name="20% - Accent1 7 3 3 3 8 2" xfId="50813" xr:uid="{00000000-0005-0000-0000-0000C5C50000}"/>
    <cellStyle name="20% - Accent1 7 3 3 3 9" xfId="50814" xr:uid="{00000000-0005-0000-0000-0000C6C50000}"/>
    <cellStyle name="20% - Accent1 7 3 3 4" xfId="50815" xr:uid="{00000000-0005-0000-0000-0000C7C50000}"/>
    <cellStyle name="20% - Accent1 7 3 3 4 2" xfId="50816" xr:uid="{00000000-0005-0000-0000-0000C8C50000}"/>
    <cellStyle name="20% - Accent1 7 3 3 4 2 2" xfId="50817" xr:uid="{00000000-0005-0000-0000-0000C9C50000}"/>
    <cellStyle name="20% - Accent1 7 3 3 4 2 2 2" xfId="50818" xr:uid="{00000000-0005-0000-0000-0000CAC50000}"/>
    <cellStyle name="20% - Accent1 7 3 3 4 2 3" xfId="50819" xr:uid="{00000000-0005-0000-0000-0000CBC50000}"/>
    <cellStyle name="20% - Accent1 7 3 3 4 3" xfId="50820" xr:uid="{00000000-0005-0000-0000-0000CCC50000}"/>
    <cellStyle name="20% - Accent1 7 3 3 4 3 2" xfId="50821" xr:uid="{00000000-0005-0000-0000-0000CDC50000}"/>
    <cellStyle name="20% - Accent1 7 3 3 4 4" xfId="50822" xr:uid="{00000000-0005-0000-0000-0000CEC50000}"/>
    <cellStyle name="20% - Accent1 7 3 3 5" xfId="50823" xr:uid="{00000000-0005-0000-0000-0000CFC50000}"/>
    <cellStyle name="20% - Accent1 7 3 3 5 2" xfId="50824" xr:uid="{00000000-0005-0000-0000-0000D0C50000}"/>
    <cellStyle name="20% - Accent1 7 3 3 5 2 2" xfId="50825" xr:uid="{00000000-0005-0000-0000-0000D1C50000}"/>
    <cellStyle name="20% - Accent1 7 3 3 5 2 2 2" xfId="50826" xr:uid="{00000000-0005-0000-0000-0000D2C50000}"/>
    <cellStyle name="20% - Accent1 7 3 3 5 2 3" xfId="50827" xr:uid="{00000000-0005-0000-0000-0000D3C50000}"/>
    <cellStyle name="20% - Accent1 7 3 3 5 3" xfId="50828" xr:uid="{00000000-0005-0000-0000-0000D4C50000}"/>
    <cellStyle name="20% - Accent1 7 3 3 5 3 2" xfId="50829" xr:uid="{00000000-0005-0000-0000-0000D5C50000}"/>
    <cellStyle name="20% - Accent1 7 3 3 5 4" xfId="50830" xr:uid="{00000000-0005-0000-0000-0000D6C50000}"/>
    <cellStyle name="20% - Accent1 7 3 3 6" xfId="50831" xr:uid="{00000000-0005-0000-0000-0000D7C50000}"/>
    <cellStyle name="20% - Accent1 7 3 3 6 2" xfId="50832" xr:uid="{00000000-0005-0000-0000-0000D8C50000}"/>
    <cellStyle name="20% - Accent1 7 3 3 6 2 2" xfId="50833" xr:uid="{00000000-0005-0000-0000-0000D9C50000}"/>
    <cellStyle name="20% - Accent1 7 3 3 6 2 2 2" xfId="50834" xr:uid="{00000000-0005-0000-0000-0000DAC50000}"/>
    <cellStyle name="20% - Accent1 7 3 3 6 2 3" xfId="50835" xr:uid="{00000000-0005-0000-0000-0000DBC50000}"/>
    <cellStyle name="20% - Accent1 7 3 3 6 3" xfId="50836" xr:uid="{00000000-0005-0000-0000-0000DCC50000}"/>
    <cellStyle name="20% - Accent1 7 3 3 6 3 2" xfId="50837" xr:uid="{00000000-0005-0000-0000-0000DDC50000}"/>
    <cellStyle name="20% - Accent1 7 3 3 6 4" xfId="50838" xr:uid="{00000000-0005-0000-0000-0000DEC50000}"/>
    <cellStyle name="20% - Accent1 7 3 3 7" xfId="50839" xr:uid="{00000000-0005-0000-0000-0000DFC50000}"/>
    <cellStyle name="20% - Accent1 7 3 3 7 2" xfId="50840" xr:uid="{00000000-0005-0000-0000-0000E0C50000}"/>
    <cellStyle name="20% - Accent1 7 3 3 7 2 2" xfId="50841" xr:uid="{00000000-0005-0000-0000-0000E1C50000}"/>
    <cellStyle name="20% - Accent1 7 3 3 7 3" xfId="50842" xr:uid="{00000000-0005-0000-0000-0000E2C50000}"/>
    <cellStyle name="20% - Accent1 7 3 3 8" xfId="50843" xr:uid="{00000000-0005-0000-0000-0000E3C50000}"/>
    <cellStyle name="20% - Accent1 7 3 3 8 2" xfId="50844" xr:uid="{00000000-0005-0000-0000-0000E4C50000}"/>
    <cellStyle name="20% - Accent1 7 3 3 8 2 2" xfId="50845" xr:uid="{00000000-0005-0000-0000-0000E5C50000}"/>
    <cellStyle name="20% - Accent1 7 3 3 8 3" xfId="50846" xr:uid="{00000000-0005-0000-0000-0000E6C50000}"/>
    <cellStyle name="20% - Accent1 7 3 3 9" xfId="50847" xr:uid="{00000000-0005-0000-0000-0000E7C50000}"/>
    <cellStyle name="20% - Accent1 7 3 3 9 2" xfId="50848" xr:uid="{00000000-0005-0000-0000-0000E8C50000}"/>
    <cellStyle name="20% - Accent1 7 3 4" xfId="50849" xr:uid="{00000000-0005-0000-0000-0000E9C50000}"/>
    <cellStyle name="20% - Accent1 7 3 4 10" xfId="50850" xr:uid="{00000000-0005-0000-0000-0000EAC50000}"/>
    <cellStyle name="20% - Accent1 7 3 4 10 2" xfId="50851" xr:uid="{00000000-0005-0000-0000-0000EBC50000}"/>
    <cellStyle name="20% - Accent1 7 3 4 11" xfId="50852" xr:uid="{00000000-0005-0000-0000-0000ECC50000}"/>
    <cellStyle name="20% - Accent1 7 3 4 2" xfId="50853" xr:uid="{00000000-0005-0000-0000-0000EDC50000}"/>
    <cellStyle name="20% - Accent1 7 3 4 2 2" xfId="50854" xr:uid="{00000000-0005-0000-0000-0000EEC50000}"/>
    <cellStyle name="20% - Accent1 7 3 4 2 2 2" xfId="50855" xr:uid="{00000000-0005-0000-0000-0000EFC50000}"/>
    <cellStyle name="20% - Accent1 7 3 4 2 2 2 2" xfId="50856" xr:uid="{00000000-0005-0000-0000-0000F0C50000}"/>
    <cellStyle name="20% - Accent1 7 3 4 2 2 2 2 2" xfId="50857" xr:uid="{00000000-0005-0000-0000-0000F1C50000}"/>
    <cellStyle name="20% - Accent1 7 3 4 2 2 2 3" xfId="50858" xr:uid="{00000000-0005-0000-0000-0000F2C50000}"/>
    <cellStyle name="20% - Accent1 7 3 4 2 2 3" xfId="50859" xr:uid="{00000000-0005-0000-0000-0000F3C50000}"/>
    <cellStyle name="20% - Accent1 7 3 4 2 2 3 2" xfId="50860" xr:uid="{00000000-0005-0000-0000-0000F4C50000}"/>
    <cellStyle name="20% - Accent1 7 3 4 2 2 4" xfId="50861" xr:uid="{00000000-0005-0000-0000-0000F5C50000}"/>
    <cellStyle name="20% - Accent1 7 3 4 2 3" xfId="50862" xr:uid="{00000000-0005-0000-0000-0000F6C50000}"/>
    <cellStyle name="20% - Accent1 7 3 4 2 3 2" xfId="50863" xr:uid="{00000000-0005-0000-0000-0000F7C50000}"/>
    <cellStyle name="20% - Accent1 7 3 4 2 3 2 2" xfId="50864" xr:uid="{00000000-0005-0000-0000-0000F8C50000}"/>
    <cellStyle name="20% - Accent1 7 3 4 2 3 2 2 2" xfId="50865" xr:uid="{00000000-0005-0000-0000-0000F9C50000}"/>
    <cellStyle name="20% - Accent1 7 3 4 2 3 2 3" xfId="50866" xr:uid="{00000000-0005-0000-0000-0000FAC50000}"/>
    <cellStyle name="20% - Accent1 7 3 4 2 3 3" xfId="50867" xr:uid="{00000000-0005-0000-0000-0000FBC50000}"/>
    <cellStyle name="20% - Accent1 7 3 4 2 3 3 2" xfId="50868" xr:uid="{00000000-0005-0000-0000-0000FCC50000}"/>
    <cellStyle name="20% - Accent1 7 3 4 2 3 4" xfId="50869" xr:uid="{00000000-0005-0000-0000-0000FDC50000}"/>
    <cellStyle name="20% - Accent1 7 3 4 2 4" xfId="50870" xr:uid="{00000000-0005-0000-0000-0000FEC50000}"/>
    <cellStyle name="20% - Accent1 7 3 4 2 4 2" xfId="50871" xr:uid="{00000000-0005-0000-0000-0000FFC50000}"/>
    <cellStyle name="20% - Accent1 7 3 4 2 4 2 2" xfId="50872" xr:uid="{00000000-0005-0000-0000-000000C60000}"/>
    <cellStyle name="20% - Accent1 7 3 4 2 4 2 2 2" xfId="50873" xr:uid="{00000000-0005-0000-0000-000001C60000}"/>
    <cellStyle name="20% - Accent1 7 3 4 2 4 2 3" xfId="50874" xr:uid="{00000000-0005-0000-0000-000002C60000}"/>
    <cellStyle name="20% - Accent1 7 3 4 2 4 3" xfId="50875" xr:uid="{00000000-0005-0000-0000-000003C60000}"/>
    <cellStyle name="20% - Accent1 7 3 4 2 4 3 2" xfId="50876" xr:uid="{00000000-0005-0000-0000-000004C60000}"/>
    <cellStyle name="20% - Accent1 7 3 4 2 4 4" xfId="50877" xr:uid="{00000000-0005-0000-0000-000005C60000}"/>
    <cellStyle name="20% - Accent1 7 3 4 2 5" xfId="50878" xr:uid="{00000000-0005-0000-0000-000006C60000}"/>
    <cellStyle name="20% - Accent1 7 3 4 2 5 2" xfId="50879" xr:uid="{00000000-0005-0000-0000-000007C60000}"/>
    <cellStyle name="20% - Accent1 7 3 4 2 5 2 2" xfId="50880" xr:uid="{00000000-0005-0000-0000-000008C60000}"/>
    <cellStyle name="20% - Accent1 7 3 4 2 5 3" xfId="50881" xr:uid="{00000000-0005-0000-0000-000009C60000}"/>
    <cellStyle name="20% - Accent1 7 3 4 2 6" xfId="50882" xr:uid="{00000000-0005-0000-0000-00000AC60000}"/>
    <cellStyle name="20% - Accent1 7 3 4 2 6 2" xfId="50883" xr:uid="{00000000-0005-0000-0000-00000BC60000}"/>
    <cellStyle name="20% - Accent1 7 3 4 2 6 2 2" xfId="50884" xr:uid="{00000000-0005-0000-0000-00000CC60000}"/>
    <cellStyle name="20% - Accent1 7 3 4 2 6 3" xfId="50885" xr:uid="{00000000-0005-0000-0000-00000DC60000}"/>
    <cellStyle name="20% - Accent1 7 3 4 2 7" xfId="50886" xr:uid="{00000000-0005-0000-0000-00000EC60000}"/>
    <cellStyle name="20% - Accent1 7 3 4 2 7 2" xfId="50887" xr:uid="{00000000-0005-0000-0000-00000FC60000}"/>
    <cellStyle name="20% - Accent1 7 3 4 2 8" xfId="50888" xr:uid="{00000000-0005-0000-0000-000010C60000}"/>
    <cellStyle name="20% - Accent1 7 3 4 2 8 2" xfId="50889" xr:uid="{00000000-0005-0000-0000-000011C60000}"/>
    <cellStyle name="20% - Accent1 7 3 4 2 9" xfId="50890" xr:uid="{00000000-0005-0000-0000-000012C60000}"/>
    <cellStyle name="20% - Accent1 7 3 4 3" xfId="50891" xr:uid="{00000000-0005-0000-0000-000013C60000}"/>
    <cellStyle name="20% - Accent1 7 3 4 3 2" xfId="50892" xr:uid="{00000000-0005-0000-0000-000014C60000}"/>
    <cellStyle name="20% - Accent1 7 3 4 3 2 2" xfId="50893" xr:uid="{00000000-0005-0000-0000-000015C60000}"/>
    <cellStyle name="20% - Accent1 7 3 4 3 2 2 2" xfId="50894" xr:uid="{00000000-0005-0000-0000-000016C60000}"/>
    <cellStyle name="20% - Accent1 7 3 4 3 2 2 2 2" xfId="50895" xr:uid="{00000000-0005-0000-0000-000017C60000}"/>
    <cellStyle name="20% - Accent1 7 3 4 3 2 2 3" xfId="50896" xr:uid="{00000000-0005-0000-0000-000018C60000}"/>
    <cellStyle name="20% - Accent1 7 3 4 3 2 3" xfId="50897" xr:uid="{00000000-0005-0000-0000-000019C60000}"/>
    <cellStyle name="20% - Accent1 7 3 4 3 2 3 2" xfId="50898" xr:uid="{00000000-0005-0000-0000-00001AC60000}"/>
    <cellStyle name="20% - Accent1 7 3 4 3 2 4" xfId="50899" xr:uid="{00000000-0005-0000-0000-00001BC60000}"/>
    <cellStyle name="20% - Accent1 7 3 4 3 3" xfId="50900" xr:uid="{00000000-0005-0000-0000-00001CC60000}"/>
    <cellStyle name="20% - Accent1 7 3 4 3 3 2" xfId="50901" xr:uid="{00000000-0005-0000-0000-00001DC60000}"/>
    <cellStyle name="20% - Accent1 7 3 4 3 3 2 2" xfId="50902" xr:uid="{00000000-0005-0000-0000-00001EC60000}"/>
    <cellStyle name="20% - Accent1 7 3 4 3 3 2 2 2" xfId="50903" xr:uid="{00000000-0005-0000-0000-00001FC60000}"/>
    <cellStyle name="20% - Accent1 7 3 4 3 3 2 3" xfId="50904" xr:uid="{00000000-0005-0000-0000-000020C60000}"/>
    <cellStyle name="20% - Accent1 7 3 4 3 3 3" xfId="50905" xr:uid="{00000000-0005-0000-0000-000021C60000}"/>
    <cellStyle name="20% - Accent1 7 3 4 3 3 3 2" xfId="50906" xr:uid="{00000000-0005-0000-0000-000022C60000}"/>
    <cellStyle name="20% - Accent1 7 3 4 3 3 4" xfId="50907" xr:uid="{00000000-0005-0000-0000-000023C60000}"/>
    <cellStyle name="20% - Accent1 7 3 4 3 4" xfId="50908" xr:uid="{00000000-0005-0000-0000-000024C60000}"/>
    <cellStyle name="20% - Accent1 7 3 4 3 4 2" xfId="50909" xr:uid="{00000000-0005-0000-0000-000025C60000}"/>
    <cellStyle name="20% - Accent1 7 3 4 3 4 2 2" xfId="50910" xr:uid="{00000000-0005-0000-0000-000026C60000}"/>
    <cellStyle name="20% - Accent1 7 3 4 3 4 2 2 2" xfId="50911" xr:uid="{00000000-0005-0000-0000-000027C60000}"/>
    <cellStyle name="20% - Accent1 7 3 4 3 4 2 3" xfId="50912" xr:uid="{00000000-0005-0000-0000-000028C60000}"/>
    <cellStyle name="20% - Accent1 7 3 4 3 4 3" xfId="50913" xr:uid="{00000000-0005-0000-0000-000029C60000}"/>
    <cellStyle name="20% - Accent1 7 3 4 3 4 3 2" xfId="50914" xr:uid="{00000000-0005-0000-0000-00002AC60000}"/>
    <cellStyle name="20% - Accent1 7 3 4 3 4 4" xfId="50915" xr:uid="{00000000-0005-0000-0000-00002BC60000}"/>
    <cellStyle name="20% - Accent1 7 3 4 3 5" xfId="50916" xr:uid="{00000000-0005-0000-0000-00002CC60000}"/>
    <cellStyle name="20% - Accent1 7 3 4 3 5 2" xfId="50917" xr:uid="{00000000-0005-0000-0000-00002DC60000}"/>
    <cellStyle name="20% - Accent1 7 3 4 3 5 2 2" xfId="50918" xr:uid="{00000000-0005-0000-0000-00002EC60000}"/>
    <cellStyle name="20% - Accent1 7 3 4 3 5 3" xfId="50919" xr:uid="{00000000-0005-0000-0000-00002FC60000}"/>
    <cellStyle name="20% - Accent1 7 3 4 3 6" xfId="50920" xr:uid="{00000000-0005-0000-0000-000030C60000}"/>
    <cellStyle name="20% - Accent1 7 3 4 3 6 2" xfId="50921" xr:uid="{00000000-0005-0000-0000-000031C60000}"/>
    <cellStyle name="20% - Accent1 7 3 4 3 6 2 2" xfId="50922" xr:uid="{00000000-0005-0000-0000-000032C60000}"/>
    <cellStyle name="20% - Accent1 7 3 4 3 6 3" xfId="50923" xr:uid="{00000000-0005-0000-0000-000033C60000}"/>
    <cellStyle name="20% - Accent1 7 3 4 3 7" xfId="50924" xr:uid="{00000000-0005-0000-0000-000034C60000}"/>
    <cellStyle name="20% - Accent1 7 3 4 3 7 2" xfId="50925" xr:uid="{00000000-0005-0000-0000-000035C60000}"/>
    <cellStyle name="20% - Accent1 7 3 4 3 8" xfId="50926" xr:uid="{00000000-0005-0000-0000-000036C60000}"/>
    <cellStyle name="20% - Accent1 7 3 4 3 8 2" xfId="50927" xr:uid="{00000000-0005-0000-0000-000037C60000}"/>
    <cellStyle name="20% - Accent1 7 3 4 3 9" xfId="50928" xr:uid="{00000000-0005-0000-0000-000038C60000}"/>
    <cellStyle name="20% - Accent1 7 3 4 4" xfId="50929" xr:uid="{00000000-0005-0000-0000-000039C60000}"/>
    <cellStyle name="20% - Accent1 7 3 4 4 2" xfId="50930" xr:uid="{00000000-0005-0000-0000-00003AC60000}"/>
    <cellStyle name="20% - Accent1 7 3 4 4 2 2" xfId="50931" xr:uid="{00000000-0005-0000-0000-00003BC60000}"/>
    <cellStyle name="20% - Accent1 7 3 4 4 2 2 2" xfId="50932" xr:uid="{00000000-0005-0000-0000-00003CC60000}"/>
    <cellStyle name="20% - Accent1 7 3 4 4 2 3" xfId="50933" xr:uid="{00000000-0005-0000-0000-00003DC60000}"/>
    <cellStyle name="20% - Accent1 7 3 4 4 3" xfId="50934" xr:uid="{00000000-0005-0000-0000-00003EC60000}"/>
    <cellStyle name="20% - Accent1 7 3 4 4 3 2" xfId="50935" xr:uid="{00000000-0005-0000-0000-00003FC60000}"/>
    <cellStyle name="20% - Accent1 7 3 4 4 4" xfId="50936" xr:uid="{00000000-0005-0000-0000-000040C60000}"/>
    <cellStyle name="20% - Accent1 7 3 4 5" xfId="50937" xr:uid="{00000000-0005-0000-0000-000041C60000}"/>
    <cellStyle name="20% - Accent1 7 3 4 5 2" xfId="50938" xr:uid="{00000000-0005-0000-0000-000042C60000}"/>
    <cellStyle name="20% - Accent1 7 3 4 5 2 2" xfId="50939" xr:uid="{00000000-0005-0000-0000-000043C60000}"/>
    <cellStyle name="20% - Accent1 7 3 4 5 2 2 2" xfId="50940" xr:uid="{00000000-0005-0000-0000-000044C60000}"/>
    <cellStyle name="20% - Accent1 7 3 4 5 2 3" xfId="50941" xr:uid="{00000000-0005-0000-0000-000045C60000}"/>
    <cellStyle name="20% - Accent1 7 3 4 5 3" xfId="50942" xr:uid="{00000000-0005-0000-0000-000046C60000}"/>
    <cellStyle name="20% - Accent1 7 3 4 5 3 2" xfId="50943" xr:uid="{00000000-0005-0000-0000-000047C60000}"/>
    <cellStyle name="20% - Accent1 7 3 4 5 4" xfId="50944" xr:uid="{00000000-0005-0000-0000-000048C60000}"/>
    <cellStyle name="20% - Accent1 7 3 4 6" xfId="50945" xr:uid="{00000000-0005-0000-0000-000049C60000}"/>
    <cellStyle name="20% - Accent1 7 3 4 6 2" xfId="50946" xr:uid="{00000000-0005-0000-0000-00004AC60000}"/>
    <cellStyle name="20% - Accent1 7 3 4 6 2 2" xfId="50947" xr:uid="{00000000-0005-0000-0000-00004BC60000}"/>
    <cellStyle name="20% - Accent1 7 3 4 6 2 2 2" xfId="50948" xr:uid="{00000000-0005-0000-0000-00004CC60000}"/>
    <cellStyle name="20% - Accent1 7 3 4 6 2 3" xfId="50949" xr:uid="{00000000-0005-0000-0000-00004DC60000}"/>
    <cellStyle name="20% - Accent1 7 3 4 6 3" xfId="50950" xr:uid="{00000000-0005-0000-0000-00004EC60000}"/>
    <cellStyle name="20% - Accent1 7 3 4 6 3 2" xfId="50951" xr:uid="{00000000-0005-0000-0000-00004FC60000}"/>
    <cellStyle name="20% - Accent1 7 3 4 6 4" xfId="50952" xr:uid="{00000000-0005-0000-0000-000050C60000}"/>
    <cellStyle name="20% - Accent1 7 3 4 7" xfId="50953" xr:uid="{00000000-0005-0000-0000-000051C60000}"/>
    <cellStyle name="20% - Accent1 7 3 4 7 2" xfId="50954" xr:uid="{00000000-0005-0000-0000-000052C60000}"/>
    <cellStyle name="20% - Accent1 7 3 4 7 2 2" xfId="50955" xr:uid="{00000000-0005-0000-0000-000053C60000}"/>
    <cellStyle name="20% - Accent1 7 3 4 7 3" xfId="50956" xr:uid="{00000000-0005-0000-0000-000054C60000}"/>
    <cellStyle name="20% - Accent1 7 3 4 8" xfId="50957" xr:uid="{00000000-0005-0000-0000-000055C60000}"/>
    <cellStyle name="20% - Accent1 7 3 4 8 2" xfId="50958" xr:uid="{00000000-0005-0000-0000-000056C60000}"/>
    <cellStyle name="20% - Accent1 7 3 4 8 2 2" xfId="50959" xr:uid="{00000000-0005-0000-0000-000057C60000}"/>
    <cellStyle name="20% - Accent1 7 3 4 8 3" xfId="50960" xr:uid="{00000000-0005-0000-0000-000058C60000}"/>
    <cellStyle name="20% - Accent1 7 3 4 9" xfId="50961" xr:uid="{00000000-0005-0000-0000-000059C60000}"/>
    <cellStyle name="20% - Accent1 7 3 4 9 2" xfId="50962" xr:uid="{00000000-0005-0000-0000-00005AC60000}"/>
    <cellStyle name="20% - Accent1 7 3 5" xfId="50963" xr:uid="{00000000-0005-0000-0000-00005BC60000}"/>
    <cellStyle name="20% - Accent1 7 3 5 2" xfId="50964" xr:uid="{00000000-0005-0000-0000-00005CC60000}"/>
    <cellStyle name="20% - Accent1 7 3 5 2 2" xfId="50965" xr:uid="{00000000-0005-0000-0000-00005DC60000}"/>
    <cellStyle name="20% - Accent1 7 3 5 2 2 2" xfId="50966" xr:uid="{00000000-0005-0000-0000-00005EC60000}"/>
    <cellStyle name="20% - Accent1 7 3 5 2 2 2 2" xfId="50967" xr:uid="{00000000-0005-0000-0000-00005FC60000}"/>
    <cellStyle name="20% - Accent1 7 3 5 2 2 3" xfId="50968" xr:uid="{00000000-0005-0000-0000-000060C60000}"/>
    <cellStyle name="20% - Accent1 7 3 5 2 3" xfId="50969" xr:uid="{00000000-0005-0000-0000-000061C60000}"/>
    <cellStyle name="20% - Accent1 7 3 5 2 3 2" xfId="50970" xr:uid="{00000000-0005-0000-0000-000062C60000}"/>
    <cellStyle name="20% - Accent1 7 3 5 2 4" xfId="50971" xr:uid="{00000000-0005-0000-0000-000063C60000}"/>
    <cellStyle name="20% - Accent1 7 3 5 3" xfId="50972" xr:uid="{00000000-0005-0000-0000-000064C60000}"/>
    <cellStyle name="20% - Accent1 7 3 5 3 2" xfId="50973" xr:uid="{00000000-0005-0000-0000-000065C60000}"/>
    <cellStyle name="20% - Accent1 7 3 5 3 2 2" xfId="50974" xr:uid="{00000000-0005-0000-0000-000066C60000}"/>
    <cellStyle name="20% - Accent1 7 3 5 3 2 2 2" xfId="50975" xr:uid="{00000000-0005-0000-0000-000067C60000}"/>
    <cellStyle name="20% - Accent1 7 3 5 3 2 3" xfId="50976" xr:uid="{00000000-0005-0000-0000-000068C60000}"/>
    <cellStyle name="20% - Accent1 7 3 5 3 3" xfId="50977" xr:uid="{00000000-0005-0000-0000-000069C60000}"/>
    <cellStyle name="20% - Accent1 7 3 5 3 3 2" xfId="50978" xr:uid="{00000000-0005-0000-0000-00006AC60000}"/>
    <cellStyle name="20% - Accent1 7 3 5 3 4" xfId="50979" xr:uid="{00000000-0005-0000-0000-00006BC60000}"/>
    <cellStyle name="20% - Accent1 7 3 5 4" xfId="50980" xr:uid="{00000000-0005-0000-0000-00006CC60000}"/>
    <cellStyle name="20% - Accent1 7 3 5 4 2" xfId="50981" xr:uid="{00000000-0005-0000-0000-00006DC60000}"/>
    <cellStyle name="20% - Accent1 7 3 5 4 2 2" xfId="50982" xr:uid="{00000000-0005-0000-0000-00006EC60000}"/>
    <cellStyle name="20% - Accent1 7 3 5 4 2 2 2" xfId="50983" xr:uid="{00000000-0005-0000-0000-00006FC60000}"/>
    <cellStyle name="20% - Accent1 7 3 5 4 2 3" xfId="50984" xr:uid="{00000000-0005-0000-0000-000070C60000}"/>
    <cellStyle name="20% - Accent1 7 3 5 4 3" xfId="50985" xr:uid="{00000000-0005-0000-0000-000071C60000}"/>
    <cellStyle name="20% - Accent1 7 3 5 4 3 2" xfId="50986" xr:uid="{00000000-0005-0000-0000-000072C60000}"/>
    <cellStyle name="20% - Accent1 7 3 5 4 4" xfId="50987" xr:uid="{00000000-0005-0000-0000-000073C60000}"/>
    <cellStyle name="20% - Accent1 7 3 5 5" xfId="50988" xr:uid="{00000000-0005-0000-0000-000074C60000}"/>
    <cellStyle name="20% - Accent1 7 3 5 5 2" xfId="50989" xr:uid="{00000000-0005-0000-0000-000075C60000}"/>
    <cellStyle name="20% - Accent1 7 3 5 5 2 2" xfId="50990" xr:uid="{00000000-0005-0000-0000-000076C60000}"/>
    <cellStyle name="20% - Accent1 7 3 5 5 3" xfId="50991" xr:uid="{00000000-0005-0000-0000-000077C60000}"/>
    <cellStyle name="20% - Accent1 7 3 5 6" xfId="50992" xr:uid="{00000000-0005-0000-0000-000078C60000}"/>
    <cellStyle name="20% - Accent1 7 3 5 6 2" xfId="50993" xr:uid="{00000000-0005-0000-0000-000079C60000}"/>
    <cellStyle name="20% - Accent1 7 3 5 6 2 2" xfId="50994" xr:uid="{00000000-0005-0000-0000-00007AC60000}"/>
    <cellStyle name="20% - Accent1 7 3 5 6 3" xfId="50995" xr:uid="{00000000-0005-0000-0000-00007BC60000}"/>
    <cellStyle name="20% - Accent1 7 3 5 7" xfId="50996" xr:uid="{00000000-0005-0000-0000-00007CC60000}"/>
    <cellStyle name="20% - Accent1 7 3 5 7 2" xfId="50997" xr:uid="{00000000-0005-0000-0000-00007DC60000}"/>
    <cellStyle name="20% - Accent1 7 3 5 8" xfId="50998" xr:uid="{00000000-0005-0000-0000-00007EC60000}"/>
    <cellStyle name="20% - Accent1 7 3 5 8 2" xfId="50999" xr:uid="{00000000-0005-0000-0000-00007FC60000}"/>
    <cellStyle name="20% - Accent1 7 3 5 9" xfId="51000" xr:uid="{00000000-0005-0000-0000-000080C60000}"/>
    <cellStyle name="20% - Accent1 7 3 6" xfId="51001" xr:uid="{00000000-0005-0000-0000-000081C60000}"/>
    <cellStyle name="20% - Accent1 7 3 6 2" xfId="51002" xr:uid="{00000000-0005-0000-0000-000082C60000}"/>
    <cellStyle name="20% - Accent1 7 3 6 2 2" xfId="51003" xr:uid="{00000000-0005-0000-0000-000083C60000}"/>
    <cellStyle name="20% - Accent1 7 3 6 2 2 2" xfId="51004" xr:uid="{00000000-0005-0000-0000-000084C60000}"/>
    <cellStyle name="20% - Accent1 7 3 6 2 2 2 2" xfId="51005" xr:uid="{00000000-0005-0000-0000-000085C60000}"/>
    <cellStyle name="20% - Accent1 7 3 6 2 2 3" xfId="51006" xr:uid="{00000000-0005-0000-0000-000086C60000}"/>
    <cellStyle name="20% - Accent1 7 3 6 2 3" xfId="51007" xr:uid="{00000000-0005-0000-0000-000087C60000}"/>
    <cellStyle name="20% - Accent1 7 3 6 2 3 2" xfId="51008" xr:uid="{00000000-0005-0000-0000-000088C60000}"/>
    <cellStyle name="20% - Accent1 7 3 6 2 4" xfId="51009" xr:uid="{00000000-0005-0000-0000-000089C60000}"/>
    <cellStyle name="20% - Accent1 7 3 6 3" xfId="51010" xr:uid="{00000000-0005-0000-0000-00008AC60000}"/>
    <cellStyle name="20% - Accent1 7 3 6 3 2" xfId="51011" xr:uid="{00000000-0005-0000-0000-00008BC60000}"/>
    <cellStyle name="20% - Accent1 7 3 6 3 2 2" xfId="51012" xr:uid="{00000000-0005-0000-0000-00008CC60000}"/>
    <cellStyle name="20% - Accent1 7 3 6 3 2 2 2" xfId="51013" xr:uid="{00000000-0005-0000-0000-00008DC60000}"/>
    <cellStyle name="20% - Accent1 7 3 6 3 2 3" xfId="51014" xr:uid="{00000000-0005-0000-0000-00008EC60000}"/>
    <cellStyle name="20% - Accent1 7 3 6 3 3" xfId="51015" xr:uid="{00000000-0005-0000-0000-00008FC60000}"/>
    <cellStyle name="20% - Accent1 7 3 6 3 3 2" xfId="51016" xr:uid="{00000000-0005-0000-0000-000090C60000}"/>
    <cellStyle name="20% - Accent1 7 3 6 3 4" xfId="51017" xr:uid="{00000000-0005-0000-0000-000091C60000}"/>
    <cellStyle name="20% - Accent1 7 3 6 4" xfId="51018" xr:uid="{00000000-0005-0000-0000-000092C60000}"/>
    <cellStyle name="20% - Accent1 7 3 6 4 2" xfId="51019" xr:uid="{00000000-0005-0000-0000-000093C60000}"/>
    <cellStyle name="20% - Accent1 7 3 6 4 2 2" xfId="51020" xr:uid="{00000000-0005-0000-0000-000094C60000}"/>
    <cellStyle name="20% - Accent1 7 3 6 4 2 2 2" xfId="51021" xr:uid="{00000000-0005-0000-0000-000095C60000}"/>
    <cellStyle name="20% - Accent1 7 3 6 4 2 3" xfId="51022" xr:uid="{00000000-0005-0000-0000-000096C60000}"/>
    <cellStyle name="20% - Accent1 7 3 6 4 3" xfId="51023" xr:uid="{00000000-0005-0000-0000-000097C60000}"/>
    <cellStyle name="20% - Accent1 7 3 6 4 3 2" xfId="51024" xr:uid="{00000000-0005-0000-0000-000098C60000}"/>
    <cellStyle name="20% - Accent1 7 3 6 4 4" xfId="51025" xr:uid="{00000000-0005-0000-0000-000099C60000}"/>
    <cellStyle name="20% - Accent1 7 3 6 5" xfId="51026" xr:uid="{00000000-0005-0000-0000-00009AC60000}"/>
    <cellStyle name="20% - Accent1 7 3 6 5 2" xfId="51027" xr:uid="{00000000-0005-0000-0000-00009BC60000}"/>
    <cellStyle name="20% - Accent1 7 3 6 5 2 2" xfId="51028" xr:uid="{00000000-0005-0000-0000-00009CC60000}"/>
    <cellStyle name="20% - Accent1 7 3 6 5 3" xfId="51029" xr:uid="{00000000-0005-0000-0000-00009DC60000}"/>
    <cellStyle name="20% - Accent1 7 3 6 6" xfId="51030" xr:uid="{00000000-0005-0000-0000-00009EC60000}"/>
    <cellStyle name="20% - Accent1 7 3 6 6 2" xfId="51031" xr:uid="{00000000-0005-0000-0000-00009FC60000}"/>
    <cellStyle name="20% - Accent1 7 3 6 6 2 2" xfId="51032" xr:uid="{00000000-0005-0000-0000-0000A0C60000}"/>
    <cellStyle name="20% - Accent1 7 3 6 6 3" xfId="51033" xr:uid="{00000000-0005-0000-0000-0000A1C60000}"/>
    <cellStyle name="20% - Accent1 7 3 6 7" xfId="51034" xr:uid="{00000000-0005-0000-0000-0000A2C60000}"/>
    <cellStyle name="20% - Accent1 7 3 6 7 2" xfId="51035" xr:uid="{00000000-0005-0000-0000-0000A3C60000}"/>
    <cellStyle name="20% - Accent1 7 3 6 8" xfId="51036" xr:uid="{00000000-0005-0000-0000-0000A4C60000}"/>
    <cellStyle name="20% - Accent1 7 3 6 8 2" xfId="51037" xr:uid="{00000000-0005-0000-0000-0000A5C60000}"/>
    <cellStyle name="20% - Accent1 7 3 6 9" xfId="51038" xr:uid="{00000000-0005-0000-0000-0000A6C60000}"/>
    <cellStyle name="20% - Accent1 7 3 7" xfId="51039" xr:uid="{00000000-0005-0000-0000-0000A7C60000}"/>
    <cellStyle name="20% - Accent1 7 3 7 2" xfId="51040" xr:uid="{00000000-0005-0000-0000-0000A8C60000}"/>
    <cellStyle name="20% - Accent1 7 3 7 2 2" xfId="51041" xr:uid="{00000000-0005-0000-0000-0000A9C60000}"/>
    <cellStyle name="20% - Accent1 7 3 7 2 2 2" xfId="51042" xr:uid="{00000000-0005-0000-0000-0000AAC60000}"/>
    <cellStyle name="20% - Accent1 7 3 7 2 3" xfId="51043" xr:uid="{00000000-0005-0000-0000-0000ABC60000}"/>
    <cellStyle name="20% - Accent1 7 3 7 3" xfId="51044" xr:uid="{00000000-0005-0000-0000-0000ACC60000}"/>
    <cellStyle name="20% - Accent1 7 3 7 3 2" xfId="51045" xr:uid="{00000000-0005-0000-0000-0000ADC60000}"/>
    <cellStyle name="20% - Accent1 7 3 7 4" xfId="51046" xr:uid="{00000000-0005-0000-0000-0000AEC60000}"/>
    <cellStyle name="20% - Accent1 7 3 8" xfId="51047" xr:uid="{00000000-0005-0000-0000-0000AFC60000}"/>
    <cellStyle name="20% - Accent1 7 3 8 2" xfId="51048" xr:uid="{00000000-0005-0000-0000-0000B0C60000}"/>
    <cellStyle name="20% - Accent1 7 3 8 2 2" xfId="51049" xr:uid="{00000000-0005-0000-0000-0000B1C60000}"/>
    <cellStyle name="20% - Accent1 7 3 8 2 2 2" xfId="51050" xr:uid="{00000000-0005-0000-0000-0000B2C60000}"/>
    <cellStyle name="20% - Accent1 7 3 8 2 3" xfId="51051" xr:uid="{00000000-0005-0000-0000-0000B3C60000}"/>
    <cellStyle name="20% - Accent1 7 3 8 3" xfId="51052" xr:uid="{00000000-0005-0000-0000-0000B4C60000}"/>
    <cellStyle name="20% - Accent1 7 3 8 3 2" xfId="51053" xr:uid="{00000000-0005-0000-0000-0000B5C60000}"/>
    <cellStyle name="20% - Accent1 7 3 8 4" xfId="51054" xr:uid="{00000000-0005-0000-0000-0000B6C60000}"/>
    <cellStyle name="20% - Accent1 7 3 9" xfId="51055" xr:uid="{00000000-0005-0000-0000-0000B7C60000}"/>
    <cellStyle name="20% - Accent1 7 3 9 2" xfId="51056" xr:uid="{00000000-0005-0000-0000-0000B8C60000}"/>
    <cellStyle name="20% - Accent1 7 3 9 2 2" xfId="51057" xr:uid="{00000000-0005-0000-0000-0000B9C60000}"/>
    <cellStyle name="20% - Accent1 7 3 9 2 2 2" xfId="51058" xr:uid="{00000000-0005-0000-0000-0000BAC60000}"/>
    <cellStyle name="20% - Accent1 7 3 9 2 3" xfId="51059" xr:uid="{00000000-0005-0000-0000-0000BBC60000}"/>
    <cellStyle name="20% - Accent1 7 3 9 3" xfId="51060" xr:uid="{00000000-0005-0000-0000-0000BCC60000}"/>
    <cellStyle name="20% - Accent1 7 3 9 3 2" xfId="51061" xr:uid="{00000000-0005-0000-0000-0000BDC60000}"/>
    <cellStyle name="20% - Accent1 7 3 9 4" xfId="51062" xr:uid="{00000000-0005-0000-0000-0000BEC60000}"/>
    <cellStyle name="20% - Accent1 7 4" xfId="51063" xr:uid="{00000000-0005-0000-0000-0000BFC60000}"/>
    <cellStyle name="20% - Accent1 7 4 10" xfId="51064" xr:uid="{00000000-0005-0000-0000-0000C0C60000}"/>
    <cellStyle name="20% - Accent1 7 4 10 2" xfId="51065" xr:uid="{00000000-0005-0000-0000-0000C1C60000}"/>
    <cellStyle name="20% - Accent1 7 4 11" xfId="51066" xr:uid="{00000000-0005-0000-0000-0000C2C60000}"/>
    <cellStyle name="20% - Accent1 7 4 2" xfId="51067" xr:uid="{00000000-0005-0000-0000-0000C3C60000}"/>
    <cellStyle name="20% - Accent1 7 4 2 2" xfId="51068" xr:uid="{00000000-0005-0000-0000-0000C4C60000}"/>
    <cellStyle name="20% - Accent1 7 4 2 2 2" xfId="51069" xr:uid="{00000000-0005-0000-0000-0000C5C60000}"/>
    <cellStyle name="20% - Accent1 7 4 2 2 2 2" xfId="51070" xr:uid="{00000000-0005-0000-0000-0000C6C60000}"/>
    <cellStyle name="20% - Accent1 7 4 2 2 2 2 2" xfId="51071" xr:uid="{00000000-0005-0000-0000-0000C7C60000}"/>
    <cellStyle name="20% - Accent1 7 4 2 2 2 3" xfId="51072" xr:uid="{00000000-0005-0000-0000-0000C8C60000}"/>
    <cellStyle name="20% - Accent1 7 4 2 2 3" xfId="51073" xr:uid="{00000000-0005-0000-0000-0000C9C60000}"/>
    <cellStyle name="20% - Accent1 7 4 2 2 3 2" xfId="51074" xr:uid="{00000000-0005-0000-0000-0000CAC60000}"/>
    <cellStyle name="20% - Accent1 7 4 2 2 4" xfId="51075" xr:uid="{00000000-0005-0000-0000-0000CBC60000}"/>
    <cellStyle name="20% - Accent1 7 4 2 3" xfId="51076" xr:uid="{00000000-0005-0000-0000-0000CCC60000}"/>
    <cellStyle name="20% - Accent1 7 4 2 3 2" xfId="51077" xr:uid="{00000000-0005-0000-0000-0000CDC60000}"/>
    <cellStyle name="20% - Accent1 7 4 2 3 2 2" xfId="51078" xr:uid="{00000000-0005-0000-0000-0000CEC60000}"/>
    <cellStyle name="20% - Accent1 7 4 2 3 2 2 2" xfId="51079" xr:uid="{00000000-0005-0000-0000-0000CFC60000}"/>
    <cellStyle name="20% - Accent1 7 4 2 3 2 3" xfId="51080" xr:uid="{00000000-0005-0000-0000-0000D0C60000}"/>
    <cellStyle name="20% - Accent1 7 4 2 3 3" xfId="51081" xr:uid="{00000000-0005-0000-0000-0000D1C60000}"/>
    <cellStyle name="20% - Accent1 7 4 2 3 3 2" xfId="51082" xr:uid="{00000000-0005-0000-0000-0000D2C60000}"/>
    <cellStyle name="20% - Accent1 7 4 2 3 4" xfId="51083" xr:uid="{00000000-0005-0000-0000-0000D3C60000}"/>
    <cellStyle name="20% - Accent1 7 4 2 4" xfId="51084" xr:uid="{00000000-0005-0000-0000-0000D4C60000}"/>
    <cellStyle name="20% - Accent1 7 4 2 4 2" xfId="51085" xr:uid="{00000000-0005-0000-0000-0000D5C60000}"/>
    <cellStyle name="20% - Accent1 7 4 2 4 2 2" xfId="51086" xr:uid="{00000000-0005-0000-0000-0000D6C60000}"/>
    <cellStyle name="20% - Accent1 7 4 2 4 2 2 2" xfId="51087" xr:uid="{00000000-0005-0000-0000-0000D7C60000}"/>
    <cellStyle name="20% - Accent1 7 4 2 4 2 3" xfId="51088" xr:uid="{00000000-0005-0000-0000-0000D8C60000}"/>
    <cellStyle name="20% - Accent1 7 4 2 4 3" xfId="51089" xr:uid="{00000000-0005-0000-0000-0000D9C60000}"/>
    <cellStyle name="20% - Accent1 7 4 2 4 3 2" xfId="51090" xr:uid="{00000000-0005-0000-0000-0000DAC60000}"/>
    <cellStyle name="20% - Accent1 7 4 2 4 4" xfId="51091" xr:uid="{00000000-0005-0000-0000-0000DBC60000}"/>
    <cellStyle name="20% - Accent1 7 4 2 5" xfId="51092" xr:uid="{00000000-0005-0000-0000-0000DCC60000}"/>
    <cellStyle name="20% - Accent1 7 4 2 5 2" xfId="51093" xr:uid="{00000000-0005-0000-0000-0000DDC60000}"/>
    <cellStyle name="20% - Accent1 7 4 2 5 2 2" xfId="51094" xr:uid="{00000000-0005-0000-0000-0000DEC60000}"/>
    <cellStyle name="20% - Accent1 7 4 2 5 3" xfId="51095" xr:uid="{00000000-0005-0000-0000-0000DFC60000}"/>
    <cellStyle name="20% - Accent1 7 4 2 6" xfId="51096" xr:uid="{00000000-0005-0000-0000-0000E0C60000}"/>
    <cellStyle name="20% - Accent1 7 4 2 6 2" xfId="51097" xr:uid="{00000000-0005-0000-0000-0000E1C60000}"/>
    <cellStyle name="20% - Accent1 7 4 2 6 2 2" xfId="51098" xr:uid="{00000000-0005-0000-0000-0000E2C60000}"/>
    <cellStyle name="20% - Accent1 7 4 2 6 3" xfId="51099" xr:uid="{00000000-0005-0000-0000-0000E3C60000}"/>
    <cellStyle name="20% - Accent1 7 4 2 7" xfId="51100" xr:uid="{00000000-0005-0000-0000-0000E4C60000}"/>
    <cellStyle name="20% - Accent1 7 4 2 7 2" xfId="51101" xr:uid="{00000000-0005-0000-0000-0000E5C60000}"/>
    <cellStyle name="20% - Accent1 7 4 2 8" xfId="51102" xr:uid="{00000000-0005-0000-0000-0000E6C60000}"/>
    <cellStyle name="20% - Accent1 7 4 2 8 2" xfId="51103" xr:uid="{00000000-0005-0000-0000-0000E7C60000}"/>
    <cellStyle name="20% - Accent1 7 4 2 9" xfId="51104" xr:uid="{00000000-0005-0000-0000-0000E8C60000}"/>
    <cellStyle name="20% - Accent1 7 4 3" xfId="51105" xr:uid="{00000000-0005-0000-0000-0000E9C60000}"/>
    <cellStyle name="20% - Accent1 7 4 3 2" xfId="51106" xr:uid="{00000000-0005-0000-0000-0000EAC60000}"/>
    <cellStyle name="20% - Accent1 7 4 3 2 2" xfId="51107" xr:uid="{00000000-0005-0000-0000-0000EBC60000}"/>
    <cellStyle name="20% - Accent1 7 4 3 2 2 2" xfId="51108" xr:uid="{00000000-0005-0000-0000-0000ECC60000}"/>
    <cellStyle name="20% - Accent1 7 4 3 2 2 2 2" xfId="51109" xr:uid="{00000000-0005-0000-0000-0000EDC60000}"/>
    <cellStyle name="20% - Accent1 7 4 3 2 2 3" xfId="51110" xr:uid="{00000000-0005-0000-0000-0000EEC60000}"/>
    <cellStyle name="20% - Accent1 7 4 3 2 3" xfId="51111" xr:uid="{00000000-0005-0000-0000-0000EFC60000}"/>
    <cellStyle name="20% - Accent1 7 4 3 2 3 2" xfId="51112" xr:uid="{00000000-0005-0000-0000-0000F0C60000}"/>
    <cellStyle name="20% - Accent1 7 4 3 2 4" xfId="51113" xr:uid="{00000000-0005-0000-0000-0000F1C60000}"/>
    <cellStyle name="20% - Accent1 7 4 3 3" xfId="51114" xr:uid="{00000000-0005-0000-0000-0000F2C60000}"/>
    <cellStyle name="20% - Accent1 7 4 3 3 2" xfId="51115" xr:uid="{00000000-0005-0000-0000-0000F3C60000}"/>
    <cellStyle name="20% - Accent1 7 4 3 3 2 2" xfId="51116" xr:uid="{00000000-0005-0000-0000-0000F4C60000}"/>
    <cellStyle name="20% - Accent1 7 4 3 3 2 2 2" xfId="51117" xr:uid="{00000000-0005-0000-0000-0000F5C60000}"/>
    <cellStyle name="20% - Accent1 7 4 3 3 2 3" xfId="51118" xr:uid="{00000000-0005-0000-0000-0000F6C60000}"/>
    <cellStyle name="20% - Accent1 7 4 3 3 3" xfId="51119" xr:uid="{00000000-0005-0000-0000-0000F7C60000}"/>
    <cellStyle name="20% - Accent1 7 4 3 3 3 2" xfId="51120" xr:uid="{00000000-0005-0000-0000-0000F8C60000}"/>
    <cellStyle name="20% - Accent1 7 4 3 3 4" xfId="51121" xr:uid="{00000000-0005-0000-0000-0000F9C60000}"/>
    <cellStyle name="20% - Accent1 7 4 3 4" xfId="51122" xr:uid="{00000000-0005-0000-0000-0000FAC60000}"/>
    <cellStyle name="20% - Accent1 7 4 3 4 2" xfId="51123" xr:uid="{00000000-0005-0000-0000-0000FBC60000}"/>
    <cellStyle name="20% - Accent1 7 4 3 4 2 2" xfId="51124" xr:uid="{00000000-0005-0000-0000-0000FCC60000}"/>
    <cellStyle name="20% - Accent1 7 4 3 4 2 2 2" xfId="51125" xr:uid="{00000000-0005-0000-0000-0000FDC60000}"/>
    <cellStyle name="20% - Accent1 7 4 3 4 2 3" xfId="51126" xr:uid="{00000000-0005-0000-0000-0000FEC60000}"/>
    <cellStyle name="20% - Accent1 7 4 3 4 3" xfId="51127" xr:uid="{00000000-0005-0000-0000-0000FFC60000}"/>
    <cellStyle name="20% - Accent1 7 4 3 4 3 2" xfId="51128" xr:uid="{00000000-0005-0000-0000-000000C70000}"/>
    <cellStyle name="20% - Accent1 7 4 3 4 4" xfId="51129" xr:uid="{00000000-0005-0000-0000-000001C70000}"/>
    <cellStyle name="20% - Accent1 7 4 3 5" xfId="51130" xr:uid="{00000000-0005-0000-0000-000002C70000}"/>
    <cellStyle name="20% - Accent1 7 4 3 5 2" xfId="51131" xr:uid="{00000000-0005-0000-0000-000003C70000}"/>
    <cellStyle name="20% - Accent1 7 4 3 5 2 2" xfId="51132" xr:uid="{00000000-0005-0000-0000-000004C70000}"/>
    <cellStyle name="20% - Accent1 7 4 3 5 3" xfId="51133" xr:uid="{00000000-0005-0000-0000-000005C70000}"/>
    <cellStyle name="20% - Accent1 7 4 3 6" xfId="51134" xr:uid="{00000000-0005-0000-0000-000006C70000}"/>
    <cellStyle name="20% - Accent1 7 4 3 6 2" xfId="51135" xr:uid="{00000000-0005-0000-0000-000007C70000}"/>
    <cellStyle name="20% - Accent1 7 4 3 6 2 2" xfId="51136" xr:uid="{00000000-0005-0000-0000-000008C70000}"/>
    <cellStyle name="20% - Accent1 7 4 3 6 3" xfId="51137" xr:uid="{00000000-0005-0000-0000-000009C70000}"/>
    <cellStyle name="20% - Accent1 7 4 3 7" xfId="51138" xr:uid="{00000000-0005-0000-0000-00000AC70000}"/>
    <cellStyle name="20% - Accent1 7 4 3 7 2" xfId="51139" xr:uid="{00000000-0005-0000-0000-00000BC70000}"/>
    <cellStyle name="20% - Accent1 7 4 3 8" xfId="51140" xr:uid="{00000000-0005-0000-0000-00000CC70000}"/>
    <cellStyle name="20% - Accent1 7 4 3 8 2" xfId="51141" xr:uid="{00000000-0005-0000-0000-00000DC70000}"/>
    <cellStyle name="20% - Accent1 7 4 3 9" xfId="51142" xr:uid="{00000000-0005-0000-0000-00000EC70000}"/>
    <cellStyle name="20% - Accent1 7 4 4" xfId="51143" xr:uid="{00000000-0005-0000-0000-00000FC70000}"/>
    <cellStyle name="20% - Accent1 7 4 4 2" xfId="51144" xr:uid="{00000000-0005-0000-0000-000010C70000}"/>
    <cellStyle name="20% - Accent1 7 4 4 2 2" xfId="51145" xr:uid="{00000000-0005-0000-0000-000011C70000}"/>
    <cellStyle name="20% - Accent1 7 4 4 2 2 2" xfId="51146" xr:uid="{00000000-0005-0000-0000-000012C70000}"/>
    <cellStyle name="20% - Accent1 7 4 4 2 3" xfId="51147" xr:uid="{00000000-0005-0000-0000-000013C70000}"/>
    <cellStyle name="20% - Accent1 7 4 4 3" xfId="51148" xr:uid="{00000000-0005-0000-0000-000014C70000}"/>
    <cellStyle name="20% - Accent1 7 4 4 3 2" xfId="51149" xr:uid="{00000000-0005-0000-0000-000015C70000}"/>
    <cellStyle name="20% - Accent1 7 4 4 4" xfId="51150" xr:uid="{00000000-0005-0000-0000-000016C70000}"/>
    <cellStyle name="20% - Accent1 7 4 5" xfId="51151" xr:uid="{00000000-0005-0000-0000-000017C70000}"/>
    <cellStyle name="20% - Accent1 7 4 5 2" xfId="51152" xr:uid="{00000000-0005-0000-0000-000018C70000}"/>
    <cellStyle name="20% - Accent1 7 4 5 2 2" xfId="51153" xr:uid="{00000000-0005-0000-0000-000019C70000}"/>
    <cellStyle name="20% - Accent1 7 4 5 2 2 2" xfId="51154" xr:uid="{00000000-0005-0000-0000-00001AC70000}"/>
    <cellStyle name="20% - Accent1 7 4 5 2 3" xfId="51155" xr:uid="{00000000-0005-0000-0000-00001BC70000}"/>
    <cellStyle name="20% - Accent1 7 4 5 3" xfId="51156" xr:uid="{00000000-0005-0000-0000-00001CC70000}"/>
    <cellStyle name="20% - Accent1 7 4 5 3 2" xfId="51157" xr:uid="{00000000-0005-0000-0000-00001DC70000}"/>
    <cellStyle name="20% - Accent1 7 4 5 4" xfId="51158" xr:uid="{00000000-0005-0000-0000-00001EC70000}"/>
    <cellStyle name="20% - Accent1 7 4 6" xfId="51159" xr:uid="{00000000-0005-0000-0000-00001FC70000}"/>
    <cellStyle name="20% - Accent1 7 4 6 2" xfId="51160" xr:uid="{00000000-0005-0000-0000-000020C70000}"/>
    <cellStyle name="20% - Accent1 7 4 6 2 2" xfId="51161" xr:uid="{00000000-0005-0000-0000-000021C70000}"/>
    <cellStyle name="20% - Accent1 7 4 6 2 2 2" xfId="51162" xr:uid="{00000000-0005-0000-0000-000022C70000}"/>
    <cellStyle name="20% - Accent1 7 4 6 2 3" xfId="51163" xr:uid="{00000000-0005-0000-0000-000023C70000}"/>
    <cellStyle name="20% - Accent1 7 4 6 3" xfId="51164" xr:uid="{00000000-0005-0000-0000-000024C70000}"/>
    <cellStyle name="20% - Accent1 7 4 6 3 2" xfId="51165" xr:uid="{00000000-0005-0000-0000-000025C70000}"/>
    <cellStyle name="20% - Accent1 7 4 6 4" xfId="51166" xr:uid="{00000000-0005-0000-0000-000026C70000}"/>
    <cellStyle name="20% - Accent1 7 4 7" xfId="51167" xr:uid="{00000000-0005-0000-0000-000027C70000}"/>
    <cellStyle name="20% - Accent1 7 4 7 2" xfId="51168" xr:uid="{00000000-0005-0000-0000-000028C70000}"/>
    <cellStyle name="20% - Accent1 7 4 7 2 2" xfId="51169" xr:uid="{00000000-0005-0000-0000-000029C70000}"/>
    <cellStyle name="20% - Accent1 7 4 7 3" xfId="51170" xr:uid="{00000000-0005-0000-0000-00002AC70000}"/>
    <cellStyle name="20% - Accent1 7 4 8" xfId="51171" xr:uid="{00000000-0005-0000-0000-00002BC70000}"/>
    <cellStyle name="20% - Accent1 7 4 8 2" xfId="51172" xr:uid="{00000000-0005-0000-0000-00002CC70000}"/>
    <cellStyle name="20% - Accent1 7 4 8 2 2" xfId="51173" xr:uid="{00000000-0005-0000-0000-00002DC70000}"/>
    <cellStyle name="20% - Accent1 7 4 8 3" xfId="51174" xr:uid="{00000000-0005-0000-0000-00002EC70000}"/>
    <cellStyle name="20% - Accent1 7 4 9" xfId="51175" xr:uid="{00000000-0005-0000-0000-00002FC70000}"/>
    <cellStyle name="20% - Accent1 7 4 9 2" xfId="51176" xr:uid="{00000000-0005-0000-0000-000030C70000}"/>
    <cellStyle name="20% - Accent1 7 5" xfId="51177" xr:uid="{00000000-0005-0000-0000-000031C70000}"/>
    <cellStyle name="20% - Accent1 7 5 10" xfId="51178" xr:uid="{00000000-0005-0000-0000-000032C70000}"/>
    <cellStyle name="20% - Accent1 7 5 10 2" xfId="51179" xr:uid="{00000000-0005-0000-0000-000033C70000}"/>
    <cellStyle name="20% - Accent1 7 5 11" xfId="51180" xr:uid="{00000000-0005-0000-0000-000034C70000}"/>
    <cellStyle name="20% - Accent1 7 5 2" xfId="51181" xr:uid="{00000000-0005-0000-0000-000035C70000}"/>
    <cellStyle name="20% - Accent1 7 5 2 2" xfId="51182" xr:uid="{00000000-0005-0000-0000-000036C70000}"/>
    <cellStyle name="20% - Accent1 7 5 2 2 2" xfId="51183" xr:uid="{00000000-0005-0000-0000-000037C70000}"/>
    <cellStyle name="20% - Accent1 7 5 2 2 2 2" xfId="51184" xr:uid="{00000000-0005-0000-0000-000038C70000}"/>
    <cellStyle name="20% - Accent1 7 5 2 2 2 2 2" xfId="51185" xr:uid="{00000000-0005-0000-0000-000039C70000}"/>
    <cellStyle name="20% - Accent1 7 5 2 2 2 3" xfId="51186" xr:uid="{00000000-0005-0000-0000-00003AC70000}"/>
    <cellStyle name="20% - Accent1 7 5 2 2 3" xfId="51187" xr:uid="{00000000-0005-0000-0000-00003BC70000}"/>
    <cellStyle name="20% - Accent1 7 5 2 2 3 2" xfId="51188" xr:uid="{00000000-0005-0000-0000-00003CC70000}"/>
    <cellStyle name="20% - Accent1 7 5 2 2 4" xfId="51189" xr:uid="{00000000-0005-0000-0000-00003DC70000}"/>
    <cellStyle name="20% - Accent1 7 5 2 3" xfId="51190" xr:uid="{00000000-0005-0000-0000-00003EC70000}"/>
    <cellStyle name="20% - Accent1 7 5 2 3 2" xfId="51191" xr:uid="{00000000-0005-0000-0000-00003FC70000}"/>
    <cellStyle name="20% - Accent1 7 5 2 3 2 2" xfId="51192" xr:uid="{00000000-0005-0000-0000-000040C70000}"/>
    <cellStyle name="20% - Accent1 7 5 2 3 2 2 2" xfId="51193" xr:uid="{00000000-0005-0000-0000-000041C70000}"/>
    <cellStyle name="20% - Accent1 7 5 2 3 2 3" xfId="51194" xr:uid="{00000000-0005-0000-0000-000042C70000}"/>
    <cellStyle name="20% - Accent1 7 5 2 3 3" xfId="51195" xr:uid="{00000000-0005-0000-0000-000043C70000}"/>
    <cellStyle name="20% - Accent1 7 5 2 3 3 2" xfId="51196" xr:uid="{00000000-0005-0000-0000-000044C70000}"/>
    <cellStyle name="20% - Accent1 7 5 2 3 4" xfId="51197" xr:uid="{00000000-0005-0000-0000-000045C70000}"/>
    <cellStyle name="20% - Accent1 7 5 2 4" xfId="51198" xr:uid="{00000000-0005-0000-0000-000046C70000}"/>
    <cellStyle name="20% - Accent1 7 5 2 4 2" xfId="51199" xr:uid="{00000000-0005-0000-0000-000047C70000}"/>
    <cellStyle name="20% - Accent1 7 5 2 4 2 2" xfId="51200" xr:uid="{00000000-0005-0000-0000-000048C70000}"/>
    <cellStyle name="20% - Accent1 7 5 2 4 2 2 2" xfId="51201" xr:uid="{00000000-0005-0000-0000-000049C70000}"/>
    <cellStyle name="20% - Accent1 7 5 2 4 2 3" xfId="51202" xr:uid="{00000000-0005-0000-0000-00004AC70000}"/>
    <cellStyle name="20% - Accent1 7 5 2 4 3" xfId="51203" xr:uid="{00000000-0005-0000-0000-00004BC70000}"/>
    <cellStyle name="20% - Accent1 7 5 2 4 3 2" xfId="51204" xr:uid="{00000000-0005-0000-0000-00004CC70000}"/>
    <cellStyle name="20% - Accent1 7 5 2 4 4" xfId="51205" xr:uid="{00000000-0005-0000-0000-00004DC70000}"/>
    <cellStyle name="20% - Accent1 7 5 2 5" xfId="51206" xr:uid="{00000000-0005-0000-0000-00004EC70000}"/>
    <cellStyle name="20% - Accent1 7 5 2 5 2" xfId="51207" xr:uid="{00000000-0005-0000-0000-00004FC70000}"/>
    <cellStyle name="20% - Accent1 7 5 2 5 2 2" xfId="51208" xr:uid="{00000000-0005-0000-0000-000050C70000}"/>
    <cellStyle name="20% - Accent1 7 5 2 5 3" xfId="51209" xr:uid="{00000000-0005-0000-0000-000051C70000}"/>
    <cellStyle name="20% - Accent1 7 5 2 6" xfId="51210" xr:uid="{00000000-0005-0000-0000-000052C70000}"/>
    <cellStyle name="20% - Accent1 7 5 2 6 2" xfId="51211" xr:uid="{00000000-0005-0000-0000-000053C70000}"/>
    <cellStyle name="20% - Accent1 7 5 2 6 2 2" xfId="51212" xr:uid="{00000000-0005-0000-0000-000054C70000}"/>
    <cellStyle name="20% - Accent1 7 5 2 6 3" xfId="51213" xr:uid="{00000000-0005-0000-0000-000055C70000}"/>
    <cellStyle name="20% - Accent1 7 5 2 7" xfId="51214" xr:uid="{00000000-0005-0000-0000-000056C70000}"/>
    <cellStyle name="20% - Accent1 7 5 2 7 2" xfId="51215" xr:uid="{00000000-0005-0000-0000-000057C70000}"/>
    <cellStyle name="20% - Accent1 7 5 2 8" xfId="51216" xr:uid="{00000000-0005-0000-0000-000058C70000}"/>
    <cellStyle name="20% - Accent1 7 5 2 8 2" xfId="51217" xr:uid="{00000000-0005-0000-0000-000059C70000}"/>
    <cellStyle name="20% - Accent1 7 5 2 9" xfId="51218" xr:uid="{00000000-0005-0000-0000-00005AC70000}"/>
    <cellStyle name="20% - Accent1 7 5 3" xfId="51219" xr:uid="{00000000-0005-0000-0000-00005BC70000}"/>
    <cellStyle name="20% - Accent1 7 5 3 2" xfId="51220" xr:uid="{00000000-0005-0000-0000-00005CC70000}"/>
    <cellStyle name="20% - Accent1 7 5 3 2 2" xfId="51221" xr:uid="{00000000-0005-0000-0000-00005DC70000}"/>
    <cellStyle name="20% - Accent1 7 5 3 2 2 2" xfId="51222" xr:uid="{00000000-0005-0000-0000-00005EC70000}"/>
    <cellStyle name="20% - Accent1 7 5 3 2 2 2 2" xfId="51223" xr:uid="{00000000-0005-0000-0000-00005FC70000}"/>
    <cellStyle name="20% - Accent1 7 5 3 2 2 3" xfId="51224" xr:uid="{00000000-0005-0000-0000-000060C70000}"/>
    <cellStyle name="20% - Accent1 7 5 3 2 3" xfId="51225" xr:uid="{00000000-0005-0000-0000-000061C70000}"/>
    <cellStyle name="20% - Accent1 7 5 3 2 3 2" xfId="51226" xr:uid="{00000000-0005-0000-0000-000062C70000}"/>
    <cellStyle name="20% - Accent1 7 5 3 2 4" xfId="51227" xr:uid="{00000000-0005-0000-0000-000063C70000}"/>
    <cellStyle name="20% - Accent1 7 5 3 3" xfId="51228" xr:uid="{00000000-0005-0000-0000-000064C70000}"/>
    <cellStyle name="20% - Accent1 7 5 3 3 2" xfId="51229" xr:uid="{00000000-0005-0000-0000-000065C70000}"/>
    <cellStyle name="20% - Accent1 7 5 3 3 2 2" xfId="51230" xr:uid="{00000000-0005-0000-0000-000066C70000}"/>
    <cellStyle name="20% - Accent1 7 5 3 3 2 2 2" xfId="51231" xr:uid="{00000000-0005-0000-0000-000067C70000}"/>
    <cellStyle name="20% - Accent1 7 5 3 3 2 3" xfId="51232" xr:uid="{00000000-0005-0000-0000-000068C70000}"/>
    <cellStyle name="20% - Accent1 7 5 3 3 3" xfId="51233" xr:uid="{00000000-0005-0000-0000-000069C70000}"/>
    <cellStyle name="20% - Accent1 7 5 3 3 3 2" xfId="51234" xr:uid="{00000000-0005-0000-0000-00006AC70000}"/>
    <cellStyle name="20% - Accent1 7 5 3 3 4" xfId="51235" xr:uid="{00000000-0005-0000-0000-00006BC70000}"/>
    <cellStyle name="20% - Accent1 7 5 3 4" xfId="51236" xr:uid="{00000000-0005-0000-0000-00006CC70000}"/>
    <cellStyle name="20% - Accent1 7 5 3 4 2" xfId="51237" xr:uid="{00000000-0005-0000-0000-00006DC70000}"/>
    <cellStyle name="20% - Accent1 7 5 3 4 2 2" xfId="51238" xr:uid="{00000000-0005-0000-0000-00006EC70000}"/>
    <cellStyle name="20% - Accent1 7 5 3 4 2 2 2" xfId="51239" xr:uid="{00000000-0005-0000-0000-00006FC70000}"/>
    <cellStyle name="20% - Accent1 7 5 3 4 2 3" xfId="51240" xr:uid="{00000000-0005-0000-0000-000070C70000}"/>
    <cellStyle name="20% - Accent1 7 5 3 4 3" xfId="51241" xr:uid="{00000000-0005-0000-0000-000071C70000}"/>
    <cellStyle name="20% - Accent1 7 5 3 4 3 2" xfId="51242" xr:uid="{00000000-0005-0000-0000-000072C70000}"/>
    <cellStyle name="20% - Accent1 7 5 3 4 4" xfId="51243" xr:uid="{00000000-0005-0000-0000-000073C70000}"/>
    <cellStyle name="20% - Accent1 7 5 3 5" xfId="51244" xr:uid="{00000000-0005-0000-0000-000074C70000}"/>
    <cellStyle name="20% - Accent1 7 5 3 5 2" xfId="51245" xr:uid="{00000000-0005-0000-0000-000075C70000}"/>
    <cellStyle name="20% - Accent1 7 5 3 5 2 2" xfId="51246" xr:uid="{00000000-0005-0000-0000-000076C70000}"/>
    <cellStyle name="20% - Accent1 7 5 3 5 3" xfId="51247" xr:uid="{00000000-0005-0000-0000-000077C70000}"/>
    <cellStyle name="20% - Accent1 7 5 3 6" xfId="51248" xr:uid="{00000000-0005-0000-0000-000078C70000}"/>
    <cellStyle name="20% - Accent1 7 5 3 6 2" xfId="51249" xr:uid="{00000000-0005-0000-0000-000079C70000}"/>
    <cellStyle name="20% - Accent1 7 5 3 6 2 2" xfId="51250" xr:uid="{00000000-0005-0000-0000-00007AC70000}"/>
    <cellStyle name="20% - Accent1 7 5 3 6 3" xfId="51251" xr:uid="{00000000-0005-0000-0000-00007BC70000}"/>
    <cellStyle name="20% - Accent1 7 5 3 7" xfId="51252" xr:uid="{00000000-0005-0000-0000-00007CC70000}"/>
    <cellStyle name="20% - Accent1 7 5 3 7 2" xfId="51253" xr:uid="{00000000-0005-0000-0000-00007DC70000}"/>
    <cellStyle name="20% - Accent1 7 5 3 8" xfId="51254" xr:uid="{00000000-0005-0000-0000-00007EC70000}"/>
    <cellStyle name="20% - Accent1 7 5 3 8 2" xfId="51255" xr:uid="{00000000-0005-0000-0000-00007FC70000}"/>
    <cellStyle name="20% - Accent1 7 5 3 9" xfId="51256" xr:uid="{00000000-0005-0000-0000-000080C70000}"/>
    <cellStyle name="20% - Accent1 7 5 4" xfId="51257" xr:uid="{00000000-0005-0000-0000-000081C70000}"/>
    <cellStyle name="20% - Accent1 7 5 4 2" xfId="51258" xr:uid="{00000000-0005-0000-0000-000082C70000}"/>
    <cellStyle name="20% - Accent1 7 5 4 2 2" xfId="51259" xr:uid="{00000000-0005-0000-0000-000083C70000}"/>
    <cellStyle name="20% - Accent1 7 5 4 2 2 2" xfId="51260" xr:uid="{00000000-0005-0000-0000-000084C70000}"/>
    <cellStyle name="20% - Accent1 7 5 4 2 3" xfId="51261" xr:uid="{00000000-0005-0000-0000-000085C70000}"/>
    <cellStyle name="20% - Accent1 7 5 4 3" xfId="51262" xr:uid="{00000000-0005-0000-0000-000086C70000}"/>
    <cellStyle name="20% - Accent1 7 5 4 3 2" xfId="51263" xr:uid="{00000000-0005-0000-0000-000087C70000}"/>
    <cellStyle name="20% - Accent1 7 5 4 4" xfId="51264" xr:uid="{00000000-0005-0000-0000-000088C70000}"/>
    <cellStyle name="20% - Accent1 7 5 5" xfId="51265" xr:uid="{00000000-0005-0000-0000-000089C70000}"/>
    <cellStyle name="20% - Accent1 7 5 5 2" xfId="51266" xr:uid="{00000000-0005-0000-0000-00008AC70000}"/>
    <cellStyle name="20% - Accent1 7 5 5 2 2" xfId="51267" xr:uid="{00000000-0005-0000-0000-00008BC70000}"/>
    <cellStyle name="20% - Accent1 7 5 5 2 2 2" xfId="51268" xr:uid="{00000000-0005-0000-0000-00008CC70000}"/>
    <cellStyle name="20% - Accent1 7 5 5 2 3" xfId="51269" xr:uid="{00000000-0005-0000-0000-00008DC70000}"/>
    <cellStyle name="20% - Accent1 7 5 5 3" xfId="51270" xr:uid="{00000000-0005-0000-0000-00008EC70000}"/>
    <cellStyle name="20% - Accent1 7 5 5 3 2" xfId="51271" xr:uid="{00000000-0005-0000-0000-00008FC70000}"/>
    <cellStyle name="20% - Accent1 7 5 5 4" xfId="51272" xr:uid="{00000000-0005-0000-0000-000090C70000}"/>
    <cellStyle name="20% - Accent1 7 5 6" xfId="51273" xr:uid="{00000000-0005-0000-0000-000091C70000}"/>
    <cellStyle name="20% - Accent1 7 5 6 2" xfId="51274" xr:uid="{00000000-0005-0000-0000-000092C70000}"/>
    <cellStyle name="20% - Accent1 7 5 6 2 2" xfId="51275" xr:uid="{00000000-0005-0000-0000-000093C70000}"/>
    <cellStyle name="20% - Accent1 7 5 6 2 2 2" xfId="51276" xr:uid="{00000000-0005-0000-0000-000094C70000}"/>
    <cellStyle name="20% - Accent1 7 5 6 2 3" xfId="51277" xr:uid="{00000000-0005-0000-0000-000095C70000}"/>
    <cellStyle name="20% - Accent1 7 5 6 3" xfId="51278" xr:uid="{00000000-0005-0000-0000-000096C70000}"/>
    <cellStyle name="20% - Accent1 7 5 6 3 2" xfId="51279" xr:uid="{00000000-0005-0000-0000-000097C70000}"/>
    <cellStyle name="20% - Accent1 7 5 6 4" xfId="51280" xr:uid="{00000000-0005-0000-0000-000098C70000}"/>
    <cellStyle name="20% - Accent1 7 5 7" xfId="51281" xr:uid="{00000000-0005-0000-0000-000099C70000}"/>
    <cellStyle name="20% - Accent1 7 5 7 2" xfId="51282" xr:uid="{00000000-0005-0000-0000-00009AC70000}"/>
    <cellStyle name="20% - Accent1 7 5 7 2 2" xfId="51283" xr:uid="{00000000-0005-0000-0000-00009BC70000}"/>
    <cellStyle name="20% - Accent1 7 5 7 3" xfId="51284" xr:uid="{00000000-0005-0000-0000-00009CC70000}"/>
    <cellStyle name="20% - Accent1 7 5 8" xfId="51285" xr:uid="{00000000-0005-0000-0000-00009DC70000}"/>
    <cellStyle name="20% - Accent1 7 5 8 2" xfId="51286" xr:uid="{00000000-0005-0000-0000-00009EC70000}"/>
    <cellStyle name="20% - Accent1 7 5 8 2 2" xfId="51287" xr:uid="{00000000-0005-0000-0000-00009FC70000}"/>
    <cellStyle name="20% - Accent1 7 5 8 3" xfId="51288" xr:uid="{00000000-0005-0000-0000-0000A0C70000}"/>
    <cellStyle name="20% - Accent1 7 5 9" xfId="51289" xr:uid="{00000000-0005-0000-0000-0000A1C70000}"/>
    <cellStyle name="20% - Accent1 7 5 9 2" xfId="51290" xr:uid="{00000000-0005-0000-0000-0000A2C70000}"/>
    <cellStyle name="20% - Accent1 7 6" xfId="51291" xr:uid="{00000000-0005-0000-0000-0000A3C70000}"/>
    <cellStyle name="20% - Accent1 7 6 10" xfId="51292" xr:uid="{00000000-0005-0000-0000-0000A4C70000}"/>
    <cellStyle name="20% - Accent1 7 6 10 2" xfId="51293" xr:uid="{00000000-0005-0000-0000-0000A5C70000}"/>
    <cellStyle name="20% - Accent1 7 6 11" xfId="51294" xr:uid="{00000000-0005-0000-0000-0000A6C70000}"/>
    <cellStyle name="20% - Accent1 7 6 2" xfId="51295" xr:uid="{00000000-0005-0000-0000-0000A7C70000}"/>
    <cellStyle name="20% - Accent1 7 6 2 2" xfId="51296" xr:uid="{00000000-0005-0000-0000-0000A8C70000}"/>
    <cellStyle name="20% - Accent1 7 6 2 2 2" xfId="51297" xr:uid="{00000000-0005-0000-0000-0000A9C70000}"/>
    <cellStyle name="20% - Accent1 7 6 2 2 2 2" xfId="51298" xr:uid="{00000000-0005-0000-0000-0000AAC70000}"/>
    <cellStyle name="20% - Accent1 7 6 2 2 2 2 2" xfId="51299" xr:uid="{00000000-0005-0000-0000-0000ABC70000}"/>
    <cellStyle name="20% - Accent1 7 6 2 2 2 3" xfId="51300" xr:uid="{00000000-0005-0000-0000-0000ACC70000}"/>
    <cellStyle name="20% - Accent1 7 6 2 2 3" xfId="51301" xr:uid="{00000000-0005-0000-0000-0000ADC70000}"/>
    <cellStyle name="20% - Accent1 7 6 2 2 3 2" xfId="51302" xr:uid="{00000000-0005-0000-0000-0000AEC70000}"/>
    <cellStyle name="20% - Accent1 7 6 2 2 4" xfId="51303" xr:uid="{00000000-0005-0000-0000-0000AFC70000}"/>
    <cellStyle name="20% - Accent1 7 6 2 3" xfId="51304" xr:uid="{00000000-0005-0000-0000-0000B0C70000}"/>
    <cellStyle name="20% - Accent1 7 6 2 3 2" xfId="51305" xr:uid="{00000000-0005-0000-0000-0000B1C70000}"/>
    <cellStyle name="20% - Accent1 7 6 2 3 2 2" xfId="51306" xr:uid="{00000000-0005-0000-0000-0000B2C70000}"/>
    <cellStyle name="20% - Accent1 7 6 2 3 2 2 2" xfId="51307" xr:uid="{00000000-0005-0000-0000-0000B3C70000}"/>
    <cellStyle name="20% - Accent1 7 6 2 3 2 3" xfId="51308" xr:uid="{00000000-0005-0000-0000-0000B4C70000}"/>
    <cellStyle name="20% - Accent1 7 6 2 3 3" xfId="51309" xr:uid="{00000000-0005-0000-0000-0000B5C70000}"/>
    <cellStyle name="20% - Accent1 7 6 2 3 3 2" xfId="51310" xr:uid="{00000000-0005-0000-0000-0000B6C70000}"/>
    <cellStyle name="20% - Accent1 7 6 2 3 4" xfId="51311" xr:uid="{00000000-0005-0000-0000-0000B7C70000}"/>
    <cellStyle name="20% - Accent1 7 6 2 4" xfId="51312" xr:uid="{00000000-0005-0000-0000-0000B8C70000}"/>
    <cellStyle name="20% - Accent1 7 6 2 4 2" xfId="51313" xr:uid="{00000000-0005-0000-0000-0000B9C70000}"/>
    <cellStyle name="20% - Accent1 7 6 2 4 2 2" xfId="51314" xr:uid="{00000000-0005-0000-0000-0000BAC70000}"/>
    <cellStyle name="20% - Accent1 7 6 2 4 2 2 2" xfId="51315" xr:uid="{00000000-0005-0000-0000-0000BBC70000}"/>
    <cellStyle name="20% - Accent1 7 6 2 4 2 3" xfId="51316" xr:uid="{00000000-0005-0000-0000-0000BCC70000}"/>
    <cellStyle name="20% - Accent1 7 6 2 4 3" xfId="51317" xr:uid="{00000000-0005-0000-0000-0000BDC70000}"/>
    <cellStyle name="20% - Accent1 7 6 2 4 3 2" xfId="51318" xr:uid="{00000000-0005-0000-0000-0000BEC70000}"/>
    <cellStyle name="20% - Accent1 7 6 2 4 4" xfId="51319" xr:uid="{00000000-0005-0000-0000-0000BFC70000}"/>
    <cellStyle name="20% - Accent1 7 6 2 5" xfId="51320" xr:uid="{00000000-0005-0000-0000-0000C0C70000}"/>
    <cellStyle name="20% - Accent1 7 6 2 5 2" xfId="51321" xr:uid="{00000000-0005-0000-0000-0000C1C70000}"/>
    <cellStyle name="20% - Accent1 7 6 2 5 2 2" xfId="51322" xr:uid="{00000000-0005-0000-0000-0000C2C70000}"/>
    <cellStyle name="20% - Accent1 7 6 2 5 3" xfId="51323" xr:uid="{00000000-0005-0000-0000-0000C3C70000}"/>
    <cellStyle name="20% - Accent1 7 6 2 6" xfId="51324" xr:uid="{00000000-0005-0000-0000-0000C4C70000}"/>
    <cellStyle name="20% - Accent1 7 6 2 6 2" xfId="51325" xr:uid="{00000000-0005-0000-0000-0000C5C70000}"/>
    <cellStyle name="20% - Accent1 7 6 2 6 2 2" xfId="51326" xr:uid="{00000000-0005-0000-0000-0000C6C70000}"/>
    <cellStyle name="20% - Accent1 7 6 2 6 3" xfId="51327" xr:uid="{00000000-0005-0000-0000-0000C7C70000}"/>
    <cellStyle name="20% - Accent1 7 6 2 7" xfId="51328" xr:uid="{00000000-0005-0000-0000-0000C8C70000}"/>
    <cellStyle name="20% - Accent1 7 6 2 7 2" xfId="51329" xr:uid="{00000000-0005-0000-0000-0000C9C70000}"/>
    <cellStyle name="20% - Accent1 7 6 2 8" xfId="51330" xr:uid="{00000000-0005-0000-0000-0000CAC70000}"/>
    <cellStyle name="20% - Accent1 7 6 2 8 2" xfId="51331" xr:uid="{00000000-0005-0000-0000-0000CBC70000}"/>
    <cellStyle name="20% - Accent1 7 6 2 9" xfId="51332" xr:uid="{00000000-0005-0000-0000-0000CCC70000}"/>
    <cellStyle name="20% - Accent1 7 6 3" xfId="51333" xr:uid="{00000000-0005-0000-0000-0000CDC70000}"/>
    <cellStyle name="20% - Accent1 7 6 3 2" xfId="51334" xr:uid="{00000000-0005-0000-0000-0000CEC70000}"/>
    <cellStyle name="20% - Accent1 7 6 3 2 2" xfId="51335" xr:uid="{00000000-0005-0000-0000-0000CFC70000}"/>
    <cellStyle name="20% - Accent1 7 6 3 2 2 2" xfId="51336" xr:uid="{00000000-0005-0000-0000-0000D0C70000}"/>
    <cellStyle name="20% - Accent1 7 6 3 2 2 2 2" xfId="51337" xr:uid="{00000000-0005-0000-0000-0000D1C70000}"/>
    <cellStyle name="20% - Accent1 7 6 3 2 2 3" xfId="51338" xr:uid="{00000000-0005-0000-0000-0000D2C70000}"/>
    <cellStyle name="20% - Accent1 7 6 3 2 3" xfId="51339" xr:uid="{00000000-0005-0000-0000-0000D3C70000}"/>
    <cellStyle name="20% - Accent1 7 6 3 2 3 2" xfId="51340" xr:uid="{00000000-0005-0000-0000-0000D4C70000}"/>
    <cellStyle name="20% - Accent1 7 6 3 2 4" xfId="51341" xr:uid="{00000000-0005-0000-0000-0000D5C70000}"/>
    <cellStyle name="20% - Accent1 7 6 3 3" xfId="51342" xr:uid="{00000000-0005-0000-0000-0000D6C70000}"/>
    <cellStyle name="20% - Accent1 7 6 3 3 2" xfId="51343" xr:uid="{00000000-0005-0000-0000-0000D7C70000}"/>
    <cellStyle name="20% - Accent1 7 6 3 3 2 2" xfId="51344" xr:uid="{00000000-0005-0000-0000-0000D8C70000}"/>
    <cellStyle name="20% - Accent1 7 6 3 3 2 2 2" xfId="51345" xr:uid="{00000000-0005-0000-0000-0000D9C70000}"/>
    <cellStyle name="20% - Accent1 7 6 3 3 2 3" xfId="51346" xr:uid="{00000000-0005-0000-0000-0000DAC70000}"/>
    <cellStyle name="20% - Accent1 7 6 3 3 3" xfId="51347" xr:uid="{00000000-0005-0000-0000-0000DBC70000}"/>
    <cellStyle name="20% - Accent1 7 6 3 3 3 2" xfId="51348" xr:uid="{00000000-0005-0000-0000-0000DCC70000}"/>
    <cellStyle name="20% - Accent1 7 6 3 3 4" xfId="51349" xr:uid="{00000000-0005-0000-0000-0000DDC70000}"/>
    <cellStyle name="20% - Accent1 7 6 3 4" xfId="51350" xr:uid="{00000000-0005-0000-0000-0000DEC70000}"/>
    <cellStyle name="20% - Accent1 7 6 3 4 2" xfId="51351" xr:uid="{00000000-0005-0000-0000-0000DFC70000}"/>
    <cellStyle name="20% - Accent1 7 6 3 4 2 2" xfId="51352" xr:uid="{00000000-0005-0000-0000-0000E0C70000}"/>
    <cellStyle name="20% - Accent1 7 6 3 4 2 2 2" xfId="51353" xr:uid="{00000000-0005-0000-0000-0000E1C70000}"/>
    <cellStyle name="20% - Accent1 7 6 3 4 2 3" xfId="51354" xr:uid="{00000000-0005-0000-0000-0000E2C70000}"/>
    <cellStyle name="20% - Accent1 7 6 3 4 3" xfId="51355" xr:uid="{00000000-0005-0000-0000-0000E3C70000}"/>
    <cellStyle name="20% - Accent1 7 6 3 4 3 2" xfId="51356" xr:uid="{00000000-0005-0000-0000-0000E4C70000}"/>
    <cellStyle name="20% - Accent1 7 6 3 4 4" xfId="51357" xr:uid="{00000000-0005-0000-0000-0000E5C70000}"/>
    <cellStyle name="20% - Accent1 7 6 3 5" xfId="51358" xr:uid="{00000000-0005-0000-0000-0000E6C70000}"/>
    <cellStyle name="20% - Accent1 7 6 3 5 2" xfId="51359" xr:uid="{00000000-0005-0000-0000-0000E7C70000}"/>
    <cellStyle name="20% - Accent1 7 6 3 5 2 2" xfId="51360" xr:uid="{00000000-0005-0000-0000-0000E8C70000}"/>
    <cellStyle name="20% - Accent1 7 6 3 5 3" xfId="51361" xr:uid="{00000000-0005-0000-0000-0000E9C70000}"/>
    <cellStyle name="20% - Accent1 7 6 3 6" xfId="51362" xr:uid="{00000000-0005-0000-0000-0000EAC70000}"/>
    <cellStyle name="20% - Accent1 7 6 3 6 2" xfId="51363" xr:uid="{00000000-0005-0000-0000-0000EBC70000}"/>
    <cellStyle name="20% - Accent1 7 6 3 6 2 2" xfId="51364" xr:uid="{00000000-0005-0000-0000-0000ECC70000}"/>
    <cellStyle name="20% - Accent1 7 6 3 6 3" xfId="51365" xr:uid="{00000000-0005-0000-0000-0000EDC70000}"/>
    <cellStyle name="20% - Accent1 7 6 3 7" xfId="51366" xr:uid="{00000000-0005-0000-0000-0000EEC70000}"/>
    <cellStyle name="20% - Accent1 7 6 3 7 2" xfId="51367" xr:uid="{00000000-0005-0000-0000-0000EFC70000}"/>
    <cellStyle name="20% - Accent1 7 6 3 8" xfId="51368" xr:uid="{00000000-0005-0000-0000-0000F0C70000}"/>
    <cellStyle name="20% - Accent1 7 6 3 8 2" xfId="51369" xr:uid="{00000000-0005-0000-0000-0000F1C70000}"/>
    <cellStyle name="20% - Accent1 7 6 3 9" xfId="51370" xr:uid="{00000000-0005-0000-0000-0000F2C70000}"/>
    <cellStyle name="20% - Accent1 7 6 4" xfId="51371" xr:uid="{00000000-0005-0000-0000-0000F3C70000}"/>
    <cellStyle name="20% - Accent1 7 6 4 2" xfId="51372" xr:uid="{00000000-0005-0000-0000-0000F4C70000}"/>
    <cellStyle name="20% - Accent1 7 6 4 2 2" xfId="51373" xr:uid="{00000000-0005-0000-0000-0000F5C70000}"/>
    <cellStyle name="20% - Accent1 7 6 4 2 2 2" xfId="51374" xr:uid="{00000000-0005-0000-0000-0000F6C70000}"/>
    <cellStyle name="20% - Accent1 7 6 4 2 3" xfId="51375" xr:uid="{00000000-0005-0000-0000-0000F7C70000}"/>
    <cellStyle name="20% - Accent1 7 6 4 3" xfId="51376" xr:uid="{00000000-0005-0000-0000-0000F8C70000}"/>
    <cellStyle name="20% - Accent1 7 6 4 3 2" xfId="51377" xr:uid="{00000000-0005-0000-0000-0000F9C70000}"/>
    <cellStyle name="20% - Accent1 7 6 4 4" xfId="51378" xr:uid="{00000000-0005-0000-0000-0000FAC70000}"/>
    <cellStyle name="20% - Accent1 7 6 5" xfId="51379" xr:uid="{00000000-0005-0000-0000-0000FBC70000}"/>
    <cellStyle name="20% - Accent1 7 6 5 2" xfId="51380" xr:uid="{00000000-0005-0000-0000-0000FCC70000}"/>
    <cellStyle name="20% - Accent1 7 6 5 2 2" xfId="51381" xr:uid="{00000000-0005-0000-0000-0000FDC70000}"/>
    <cellStyle name="20% - Accent1 7 6 5 2 2 2" xfId="51382" xr:uid="{00000000-0005-0000-0000-0000FEC70000}"/>
    <cellStyle name="20% - Accent1 7 6 5 2 3" xfId="51383" xr:uid="{00000000-0005-0000-0000-0000FFC70000}"/>
    <cellStyle name="20% - Accent1 7 6 5 3" xfId="51384" xr:uid="{00000000-0005-0000-0000-000000C80000}"/>
    <cellStyle name="20% - Accent1 7 6 5 3 2" xfId="51385" xr:uid="{00000000-0005-0000-0000-000001C80000}"/>
    <cellStyle name="20% - Accent1 7 6 5 4" xfId="51386" xr:uid="{00000000-0005-0000-0000-000002C80000}"/>
    <cellStyle name="20% - Accent1 7 6 6" xfId="51387" xr:uid="{00000000-0005-0000-0000-000003C80000}"/>
    <cellStyle name="20% - Accent1 7 6 6 2" xfId="51388" xr:uid="{00000000-0005-0000-0000-000004C80000}"/>
    <cellStyle name="20% - Accent1 7 6 6 2 2" xfId="51389" xr:uid="{00000000-0005-0000-0000-000005C80000}"/>
    <cellStyle name="20% - Accent1 7 6 6 2 2 2" xfId="51390" xr:uid="{00000000-0005-0000-0000-000006C80000}"/>
    <cellStyle name="20% - Accent1 7 6 6 2 3" xfId="51391" xr:uid="{00000000-0005-0000-0000-000007C80000}"/>
    <cellStyle name="20% - Accent1 7 6 6 3" xfId="51392" xr:uid="{00000000-0005-0000-0000-000008C80000}"/>
    <cellStyle name="20% - Accent1 7 6 6 3 2" xfId="51393" xr:uid="{00000000-0005-0000-0000-000009C80000}"/>
    <cellStyle name="20% - Accent1 7 6 6 4" xfId="51394" xr:uid="{00000000-0005-0000-0000-00000AC80000}"/>
    <cellStyle name="20% - Accent1 7 6 7" xfId="51395" xr:uid="{00000000-0005-0000-0000-00000BC80000}"/>
    <cellStyle name="20% - Accent1 7 6 7 2" xfId="51396" xr:uid="{00000000-0005-0000-0000-00000CC80000}"/>
    <cellStyle name="20% - Accent1 7 6 7 2 2" xfId="51397" xr:uid="{00000000-0005-0000-0000-00000DC80000}"/>
    <cellStyle name="20% - Accent1 7 6 7 3" xfId="51398" xr:uid="{00000000-0005-0000-0000-00000EC80000}"/>
    <cellStyle name="20% - Accent1 7 6 8" xfId="51399" xr:uid="{00000000-0005-0000-0000-00000FC80000}"/>
    <cellStyle name="20% - Accent1 7 6 8 2" xfId="51400" xr:uid="{00000000-0005-0000-0000-000010C80000}"/>
    <cellStyle name="20% - Accent1 7 6 8 2 2" xfId="51401" xr:uid="{00000000-0005-0000-0000-000011C80000}"/>
    <cellStyle name="20% - Accent1 7 6 8 3" xfId="51402" xr:uid="{00000000-0005-0000-0000-000012C80000}"/>
    <cellStyle name="20% - Accent1 7 6 9" xfId="51403" xr:uid="{00000000-0005-0000-0000-000013C80000}"/>
    <cellStyle name="20% - Accent1 7 6 9 2" xfId="51404" xr:uid="{00000000-0005-0000-0000-000014C80000}"/>
    <cellStyle name="20% - Accent1 7 7" xfId="51405" xr:uid="{00000000-0005-0000-0000-000015C80000}"/>
    <cellStyle name="20% - Accent1 7 7 2" xfId="51406" xr:uid="{00000000-0005-0000-0000-000016C80000}"/>
    <cellStyle name="20% - Accent1 7 7 2 2" xfId="51407" xr:uid="{00000000-0005-0000-0000-000017C80000}"/>
    <cellStyle name="20% - Accent1 7 7 2 2 2" xfId="51408" xr:uid="{00000000-0005-0000-0000-000018C80000}"/>
    <cellStyle name="20% - Accent1 7 7 2 2 2 2" xfId="51409" xr:uid="{00000000-0005-0000-0000-000019C80000}"/>
    <cellStyle name="20% - Accent1 7 7 2 2 3" xfId="51410" xr:uid="{00000000-0005-0000-0000-00001AC80000}"/>
    <cellStyle name="20% - Accent1 7 7 2 3" xfId="51411" xr:uid="{00000000-0005-0000-0000-00001BC80000}"/>
    <cellStyle name="20% - Accent1 7 7 2 3 2" xfId="51412" xr:uid="{00000000-0005-0000-0000-00001CC80000}"/>
    <cellStyle name="20% - Accent1 7 7 2 4" xfId="51413" xr:uid="{00000000-0005-0000-0000-00001DC80000}"/>
    <cellStyle name="20% - Accent1 7 7 3" xfId="51414" xr:uid="{00000000-0005-0000-0000-00001EC80000}"/>
    <cellStyle name="20% - Accent1 7 7 3 2" xfId="51415" xr:uid="{00000000-0005-0000-0000-00001FC80000}"/>
    <cellStyle name="20% - Accent1 7 7 3 2 2" xfId="51416" xr:uid="{00000000-0005-0000-0000-000020C80000}"/>
    <cellStyle name="20% - Accent1 7 7 3 2 2 2" xfId="51417" xr:uid="{00000000-0005-0000-0000-000021C80000}"/>
    <cellStyle name="20% - Accent1 7 7 3 2 3" xfId="51418" xr:uid="{00000000-0005-0000-0000-000022C80000}"/>
    <cellStyle name="20% - Accent1 7 7 3 3" xfId="51419" xr:uid="{00000000-0005-0000-0000-000023C80000}"/>
    <cellStyle name="20% - Accent1 7 7 3 3 2" xfId="51420" xr:uid="{00000000-0005-0000-0000-000024C80000}"/>
    <cellStyle name="20% - Accent1 7 7 3 4" xfId="51421" xr:uid="{00000000-0005-0000-0000-000025C80000}"/>
    <cellStyle name="20% - Accent1 7 7 4" xfId="51422" xr:uid="{00000000-0005-0000-0000-000026C80000}"/>
    <cellStyle name="20% - Accent1 7 7 4 2" xfId="51423" xr:uid="{00000000-0005-0000-0000-000027C80000}"/>
    <cellStyle name="20% - Accent1 7 7 4 2 2" xfId="51424" xr:uid="{00000000-0005-0000-0000-000028C80000}"/>
    <cellStyle name="20% - Accent1 7 7 4 2 2 2" xfId="51425" xr:uid="{00000000-0005-0000-0000-000029C80000}"/>
    <cellStyle name="20% - Accent1 7 7 4 2 3" xfId="51426" xr:uid="{00000000-0005-0000-0000-00002AC80000}"/>
    <cellStyle name="20% - Accent1 7 7 4 3" xfId="51427" xr:uid="{00000000-0005-0000-0000-00002BC80000}"/>
    <cellStyle name="20% - Accent1 7 7 4 3 2" xfId="51428" xr:uid="{00000000-0005-0000-0000-00002CC80000}"/>
    <cellStyle name="20% - Accent1 7 7 4 4" xfId="51429" xr:uid="{00000000-0005-0000-0000-00002DC80000}"/>
    <cellStyle name="20% - Accent1 7 7 5" xfId="51430" xr:uid="{00000000-0005-0000-0000-00002EC80000}"/>
    <cellStyle name="20% - Accent1 7 7 5 2" xfId="51431" xr:uid="{00000000-0005-0000-0000-00002FC80000}"/>
    <cellStyle name="20% - Accent1 7 7 5 2 2" xfId="51432" xr:uid="{00000000-0005-0000-0000-000030C80000}"/>
    <cellStyle name="20% - Accent1 7 7 5 3" xfId="51433" xr:uid="{00000000-0005-0000-0000-000031C80000}"/>
    <cellStyle name="20% - Accent1 7 7 6" xfId="51434" xr:uid="{00000000-0005-0000-0000-000032C80000}"/>
    <cellStyle name="20% - Accent1 7 7 6 2" xfId="51435" xr:uid="{00000000-0005-0000-0000-000033C80000}"/>
    <cellStyle name="20% - Accent1 7 7 6 2 2" xfId="51436" xr:uid="{00000000-0005-0000-0000-000034C80000}"/>
    <cellStyle name="20% - Accent1 7 7 6 3" xfId="51437" xr:uid="{00000000-0005-0000-0000-000035C80000}"/>
    <cellStyle name="20% - Accent1 7 7 7" xfId="51438" xr:uid="{00000000-0005-0000-0000-000036C80000}"/>
    <cellStyle name="20% - Accent1 7 7 7 2" xfId="51439" xr:uid="{00000000-0005-0000-0000-000037C80000}"/>
    <cellStyle name="20% - Accent1 7 7 8" xfId="51440" xr:uid="{00000000-0005-0000-0000-000038C80000}"/>
    <cellStyle name="20% - Accent1 7 7 8 2" xfId="51441" xr:uid="{00000000-0005-0000-0000-000039C80000}"/>
    <cellStyle name="20% - Accent1 7 7 9" xfId="51442" xr:uid="{00000000-0005-0000-0000-00003AC80000}"/>
    <cellStyle name="20% - Accent1 7 8" xfId="51443" xr:uid="{00000000-0005-0000-0000-00003BC80000}"/>
    <cellStyle name="20% - Accent1 7 8 2" xfId="51444" xr:uid="{00000000-0005-0000-0000-00003CC80000}"/>
    <cellStyle name="20% - Accent1 7 8 2 2" xfId="51445" xr:uid="{00000000-0005-0000-0000-00003DC80000}"/>
    <cellStyle name="20% - Accent1 7 8 2 2 2" xfId="51446" xr:uid="{00000000-0005-0000-0000-00003EC80000}"/>
    <cellStyle name="20% - Accent1 7 8 2 2 2 2" xfId="51447" xr:uid="{00000000-0005-0000-0000-00003FC80000}"/>
    <cellStyle name="20% - Accent1 7 8 2 2 3" xfId="51448" xr:uid="{00000000-0005-0000-0000-000040C80000}"/>
    <cellStyle name="20% - Accent1 7 8 2 3" xfId="51449" xr:uid="{00000000-0005-0000-0000-000041C80000}"/>
    <cellStyle name="20% - Accent1 7 8 2 3 2" xfId="51450" xr:uid="{00000000-0005-0000-0000-000042C80000}"/>
    <cellStyle name="20% - Accent1 7 8 2 4" xfId="51451" xr:uid="{00000000-0005-0000-0000-000043C80000}"/>
    <cellStyle name="20% - Accent1 7 8 3" xfId="51452" xr:uid="{00000000-0005-0000-0000-000044C80000}"/>
    <cellStyle name="20% - Accent1 7 8 3 2" xfId="51453" xr:uid="{00000000-0005-0000-0000-000045C80000}"/>
    <cellStyle name="20% - Accent1 7 8 3 2 2" xfId="51454" xr:uid="{00000000-0005-0000-0000-000046C80000}"/>
    <cellStyle name="20% - Accent1 7 8 3 2 2 2" xfId="51455" xr:uid="{00000000-0005-0000-0000-000047C80000}"/>
    <cellStyle name="20% - Accent1 7 8 3 2 3" xfId="51456" xr:uid="{00000000-0005-0000-0000-000048C80000}"/>
    <cellStyle name="20% - Accent1 7 8 3 3" xfId="51457" xr:uid="{00000000-0005-0000-0000-000049C80000}"/>
    <cellStyle name="20% - Accent1 7 8 3 3 2" xfId="51458" xr:uid="{00000000-0005-0000-0000-00004AC80000}"/>
    <cellStyle name="20% - Accent1 7 8 3 4" xfId="51459" xr:uid="{00000000-0005-0000-0000-00004BC80000}"/>
    <cellStyle name="20% - Accent1 7 8 4" xfId="51460" xr:uid="{00000000-0005-0000-0000-00004CC80000}"/>
    <cellStyle name="20% - Accent1 7 8 4 2" xfId="51461" xr:uid="{00000000-0005-0000-0000-00004DC80000}"/>
    <cellStyle name="20% - Accent1 7 8 4 2 2" xfId="51462" xr:uid="{00000000-0005-0000-0000-00004EC80000}"/>
    <cellStyle name="20% - Accent1 7 8 4 2 2 2" xfId="51463" xr:uid="{00000000-0005-0000-0000-00004FC80000}"/>
    <cellStyle name="20% - Accent1 7 8 4 2 3" xfId="51464" xr:uid="{00000000-0005-0000-0000-000050C80000}"/>
    <cellStyle name="20% - Accent1 7 8 4 3" xfId="51465" xr:uid="{00000000-0005-0000-0000-000051C80000}"/>
    <cellStyle name="20% - Accent1 7 8 4 3 2" xfId="51466" xr:uid="{00000000-0005-0000-0000-000052C80000}"/>
    <cellStyle name="20% - Accent1 7 8 4 4" xfId="51467" xr:uid="{00000000-0005-0000-0000-000053C80000}"/>
    <cellStyle name="20% - Accent1 7 8 5" xfId="51468" xr:uid="{00000000-0005-0000-0000-000054C80000}"/>
    <cellStyle name="20% - Accent1 7 8 5 2" xfId="51469" xr:uid="{00000000-0005-0000-0000-000055C80000}"/>
    <cellStyle name="20% - Accent1 7 8 5 2 2" xfId="51470" xr:uid="{00000000-0005-0000-0000-000056C80000}"/>
    <cellStyle name="20% - Accent1 7 8 5 3" xfId="51471" xr:uid="{00000000-0005-0000-0000-000057C80000}"/>
    <cellStyle name="20% - Accent1 7 8 6" xfId="51472" xr:uid="{00000000-0005-0000-0000-000058C80000}"/>
    <cellStyle name="20% - Accent1 7 8 6 2" xfId="51473" xr:uid="{00000000-0005-0000-0000-000059C80000}"/>
    <cellStyle name="20% - Accent1 7 8 6 2 2" xfId="51474" xr:uid="{00000000-0005-0000-0000-00005AC80000}"/>
    <cellStyle name="20% - Accent1 7 8 6 3" xfId="51475" xr:uid="{00000000-0005-0000-0000-00005BC80000}"/>
    <cellStyle name="20% - Accent1 7 8 7" xfId="51476" xr:uid="{00000000-0005-0000-0000-00005CC80000}"/>
    <cellStyle name="20% - Accent1 7 8 7 2" xfId="51477" xr:uid="{00000000-0005-0000-0000-00005DC80000}"/>
    <cellStyle name="20% - Accent1 7 8 8" xfId="51478" xr:uid="{00000000-0005-0000-0000-00005EC80000}"/>
    <cellStyle name="20% - Accent1 7 8 8 2" xfId="51479" xr:uid="{00000000-0005-0000-0000-00005FC80000}"/>
    <cellStyle name="20% - Accent1 7 8 9" xfId="51480" xr:uid="{00000000-0005-0000-0000-000060C80000}"/>
    <cellStyle name="20% - Accent1 7 9" xfId="51481" xr:uid="{00000000-0005-0000-0000-000061C80000}"/>
    <cellStyle name="20% - Accent1 7 9 2" xfId="51482" xr:uid="{00000000-0005-0000-0000-000062C80000}"/>
    <cellStyle name="20% - Accent1 7 9 2 2" xfId="51483" xr:uid="{00000000-0005-0000-0000-000063C80000}"/>
    <cellStyle name="20% - Accent1 7 9 2 2 2" xfId="51484" xr:uid="{00000000-0005-0000-0000-000064C80000}"/>
    <cellStyle name="20% - Accent1 7 9 2 3" xfId="51485" xr:uid="{00000000-0005-0000-0000-000065C80000}"/>
    <cellStyle name="20% - Accent1 7 9 3" xfId="51486" xr:uid="{00000000-0005-0000-0000-000066C80000}"/>
    <cellStyle name="20% - Accent1 7 9 3 2" xfId="51487" xr:uid="{00000000-0005-0000-0000-000067C80000}"/>
    <cellStyle name="20% - Accent1 7 9 4" xfId="51488" xr:uid="{00000000-0005-0000-0000-000068C80000}"/>
    <cellStyle name="20% - Accent1 8" xfId="51489" xr:uid="{00000000-0005-0000-0000-000069C80000}"/>
    <cellStyle name="20% - Accent1 8 10" xfId="51490" xr:uid="{00000000-0005-0000-0000-00006AC80000}"/>
    <cellStyle name="20% - Accent1 8 10 2" xfId="51491" xr:uid="{00000000-0005-0000-0000-00006BC80000}"/>
    <cellStyle name="20% - Accent1 8 10 2 2" xfId="51492" xr:uid="{00000000-0005-0000-0000-00006CC80000}"/>
    <cellStyle name="20% - Accent1 8 10 2 2 2" xfId="51493" xr:uid="{00000000-0005-0000-0000-00006DC80000}"/>
    <cellStyle name="20% - Accent1 8 10 2 3" xfId="51494" xr:uid="{00000000-0005-0000-0000-00006EC80000}"/>
    <cellStyle name="20% - Accent1 8 10 3" xfId="51495" xr:uid="{00000000-0005-0000-0000-00006FC80000}"/>
    <cellStyle name="20% - Accent1 8 10 3 2" xfId="51496" xr:uid="{00000000-0005-0000-0000-000070C80000}"/>
    <cellStyle name="20% - Accent1 8 10 4" xfId="51497" xr:uid="{00000000-0005-0000-0000-000071C80000}"/>
    <cellStyle name="20% - Accent1 8 11" xfId="51498" xr:uid="{00000000-0005-0000-0000-000072C80000}"/>
    <cellStyle name="20% - Accent1 8 11 2" xfId="51499" xr:uid="{00000000-0005-0000-0000-000073C80000}"/>
    <cellStyle name="20% - Accent1 8 11 2 2" xfId="51500" xr:uid="{00000000-0005-0000-0000-000074C80000}"/>
    <cellStyle name="20% - Accent1 8 11 3" xfId="51501" xr:uid="{00000000-0005-0000-0000-000075C80000}"/>
    <cellStyle name="20% - Accent1 8 12" xfId="51502" xr:uid="{00000000-0005-0000-0000-000076C80000}"/>
    <cellStyle name="20% - Accent1 8 12 2" xfId="51503" xr:uid="{00000000-0005-0000-0000-000077C80000}"/>
    <cellStyle name="20% - Accent1 8 12 2 2" xfId="51504" xr:uid="{00000000-0005-0000-0000-000078C80000}"/>
    <cellStyle name="20% - Accent1 8 12 3" xfId="51505" xr:uid="{00000000-0005-0000-0000-000079C80000}"/>
    <cellStyle name="20% - Accent1 8 13" xfId="51506" xr:uid="{00000000-0005-0000-0000-00007AC80000}"/>
    <cellStyle name="20% - Accent1 8 13 2" xfId="51507" xr:uid="{00000000-0005-0000-0000-00007BC80000}"/>
    <cellStyle name="20% - Accent1 8 14" xfId="51508" xr:uid="{00000000-0005-0000-0000-00007CC80000}"/>
    <cellStyle name="20% - Accent1 8 14 2" xfId="51509" xr:uid="{00000000-0005-0000-0000-00007DC80000}"/>
    <cellStyle name="20% - Accent1 8 15" xfId="51510" xr:uid="{00000000-0005-0000-0000-00007EC80000}"/>
    <cellStyle name="20% - Accent1 8 2" xfId="51511" xr:uid="{00000000-0005-0000-0000-00007FC80000}"/>
    <cellStyle name="20% - Accent1 8 2 10" xfId="51512" xr:uid="{00000000-0005-0000-0000-000080C80000}"/>
    <cellStyle name="20% - Accent1 8 2 10 2" xfId="51513" xr:uid="{00000000-0005-0000-0000-000081C80000}"/>
    <cellStyle name="20% - Accent1 8 2 10 2 2" xfId="51514" xr:uid="{00000000-0005-0000-0000-000082C80000}"/>
    <cellStyle name="20% - Accent1 8 2 10 3" xfId="51515" xr:uid="{00000000-0005-0000-0000-000083C80000}"/>
    <cellStyle name="20% - Accent1 8 2 11" xfId="51516" xr:uid="{00000000-0005-0000-0000-000084C80000}"/>
    <cellStyle name="20% - Accent1 8 2 11 2" xfId="51517" xr:uid="{00000000-0005-0000-0000-000085C80000}"/>
    <cellStyle name="20% - Accent1 8 2 11 2 2" xfId="51518" xr:uid="{00000000-0005-0000-0000-000086C80000}"/>
    <cellStyle name="20% - Accent1 8 2 11 3" xfId="51519" xr:uid="{00000000-0005-0000-0000-000087C80000}"/>
    <cellStyle name="20% - Accent1 8 2 12" xfId="51520" xr:uid="{00000000-0005-0000-0000-000088C80000}"/>
    <cellStyle name="20% - Accent1 8 2 12 2" xfId="51521" xr:uid="{00000000-0005-0000-0000-000089C80000}"/>
    <cellStyle name="20% - Accent1 8 2 13" xfId="51522" xr:uid="{00000000-0005-0000-0000-00008AC80000}"/>
    <cellStyle name="20% - Accent1 8 2 13 2" xfId="51523" xr:uid="{00000000-0005-0000-0000-00008BC80000}"/>
    <cellStyle name="20% - Accent1 8 2 14" xfId="51524" xr:uid="{00000000-0005-0000-0000-00008CC80000}"/>
    <cellStyle name="20% - Accent1 8 2 2" xfId="51525" xr:uid="{00000000-0005-0000-0000-00008DC80000}"/>
    <cellStyle name="20% - Accent1 8 2 2 10" xfId="51526" xr:uid="{00000000-0005-0000-0000-00008EC80000}"/>
    <cellStyle name="20% - Accent1 8 2 2 10 2" xfId="51527" xr:uid="{00000000-0005-0000-0000-00008FC80000}"/>
    <cellStyle name="20% - Accent1 8 2 2 11" xfId="51528" xr:uid="{00000000-0005-0000-0000-000090C80000}"/>
    <cellStyle name="20% - Accent1 8 2 2 2" xfId="51529" xr:uid="{00000000-0005-0000-0000-000091C80000}"/>
    <cellStyle name="20% - Accent1 8 2 2 2 2" xfId="51530" xr:uid="{00000000-0005-0000-0000-000092C80000}"/>
    <cellStyle name="20% - Accent1 8 2 2 2 2 2" xfId="51531" xr:uid="{00000000-0005-0000-0000-000093C80000}"/>
    <cellStyle name="20% - Accent1 8 2 2 2 2 2 2" xfId="51532" xr:uid="{00000000-0005-0000-0000-000094C80000}"/>
    <cellStyle name="20% - Accent1 8 2 2 2 2 2 2 2" xfId="51533" xr:uid="{00000000-0005-0000-0000-000095C80000}"/>
    <cellStyle name="20% - Accent1 8 2 2 2 2 2 3" xfId="51534" xr:uid="{00000000-0005-0000-0000-000096C80000}"/>
    <cellStyle name="20% - Accent1 8 2 2 2 2 3" xfId="51535" xr:uid="{00000000-0005-0000-0000-000097C80000}"/>
    <cellStyle name="20% - Accent1 8 2 2 2 2 3 2" xfId="51536" xr:uid="{00000000-0005-0000-0000-000098C80000}"/>
    <cellStyle name="20% - Accent1 8 2 2 2 2 4" xfId="51537" xr:uid="{00000000-0005-0000-0000-000099C80000}"/>
    <cellStyle name="20% - Accent1 8 2 2 2 3" xfId="51538" xr:uid="{00000000-0005-0000-0000-00009AC80000}"/>
    <cellStyle name="20% - Accent1 8 2 2 2 3 2" xfId="51539" xr:uid="{00000000-0005-0000-0000-00009BC80000}"/>
    <cellStyle name="20% - Accent1 8 2 2 2 3 2 2" xfId="51540" xr:uid="{00000000-0005-0000-0000-00009CC80000}"/>
    <cellStyle name="20% - Accent1 8 2 2 2 3 2 2 2" xfId="51541" xr:uid="{00000000-0005-0000-0000-00009DC80000}"/>
    <cellStyle name="20% - Accent1 8 2 2 2 3 2 3" xfId="51542" xr:uid="{00000000-0005-0000-0000-00009EC80000}"/>
    <cellStyle name="20% - Accent1 8 2 2 2 3 3" xfId="51543" xr:uid="{00000000-0005-0000-0000-00009FC80000}"/>
    <cellStyle name="20% - Accent1 8 2 2 2 3 3 2" xfId="51544" xr:uid="{00000000-0005-0000-0000-0000A0C80000}"/>
    <cellStyle name="20% - Accent1 8 2 2 2 3 4" xfId="51545" xr:uid="{00000000-0005-0000-0000-0000A1C80000}"/>
    <cellStyle name="20% - Accent1 8 2 2 2 4" xfId="51546" xr:uid="{00000000-0005-0000-0000-0000A2C80000}"/>
    <cellStyle name="20% - Accent1 8 2 2 2 4 2" xfId="51547" xr:uid="{00000000-0005-0000-0000-0000A3C80000}"/>
    <cellStyle name="20% - Accent1 8 2 2 2 4 2 2" xfId="51548" xr:uid="{00000000-0005-0000-0000-0000A4C80000}"/>
    <cellStyle name="20% - Accent1 8 2 2 2 4 2 2 2" xfId="51549" xr:uid="{00000000-0005-0000-0000-0000A5C80000}"/>
    <cellStyle name="20% - Accent1 8 2 2 2 4 2 3" xfId="51550" xr:uid="{00000000-0005-0000-0000-0000A6C80000}"/>
    <cellStyle name="20% - Accent1 8 2 2 2 4 3" xfId="51551" xr:uid="{00000000-0005-0000-0000-0000A7C80000}"/>
    <cellStyle name="20% - Accent1 8 2 2 2 4 3 2" xfId="51552" xr:uid="{00000000-0005-0000-0000-0000A8C80000}"/>
    <cellStyle name="20% - Accent1 8 2 2 2 4 4" xfId="51553" xr:uid="{00000000-0005-0000-0000-0000A9C80000}"/>
    <cellStyle name="20% - Accent1 8 2 2 2 5" xfId="51554" xr:uid="{00000000-0005-0000-0000-0000AAC80000}"/>
    <cellStyle name="20% - Accent1 8 2 2 2 5 2" xfId="51555" xr:uid="{00000000-0005-0000-0000-0000ABC80000}"/>
    <cellStyle name="20% - Accent1 8 2 2 2 5 2 2" xfId="51556" xr:uid="{00000000-0005-0000-0000-0000ACC80000}"/>
    <cellStyle name="20% - Accent1 8 2 2 2 5 3" xfId="51557" xr:uid="{00000000-0005-0000-0000-0000ADC80000}"/>
    <cellStyle name="20% - Accent1 8 2 2 2 6" xfId="51558" xr:uid="{00000000-0005-0000-0000-0000AEC80000}"/>
    <cellStyle name="20% - Accent1 8 2 2 2 6 2" xfId="51559" xr:uid="{00000000-0005-0000-0000-0000AFC80000}"/>
    <cellStyle name="20% - Accent1 8 2 2 2 6 2 2" xfId="51560" xr:uid="{00000000-0005-0000-0000-0000B0C80000}"/>
    <cellStyle name="20% - Accent1 8 2 2 2 6 3" xfId="51561" xr:uid="{00000000-0005-0000-0000-0000B1C80000}"/>
    <cellStyle name="20% - Accent1 8 2 2 2 7" xfId="51562" xr:uid="{00000000-0005-0000-0000-0000B2C80000}"/>
    <cellStyle name="20% - Accent1 8 2 2 2 7 2" xfId="51563" xr:uid="{00000000-0005-0000-0000-0000B3C80000}"/>
    <cellStyle name="20% - Accent1 8 2 2 2 8" xfId="51564" xr:uid="{00000000-0005-0000-0000-0000B4C80000}"/>
    <cellStyle name="20% - Accent1 8 2 2 2 8 2" xfId="51565" xr:uid="{00000000-0005-0000-0000-0000B5C80000}"/>
    <cellStyle name="20% - Accent1 8 2 2 2 9" xfId="51566" xr:uid="{00000000-0005-0000-0000-0000B6C80000}"/>
    <cellStyle name="20% - Accent1 8 2 2 3" xfId="51567" xr:uid="{00000000-0005-0000-0000-0000B7C80000}"/>
    <cellStyle name="20% - Accent1 8 2 2 3 2" xfId="51568" xr:uid="{00000000-0005-0000-0000-0000B8C80000}"/>
    <cellStyle name="20% - Accent1 8 2 2 3 2 2" xfId="51569" xr:uid="{00000000-0005-0000-0000-0000B9C80000}"/>
    <cellStyle name="20% - Accent1 8 2 2 3 2 2 2" xfId="51570" xr:uid="{00000000-0005-0000-0000-0000BAC80000}"/>
    <cellStyle name="20% - Accent1 8 2 2 3 2 2 2 2" xfId="51571" xr:uid="{00000000-0005-0000-0000-0000BBC80000}"/>
    <cellStyle name="20% - Accent1 8 2 2 3 2 2 3" xfId="51572" xr:uid="{00000000-0005-0000-0000-0000BCC80000}"/>
    <cellStyle name="20% - Accent1 8 2 2 3 2 3" xfId="51573" xr:uid="{00000000-0005-0000-0000-0000BDC80000}"/>
    <cellStyle name="20% - Accent1 8 2 2 3 2 3 2" xfId="51574" xr:uid="{00000000-0005-0000-0000-0000BEC80000}"/>
    <cellStyle name="20% - Accent1 8 2 2 3 2 4" xfId="51575" xr:uid="{00000000-0005-0000-0000-0000BFC80000}"/>
    <cellStyle name="20% - Accent1 8 2 2 3 3" xfId="51576" xr:uid="{00000000-0005-0000-0000-0000C0C80000}"/>
    <cellStyle name="20% - Accent1 8 2 2 3 3 2" xfId="51577" xr:uid="{00000000-0005-0000-0000-0000C1C80000}"/>
    <cellStyle name="20% - Accent1 8 2 2 3 3 2 2" xfId="51578" xr:uid="{00000000-0005-0000-0000-0000C2C80000}"/>
    <cellStyle name="20% - Accent1 8 2 2 3 3 2 2 2" xfId="51579" xr:uid="{00000000-0005-0000-0000-0000C3C80000}"/>
    <cellStyle name="20% - Accent1 8 2 2 3 3 2 3" xfId="51580" xr:uid="{00000000-0005-0000-0000-0000C4C80000}"/>
    <cellStyle name="20% - Accent1 8 2 2 3 3 3" xfId="51581" xr:uid="{00000000-0005-0000-0000-0000C5C80000}"/>
    <cellStyle name="20% - Accent1 8 2 2 3 3 3 2" xfId="51582" xr:uid="{00000000-0005-0000-0000-0000C6C80000}"/>
    <cellStyle name="20% - Accent1 8 2 2 3 3 4" xfId="51583" xr:uid="{00000000-0005-0000-0000-0000C7C80000}"/>
    <cellStyle name="20% - Accent1 8 2 2 3 4" xfId="51584" xr:uid="{00000000-0005-0000-0000-0000C8C80000}"/>
    <cellStyle name="20% - Accent1 8 2 2 3 4 2" xfId="51585" xr:uid="{00000000-0005-0000-0000-0000C9C80000}"/>
    <cellStyle name="20% - Accent1 8 2 2 3 4 2 2" xfId="51586" xr:uid="{00000000-0005-0000-0000-0000CAC80000}"/>
    <cellStyle name="20% - Accent1 8 2 2 3 4 2 2 2" xfId="51587" xr:uid="{00000000-0005-0000-0000-0000CBC80000}"/>
    <cellStyle name="20% - Accent1 8 2 2 3 4 2 3" xfId="51588" xr:uid="{00000000-0005-0000-0000-0000CCC80000}"/>
    <cellStyle name="20% - Accent1 8 2 2 3 4 3" xfId="51589" xr:uid="{00000000-0005-0000-0000-0000CDC80000}"/>
    <cellStyle name="20% - Accent1 8 2 2 3 4 3 2" xfId="51590" xr:uid="{00000000-0005-0000-0000-0000CEC80000}"/>
    <cellStyle name="20% - Accent1 8 2 2 3 4 4" xfId="51591" xr:uid="{00000000-0005-0000-0000-0000CFC80000}"/>
    <cellStyle name="20% - Accent1 8 2 2 3 5" xfId="51592" xr:uid="{00000000-0005-0000-0000-0000D0C80000}"/>
    <cellStyle name="20% - Accent1 8 2 2 3 5 2" xfId="51593" xr:uid="{00000000-0005-0000-0000-0000D1C80000}"/>
    <cellStyle name="20% - Accent1 8 2 2 3 5 2 2" xfId="51594" xr:uid="{00000000-0005-0000-0000-0000D2C80000}"/>
    <cellStyle name="20% - Accent1 8 2 2 3 5 3" xfId="51595" xr:uid="{00000000-0005-0000-0000-0000D3C80000}"/>
    <cellStyle name="20% - Accent1 8 2 2 3 6" xfId="51596" xr:uid="{00000000-0005-0000-0000-0000D4C80000}"/>
    <cellStyle name="20% - Accent1 8 2 2 3 6 2" xfId="51597" xr:uid="{00000000-0005-0000-0000-0000D5C80000}"/>
    <cellStyle name="20% - Accent1 8 2 2 3 6 2 2" xfId="51598" xr:uid="{00000000-0005-0000-0000-0000D6C80000}"/>
    <cellStyle name="20% - Accent1 8 2 2 3 6 3" xfId="51599" xr:uid="{00000000-0005-0000-0000-0000D7C80000}"/>
    <cellStyle name="20% - Accent1 8 2 2 3 7" xfId="51600" xr:uid="{00000000-0005-0000-0000-0000D8C80000}"/>
    <cellStyle name="20% - Accent1 8 2 2 3 7 2" xfId="51601" xr:uid="{00000000-0005-0000-0000-0000D9C80000}"/>
    <cellStyle name="20% - Accent1 8 2 2 3 8" xfId="51602" xr:uid="{00000000-0005-0000-0000-0000DAC80000}"/>
    <cellStyle name="20% - Accent1 8 2 2 3 8 2" xfId="51603" xr:uid="{00000000-0005-0000-0000-0000DBC80000}"/>
    <cellStyle name="20% - Accent1 8 2 2 3 9" xfId="51604" xr:uid="{00000000-0005-0000-0000-0000DCC80000}"/>
    <cellStyle name="20% - Accent1 8 2 2 4" xfId="51605" xr:uid="{00000000-0005-0000-0000-0000DDC80000}"/>
    <cellStyle name="20% - Accent1 8 2 2 4 2" xfId="51606" xr:uid="{00000000-0005-0000-0000-0000DEC80000}"/>
    <cellStyle name="20% - Accent1 8 2 2 4 2 2" xfId="51607" xr:uid="{00000000-0005-0000-0000-0000DFC80000}"/>
    <cellStyle name="20% - Accent1 8 2 2 4 2 2 2" xfId="51608" xr:uid="{00000000-0005-0000-0000-0000E0C80000}"/>
    <cellStyle name="20% - Accent1 8 2 2 4 2 3" xfId="51609" xr:uid="{00000000-0005-0000-0000-0000E1C80000}"/>
    <cellStyle name="20% - Accent1 8 2 2 4 3" xfId="51610" xr:uid="{00000000-0005-0000-0000-0000E2C80000}"/>
    <cellStyle name="20% - Accent1 8 2 2 4 3 2" xfId="51611" xr:uid="{00000000-0005-0000-0000-0000E3C80000}"/>
    <cellStyle name="20% - Accent1 8 2 2 4 4" xfId="51612" xr:uid="{00000000-0005-0000-0000-0000E4C80000}"/>
    <cellStyle name="20% - Accent1 8 2 2 5" xfId="51613" xr:uid="{00000000-0005-0000-0000-0000E5C80000}"/>
    <cellStyle name="20% - Accent1 8 2 2 5 2" xfId="51614" xr:uid="{00000000-0005-0000-0000-0000E6C80000}"/>
    <cellStyle name="20% - Accent1 8 2 2 5 2 2" xfId="51615" xr:uid="{00000000-0005-0000-0000-0000E7C80000}"/>
    <cellStyle name="20% - Accent1 8 2 2 5 2 2 2" xfId="51616" xr:uid="{00000000-0005-0000-0000-0000E8C80000}"/>
    <cellStyle name="20% - Accent1 8 2 2 5 2 3" xfId="51617" xr:uid="{00000000-0005-0000-0000-0000E9C80000}"/>
    <cellStyle name="20% - Accent1 8 2 2 5 3" xfId="51618" xr:uid="{00000000-0005-0000-0000-0000EAC80000}"/>
    <cellStyle name="20% - Accent1 8 2 2 5 3 2" xfId="51619" xr:uid="{00000000-0005-0000-0000-0000EBC80000}"/>
    <cellStyle name="20% - Accent1 8 2 2 5 4" xfId="51620" xr:uid="{00000000-0005-0000-0000-0000ECC80000}"/>
    <cellStyle name="20% - Accent1 8 2 2 6" xfId="51621" xr:uid="{00000000-0005-0000-0000-0000EDC80000}"/>
    <cellStyle name="20% - Accent1 8 2 2 6 2" xfId="51622" xr:uid="{00000000-0005-0000-0000-0000EEC80000}"/>
    <cellStyle name="20% - Accent1 8 2 2 6 2 2" xfId="51623" xr:uid="{00000000-0005-0000-0000-0000EFC80000}"/>
    <cellStyle name="20% - Accent1 8 2 2 6 2 2 2" xfId="51624" xr:uid="{00000000-0005-0000-0000-0000F0C80000}"/>
    <cellStyle name="20% - Accent1 8 2 2 6 2 3" xfId="51625" xr:uid="{00000000-0005-0000-0000-0000F1C80000}"/>
    <cellStyle name="20% - Accent1 8 2 2 6 3" xfId="51626" xr:uid="{00000000-0005-0000-0000-0000F2C80000}"/>
    <cellStyle name="20% - Accent1 8 2 2 6 3 2" xfId="51627" xr:uid="{00000000-0005-0000-0000-0000F3C80000}"/>
    <cellStyle name="20% - Accent1 8 2 2 6 4" xfId="51628" xr:uid="{00000000-0005-0000-0000-0000F4C80000}"/>
    <cellStyle name="20% - Accent1 8 2 2 7" xfId="51629" xr:uid="{00000000-0005-0000-0000-0000F5C80000}"/>
    <cellStyle name="20% - Accent1 8 2 2 7 2" xfId="51630" xr:uid="{00000000-0005-0000-0000-0000F6C80000}"/>
    <cellStyle name="20% - Accent1 8 2 2 7 2 2" xfId="51631" xr:uid="{00000000-0005-0000-0000-0000F7C80000}"/>
    <cellStyle name="20% - Accent1 8 2 2 7 3" xfId="51632" xr:uid="{00000000-0005-0000-0000-0000F8C80000}"/>
    <cellStyle name="20% - Accent1 8 2 2 8" xfId="51633" xr:uid="{00000000-0005-0000-0000-0000F9C80000}"/>
    <cellStyle name="20% - Accent1 8 2 2 8 2" xfId="51634" xr:uid="{00000000-0005-0000-0000-0000FAC80000}"/>
    <cellStyle name="20% - Accent1 8 2 2 8 2 2" xfId="51635" xr:uid="{00000000-0005-0000-0000-0000FBC80000}"/>
    <cellStyle name="20% - Accent1 8 2 2 8 3" xfId="51636" xr:uid="{00000000-0005-0000-0000-0000FCC80000}"/>
    <cellStyle name="20% - Accent1 8 2 2 9" xfId="51637" xr:uid="{00000000-0005-0000-0000-0000FDC80000}"/>
    <cellStyle name="20% - Accent1 8 2 2 9 2" xfId="51638" xr:uid="{00000000-0005-0000-0000-0000FEC80000}"/>
    <cellStyle name="20% - Accent1 8 2 3" xfId="51639" xr:uid="{00000000-0005-0000-0000-0000FFC80000}"/>
    <cellStyle name="20% - Accent1 8 2 3 10" xfId="51640" xr:uid="{00000000-0005-0000-0000-000000C90000}"/>
    <cellStyle name="20% - Accent1 8 2 3 10 2" xfId="51641" xr:uid="{00000000-0005-0000-0000-000001C90000}"/>
    <cellStyle name="20% - Accent1 8 2 3 11" xfId="51642" xr:uid="{00000000-0005-0000-0000-000002C90000}"/>
    <cellStyle name="20% - Accent1 8 2 3 2" xfId="51643" xr:uid="{00000000-0005-0000-0000-000003C90000}"/>
    <cellStyle name="20% - Accent1 8 2 3 2 2" xfId="51644" xr:uid="{00000000-0005-0000-0000-000004C90000}"/>
    <cellStyle name="20% - Accent1 8 2 3 2 2 2" xfId="51645" xr:uid="{00000000-0005-0000-0000-000005C90000}"/>
    <cellStyle name="20% - Accent1 8 2 3 2 2 2 2" xfId="51646" xr:uid="{00000000-0005-0000-0000-000006C90000}"/>
    <cellStyle name="20% - Accent1 8 2 3 2 2 2 2 2" xfId="51647" xr:uid="{00000000-0005-0000-0000-000007C90000}"/>
    <cellStyle name="20% - Accent1 8 2 3 2 2 2 3" xfId="51648" xr:uid="{00000000-0005-0000-0000-000008C90000}"/>
    <cellStyle name="20% - Accent1 8 2 3 2 2 3" xfId="51649" xr:uid="{00000000-0005-0000-0000-000009C90000}"/>
    <cellStyle name="20% - Accent1 8 2 3 2 2 3 2" xfId="51650" xr:uid="{00000000-0005-0000-0000-00000AC90000}"/>
    <cellStyle name="20% - Accent1 8 2 3 2 2 4" xfId="51651" xr:uid="{00000000-0005-0000-0000-00000BC90000}"/>
    <cellStyle name="20% - Accent1 8 2 3 2 3" xfId="51652" xr:uid="{00000000-0005-0000-0000-00000CC90000}"/>
    <cellStyle name="20% - Accent1 8 2 3 2 3 2" xfId="51653" xr:uid="{00000000-0005-0000-0000-00000DC90000}"/>
    <cellStyle name="20% - Accent1 8 2 3 2 3 2 2" xfId="51654" xr:uid="{00000000-0005-0000-0000-00000EC90000}"/>
    <cellStyle name="20% - Accent1 8 2 3 2 3 2 2 2" xfId="51655" xr:uid="{00000000-0005-0000-0000-00000FC90000}"/>
    <cellStyle name="20% - Accent1 8 2 3 2 3 2 3" xfId="51656" xr:uid="{00000000-0005-0000-0000-000010C90000}"/>
    <cellStyle name="20% - Accent1 8 2 3 2 3 3" xfId="51657" xr:uid="{00000000-0005-0000-0000-000011C90000}"/>
    <cellStyle name="20% - Accent1 8 2 3 2 3 3 2" xfId="51658" xr:uid="{00000000-0005-0000-0000-000012C90000}"/>
    <cellStyle name="20% - Accent1 8 2 3 2 3 4" xfId="51659" xr:uid="{00000000-0005-0000-0000-000013C90000}"/>
    <cellStyle name="20% - Accent1 8 2 3 2 4" xfId="51660" xr:uid="{00000000-0005-0000-0000-000014C90000}"/>
    <cellStyle name="20% - Accent1 8 2 3 2 4 2" xfId="51661" xr:uid="{00000000-0005-0000-0000-000015C90000}"/>
    <cellStyle name="20% - Accent1 8 2 3 2 4 2 2" xfId="51662" xr:uid="{00000000-0005-0000-0000-000016C90000}"/>
    <cellStyle name="20% - Accent1 8 2 3 2 4 2 2 2" xfId="51663" xr:uid="{00000000-0005-0000-0000-000017C90000}"/>
    <cellStyle name="20% - Accent1 8 2 3 2 4 2 3" xfId="51664" xr:uid="{00000000-0005-0000-0000-000018C90000}"/>
    <cellStyle name="20% - Accent1 8 2 3 2 4 3" xfId="51665" xr:uid="{00000000-0005-0000-0000-000019C90000}"/>
    <cellStyle name="20% - Accent1 8 2 3 2 4 3 2" xfId="51666" xr:uid="{00000000-0005-0000-0000-00001AC90000}"/>
    <cellStyle name="20% - Accent1 8 2 3 2 4 4" xfId="51667" xr:uid="{00000000-0005-0000-0000-00001BC90000}"/>
    <cellStyle name="20% - Accent1 8 2 3 2 5" xfId="51668" xr:uid="{00000000-0005-0000-0000-00001CC90000}"/>
    <cellStyle name="20% - Accent1 8 2 3 2 5 2" xfId="51669" xr:uid="{00000000-0005-0000-0000-00001DC90000}"/>
    <cellStyle name="20% - Accent1 8 2 3 2 5 2 2" xfId="51670" xr:uid="{00000000-0005-0000-0000-00001EC90000}"/>
    <cellStyle name="20% - Accent1 8 2 3 2 5 3" xfId="51671" xr:uid="{00000000-0005-0000-0000-00001FC90000}"/>
    <cellStyle name="20% - Accent1 8 2 3 2 6" xfId="51672" xr:uid="{00000000-0005-0000-0000-000020C90000}"/>
    <cellStyle name="20% - Accent1 8 2 3 2 6 2" xfId="51673" xr:uid="{00000000-0005-0000-0000-000021C90000}"/>
    <cellStyle name="20% - Accent1 8 2 3 2 6 2 2" xfId="51674" xr:uid="{00000000-0005-0000-0000-000022C90000}"/>
    <cellStyle name="20% - Accent1 8 2 3 2 6 3" xfId="51675" xr:uid="{00000000-0005-0000-0000-000023C90000}"/>
    <cellStyle name="20% - Accent1 8 2 3 2 7" xfId="51676" xr:uid="{00000000-0005-0000-0000-000024C90000}"/>
    <cellStyle name="20% - Accent1 8 2 3 2 7 2" xfId="51677" xr:uid="{00000000-0005-0000-0000-000025C90000}"/>
    <cellStyle name="20% - Accent1 8 2 3 2 8" xfId="51678" xr:uid="{00000000-0005-0000-0000-000026C90000}"/>
    <cellStyle name="20% - Accent1 8 2 3 2 8 2" xfId="51679" xr:uid="{00000000-0005-0000-0000-000027C90000}"/>
    <cellStyle name="20% - Accent1 8 2 3 2 9" xfId="51680" xr:uid="{00000000-0005-0000-0000-000028C90000}"/>
    <cellStyle name="20% - Accent1 8 2 3 3" xfId="51681" xr:uid="{00000000-0005-0000-0000-000029C90000}"/>
    <cellStyle name="20% - Accent1 8 2 3 3 2" xfId="51682" xr:uid="{00000000-0005-0000-0000-00002AC90000}"/>
    <cellStyle name="20% - Accent1 8 2 3 3 2 2" xfId="51683" xr:uid="{00000000-0005-0000-0000-00002BC90000}"/>
    <cellStyle name="20% - Accent1 8 2 3 3 2 2 2" xfId="51684" xr:uid="{00000000-0005-0000-0000-00002CC90000}"/>
    <cellStyle name="20% - Accent1 8 2 3 3 2 2 2 2" xfId="51685" xr:uid="{00000000-0005-0000-0000-00002DC90000}"/>
    <cellStyle name="20% - Accent1 8 2 3 3 2 2 3" xfId="51686" xr:uid="{00000000-0005-0000-0000-00002EC90000}"/>
    <cellStyle name="20% - Accent1 8 2 3 3 2 3" xfId="51687" xr:uid="{00000000-0005-0000-0000-00002FC90000}"/>
    <cellStyle name="20% - Accent1 8 2 3 3 2 3 2" xfId="51688" xr:uid="{00000000-0005-0000-0000-000030C90000}"/>
    <cellStyle name="20% - Accent1 8 2 3 3 2 4" xfId="51689" xr:uid="{00000000-0005-0000-0000-000031C90000}"/>
    <cellStyle name="20% - Accent1 8 2 3 3 3" xfId="51690" xr:uid="{00000000-0005-0000-0000-000032C90000}"/>
    <cellStyle name="20% - Accent1 8 2 3 3 3 2" xfId="51691" xr:uid="{00000000-0005-0000-0000-000033C90000}"/>
    <cellStyle name="20% - Accent1 8 2 3 3 3 2 2" xfId="51692" xr:uid="{00000000-0005-0000-0000-000034C90000}"/>
    <cellStyle name="20% - Accent1 8 2 3 3 3 2 2 2" xfId="51693" xr:uid="{00000000-0005-0000-0000-000035C90000}"/>
    <cellStyle name="20% - Accent1 8 2 3 3 3 2 3" xfId="51694" xr:uid="{00000000-0005-0000-0000-000036C90000}"/>
    <cellStyle name="20% - Accent1 8 2 3 3 3 3" xfId="51695" xr:uid="{00000000-0005-0000-0000-000037C90000}"/>
    <cellStyle name="20% - Accent1 8 2 3 3 3 3 2" xfId="51696" xr:uid="{00000000-0005-0000-0000-000038C90000}"/>
    <cellStyle name="20% - Accent1 8 2 3 3 3 4" xfId="51697" xr:uid="{00000000-0005-0000-0000-000039C90000}"/>
    <cellStyle name="20% - Accent1 8 2 3 3 4" xfId="51698" xr:uid="{00000000-0005-0000-0000-00003AC90000}"/>
    <cellStyle name="20% - Accent1 8 2 3 3 4 2" xfId="51699" xr:uid="{00000000-0005-0000-0000-00003BC90000}"/>
    <cellStyle name="20% - Accent1 8 2 3 3 4 2 2" xfId="51700" xr:uid="{00000000-0005-0000-0000-00003CC90000}"/>
    <cellStyle name="20% - Accent1 8 2 3 3 4 2 2 2" xfId="51701" xr:uid="{00000000-0005-0000-0000-00003DC90000}"/>
    <cellStyle name="20% - Accent1 8 2 3 3 4 2 3" xfId="51702" xr:uid="{00000000-0005-0000-0000-00003EC90000}"/>
    <cellStyle name="20% - Accent1 8 2 3 3 4 3" xfId="51703" xr:uid="{00000000-0005-0000-0000-00003FC90000}"/>
    <cellStyle name="20% - Accent1 8 2 3 3 4 3 2" xfId="51704" xr:uid="{00000000-0005-0000-0000-000040C90000}"/>
    <cellStyle name="20% - Accent1 8 2 3 3 4 4" xfId="51705" xr:uid="{00000000-0005-0000-0000-000041C90000}"/>
    <cellStyle name="20% - Accent1 8 2 3 3 5" xfId="51706" xr:uid="{00000000-0005-0000-0000-000042C90000}"/>
    <cellStyle name="20% - Accent1 8 2 3 3 5 2" xfId="51707" xr:uid="{00000000-0005-0000-0000-000043C90000}"/>
    <cellStyle name="20% - Accent1 8 2 3 3 5 2 2" xfId="51708" xr:uid="{00000000-0005-0000-0000-000044C90000}"/>
    <cellStyle name="20% - Accent1 8 2 3 3 5 3" xfId="51709" xr:uid="{00000000-0005-0000-0000-000045C90000}"/>
    <cellStyle name="20% - Accent1 8 2 3 3 6" xfId="51710" xr:uid="{00000000-0005-0000-0000-000046C90000}"/>
    <cellStyle name="20% - Accent1 8 2 3 3 6 2" xfId="51711" xr:uid="{00000000-0005-0000-0000-000047C90000}"/>
    <cellStyle name="20% - Accent1 8 2 3 3 6 2 2" xfId="51712" xr:uid="{00000000-0005-0000-0000-000048C90000}"/>
    <cellStyle name="20% - Accent1 8 2 3 3 6 3" xfId="51713" xr:uid="{00000000-0005-0000-0000-000049C90000}"/>
    <cellStyle name="20% - Accent1 8 2 3 3 7" xfId="51714" xr:uid="{00000000-0005-0000-0000-00004AC90000}"/>
    <cellStyle name="20% - Accent1 8 2 3 3 7 2" xfId="51715" xr:uid="{00000000-0005-0000-0000-00004BC90000}"/>
    <cellStyle name="20% - Accent1 8 2 3 3 8" xfId="51716" xr:uid="{00000000-0005-0000-0000-00004CC90000}"/>
    <cellStyle name="20% - Accent1 8 2 3 3 8 2" xfId="51717" xr:uid="{00000000-0005-0000-0000-00004DC90000}"/>
    <cellStyle name="20% - Accent1 8 2 3 3 9" xfId="51718" xr:uid="{00000000-0005-0000-0000-00004EC90000}"/>
    <cellStyle name="20% - Accent1 8 2 3 4" xfId="51719" xr:uid="{00000000-0005-0000-0000-00004FC90000}"/>
    <cellStyle name="20% - Accent1 8 2 3 4 2" xfId="51720" xr:uid="{00000000-0005-0000-0000-000050C90000}"/>
    <cellStyle name="20% - Accent1 8 2 3 4 2 2" xfId="51721" xr:uid="{00000000-0005-0000-0000-000051C90000}"/>
    <cellStyle name="20% - Accent1 8 2 3 4 2 2 2" xfId="51722" xr:uid="{00000000-0005-0000-0000-000052C90000}"/>
    <cellStyle name="20% - Accent1 8 2 3 4 2 3" xfId="51723" xr:uid="{00000000-0005-0000-0000-000053C90000}"/>
    <cellStyle name="20% - Accent1 8 2 3 4 3" xfId="51724" xr:uid="{00000000-0005-0000-0000-000054C90000}"/>
    <cellStyle name="20% - Accent1 8 2 3 4 3 2" xfId="51725" xr:uid="{00000000-0005-0000-0000-000055C90000}"/>
    <cellStyle name="20% - Accent1 8 2 3 4 4" xfId="51726" xr:uid="{00000000-0005-0000-0000-000056C90000}"/>
    <cellStyle name="20% - Accent1 8 2 3 5" xfId="51727" xr:uid="{00000000-0005-0000-0000-000057C90000}"/>
    <cellStyle name="20% - Accent1 8 2 3 5 2" xfId="51728" xr:uid="{00000000-0005-0000-0000-000058C90000}"/>
    <cellStyle name="20% - Accent1 8 2 3 5 2 2" xfId="51729" xr:uid="{00000000-0005-0000-0000-000059C90000}"/>
    <cellStyle name="20% - Accent1 8 2 3 5 2 2 2" xfId="51730" xr:uid="{00000000-0005-0000-0000-00005AC90000}"/>
    <cellStyle name="20% - Accent1 8 2 3 5 2 3" xfId="51731" xr:uid="{00000000-0005-0000-0000-00005BC90000}"/>
    <cellStyle name="20% - Accent1 8 2 3 5 3" xfId="51732" xr:uid="{00000000-0005-0000-0000-00005CC90000}"/>
    <cellStyle name="20% - Accent1 8 2 3 5 3 2" xfId="51733" xr:uid="{00000000-0005-0000-0000-00005DC90000}"/>
    <cellStyle name="20% - Accent1 8 2 3 5 4" xfId="51734" xr:uid="{00000000-0005-0000-0000-00005EC90000}"/>
    <cellStyle name="20% - Accent1 8 2 3 6" xfId="51735" xr:uid="{00000000-0005-0000-0000-00005FC90000}"/>
    <cellStyle name="20% - Accent1 8 2 3 6 2" xfId="51736" xr:uid="{00000000-0005-0000-0000-000060C90000}"/>
    <cellStyle name="20% - Accent1 8 2 3 6 2 2" xfId="51737" xr:uid="{00000000-0005-0000-0000-000061C90000}"/>
    <cellStyle name="20% - Accent1 8 2 3 6 2 2 2" xfId="51738" xr:uid="{00000000-0005-0000-0000-000062C90000}"/>
    <cellStyle name="20% - Accent1 8 2 3 6 2 3" xfId="51739" xr:uid="{00000000-0005-0000-0000-000063C90000}"/>
    <cellStyle name="20% - Accent1 8 2 3 6 3" xfId="51740" xr:uid="{00000000-0005-0000-0000-000064C90000}"/>
    <cellStyle name="20% - Accent1 8 2 3 6 3 2" xfId="51741" xr:uid="{00000000-0005-0000-0000-000065C90000}"/>
    <cellStyle name="20% - Accent1 8 2 3 6 4" xfId="51742" xr:uid="{00000000-0005-0000-0000-000066C90000}"/>
    <cellStyle name="20% - Accent1 8 2 3 7" xfId="51743" xr:uid="{00000000-0005-0000-0000-000067C90000}"/>
    <cellStyle name="20% - Accent1 8 2 3 7 2" xfId="51744" xr:uid="{00000000-0005-0000-0000-000068C90000}"/>
    <cellStyle name="20% - Accent1 8 2 3 7 2 2" xfId="51745" xr:uid="{00000000-0005-0000-0000-000069C90000}"/>
    <cellStyle name="20% - Accent1 8 2 3 7 3" xfId="51746" xr:uid="{00000000-0005-0000-0000-00006AC90000}"/>
    <cellStyle name="20% - Accent1 8 2 3 8" xfId="51747" xr:uid="{00000000-0005-0000-0000-00006BC90000}"/>
    <cellStyle name="20% - Accent1 8 2 3 8 2" xfId="51748" xr:uid="{00000000-0005-0000-0000-00006CC90000}"/>
    <cellStyle name="20% - Accent1 8 2 3 8 2 2" xfId="51749" xr:uid="{00000000-0005-0000-0000-00006DC90000}"/>
    <cellStyle name="20% - Accent1 8 2 3 8 3" xfId="51750" xr:uid="{00000000-0005-0000-0000-00006EC90000}"/>
    <cellStyle name="20% - Accent1 8 2 3 9" xfId="51751" xr:uid="{00000000-0005-0000-0000-00006FC90000}"/>
    <cellStyle name="20% - Accent1 8 2 3 9 2" xfId="51752" xr:uid="{00000000-0005-0000-0000-000070C90000}"/>
    <cellStyle name="20% - Accent1 8 2 4" xfId="51753" xr:uid="{00000000-0005-0000-0000-000071C90000}"/>
    <cellStyle name="20% - Accent1 8 2 4 10" xfId="51754" xr:uid="{00000000-0005-0000-0000-000072C90000}"/>
    <cellStyle name="20% - Accent1 8 2 4 10 2" xfId="51755" xr:uid="{00000000-0005-0000-0000-000073C90000}"/>
    <cellStyle name="20% - Accent1 8 2 4 11" xfId="51756" xr:uid="{00000000-0005-0000-0000-000074C90000}"/>
    <cellStyle name="20% - Accent1 8 2 4 2" xfId="51757" xr:uid="{00000000-0005-0000-0000-000075C90000}"/>
    <cellStyle name="20% - Accent1 8 2 4 2 2" xfId="51758" xr:uid="{00000000-0005-0000-0000-000076C90000}"/>
    <cellStyle name="20% - Accent1 8 2 4 2 2 2" xfId="51759" xr:uid="{00000000-0005-0000-0000-000077C90000}"/>
    <cellStyle name="20% - Accent1 8 2 4 2 2 2 2" xfId="51760" xr:uid="{00000000-0005-0000-0000-000078C90000}"/>
    <cellStyle name="20% - Accent1 8 2 4 2 2 2 2 2" xfId="51761" xr:uid="{00000000-0005-0000-0000-000079C90000}"/>
    <cellStyle name="20% - Accent1 8 2 4 2 2 2 3" xfId="51762" xr:uid="{00000000-0005-0000-0000-00007AC90000}"/>
    <cellStyle name="20% - Accent1 8 2 4 2 2 3" xfId="51763" xr:uid="{00000000-0005-0000-0000-00007BC90000}"/>
    <cellStyle name="20% - Accent1 8 2 4 2 2 3 2" xfId="51764" xr:uid="{00000000-0005-0000-0000-00007CC90000}"/>
    <cellStyle name="20% - Accent1 8 2 4 2 2 4" xfId="51765" xr:uid="{00000000-0005-0000-0000-00007DC90000}"/>
    <cellStyle name="20% - Accent1 8 2 4 2 3" xfId="51766" xr:uid="{00000000-0005-0000-0000-00007EC90000}"/>
    <cellStyle name="20% - Accent1 8 2 4 2 3 2" xfId="51767" xr:uid="{00000000-0005-0000-0000-00007FC90000}"/>
    <cellStyle name="20% - Accent1 8 2 4 2 3 2 2" xfId="51768" xr:uid="{00000000-0005-0000-0000-000080C90000}"/>
    <cellStyle name="20% - Accent1 8 2 4 2 3 2 2 2" xfId="51769" xr:uid="{00000000-0005-0000-0000-000081C90000}"/>
    <cellStyle name="20% - Accent1 8 2 4 2 3 2 3" xfId="51770" xr:uid="{00000000-0005-0000-0000-000082C90000}"/>
    <cellStyle name="20% - Accent1 8 2 4 2 3 3" xfId="51771" xr:uid="{00000000-0005-0000-0000-000083C90000}"/>
    <cellStyle name="20% - Accent1 8 2 4 2 3 3 2" xfId="51772" xr:uid="{00000000-0005-0000-0000-000084C90000}"/>
    <cellStyle name="20% - Accent1 8 2 4 2 3 4" xfId="51773" xr:uid="{00000000-0005-0000-0000-000085C90000}"/>
    <cellStyle name="20% - Accent1 8 2 4 2 4" xfId="51774" xr:uid="{00000000-0005-0000-0000-000086C90000}"/>
    <cellStyle name="20% - Accent1 8 2 4 2 4 2" xfId="51775" xr:uid="{00000000-0005-0000-0000-000087C90000}"/>
    <cellStyle name="20% - Accent1 8 2 4 2 4 2 2" xfId="51776" xr:uid="{00000000-0005-0000-0000-000088C90000}"/>
    <cellStyle name="20% - Accent1 8 2 4 2 4 2 2 2" xfId="51777" xr:uid="{00000000-0005-0000-0000-000089C90000}"/>
    <cellStyle name="20% - Accent1 8 2 4 2 4 2 3" xfId="51778" xr:uid="{00000000-0005-0000-0000-00008AC90000}"/>
    <cellStyle name="20% - Accent1 8 2 4 2 4 3" xfId="51779" xr:uid="{00000000-0005-0000-0000-00008BC90000}"/>
    <cellStyle name="20% - Accent1 8 2 4 2 4 3 2" xfId="51780" xr:uid="{00000000-0005-0000-0000-00008CC90000}"/>
    <cellStyle name="20% - Accent1 8 2 4 2 4 4" xfId="51781" xr:uid="{00000000-0005-0000-0000-00008DC90000}"/>
    <cellStyle name="20% - Accent1 8 2 4 2 5" xfId="51782" xr:uid="{00000000-0005-0000-0000-00008EC90000}"/>
    <cellStyle name="20% - Accent1 8 2 4 2 5 2" xfId="51783" xr:uid="{00000000-0005-0000-0000-00008FC90000}"/>
    <cellStyle name="20% - Accent1 8 2 4 2 5 2 2" xfId="51784" xr:uid="{00000000-0005-0000-0000-000090C90000}"/>
    <cellStyle name="20% - Accent1 8 2 4 2 5 3" xfId="51785" xr:uid="{00000000-0005-0000-0000-000091C90000}"/>
    <cellStyle name="20% - Accent1 8 2 4 2 6" xfId="51786" xr:uid="{00000000-0005-0000-0000-000092C90000}"/>
    <cellStyle name="20% - Accent1 8 2 4 2 6 2" xfId="51787" xr:uid="{00000000-0005-0000-0000-000093C90000}"/>
    <cellStyle name="20% - Accent1 8 2 4 2 6 2 2" xfId="51788" xr:uid="{00000000-0005-0000-0000-000094C90000}"/>
    <cellStyle name="20% - Accent1 8 2 4 2 6 3" xfId="51789" xr:uid="{00000000-0005-0000-0000-000095C90000}"/>
    <cellStyle name="20% - Accent1 8 2 4 2 7" xfId="51790" xr:uid="{00000000-0005-0000-0000-000096C90000}"/>
    <cellStyle name="20% - Accent1 8 2 4 2 7 2" xfId="51791" xr:uid="{00000000-0005-0000-0000-000097C90000}"/>
    <cellStyle name="20% - Accent1 8 2 4 2 8" xfId="51792" xr:uid="{00000000-0005-0000-0000-000098C90000}"/>
    <cellStyle name="20% - Accent1 8 2 4 2 8 2" xfId="51793" xr:uid="{00000000-0005-0000-0000-000099C90000}"/>
    <cellStyle name="20% - Accent1 8 2 4 2 9" xfId="51794" xr:uid="{00000000-0005-0000-0000-00009AC90000}"/>
    <cellStyle name="20% - Accent1 8 2 4 3" xfId="51795" xr:uid="{00000000-0005-0000-0000-00009BC90000}"/>
    <cellStyle name="20% - Accent1 8 2 4 3 2" xfId="51796" xr:uid="{00000000-0005-0000-0000-00009CC90000}"/>
    <cellStyle name="20% - Accent1 8 2 4 3 2 2" xfId="51797" xr:uid="{00000000-0005-0000-0000-00009DC90000}"/>
    <cellStyle name="20% - Accent1 8 2 4 3 2 2 2" xfId="51798" xr:uid="{00000000-0005-0000-0000-00009EC90000}"/>
    <cellStyle name="20% - Accent1 8 2 4 3 2 2 2 2" xfId="51799" xr:uid="{00000000-0005-0000-0000-00009FC90000}"/>
    <cellStyle name="20% - Accent1 8 2 4 3 2 2 3" xfId="51800" xr:uid="{00000000-0005-0000-0000-0000A0C90000}"/>
    <cellStyle name="20% - Accent1 8 2 4 3 2 3" xfId="51801" xr:uid="{00000000-0005-0000-0000-0000A1C90000}"/>
    <cellStyle name="20% - Accent1 8 2 4 3 2 3 2" xfId="51802" xr:uid="{00000000-0005-0000-0000-0000A2C90000}"/>
    <cellStyle name="20% - Accent1 8 2 4 3 2 4" xfId="51803" xr:uid="{00000000-0005-0000-0000-0000A3C90000}"/>
    <cellStyle name="20% - Accent1 8 2 4 3 3" xfId="51804" xr:uid="{00000000-0005-0000-0000-0000A4C90000}"/>
    <cellStyle name="20% - Accent1 8 2 4 3 3 2" xfId="51805" xr:uid="{00000000-0005-0000-0000-0000A5C90000}"/>
    <cellStyle name="20% - Accent1 8 2 4 3 3 2 2" xfId="51806" xr:uid="{00000000-0005-0000-0000-0000A6C90000}"/>
    <cellStyle name="20% - Accent1 8 2 4 3 3 2 2 2" xfId="51807" xr:uid="{00000000-0005-0000-0000-0000A7C90000}"/>
    <cellStyle name="20% - Accent1 8 2 4 3 3 2 3" xfId="51808" xr:uid="{00000000-0005-0000-0000-0000A8C90000}"/>
    <cellStyle name="20% - Accent1 8 2 4 3 3 3" xfId="51809" xr:uid="{00000000-0005-0000-0000-0000A9C90000}"/>
    <cellStyle name="20% - Accent1 8 2 4 3 3 3 2" xfId="51810" xr:uid="{00000000-0005-0000-0000-0000AAC90000}"/>
    <cellStyle name="20% - Accent1 8 2 4 3 3 4" xfId="51811" xr:uid="{00000000-0005-0000-0000-0000ABC90000}"/>
    <cellStyle name="20% - Accent1 8 2 4 3 4" xfId="51812" xr:uid="{00000000-0005-0000-0000-0000ACC90000}"/>
    <cellStyle name="20% - Accent1 8 2 4 3 4 2" xfId="51813" xr:uid="{00000000-0005-0000-0000-0000ADC90000}"/>
    <cellStyle name="20% - Accent1 8 2 4 3 4 2 2" xfId="51814" xr:uid="{00000000-0005-0000-0000-0000AEC90000}"/>
    <cellStyle name="20% - Accent1 8 2 4 3 4 2 2 2" xfId="51815" xr:uid="{00000000-0005-0000-0000-0000AFC90000}"/>
    <cellStyle name="20% - Accent1 8 2 4 3 4 2 3" xfId="51816" xr:uid="{00000000-0005-0000-0000-0000B0C90000}"/>
    <cellStyle name="20% - Accent1 8 2 4 3 4 3" xfId="51817" xr:uid="{00000000-0005-0000-0000-0000B1C90000}"/>
    <cellStyle name="20% - Accent1 8 2 4 3 4 3 2" xfId="51818" xr:uid="{00000000-0005-0000-0000-0000B2C90000}"/>
    <cellStyle name="20% - Accent1 8 2 4 3 4 4" xfId="51819" xr:uid="{00000000-0005-0000-0000-0000B3C90000}"/>
    <cellStyle name="20% - Accent1 8 2 4 3 5" xfId="51820" xr:uid="{00000000-0005-0000-0000-0000B4C90000}"/>
    <cellStyle name="20% - Accent1 8 2 4 3 5 2" xfId="51821" xr:uid="{00000000-0005-0000-0000-0000B5C90000}"/>
    <cellStyle name="20% - Accent1 8 2 4 3 5 2 2" xfId="51822" xr:uid="{00000000-0005-0000-0000-0000B6C90000}"/>
    <cellStyle name="20% - Accent1 8 2 4 3 5 3" xfId="51823" xr:uid="{00000000-0005-0000-0000-0000B7C90000}"/>
    <cellStyle name="20% - Accent1 8 2 4 3 6" xfId="51824" xr:uid="{00000000-0005-0000-0000-0000B8C90000}"/>
    <cellStyle name="20% - Accent1 8 2 4 3 6 2" xfId="51825" xr:uid="{00000000-0005-0000-0000-0000B9C90000}"/>
    <cellStyle name="20% - Accent1 8 2 4 3 6 2 2" xfId="51826" xr:uid="{00000000-0005-0000-0000-0000BAC90000}"/>
    <cellStyle name="20% - Accent1 8 2 4 3 6 3" xfId="51827" xr:uid="{00000000-0005-0000-0000-0000BBC90000}"/>
    <cellStyle name="20% - Accent1 8 2 4 3 7" xfId="51828" xr:uid="{00000000-0005-0000-0000-0000BCC90000}"/>
    <cellStyle name="20% - Accent1 8 2 4 3 7 2" xfId="51829" xr:uid="{00000000-0005-0000-0000-0000BDC90000}"/>
    <cellStyle name="20% - Accent1 8 2 4 3 8" xfId="51830" xr:uid="{00000000-0005-0000-0000-0000BEC90000}"/>
    <cellStyle name="20% - Accent1 8 2 4 3 8 2" xfId="51831" xr:uid="{00000000-0005-0000-0000-0000BFC90000}"/>
    <cellStyle name="20% - Accent1 8 2 4 3 9" xfId="51832" xr:uid="{00000000-0005-0000-0000-0000C0C90000}"/>
    <cellStyle name="20% - Accent1 8 2 4 4" xfId="51833" xr:uid="{00000000-0005-0000-0000-0000C1C90000}"/>
    <cellStyle name="20% - Accent1 8 2 4 4 2" xfId="51834" xr:uid="{00000000-0005-0000-0000-0000C2C90000}"/>
    <cellStyle name="20% - Accent1 8 2 4 4 2 2" xfId="51835" xr:uid="{00000000-0005-0000-0000-0000C3C90000}"/>
    <cellStyle name="20% - Accent1 8 2 4 4 2 2 2" xfId="51836" xr:uid="{00000000-0005-0000-0000-0000C4C90000}"/>
    <cellStyle name="20% - Accent1 8 2 4 4 2 3" xfId="51837" xr:uid="{00000000-0005-0000-0000-0000C5C90000}"/>
    <cellStyle name="20% - Accent1 8 2 4 4 3" xfId="51838" xr:uid="{00000000-0005-0000-0000-0000C6C90000}"/>
    <cellStyle name="20% - Accent1 8 2 4 4 3 2" xfId="51839" xr:uid="{00000000-0005-0000-0000-0000C7C90000}"/>
    <cellStyle name="20% - Accent1 8 2 4 4 4" xfId="51840" xr:uid="{00000000-0005-0000-0000-0000C8C90000}"/>
    <cellStyle name="20% - Accent1 8 2 4 5" xfId="51841" xr:uid="{00000000-0005-0000-0000-0000C9C90000}"/>
    <cellStyle name="20% - Accent1 8 2 4 5 2" xfId="51842" xr:uid="{00000000-0005-0000-0000-0000CAC90000}"/>
    <cellStyle name="20% - Accent1 8 2 4 5 2 2" xfId="51843" xr:uid="{00000000-0005-0000-0000-0000CBC90000}"/>
    <cellStyle name="20% - Accent1 8 2 4 5 2 2 2" xfId="51844" xr:uid="{00000000-0005-0000-0000-0000CCC90000}"/>
    <cellStyle name="20% - Accent1 8 2 4 5 2 3" xfId="51845" xr:uid="{00000000-0005-0000-0000-0000CDC90000}"/>
    <cellStyle name="20% - Accent1 8 2 4 5 3" xfId="51846" xr:uid="{00000000-0005-0000-0000-0000CEC90000}"/>
    <cellStyle name="20% - Accent1 8 2 4 5 3 2" xfId="51847" xr:uid="{00000000-0005-0000-0000-0000CFC90000}"/>
    <cellStyle name="20% - Accent1 8 2 4 5 4" xfId="51848" xr:uid="{00000000-0005-0000-0000-0000D0C90000}"/>
    <cellStyle name="20% - Accent1 8 2 4 6" xfId="51849" xr:uid="{00000000-0005-0000-0000-0000D1C90000}"/>
    <cellStyle name="20% - Accent1 8 2 4 6 2" xfId="51850" xr:uid="{00000000-0005-0000-0000-0000D2C90000}"/>
    <cellStyle name="20% - Accent1 8 2 4 6 2 2" xfId="51851" xr:uid="{00000000-0005-0000-0000-0000D3C90000}"/>
    <cellStyle name="20% - Accent1 8 2 4 6 2 2 2" xfId="51852" xr:uid="{00000000-0005-0000-0000-0000D4C90000}"/>
    <cellStyle name="20% - Accent1 8 2 4 6 2 3" xfId="51853" xr:uid="{00000000-0005-0000-0000-0000D5C90000}"/>
    <cellStyle name="20% - Accent1 8 2 4 6 3" xfId="51854" xr:uid="{00000000-0005-0000-0000-0000D6C90000}"/>
    <cellStyle name="20% - Accent1 8 2 4 6 3 2" xfId="51855" xr:uid="{00000000-0005-0000-0000-0000D7C90000}"/>
    <cellStyle name="20% - Accent1 8 2 4 6 4" xfId="51856" xr:uid="{00000000-0005-0000-0000-0000D8C90000}"/>
    <cellStyle name="20% - Accent1 8 2 4 7" xfId="51857" xr:uid="{00000000-0005-0000-0000-0000D9C90000}"/>
    <cellStyle name="20% - Accent1 8 2 4 7 2" xfId="51858" xr:uid="{00000000-0005-0000-0000-0000DAC90000}"/>
    <cellStyle name="20% - Accent1 8 2 4 7 2 2" xfId="51859" xr:uid="{00000000-0005-0000-0000-0000DBC90000}"/>
    <cellStyle name="20% - Accent1 8 2 4 7 3" xfId="51860" xr:uid="{00000000-0005-0000-0000-0000DCC90000}"/>
    <cellStyle name="20% - Accent1 8 2 4 8" xfId="51861" xr:uid="{00000000-0005-0000-0000-0000DDC90000}"/>
    <cellStyle name="20% - Accent1 8 2 4 8 2" xfId="51862" xr:uid="{00000000-0005-0000-0000-0000DEC90000}"/>
    <cellStyle name="20% - Accent1 8 2 4 8 2 2" xfId="51863" xr:uid="{00000000-0005-0000-0000-0000DFC90000}"/>
    <cellStyle name="20% - Accent1 8 2 4 8 3" xfId="51864" xr:uid="{00000000-0005-0000-0000-0000E0C90000}"/>
    <cellStyle name="20% - Accent1 8 2 4 9" xfId="51865" xr:uid="{00000000-0005-0000-0000-0000E1C90000}"/>
    <cellStyle name="20% - Accent1 8 2 4 9 2" xfId="51866" xr:uid="{00000000-0005-0000-0000-0000E2C90000}"/>
    <cellStyle name="20% - Accent1 8 2 5" xfId="51867" xr:uid="{00000000-0005-0000-0000-0000E3C90000}"/>
    <cellStyle name="20% - Accent1 8 2 5 2" xfId="51868" xr:uid="{00000000-0005-0000-0000-0000E4C90000}"/>
    <cellStyle name="20% - Accent1 8 2 5 2 2" xfId="51869" xr:uid="{00000000-0005-0000-0000-0000E5C90000}"/>
    <cellStyle name="20% - Accent1 8 2 5 2 2 2" xfId="51870" xr:uid="{00000000-0005-0000-0000-0000E6C90000}"/>
    <cellStyle name="20% - Accent1 8 2 5 2 2 2 2" xfId="51871" xr:uid="{00000000-0005-0000-0000-0000E7C90000}"/>
    <cellStyle name="20% - Accent1 8 2 5 2 2 3" xfId="51872" xr:uid="{00000000-0005-0000-0000-0000E8C90000}"/>
    <cellStyle name="20% - Accent1 8 2 5 2 3" xfId="51873" xr:uid="{00000000-0005-0000-0000-0000E9C90000}"/>
    <cellStyle name="20% - Accent1 8 2 5 2 3 2" xfId="51874" xr:uid="{00000000-0005-0000-0000-0000EAC90000}"/>
    <cellStyle name="20% - Accent1 8 2 5 2 4" xfId="51875" xr:uid="{00000000-0005-0000-0000-0000EBC90000}"/>
    <cellStyle name="20% - Accent1 8 2 5 3" xfId="51876" xr:uid="{00000000-0005-0000-0000-0000ECC90000}"/>
    <cellStyle name="20% - Accent1 8 2 5 3 2" xfId="51877" xr:uid="{00000000-0005-0000-0000-0000EDC90000}"/>
    <cellStyle name="20% - Accent1 8 2 5 3 2 2" xfId="51878" xr:uid="{00000000-0005-0000-0000-0000EEC90000}"/>
    <cellStyle name="20% - Accent1 8 2 5 3 2 2 2" xfId="51879" xr:uid="{00000000-0005-0000-0000-0000EFC90000}"/>
    <cellStyle name="20% - Accent1 8 2 5 3 2 3" xfId="51880" xr:uid="{00000000-0005-0000-0000-0000F0C90000}"/>
    <cellStyle name="20% - Accent1 8 2 5 3 3" xfId="51881" xr:uid="{00000000-0005-0000-0000-0000F1C90000}"/>
    <cellStyle name="20% - Accent1 8 2 5 3 3 2" xfId="51882" xr:uid="{00000000-0005-0000-0000-0000F2C90000}"/>
    <cellStyle name="20% - Accent1 8 2 5 3 4" xfId="51883" xr:uid="{00000000-0005-0000-0000-0000F3C90000}"/>
    <cellStyle name="20% - Accent1 8 2 5 4" xfId="51884" xr:uid="{00000000-0005-0000-0000-0000F4C90000}"/>
    <cellStyle name="20% - Accent1 8 2 5 4 2" xfId="51885" xr:uid="{00000000-0005-0000-0000-0000F5C90000}"/>
    <cellStyle name="20% - Accent1 8 2 5 4 2 2" xfId="51886" xr:uid="{00000000-0005-0000-0000-0000F6C90000}"/>
    <cellStyle name="20% - Accent1 8 2 5 4 2 2 2" xfId="51887" xr:uid="{00000000-0005-0000-0000-0000F7C90000}"/>
    <cellStyle name="20% - Accent1 8 2 5 4 2 3" xfId="51888" xr:uid="{00000000-0005-0000-0000-0000F8C90000}"/>
    <cellStyle name="20% - Accent1 8 2 5 4 3" xfId="51889" xr:uid="{00000000-0005-0000-0000-0000F9C90000}"/>
    <cellStyle name="20% - Accent1 8 2 5 4 3 2" xfId="51890" xr:uid="{00000000-0005-0000-0000-0000FAC90000}"/>
    <cellStyle name="20% - Accent1 8 2 5 4 4" xfId="51891" xr:uid="{00000000-0005-0000-0000-0000FBC90000}"/>
    <cellStyle name="20% - Accent1 8 2 5 5" xfId="51892" xr:uid="{00000000-0005-0000-0000-0000FCC90000}"/>
    <cellStyle name="20% - Accent1 8 2 5 5 2" xfId="51893" xr:uid="{00000000-0005-0000-0000-0000FDC90000}"/>
    <cellStyle name="20% - Accent1 8 2 5 5 2 2" xfId="51894" xr:uid="{00000000-0005-0000-0000-0000FEC90000}"/>
    <cellStyle name="20% - Accent1 8 2 5 5 3" xfId="51895" xr:uid="{00000000-0005-0000-0000-0000FFC90000}"/>
    <cellStyle name="20% - Accent1 8 2 5 6" xfId="51896" xr:uid="{00000000-0005-0000-0000-000000CA0000}"/>
    <cellStyle name="20% - Accent1 8 2 5 6 2" xfId="51897" xr:uid="{00000000-0005-0000-0000-000001CA0000}"/>
    <cellStyle name="20% - Accent1 8 2 5 6 2 2" xfId="51898" xr:uid="{00000000-0005-0000-0000-000002CA0000}"/>
    <cellStyle name="20% - Accent1 8 2 5 6 3" xfId="51899" xr:uid="{00000000-0005-0000-0000-000003CA0000}"/>
    <cellStyle name="20% - Accent1 8 2 5 7" xfId="51900" xr:uid="{00000000-0005-0000-0000-000004CA0000}"/>
    <cellStyle name="20% - Accent1 8 2 5 7 2" xfId="51901" xr:uid="{00000000-0005-0000-0000-000005CA0000}"/>
    <cellStyle name="20% - Accent1 8 2 5 8" xfId="51902" xr:uid="{00000000-0005-0000-0000-000006CA0000}"/>
    <cellStyle name="20% - Accent1 8 2 5 8 2" xfId="51903" xr:uid="{00000000-0005-0000-0000-000007CA0000}"/>
    <cellStyle name="20% - Accent1 8 2 5 9" xfId="51904" xr:uid="{00000000-0005-0000-0000-000008CA0000}"/>
    <cellStyle name="20% - Accent1 8 2 6" xfId="51905" xr:uid="{00000000-0005-0000-0000-000009CA0000}"/>
    <cellStyle name="20% - Accent1 8 2 6 2" xfId="51906" xr:uid="{00000000-0005-0000-0000-00000ACA0000}"/>
    <cellStyle name="20% - Accent1 8 2 6 2 2" xfId="51907" xr:uid="{00000000-0005-0000-0000-00000BCA0000}"/>
    <cellStyle name="20% - Accent1 8 2 6 2 2 2" xfId="51908" xr:uid="{00000000-0005-0000-0000-00000CCA0000}"/>
    <cellStyle name="20% - Accent1 8 2 6 2 2 2 2" xfId="51909" xr:uid="{00000000-0005-0000-0000-00000DCA0000}"/>
    <cellStyle name="20% - Accent1 8 2 6 2 2 3" xfId="51910" xr:uid="{00000000-0005-0000-0000-00000ECA0000}"/>
    <cellStyle name="20% - Accent1 8 2 6 2 3" xfId="51911" xr:uid="{00000000-0005-0000-0000-00000FCA0000}"/>
    <cellStyle name="20% - Accent1 8 2 6 2 3 2" xfId="51912" xr:uid="{00000000-0005-0000-0000-000010CA0000}"/>
    <cellStyle name="20% - Accent1 8 2 6 2 4" xfId="51913" xr:uid="{00000000-0005-0000-0000-000011CA0000}"/>
    <cellStyle name="20% - Accent1 8 2 6 3" xfId="51914" xr:uid="{00000000-0005-0000-0000-000012CA0000}"/>
    <cellStyle name="20% - Accent1 8 2 6 3 2" xfId="51915" xr:uid="{00000000-0005-0000-0000-000013CA0000}"/>
    <cellStyle name="20% - Accent1 8 2 6 3 2 2" xfId="51916" xr:uid="{00000000-0005-0000-0000-000014CA0000}"/>
    <cellStyle name="20% - Accent1 8 2 6 3 2 2 2" xfId="51917" xr:uid="{00000000-0005-0000-0000-000015CA0000}"/>
    <cellStyle name="20% - Accent1 8 2 6 3 2 3" xfId="51918" xr:uid="{00000000-0005-0000-0000-000016CA0000}"/>
    <cellStyle name="20% - Accent1 8 2 6 3 3" xfId="51919" xr:uid="{00000000-0005-0000-0000-000017CA0000}"/>
    <cellStyle name="20% - Accent1 8 2 6 3 3 2" xfId="51920" xr:uid="{00000000-0005-0000-0000-000018CA0000}"/>
    <cellStyle name="20% - Accent1 8 2 6 3 4" xfId="51921" xr:uid="{00000000-0005-0000-0000-000019CA0000}"/>
    <cellStyle name="20% - Accent1 8 2 6 4" xfId="51922" xr:uid="{00000000-0005-0000-0000-00001ACA0000}"/>
    <cellStyle name="20% - Accent1 8 2 6 4 2" xfId="51923" xr:uid="{00000000-0005-0000-0000-00001BCA0000}"/>
    <cellStyle name="20% - Accent1 8 2 6 4 2 2" xfId="51924" xr:uid="{00000000-0005-0000-0000-00001CCA0000}"/>
    <cellStyle name="20% - Accent1 8 2 6 4 2 2 2" xfId="51925" xr:uid="{00000000-0005-0000-0000-00001DCA0000}"/>
    <cellStyle name="20% - Accent1 8 2 6 4 2 3" xfId="51926" xr:uid="{00000000-0005-0000-0000-00001ECA0000}"/>
    <cellStyle name="20% - Accent1 8 2 6 4 3" xfId="51927" xr:uid="{00000000-0005-0000-0000-00001FCA0000}"/>
    <cellStyle name="20% - Accent1 8 2 6 4 3 2" xfId="51928" xr:uid="{00000000-0005-0000-0000-000020CA0000}"/>
    <cellStyle name="20% - Accent1 8 2 6 4 4" xfId="51929" xr:uid="{00000000-0005-0000-0000-000021CA0000}"/>
    <cellStyle name="20% - Accent1 8 2 6 5" xfId="51930" xr:uid="{00000000-0005-0000-0000-000022CA0000}"/>
    <cellStyle name="20% - Accent1 8 2 6 5 2" xfId="51931" xr:uid="{00000000-0005-0000-0000-000023CA0000}"/>
    <cellStyle name="20% - Accent1 8 2 6 5 2 2" xfId="51932" xr:uid="{00000000-0005-0000-0000-000024CA0000}"/>
    <cellStyle name="20% - Accent1 8 2 6 5 3" xfId="51933" xr:uid="{00000000-0005-0000-0000-000025CA0000}"/>
    <cellStyle name="20% - Accent1 8 2 6 6" xfId="51934" xr:uid="{00000000-0005-0000-0000-000026CA0000}"/>
    <cellStyle name="20% - Accent1 8 2 6 6 2" xfId="51935" xr:uid="{00000000-0005-0000-0000-000027CA0000}"/>
    <cellStyle name="20% - Accent1 8 2 6 6 2 2" xfId="51936" xr:uid="{00000000-0005-0000-0000-000028CA0000}"/>
    <cellStyle name="20% - Accent1 8 2 6 6 3" xfId="51937" xr:uid="{00000000-0005-0000-0000-000029CA0000}"/>
    <cellStyle name="20% - Accent1 8 2 6 7" xfId="51938" xr:uid="{00000000-0005-0000-0000-00002ACA0000}"/>
    <cellStyle name="20% - Accent1 8 2 6 7 2" xfId="51939" xr:uid="{00000000-0005-0000-0000-00002BCA0000}"/>
    <cellStyle name="20% - Accent1 8 2 6 8" xfId="51940" xr:uid="{00000000-0005-0000-0000-00002CCA0000}"/>
    <cellStyle name="20% - Accent1 8 2 6 8 2" xfId="51941" xr:uid="{00000000-0005-0000-0000-00002DCA0000}"/>
    <cellStyle name="20% - Accent1 8 2 6 9" xfId="51942" xr:uid="{00000000-0005-0000-0000-00002ECA0000}"/>
    <cellStyle name="20% - Accent1 8 2 7" xfId="51943" xr:uid="{00000000-0005-0000-0000-00002FCA0000}"/>
    <cellStyle name="20% - Accent1 8 2 7 2" xfId="51944" xr:uid="{00000000-0005-0000-0000-000030CA0000}"/>
    <cellStyle name="20% - Accent1 8 2 7 2 2" xfId="51945" xr:uid="{00000000-0005-0000-0000-000031CA0000}"/>
    <cellStyle name="20% - Accent1 8 2 7 2 2 2" xfId="51946" xr:uid="{00000000-0005-0000-0000-000032CA0000}"/>
    <cellStyle name="20% - Accent1 8 2 7 2 3" xfId="51947" xr:uid="{00000000-0005-0000-0000-000033CA0000}"/>
    <cellStyle name="20% - Accent1 8 2 7 3" xfId="51948" xr:uid="{00000000-0005-0000-0000-000034CA0000}"/>
    <cellStyle name="20% - Accent1 8 2 7 3 2" xfId="51949" xr:uid="{00000000-0005-0000-0000-000035CA0000}"/>
    <cellStyle name="20% - Accent1 8 2 7 4" xfId="51950" xr:uid="{00000000-0005-0000-0000-000036CA0000}"/>
    <cellStyle name="20% - Accent1 8 2 8" xfId="51951" xr:uid="{00000000-0005-0000-0000-000037CA0000}"/>
    <cellStyle name="20% - Accent1 8 2 8 2" xfId="51952" xr:uid="{00000000-0005-0000-0000-000038CA0000}"/>
    <cellStyle name="20% - Accent1 8 2 8 2 2" xfId="51953" xr:uid="{00000000-0005-0000-0000-000039CA0000}"/>
    <cellStyle name="20% - Accent1 8 2 8 2 2 2" xfId="51954" xr:uid="{00000000-0005-0000-0000-00003ACA0000}"/>
    <cellStyle name="20% - Accent1 8 2 8 2 3" xfId="51955" xr:uid="{00000000-0005-0000-0000-00003BCA0000}"/>
    <cellStyle name="20% - Accent1 8 2 8 3" xfId="51956" xr:uid="{00000000-0005-0000-0000-00003CCA0000}"/>
    <cellStyle name="20% - Accent1 8 2 8 3 2" xfId="51957" xr:uid="{00000000-0005-0000-0000-00003DCA0000}"/>
    <cellStyle name="20% - Accent1 8 2 8 4" xfId="51958" xr:uid="{00000000-0005-0000-0000-00003ECA0000}"/>
    <cellStyle name="20% - Accent1 8 2 9" xfId="51959" xr:uid="{00000000-0005-0000-0000-00003FCA0000}"/>
    <cellStyle name="20% - Accent1 8 2 9 2" xfId="51960" xr:uid="{00000000-0005-0000-0000-000040CA0000}"/>
    <cellStyle name="20% - Accent1 8 2 9 2 2" xfId="51961" xr:uid="{00000000-0005-0000-0000-000041CA0000}"/>
    <cellStyle name="20% - Accent1 8 2 9 2 2 2" xfId="51962" xr:uid="{00000000-0005-0000-0000-000042CA0000}"/>
    <cellStyle name="20% - Accent1 8 2 9 2 3" xfId="51963" xr:uid="{00000000-0005-0000-0000-000043CA0000}"/>
    <cellStyle name="20% - Accent1 8 2 9 3" xfId="51964" xr:uid="{00000000-0005-0000-0000-000044CA0000}"/>
    <cellStyle name="20% - Accent1 8 2 9 3 2" xfId="51965" xr:uid="{00000000-0005-0000-0000-000045CA0000}"/>
    <cellStyle name="20% - Accent1 8 2 9 4" xfId="51966" xr:uid="{00000000-0005-0000-0000-000046CA0000}"/>
    <cellStyle name="20% - Accent1 8 3" xfId="51967" xr:uid="{00000000-0005-0000-0000-000047CA0000}"/>
    <cellStyle name="20% - Accent1 8 3 10" xfId="51968" xr:uid="{00000000-0005-0000-0000-000048CA0000}"/>
    <cellStyle name="20% - Accent1 8 3 10 2" xfId="51969" xr:uid="{00000000-0005-0000-0000-000049CA0000}"/>
    <cellStyle name="20% - Accent1 8 3 11" xfId="51970" xr:uid="{00000000-0005-0000-0000-00004ACA0000}"/>
    <cellStyle name="20% - Accent1 8 3 2" xfId="51971" xr:uid="{00000000-0005-0000-0000-00004BCA0000}"/>
    <cellStyle name="20% - Accent1 8 3 2 2" xfId="51972" xr:uid="{00000000-0005-0000-0000-00004CCA0000}"/>
    <cellStyle name="20% - Accent1 8 3 2 2 2" xfId="51973" xr:uid="{00000000-0005-0000-0000-00004DCA0000}"/>
    <cellStyle name="20% - Accent1 8 3 2 2 2 2" xfId="51974" xr:uid="{00000000-0005-0000-0000-00004ECA0000}"/>
    <cellStyle name="20% - Accent1 8 3 2 2 2 2 2" xfId="51975" xr:uid="{00000000-0005-0000-0000-00004FCA0000}"/>
    <cellStyle name="20% - Accent1 8 3 2 2 2 3" xfId="51976" xr:uid="{00000000-0005-0000-0000-000050CA0000}"/>
    <cellStyle name="20% - Accent1 8 3 2 2 3" xfId="51977" xr:uid="{00000000-0005-0000-0000-000051CA0000}"/>
    <cellStyle name="20% - Accent1 8 3 2 2 3 2" xfId="51978" xr:uid="{00000000-0005-0000-0000-000052CA0000}"/>
    <cellStyle name="20% - Accent1 8 3 2 2 4" xfId="51979" xr:uid="{00000000-0005-0000-0000-000053CA0000}"/>
    <cellStyle name="20% - Accent1 8 3 2 3" xfId="51980" xr:uid="{00000000-0005-0000-0000-000054CA0000}"/>
    <cellStyle name="20% - Accent1 8 3 2 3 2" xfId="51981" xr:uid="{00000000-0005-0000-0000-000055CA0000}"/>
    <cellStyle name="20% - Accent1 8 3 2 3 2 2" xfId="51982" xr:uid="{00000000-0005-0000-0000-000056CA0000}"/>
    <cellStyle name="20% - Accent1 8 3 2 3 2 2 2" xfId="51983" xr:uid="{00000000-0005-0000-0000-000057CA0000}"/>
    <cellStyle name="20% - Accent1 8 3 2 3 2 3" xfId="51984" xr:uid="{00000000-0005-0000-0000-000058CA0000}"/>
    <cellStyle name="20% - Accent1 8 3 2 3 3" xfId="51985" xr:uid="{00000000-0005-0000-0000-000059CA0000}"/>
    <cellStyle name="20% - Accent1 8 3 2 3 3 2" xfId="51986" xr:uid="{00000000-0005-0000-0000-00005ACA0000}"/>
    <cellStyle name="20% - Accent1 8 3 2 3 4" xfId="51987" xr:uid="{00000000-0005-0000-0000-00005BCA0000}"/>
    <cellStyle name="20% - Accent1 8 3 2 4" xfId="51988" xr:uid="{00000000-0005-0000-0000-00005CCA0000}"/>
    <cellStyle name="20% - Accent1 8 3 2 4 2" xfId="51989" xr:uid="{00000000-0005-0000-0000-00005DCA0000}"/>
    <cellStyle name="20% - Accent1 8 3 2 4 2 2" xfId="51990" xr:uid="{00000000-0005-0000-0000-00005ECA0000}"/>
    <cellStyle name="20% - Accent1 8 3 2 4 2 2 2" xfId="51991" xr:uid="{00000000-0005-0000-0000-00005FCA0000}"/>
    <cellStyle name="20% - Accent1 8 3 2 4 2 3" xfId="51992" xr:uid="{00000000-0005-0000-0000-000060CA0000}"/>
    <cellStyle name="20% - Accent1 8 3 2 4 3" xfId="51993" xr:uid="{00000000-0005-0000-0000-000061CA0000}"/>
    <cellStyle name="20% - Accent1 8 3 2 4 3 2" xfId="51994" xr:uid="{00000000-0005-0000-0000-000062CA0000}"/>
    <cellStyle name="20% - Accent1 8 3 2 4 4" xfId="51995" xr:uid="{00000000-0005-0000-0000-000063CA0000}"/>
    <cellStyle name="20% - Accent1 8 3 2 5" xfId="51996" xr:uid="{00000000-0005-0000-0000-000064CA0000}"/>
    <cellStyle name="20% - Accent1 8 3 2 5 2" xfId="51997" xr:uid="{00000000-0005-0000-0000-000065CA0000}"/>
    <cellStyle name="20% - Accent1 8 3 2 5 2 2" xfId="51998" xr:uid="{00000000-0005-0000-0000-000066CA0000}"/>
    <cellStyle name="20% - Accent1 8 3 2 5 3" xfId="51999" xr:uid="{00000000-0005-0000-0000-000067CA0000}"/>
    <cellStyle name="20% - Accent1 8 3 2 6" xfId="52000" xr:uid="{00000000-0005-0000-0000-000068CA0000}"/>
    <cellStyle name="20% - Accent1 8 3 2 6 2" xfId="52001" xr:uid="{00000000-0005-0000-0000-000069CA0000}"/>
    <cellStyle name="20% - Accent1 8 3 2 6 2 2" xfId="52002" xr:uid="{00000000-0005-0000-0000-00006ACA0000}"/>
    <cellStyle name="20% - Accent1 8 3 2 6 3" xfId="52003" xr:uid="{00000000-0005-0000-0000-00006BCA0000}"/>
    <cellStyle name="20% - Accent1 8 3 2 7" xfId="52004" xr:uid="{00000000-0005-0000-0000-00006CCA0000}"/>
    <cellStyle name="20% - Accent1 8 3 2 7 2" xfId="52005" xr:uid="{00000000-0005-0000-0000-00006DCA0000}"/>
    <cellStyle name="20% - Accent1 8 3 2 8" xfId="52006" xr:uid="{00000000-0005-0000-0000-00006ECA0000}"/>
    <cellStyle name="20% - Accent1 8 3 2 8 2" xfId="52007" xr:uid="{00000000-0005-0000-0000-00006FCA0000}"/>
    <cellStyle name="20% - Accent1 8 3 2 9" xfId="52008" xr:uid="{00000000-0005-0000-0000-000070CA0000}"/>
    <cellStyle name="20% - Accent1 8 3 3" xfId="52009" xr:uid="{00000000-0005-0000-0000-000071CA0000}"/>
    <cellStyle name="20% - Accent1 8 3 3 2" xfId="52010" xr:uid="{00000000-0005-0000-0000-000072CA0000}"/>
    <cellStyle name="20% - Accent1 8 3 3 2 2" xfId="52011" xr:uid="{00000000-0005-0000-0000-000073CA0000}"/>
    <cellStyle name="20% - Accent1 8 3 3 2 2 2" xfId="52012" xr:uid="{00000000-0005-0000-0000-000074CA0000}"/>
    <cellStyle name="20% - Accent1 8 3 3 2 2 2 2" xfId="52013" xr:uid="{00000000-0005-0000-0000-000075CA0000}"/>
    <cellStyle name="20% - Accent1 8 3 3 2 2 3" xfId="52014" xr:uid="{00000000-0005-0000-0000-000076CA0000}"/>
    <cellStyle name="20% - Accent1 8 3 3 2 3" xfId="52015" xr:uid="{00000000-0005-0000-0000-000077CA0000}"/>
    <cellStyle name="20% - Accent1 8 3 3 2 3 2" xfId="52016" xr:uid="{00000000-0005-0000-0000-000078CA0000}"/>
    <cellStyle name="20% - Accent1 8 3 3 2 4" xfId="52017" xr:uid="{00000000-0005-0000-0000-000079CA0000}"/>
    <cellStyle name="20% - Accent1 8 3 3 3" xfId="52018" xr:uid="{00000000-0005-0000-0000-00007ACA0000}"/>
    <cellStyle name="20% - Accent1 8 3 3 3 2" xfId="52019" xr:uid="{00000000-0005-0000-0000-00007BCA0000}"/>
    <cellStyle name="20% - Accent1 8 3 3 3 2 2" xfId="52020" xr:uid="{00000000-0005-0000-0000-00007CCA0000}"/>
    <cellStyle name="20% - Accent1 8 3 3 3 2 2 2" xfId="52021" xr:uid="{00000000-0005-0000-0000-00007DCA0000}"/>
    <cellStyle name="20% - Accent1 8 3 3 3 2 3" xfId="52022" xr:uid="{00000000-0005-0000-0000-00007ECA0000}"/>
    <cellStyle name="20% - Accent1 8 3 3 3 3" xfId="52023" xr:uid="{00000000-0005-0000-0000-00007FCA0000}"/>
    <cellStyle name="20% - Accent1 8 3 3 3 3 2" xfId="52024" xr:uid="{00000000-0005-0000-0000-000080CA0000}"/>
    <cellStyle name="20% - Accent1 8 3 3 3 4" xfId="52025" xr:uid="{00000000-0005-0000-0000-000081CA0000}"/>
    <cellStyle name="20% - Accent1 8 3 3 4" xfId="52026" xr:uid="{00000000-0005-0000-0000-000082CA0000}"/>
    <cellStyle name="20% - Accent1 8 3 3 4 2" xfId="52027" xr:uid="{00000000-0005-0000-0000-000083CA0000}"/>
    <cellStyle name="20% - Accent1 8 3 3 4 2 2" xfId="52028" xr:uid="{00000000-0005-0000-0000-000084CA0000}"/>
    <cellStyle name="20% - Accent1 8 3 3 4 2 2 2" xfId="52029" xr:uid="{00000000-0005-0000-0000-000085CA0000}"/>
    <cellStyle name="20% - Accent1 8 3 3 4 2 3" xfId="52030" xr:uid="{00000000-0005-0000-0000-000086CA0000}"/>
    <cellStyle name="20% - Accent1 8 3 3 4 3" xfId="52031" xr:uid="{00000000-0005-0000-0000-000087CA0000}"/>
    <cellStyle name="20% - Accent1 8 3 3 4 3 2" xfId="52032" xr:uid="{00000000-0005-0000-0000-000088CA0000}"/>
    <cellStyle name="20% - Accent1 8 3 3 4 4" xfId="52033" xr:uid="{00000000-0005-0000-0000-000089CA0000}"/>
    <cellStyle name="20% - Accent1 8 3 3 5" xfId="52034" xr:uid="{00000000-0005-0000-0000-00008ACA0000}"/>
    <cellStyle name="20% - Accent1 8 3 3 5 2" xfId="52035" xr:uid="{00000000-0005-0000-0000-00008BCA0000}"/>
    <cellStyle name="20% - Accent1 8 3 3 5 2 2" xfId="52036" xr:uid="{00000000-0005-0000-0000-00008CCA0000}"/>
    <cellStyle name="20% - Accent1 8 3 3 5 3" xfId="52037" xr:uid="{00000000-0005-0000-0000-00008DCA0000}"/>
    <cellStyle name="20% - Accent1 8 3 3 6" xfId="52038" xr:uid="{00000000-0005-0000-0000-00008ECA0000}"/>
    <cellStyle name="20% - Accent1 8 3 3 6 2" xfId="52039" xr:uid="{00000000-0005-0000-0000-00008FCA0000}"/>
    <cellStyle name="20% - Accent1 8 3 3 6 2 2" xfId="52040" xr:uid="{00000000-0005-0000-0000-000090CA0000}"/>
    <cellStyle name="20% - Accent1 8 3 3 6 3" xfId="52041" xr:uid="{00000000-0005-0000-0000-000091CA0000}"/>
    <cellStyle name="20% - Accent1 8 3 3 7" xfId="52042" xr:uid="{00000000-0005-0000-0000-000092CA0000}"/>
    <cellStyle name="20% - Accent1 8 3 3 7 2" xfId="52043" xr:uid="{00000000-0005-0000-0000-000093CA0000}"/>
    <cellStyle name="20% - Accent1 8 3 3 8" xfId="52044" xr:uid="{00000000-0005-0000-0000-000094CA0000}"/>
    <cellStyle name="20% - Accent1 8 3 3 8 2" xfId="52045" xr:uid="{00000000-0005-0000-0000-000095CA0000}"/>
    <cellStyle name="20% - Accent1 8 3 3 9" xfId="52046" xr:uid="{00000000-0005-0000-0000-000096CA0000}"/>
    <cellStyle name="20% - Accent1 8 3 4" xfId="52047" xr:uid="{00000000-0005-0000-0000-000097CA0000}"/>
    <cellStyle name="20% - Accent1 8 3 4 2" xfId="52048" xr:uid="{00000000-0005-0000-0000-000098CA0000}"/>
    <cellStyle name="20% - Accent1 8 3 4 2 2" xfId="52049" xr:uid="{00000000-0005-0000-0000-000099CA0000}"/>
    <cellStyle name="20% - Accent1 8 3 4 2 2 2" xfId="52050" xr:uid="{00000000-0005-0000-0000-00009ACA0000}"/>
    <cellStyle name="20% - Accent1 8 3 4 2 3" xfId="52051" xr:uid="{00000000-0005-0000-0000-00009BCA0000}"/>
    <cellStyle name="20% - Accent1 8 3 4 3" xfId="52052" xr:uid="{00000000-0005-0000-0000-00009CCA0000}"/>
    <cellStyle name="20% - Accent1 8 3 4 3 2" xfId="52053" xr:uid="{00000000-0005-0000-0000-00009DCA0000}"/>
    <cellStyle name="20% - Accent1 8 3 4 4" xfId="52054" xr:uid="{00000000-0005-0000-0000-00009ECA0000}"/>
    <cellStyle name="20% - Accent1 8 3 5" xfId="52055" xr:uid="{00000000-0005-0000-0000-00009FCA0000}"/>
    <cellStyle name="20% - Accent1 8 3 5 2" xfId="52056" xr:uid="{00000000-0005-0000-0000-0000A0CA0000}"/>
    <cellStyle name="20% - Accent1 8 3 5 2 2" xfId="52057" xr:uid="{00000000-0005-0000-0000-0000A1CA0000}"/>
    <cellStyle name="20% - Accent1 8 3 5 2 2 2" xfId="52058" xr:uid="{00000000-0005-0000-0000-0000A2CA0000}"/>
    <cellStyle name="20% - Accent1 8 3 5 2 3" xfId="52059" xr:uid="{00000000-0005-0000-0000-0000A3CA0000}"/>
    <cellStyle name="20% - Accent1 8 3 5 3" xfId="52060" xr:uid="{00000000-0005-0000-0000-0000A4CA0000}"/>
    <cellStyle name="20% - Accent1 8 3 5 3 2" xfId="52061" xr:uid="{00000000-0005-0000-0000-0000A5CA0000}"/>
    <cellStyle name="20% - Accent1 8 3 5 4" xfId="52062" xr:uid="{00000000-0005-0000-0000-0000A6CA0000}"/>
    <cellStyle name="20% - Accent1 8 3 6" xfId="52063" xr:uid="{00000000-0005-0000-0000-0000A7CA0000}"/>
    <cellStyle name="20% - Accent1 8 3 6 2" xfId="52064" xr:uid="{00000000-0005-0000-0000-0000A8CA0000}"/>
    <cellStyle name="20% - Accent1 8 3 6 2 2" xfId="52065" xr:uid="{00000000-0005-0000-0000-0000A9CA0000}"/>
    <cellStyle name="20% - Accent1 8 3 6 2 2 2" xfId="52066" xr:uid="{00000000-0005-0000-0000-0000AACA0000}"/>
    <cellStyle name="20% - Accent1 8 3 6 2 3" xfId="52067" xr:uid="{00000000-0005-0000-0000-0000ABCA0000}"/>
    <cellStyle name="20% - Accent1 8 3 6 3" xfId="52068" xr:uid="{00000000-0005-0000-0000-0000ACCA0000}"/>
    <cellStyle name="20% - Accent1 8 3 6 3 2" xfId="52069" xr:uid="{00000000-0005-0000-0000-0000ADCA0000}"/>
    <cellStyle name="20% - Accent1 8 3 6 4" xfId="52070" xr:uid="{00000000-0005-0000-0000-0000AECA0000}"/>
    <cellStyle name="20% - Accent1 8 3 7" xfId="52071" xr:uid="{00000000-0005-0000-0000-0000AFCA0000}"/>
    <cellStyle name="20% - Accent1 8 3 7 2" xfId="52072" xr:uid="{00000000-0005-0000-0000-0000B0CA0000}"/>
    <cellStyle name="20% - Accent1 8 3 7 2 2" xfId="52073" xr:uid="{00000000-0005-0000-0000-0000B1CA0000}"/>
    <cellStyle name="20% - Accent1 8 3 7 3" xfId="52074" xr:uid="{00000000-0005-0000-0000-0000B2CA0000}"/>
    <cellStyle name="20% - Accent1 8 3 8" xfId="52075" xr:uid="{00000000-0005-0000-0000-0000B3CA0000}"/>
    <cellStyle name="20% - Accent1 8 3 8 2" xfId="52076" xr:uid="{00000000-0005-0000-0000-0000B4CA0000}"/>
    <cellStyle name="20% - Accent1 8 3 8 2 2" xfId="52077" xr:uid="{00000000-0005-0000-0000-0000B5CA0000}"/>
    <cellStyle name="20% - Accent1 8 3 8 3" xfId="52078" xr:uid="{00000000-0005-0000-0000-0000B6CA0000}"/>
    <cellStyle name="20% - Accent1 8 3 9" xfId="52079" xr:uid="{00000000-0005-0000-0000-0000B7CA0000}"/>
    <cellStyle name="20% - Accent1 8 3 9 2" xfId="52080" xr:uid="{00000000-0005-0000-0000-0000B8CA0000}"/>
    <cellStyle name="20% - Accent1 8 4" xfId="52081" xr:uid="{00000000-0005-0000-0000-0000B9CA0000}"/>
    <cellStyle name="20% - Accent1 8 4 10" xfId="52082" xr:uid="{00000000-0005-0000-0000-0000BACA0000}"/>
    <cellStyle name="20% - Accent1 8 4 10 2" xfId="52083" xr:uid="{00000000-0005-0000-0000-0000BBCA0000}"/>
    <cellStyle name="20% - Accent1 8 4 11" xfId="52084" xr:uid="{00000000-0005-0000-0000-0000BCCA0000}"/>
    <cellStyle name="20% - Accent1 8 4 2" xfId="52085" xr:uid="{00000000-0005-0000-0000-0000BDCA0000}"/>
    <cellStyle name="20% - Accent1 8 4 2 2" xfId="52086" xr:uid="{00000000-0005-0000-0000-0000BECA0000}"/>
    <cellStyle name="20% - Accent1 8 4 2 2 2" xfId="52087" xr:uid="{00000000-0005-0000-0000-0000BFCA0000}"/>
    <cellStyle name="20% - Accent1 8 4 2 2 2 2" xfId="52088" xr:uid="{00000000-0005-0000-0000-0000C0CA0000}"/>
    <cellStyle name="20% - Accent1 8 4 2 2 2 2 2" xfId="52089" xr:uid="{00000000-0005-0000-0000-0000C1CA0000}"/>
    <cellStyle name="20% - Accent1 8 4 2 2 2 3" xfId="52090" xr:uid="{00000000-0005-0000-0000-0000C2CA0000}"/>
    <cellStyle name="20% - Accent1 8 4 2 2 3" xfId="52091" xr:uid="{00000000-0005-0000-0000-0000C3CA0000}"/>
    <cellStyle name="20% - Accent1 8 4 2 2 3 2" xfId="52092" xr:uid="{00000000-0005-0000-0000-0000C4CA0000}"/>
    <cellStyle name="20% - Accent1 8 4 2 2 4" xfId="52093" xr:uid="{00000000-0005-0000-0000-0000C5CA0000}"/>
    <cellStyle name="20% - Accent1 8 4 2 3" xfId="52094" xr:uid="{00000000-0005-0000-0000-0000C6CA0000}"/>
    <cellStyle name="20% - Accent1 8 4 2 3 2" xfId="52095" xr:uid="{00000000-0005-0000-0000-0000C7CA0000}"/>
    <cellStyle name="20% - Accent1 8 4 2 3 2 2" xfId="52096" xr:uid="{00000000-0005-0000-0000-0000C8CA0000}"/>
    <cellStyle name="20% - Accent1 8 4 2 3 2 2 2" xfId="52097" xr:uid="{00000000-0005-0000-0000-0000C9CA0000}"/>
    <cellStyle name="20% - Accent1 8 4 2 3 2 3" xfId="52098" xr:uid="{00000000-0005-0000-0000-0000CACA0000}"/>
    <cellStyle name="20% - Accent1 8 4 2 3 3" xfId="52099" xr:uid="{00000000-0005-0000-0000-0000CBCA0000}"/>
    <cellStyle name="20% - Accent1 8 4 2 3 3 2" xfId="52100" xr:uid="{00000000-0005-0000-0000-0000CCCA0000}"/>
    <cellStyle name="20% - Accent1 8 4 2 3 4" xfId="52101" xr:uid="{00000000-0005-0000-0000-0000CDCA0000}"/>
    <cellStyle name="20% - Accent1 8 4 2 4" xfId="52102" xr:uid="{00000000-0005-0000-0000-0000CECA0000}"/>
    <cellStyle name="20% - Accent1 8 4 2 4 2" xfId="52103" xr:uid="{00000000-0005-0000-0000-0000CFCA0000}"/>
    <cellStyle name="20% - Accent1 8 4 2 4 2 2" xfId="52104" xr:uid="{00000000-0005-0000-0000-0000D0CA0000}"/>
    <cellStyle name="20% - Accent1 8 4 2 4 2 2 2" xfId="52105" xr:uid="{00000000-0005-0000-0000-0000D1CA0000}"/>
    <cellStyle name="20% - Accent1 8 4 2 4 2 3" xfId="52106" xr:uid="{00000000-0005-0000-0000-0000D2CA0000}"/>
    <cellStyle name="20% - Accent1 8 4 2 4 3" xfId="52107" xr:uid="{00000000-0005-0000-0000-0000D3CA0000}"/>
    <cellStyle name="20% - Accent1 8 4 2 4 3 2" xfId="52108" xr:uid="{00000000-0005-0000-0000-0000D4CA0000}"/>
    <cellStyle name="20% - Accent1 8 4 2 4 4" xfId="52109" xr:uid="{00000000-0005-0000-0000-0000D5CA0000}"/>
    <cellStyle name="20% - Accent1 8 4 2 5" xfId="52110" xr:uid="{00000000-0005-0000-0000-0000D6CA0000}"/>
    <cellStyle name="20% - Accent1 8 4 2 5 2" xfId="52111" xr:uid="{00000000-0005-0000-0000-0000D7CA0000}"/>
    <cellStyle name="20% - Accent1 8 4 2 5 2 2" xfId="52112" xr:uid="{00000000-0005-0000-0000-0000D8CA0000}"/>
    <cellStyle name="20% - Accent1 8 4 2 5 3" xfId="52113" xr:uid="{00000000-0005-0000-0000-0000D9CA0000}"/>
    <cellStyle name="20% - Accent1 8 4 2 6" xfId="52114" xr:uid="{00000000-0005-0000-0000-0000DACA0000}"/>
    <cellStyle name="20% - Accent1 8 4 2 6 2" xfId="52115" xr:uid="{00000000-0005-0000-0000-0000DBCA0000}"/>
    <cellStyle name="20% - Accent1 8 4 2 6 2 2" xfId="52116" xr:uid="{00000000-0005-0000-0000-0000DCCA0000}"/>
    <cellStyle name="20% - Accent1 8 4 2 6 3" xfId="52117" xr:uid="{00000000-0005-0000-0000-0000DDCA0000}"/>
    <cellStyle name="20% - Accent1 8 4 2 7" xfId="52118" xr:uid="{00000000-0005-0000-0000-0000DECA0000}"/>
    <cellStyle name="20% - Accent1 8 4 2 7 2" xfId="52119" xr:uid="{00000000-0005-0000-0000-0000DFCA0000}"/>
    <cellStyle name="20% - Accent1 8 4 2 8" xfId="52120" xr:uid="{00000000-0005-0000-0000-0000E0CA0000}"/>
    <cellStyle name="20% - Accent1 8 4 2 8 2" xfId="52121" xr:uid="{00000000-0005-0000-0000-0000E1CA0000}"/>
    <cellStyle name="20% - Accent1 8 4 2 9" xfId="52122" xr:uid="{00000000-0005-0000-0000-0000E2CA0000}"/>
    <cellStyle name="20% - Accent1 8 4 3" xfId="52123" xr:uid="{00000000-0005-0000-0000-0000E3CA0000}"/>
    <cellStyle name="20% - Accent1 8 4 3 2" xfId="52124" xr:uid="{00000000-0005-0000-0000-0000E4CA0000}"/>
    <cellStyle name="20% - Accent1 8 4 3 2 2" xfId="52125" xr:uid="{00000000-0005-0000-0000-0000E5CA0000}"/>
    <cellStyle name="20% - Accent1 8 4 3 2 2 2" xfId="52126" xr:uid="{00000000-0005-0000-0000-0000E6CA0000}"/>
    <cellStyle name="20% - Accent1 8 4 3 2 2 2 2" xfId="52127" xr:uid="{00000000-0005-0000-0000-0000E7CA0000}"/>
    <cellStyle name="20% - Accent1 8 4 3 2 2 3" xfId="52128" xr:uid="{00000000-0005-0000-0000-0000E8CA0000}"/>
    <cellStyle name="20% - Accent1 8 4 3 2 3" xfId="52129" xr:uid="{00000000-0005-0000-0000-0000E9CA0000}"/>
    <cellStyle name="20% - Accent1 8 4 3 2 3 2" xfId="52130" xr:uid="{00000000-0005-0000-0000-0000EACA0000}"/>
    <cellStyle name="20% - Accent1 8 4 3 2 4" xfId="52131" xr:uid="{00000000-0005-0000-0000-0000EBCA0000}"/>
    <cellStyle name="20% - Accent1 8 4 3 3" xfId="52132" xr:uid="{00000000-0005-0000-0000-0000ECCA0000}"/>
    <cellStyle name="20% - Accent1 8 4 3 3 2" xfId="52133" xr:uid="{00000000-0005-0000-0000-0000EDCA0000}"/>
    <cellStyle name="20% - Accent1 8 4 3 3 2 2" xfId="52134" xr:uid="{00000000-0005-0000-0000-0000EECA0000}"/>
    <cellStyle name="20% - Accent1 8 4 3 3 2 2 2" xfId="52135" xr:uid="{00000000-0005-0000-0000-0000EFCA0000}"/>
    <cellStyle name="20% - Accent1 8 4 3 3 2 3" xfId="52136" xr:uid="{00000000-0005-0000-0000-0000F0CA0000}"/>
    <cellStyle name="20% - Accent1 8 4 3 3 3" xfId="52137" xr:uid="{00000000-0005-0000-0000-0000F1CA0000}"/>
    <cellStyle name="20% - Accent1 8 4 3 3 3 2" xfId="52138" xr:uid="{00000000-0005-0000-0000-0000F2CA0000}"/>
    <cellStyle name="20% - Accent1 8 4 3 3 4" xfId="52139" xr:uid="{00000000-0005-0000-0000-0000F3CA0000}"/>
    <cellStyle name="20% - Accent1 8 4 3 4" xfId="52140" xr:uid="{00000000-0005-0000-0000-0000F4CA0000}"/>
    <cellStyle name="20% - Accent1 8 4 3 4 2" xfId="52141" xr:uid="{00000000-0005-0000-0000-0000F5CA0000}"/>
    <cellStyle name="20% - Accent1 8 4 3 4 2 2" xfId="52142" xr:uid="{00000000-0005-0000-0000-0000F6CA0000}"/>
    <cellStyle name="20% - Accent1 8 4 3 4 2 2 2" xfId="52143" xr:uid="{00000000-0005-0000-0000-0000F7CA0000}"/>
    <cellStyle name="20% - Accent1 8 4 3 4 2 3" xfId="52144" xr:uid="{00000000-0005-0000-0000-0000F8CA0000}"/>
    <cellStyle name="20% - Accent1 8 4 3 4 3" xfId="52145" xr:uid="{00000000-0005-0000-0000-0000F9CA0000}"/>
    <cellStyle name="20% - Accent1 8 4 3 4 3 2" xfId="52146" xr:uid="{00000000-0005-0000-0000-0000FACA0000}"/>
    <cellStyle name="20% - Accent1 8 4 3 4 4" xfId="52147" xr:uid="{00000000-0005-0000-0000-0000FBCA0000}"/>
    <cellStyle name="20% - Accent1 8 4 3 5" xfId="52148" xr:uid="{00000000-0005-0000-0000-0000FCCA0000}"/>
    <cellStyle name="20% - Accent1 8 4 3 5 2" xfId="52149" xr:uid="{00000000-0005-0000-0000-0000FDCA0000}"/>
    <cellStyle name="20% - Accent1 8 4 3 5 2 2" xfId="52150" xr:uid="{00000000-0005-0000-0000-0000FECA0000}"/>
    <cellStyle name="20% - Accent1 8 4 3 5 3" xfId="52151" xr:uid="{00000000-0005-0000-0000-0000FFCA0000}"/>
    <cellStyle name="20% - Accent1 8 4 3 6" xfId="52152" xr:uid="{00000000-0005-0000-0000-000000CB0000}"/>
    <cellStyle name="20% - Accent1 8 4 3 6 2" xfId="52153" xr:uid="{00000000-0005-0000-0000-000001CB0000}"/>
    <cellStyle name="20% - Accent1 8 4 3 6 2 2" xfId="52154" xr:uid="{00000000-0005-0000-0000-000002CB0000}"/>
    <cellStyle name="20% - Accent1 8 4 3 6 3" xfId="52155" xr:uid="{00000000-0005-0000-0000-000003CB0000}"/>
    <cellStyle name="20% - Accent1 8 4 3 7" xfId="52156" xr:uid="{00000000-0005-0000-0000-000004CB0000}"/>
    <cellStyle name="20% - Accent1 8 4 3 7 2" xfId="52157" xr:uid="{00000000-0005-0000-0000-000005CB0000}"/>
    <cellStyle name="20% - Accent1 8 4 3 8" xfId="52158" xr:uid="{00000000-0005-0000-0000-000006CB0000}"/>
    <cellStyle name="20% - Accent1 8 4 3 8 2" xfId="52159" xr:uid="{00000000-0005-0000-0000-000007CB0000}"/>
    <cellStyle name="20% - Accent1 8 4 3 9" xfId="52160" xr:uid="{00000000-0005-0000-0000-000008CB0000}"/>
    <cellStyle name="20% - Accent1 8 4 4" xfId="52161" xr:uid="{00000000-0005-0000-0000-000009CB0000}"/>
    <cellStyle name="20% - Accent1 8 4 4 2" xfId="52162" xr:uid="{00000000-0005-0000-0000-00000ACB0000}"/>
    <cellStyle name="20% - Accent1 8 4 4 2 2" xfId="52163" xr:uid="{00000000-0005-0000-0000-00000BCB0000}"/>
    <cellStyle name="20% - Accent1 8 4 4 2 2 2" xfId="52164" xr:uid="{00000000-0005-0000-0000-00000CCB0000}"/>
    <cellStyle name="20% - Accent1 8 4 4 2 3" xfId="52165" xr:uid="{00000000-0005-0000-0000-00000DCB0000}"/>
    <cellStyle name="20% - Accent1 8 4 4 3" xfId="52166" xr:uid="{00000000-0005-0000-0000-00000ECB0000}"/>
    <cellStyle name="20% - Accent1 8 4 4 3 2" xfId="52167" xr:uid="{00000000-0005-0000-0000-00000FCB0000}"/>
    <cellStyle name="20% - Accent1 8 4 4 4" xfId="52168" xr:uid="{00000000-0005-0000-0000-000010CB0000}"/>
    <cellStyle name="20% - Accent1 8 4 5" xfId="52169" xr:uid="{00000000-0005-0000-0000-000011CB0000}"/>
    <cellStyle name="20% - Accent1 8 4 5 2" xfId="52170" xr:uid="{00000000-0005-0000-0000-000012CB0000}"/>
    <cellStyle name="20% - Accent1 8 4 5 2 2" xfId="52171" xr:uid="{00000000-0005-0000-0000-000013CB0000}"/>
    <cellStyle name="20% - Accent1 8 4 5 2 2 2" xfId="52172" xr:uid="{00000000-0005-0000-0000-000014CB0000}"/>
    <cellStyle name="20% - Accent1 8 4 5 2 3" xfId="52173" xr:uid="{00000000-0005-0000-0000-000015CB0000}"/>
    <cellStyle name="20% - Accent1 8 4 5 3" xfId="52174" xr:uid="{00000000-0005-0000-0000-000016CB0000}"/>
    <cellStyle name="20% - Accent1 8 4 5 3 2" xfId="52175" xr:uid="{00000000-0005-0000-0000-000017CB0000}"/>
    <cellStyle name="20% - Accent1 8 4 5 4" xfId="52176" xr:uid="{00000000-0005-0000-0000-000018CB0000}"/>
    <cellStyle name="20% - Accent1 8 4 6" xfId="52177" xr:uid="{00000000-0005-0000-0000-000019CB0000}"/>
    <cellStyle name="20% - Accent1 8 4 6 2" xfId="52178" xr:uid="{00000000-0005-0000-0000-00001ACB0000}"/>
    <cellStyle name="20% - Accent1 8 4 6 2 2" xfId="52179" xr:uid="{00000000-0005-0000-0000-00001BCB0000}"/>
    <cellStyle name="20% - Accent1 8 4 6 2 2 2" xfId="52180" xr:uid="{00000000-0005-0000-0000-00001CCB0000}"/>
    <cellStyle name="20% - Accent1 8 4 6 2 3" xfId="52181" xr:uid="{00000000-0005-0000-0000-00001DCB0000}"/>
    <cellStyle name="20% - Accent1 8 4 6 3" xfId="52182" xr:uid="{00000000-0005-0000-0000-00001ECB0000}"/>
    <cellStyle name="20% - Accent1 8 4 6 3 2" xfId="52183" xr:uid="{00000000-0005-0000-0000-00001FCB0000}"/>
    <cellStyle name="20% - Accent1 8 4 6 4" xfId="52184" xr:uid="{00000000-0005-0000-0000-000020CB0000}"/>
    <cellStyle name="20% - Accent1 8 4 7" xfId="52185" xr:uid="{00000000-0005-0000-0000-000021CB0000}"/>
    <cellStyle name="20% - Accent1 8 4 7 2" xfId="52186" xr:uid="{00000000-0005-0000-0000-000022CB0000}"/>
    <cellStyle name="20% - Accent1 8 4 7 2 2" xfId="52187" xr:uid="{00000000-0005-0000-0000-000023CB0000}"/>
    <cellStyle name="20% - Accent1 8 4 7 3" xfId="52188" xr:uid="{00000000-0005-0000-0000-000024CB0000}"/>
    <cellStyle name="20% - Accent1 8 4 8" xfId="52189" xr:uid="{00000000-0005-0000-0000-000025CB0000}"/>
    <cellStyle name="20% - Accent1 8 4 8 2" xfId="52190" xr:uid="{00000000-0005-0000-0000-000026CB0000}"/>
    <cellStyle name="20% - Accent1 8 4 8 2 2" xfId="52191" xr:uid="{00000000-0005-0000-0000-000027CB0000}"/>
    <cellStyle name="20% - Accent1 8 4 8 3" xfId="52192" xr:uid="{00000000-0005-0000-0000-000028CB0000}"/>
    <cellStyle name="20% - Accent1 8 4 9" xfId="52193" xr:uid="{00000000-0005-0000-0000-000029CB0000}"/>
    <cellStyle name="20% - Accent1 8 4 9 2" xfId="52194" xr:uid="{00000000-0005-0000-0000-00002ACB0000}"/>
    <cellStyle name="20% - Accent1 8 5" xfId="52195" xr:uid="{00000000-0005-0000-0000-00002BCB0000}"/>
    <cellStyle name="20% - Accent1 8 5 10" xfId="52196" xr:uid="{00000000-0005-0000-0000-00002CCB0000}"/>
    <cellStyle name="20% - Accent1 8 5 10 2" xfId="52197" xr:uid="{00000000-0005-0000-0000-00002DCB0000}"/>
    <cellStyle name="20% - Accent1 8 5 11" xfId="52198" xr:uid="{00000000-0005-0000-0000-00002ECB0000}"/>
    <cellStyle name="20% - Accent1 8 5 2" xfId="52199" xr:uid="{00000000-0005-0000-0000-00002FCB0000}"/>
    <cellStyle name="20% - Accent1 8 5 2 2" xfId="52200" xr:uid="{00000000-0005-0000-0000-000030CB0000}"/>
    <cellStyle name="20% - Accent1 8 5 2 2 2" xfId="52201" xr:uid="{00000000-0005-0000-0000-000031CB0000}"/>
    <cellStyle name="20% - Accent1 8 5 2 2 2 2" xfId="52202" xr:uid="{00000000-0005-0000-0000-000032CB0000}"/>
    <cellStyle name="20% - Accent1 8 5 2 2 2 2 2" xfId="52203" xr:uid="{00000000-0005-0000-0000-000033CB0000}"/>
    <cellStyle name="20% - Accent1 8 5 2 2 2 3" xfId="52204" xr:uid="{00000000-0005-0000-0000-000034CB0000}"/>
    <cellStyle name="20% - Accent1 8 5 2 2 3" xfId="52205" xr:uid="{00000000-0005-0000-0000-000035CB0000}"/>
    <cellStyle name="20% - Accent1 8 5 2 2 3 2" xfId="52206" xr:uid="{00000000-0005-0000-0000-000036CB0000}"/>
    <cellStyle name="20% - Accent1 8 5 2 2 4" xfId="52207" xr:uid="{00000000-0005-0000-0000-000037CB0000}"/>
    <cellStyle name="20% - Accent1 8 5 2 3" xfId="52208" xr:uid="{00000000-0005-0000-0000-000038CB0000}"/>
    <cellStyle name="20% - Accent1 8 5 2 3 2" xfId="52209" xr:uid="{00000000-0005-0000-0000-000039CB0000}"/>
    <cellStyle name="20% - Accent1 8 5 2 3 2 2" xfId="52210" xr:uid="{00000000-0005-0000-0000-00003ACB0000}"/>
    <cellStyle name="20% - Accent1 8 5 2 3 2 2 2" xfId="52211" xr:uid="{00000000-0005-0000-0000-00003BCB0000}"/>
    <cellStyle name="20% - Accent1 8 5 2 3 2 3" xfId="52212" xr:uid="{00000000-0005-0000-0000-00003CCB0000}"/>
    <cellStyle name="20% - Accent1 8 5 2 3 3" xfId="52213" xr:uid="{00000000-0005-0000-0000-00003DCB0000}"/>
    <cellStyle name="20% - Accent1 8 5 2 3 3 2" xfId="52214" xr:uid="{00000000-0005-0000-0000-00003ECB0000}"/>
    <cellStyle name="20% - Accent1 8 5 2 3 4" xfId="52215" xr:uid="{00000000-0005-0000-0000-00003FCB0000}"/>
    <cellStyle name="20% - Accent1 8 5 2 4" xfId="52216" xr:uid="{00000000-0005-0000-0000-000040CB0000}"/>
    <cellStyle name="20% - Accent1 8 5 2 4 2" xfId="52217" xr:uid="{00000000-0005-0000-0000-000041CB0000}"/>
    <cellStyle name="20% - Accent1 8 5 2 4 2 2" xfId="52218" xr:uid="{00000000-0005-0000-0000-000042CB0000}"/>
    <cellStyle name="20% - Accent1 8 5 2 4 2 2 2" xfId="52219" xr:uid="{00000000-0005-0000-0000-000043CB0000}"/>
    <cellStyle name="20% - Accent1 8 5 2 4 2 3" xfId="52220" xr:uid="{00000000-0005-0000-0000-000044CB0000}"/>
    <cellStyle name="20% - Accent1 8 5 2 4 3" xfId="52221" xr:uid="{00000000-0005-0000-0000-000045CB0000}"/>
    <cellStyle name="20% - Accent1 8 5 2 4 3 2" xfId="52222" xr:uid="{00000000-0005-0000-0000-000046CB0000}"/>
    <cellStyle name="20% - Accent1 8 5 2 4 4" xfId="52223" xr:uid="{00000000-0005-0000-0000-000047CB0000}"/>
    <cellStyle name="20% - Accent1 8 5 2 5" xfId="52224" xr:uid="{00000000-0005-0000-0000-000048CB0000}"/>
    <cellStyle name="20% - Accent1 8 5 2 5 2" xfId="52225" xr:uid="{00000000-0005-0000-0000-000049CB0000}"/>
    <cellStyle name="20% - Accent1 8 5 2 5 2 2" xfId="52226" xr:uid="{00000000-0005-0000-0000-00004ACB0000}"/>
    <cellStyle name="20% - Accent1 8 5 2 5 3" xfId="52227" xr:uid="{00000000-0005-0000-0000-00004BCB0000}"/>
    <cellStyle name="20% - Accent1 8 5 2 6" xfId="52228" xr:uid="{00000000-0005-0000-0000-00004CCB0000}"/>
    <cellStyle name="20% - Accent1 8 5 2 6 2" xfId="52229" xr:uid="{00000000-0005-0000-0000-00004DCB0000}"/>
    <cellStyle name="20% - Accent1 8 5 2 6 2 2" xfId="52230" xr:uid="{00000000-0005-0000-0000-00004ECB0000}"/>
    <cellStyle name="20% - Accent1 8 5 2 6 3" xfId="52231" xr:uid="{00000000-0005-0000-0000-00004FCB0000}"/>
    <cellStyle name="20% - Accent1 8 5 2 7" xfId="52232" xr:uid="{00000000-0005-0000-0000-000050CB0000}"/>
    <cellStyle name="20% - Accent1 8 5 2 7 2" xfId="52233" xr:uid="{00000000-0005-0000-0000-000051CB0000}"/>
    <cellStyle name="20% - Accent1 8 5 2 8" xfId="52234" xr:uid="{00000000-0005-0000-0000-000052CB0000}"/>
    <cellStyle name="20% - Accent1 8 5 2 8 2" xfId="52235" xr:uid="{00000000-0005-0000-0000-000053CB0000}"/>
    <cellStyle name="20% - Accent1 8 5 2 9" xfId="52236" xr:uid="{00000000-0005-0000-0000-000054CB0000}"/>
    <cellStyle name="20% - Accent1 8 5 3" xfId="52237" xr:uid="{00000000-0005-0000-0000-000055CB0000}"/>
    <cellStyle name="20% - Accent1 8 5 3 2" xfId="52238" xr:uid="{00000000-0005-0000-0000-000056CB0000}"/>
    <cellStyle name="20% - Accent1 8 5 3 2 2" xfId="52239" xr:uid="{00000000-0005-0000-0000-000057CB0000}"/>
    <cellStyle name="20% - Accent1 8 5 3 2 2 2" xfId="52240" xr:uid="{00000000-0005-0000-0000-000058CB0000}"/>
    <cellStyle name="20% - Accent1 8 5 3 2 2 2 2" xfId="52241" xr:uid="{00000000-0005-0000-0000-000059CB0000}"/>
    <cellStyle name="20% - Accent1 8 5 3 2 2 3" xfId="52242" xr:uid="{00000000-0005-0000-0000-00005ACB0000}"/>
    <cellStyle name="20% - Accent1 8 5 3 2 3" xfId="52243" xr:uid="{00000000-0005-0000-0000-00005BCB0000}"/>
    <cellStyle name="20% - Accent1 8 5 3 2 3 2" xfId="52244" xr:uid="{00000000-0005-0000-0000-00005CCB0000}"/>
    <cellStyle name="20% - Accent1 8 5 3 2 4" xfId="52245" xr:uid="{00000000-0005-0000-0000-00005DCB0000}"/>
    <cellStyle name="20% - Accent1 8 5 3 3" xfId="52246" xr:uid="{00000000-0005-0000-0000-00005ECB0000}"/>
    <cellStyle name="20% - Accent1 8 5 3 3 2" xfId="52247" xr:uid="{00000000-0005-0000-0000-00005FCB0000}"/>
    <cellStyle name="20% - Accent1 8 5 3 3 2 2" xfId="52248" xr:uid="{00000000-0005-0000-0000-000060CB0000}"/>
    <cellStyle name="20% - Accent1 8 5 3 3 2 2 2" xfId="52249" xr:uid="{00000000-0005-0000-0000-000061CB0000}"/>
    <cellStyle name="20% - Accent1 8 5 3 3 2 3" xfId="52250" xr:uid="{00000000-0005-0000-0000-000062CB0000}"/>
    <cellStyle name="20% - Accent1 8 5 3 3 3" xfId="52251" xr:uid="{00000000-0005-0000-0000-000063CB0000}"/>
    <cellStyle name="20% - Accent1 8 5 3 3 3 2" xfId="52252" xr:uid="{00000000-0005-0000-0000-000064CB0000}"/>
    <cellStyle name="20% - Accent1 8 5 3 3 4" xfId="52253" xr:uid="{00000000-0005-0000-0000-000065CB0000}"/>
    <cellStyle name="20% - Accent1 8 5 3 4" xfId="52254" xr:uid="{00000000-0005-0000-0000-000066CB0000}"/>
    <cellStyle name="20% - Accent1 8 5 3 4 2" xfId="52255" xr:uid="{00000000-0005-0000-0000-000067CB0000}"/>
    <cellStyle name="20% - Accent1 8 5 3 4 2 2" xfId="52256" xr:uid="{00000000-0005-0000-0000-000068CB0000}"/>
    <cellStyle name="20% - Accent1 8 5 3 4 2 2 2" xfId="52257" xr:uid="{00000000-0005-0000-0000-000069CB0000}"/>
    <cellStyle name="20% - Accent1 8 5 3 4 2 3" xfId="52258" xr:uid="{00000000-0005-0000-0000-00006ACB0000}"/>
    <cellStyle name="20% - Accent1 8 5 3 4 3" xfId="52259" xr:uid="{00000000-0005-0000-0000-00006BCB0000}"/>
    <cellStyle name="20% - Accent1 8 5 3 4 3 2" xfId="52260" xr:uid="{00000000-0005-0000-0000-00006CCB0000}"/>
    <cellStyle name="20% - Accent1 8 5 3 4 4" xfId="52261" xr:uid="{00000000-0005-0000-0000-00006DCB0000}"/>
    <cellStyle name="20% - Accent1 8 5 3 5" xfId="52262" xr:uid="{00000000-0005-0000-0000-00006ECB0000}"/>
    <cellStyle name="20% - Accent1 8 5 3 5 2" xfId="52263" xr:uid="{00000000-0005-0000-0000-00006FCB0000}"/>
    <cellStyle name="20% - Accent1 8 5 3 5 2 2" xfId="52264" xr:uid="{00000000-0005-0000-0000-000070CB0000}"/>
    <cellStyle name="20% - Accent1 8 5 3 5 3" xfId="52265" xr:uid="{00000000-0005-0000-0000-000071CB0000}"/>
    <cellStyle name="20% - Accent1 8 5 3 6" xfId="52266" xr:uid="{00000000-0005-0000-0000-000072CB0000}"/>
    <cellStyle name="20% - Accent1 8 5 3 6 2" xfId="52267" xr:uid="{00000000-0005-0000-0000-000073CB0000}"/>
    <cellStyle name="20% - Accent1 8 5 3 6 2 2" xfId="52268" xr:uid="{00000000-0005-0000-0000-000074CB0000}"/>
    <cellStyle name="20% - Accent1 8 5 3 6 3" xfId="52269" xr:uid="{00000000-0005-0000-0000-000075CB0000}"/>
    <cellStyle name="20% - Accent1 8 5 3 7" xfId="52270" xr:uid="{00000000-0005-0000-0000-000076CB0000}"/>
    <cellStyle name="20% - Accent1 8 5 3 7 2" xfId="52271" xr:uid="{00000000-0005-0000-0000-000077CB0000}"/>
    <cellStyle name="20% - Accent1 8 5 3 8" xfId="52272" xr:uid="{00000000-0005-0000-0000-000078CB0000}"/>
    <cellStyle name="20% - Accent1 8 5 3 8 2" xfId="52273" xr:uid="{00000000-0005-0000-0000-000079CB0000}"/>
    <cellStyle name="20% - Accent1 8 5 3 9" xfId="52274" xr:uid="{00000000-0005-0000-0000-00007ACB0000}"/>
    <cellStyle name="20% - Accent1 8 5 4" xfId="52275" xr:uid="{00000000-0005-0000-0000-00007BCB0000}"/>
    <cellStyle name="20% - Accent1 8 5 4 2" xfId="52276" xr:uid="{00000000-0005-0000-0000-00007CCB0000}"/>
    <cellStyle name="20% - Accent1 8 5 4 2 2" xfId="52277" xr:uid="{00000000-0005-0000-0000-00007DCB0000}"/>
    <cellStyle name="20% - Accent1 8 5 4 2 2 2" xfId="52278" xr:uid="{00000000-0005-0000-0000-00007ECB0000}"/>
    <cellStyle name="20% - Accent1 8 5 4 2 3" xfId="52279" xr:uid="{00000000-0005-0000-0000-00007FCB0000}"/>
    <cellStyle name="20% - Accent1 8 5 4 3" xfId="52280" xr:uid="{00000000-0005-0000-0000-000080CB0000}"/>
    <cellStyle name="20% - Accent1 8 5 4 3 2" xfId="52281" xr:uid="{00000000-0005-0000-0000-000081CB0000}"/>
    <cellStyle name="20% - Accent1 8 5 4 4" xfId="52282" xr:uid="{00000000-0005-0000-0000-000082CB0000}"/>
    <cellStyle name="20% - Accent1 8 5 5" xfId="52283" xr:uid="{00000000-0005-0000-0000-000083CB0000}"/>
    <cellStyle name="20% - Accent1 8 5 5 2" xfId="52284" xr:uid="{00000000-0005-0000-0000-000084CB0000}"/>
    <cellStyle name="20% - Accent1 8 5 5 2 2" xfId="52285" xr:uid="{00000000-0005-0000-0000-000085CB0000}"/>
    <cellStyle name="20% - Accent1 8 5 5 2 2 2" xfId="52286" xr:uid="{00000000-0005-0000-0000-000086CB0000}"/>
    <cellStyle name="20% - Accent1 8 5 5 2 3" xfId="52287" xr:uid="{00000000-0005-0000-0000-000087CB0000}"/>
    <cellStyle name="20% - Accent1 8 5 5 3" xfId="52288" xr:uid="{00000000-0005-0000-0000-000088CB0000}"/>
    <cellStyle name="20% - Accent1 8 5 5 3 2" xfId="52289" xr:uid="{00000000-0005-0000-0000-000089CB0000}"/>
    <cellStyle name="20% - Accent1 8 5 5 4" xfId="52290" xr:uid="{00000000-0005-0000-0000-00008ACB0000}"/>
    <cellStyle name="20% - Accent1 8 5 6" xfId="52291" xr:uid="{00000000-0005-0000-0000-00008BCB0000}"/>
    <cellStyle name="20% - Accent1 8 5 6 2" xfId="52292" xr:uid="{00000000-0005-0000-0000-00008CCB0000}"/>
    <cellStyle name="20% - Accent1 8 5 6 2 2" xfId="52293" xr:uid="{00000000-0005-0000-0000-00008DCB0000}"/>
    <cellStyle name="20% - Accent1 8 5 6 2 2 2" xfId="52294" xr:uid="{00000000-0005-0000-0000-00008ECB0000}"/>
    <cellStyle name="20% - Accent1 8 5 6 2 3" xfId="52295" xr:uid="{00000000-0005-0000-0000-00008FCB0000}"/>
    <cellStyle name="20% - Accent1 8 5 6 3" xfId="52296" xr:uid="{00000000-0005-0000-0000-000090CB0000}"/>
    <cellStyle name="20% - Accent1 8 5 6 3 2" xfId="52297" xr:uid="{00000000-0005-0000-0000-000091CB0000}"/>
    <cellStyle name="20% - Accent1 8 5 6 4" xfId="52298" xr:uid="{00000000-0005-0000-0000-000092CB0000}"/>
    <cellStyle name="20% - Accent1 8 5 7" xfId="52299" xr:uid="{00000000-0005-0000-0000-000093CB0000}"/>
    <cellStyle name="20% - Accent1 8 5 7 2" xfId="52300" xr:uid="{00000000-0005-0000-0000-000094CB0000}"/>
    <cellStyle name="20% - Accent1 8 5 7 2 2" xfId="52301" xr:uid="{00000000-0005-0000-0000-000095CB0000}"/>
    <cellStyle name="20% - Accent1 8 5 7 3" xfId="52302" xr:uid="{00000000-0005-0000-0000-000096CB0000}"/>
    <cellStyle name="20% - Accent1 8 5 8" xfId="52303" xr:uid="{00000000-0005-0000-0000-000097CB0000}"/>
    <cellStyle name="20% - Accent1 8 5 8 2" xfId="52304" xr:uid="{00000000-0005-0000-0000-000098CB0000}"/>
    <cellStyle name="20% - Accent1 8 5 8 2 2" xfId="52305" xr:uid="{00000000-0005-0000-0000-000099CB0000}"/>
    <cellStyle name="20% - Accent1 8 5 8 3" xfId="52306" xr:uid="{00000000-0005-0000-0000-00009ACB0000}"/>
    <cellStyle name="20% - Accent1 8 5 9" xfId="52307" xr:uid="{00000000-0005-0000-0000-00009BCB0000}"/>
    <cellStyle name="20% - Accent1 8 5 9 2" xfId="52308" xr:uid="{00000000-0005-0000-0000-00009CCB0000}"/>
    <cellStyle name="20% - Accent1 8 6" xfId="52309" xr:uid="{00000000-0005-0000-0000-00009DCB0000}"/>
    <cellStyle name="20% - Accent1 8 6 2" xfId="52310" xr:uid="{00000000-0005-0000-0000-00009ECB0000}"/>
    <cellStyle name="20% - Accent1 8 6 2 2" xfId="52311" xr:uid="{00000000-0005-0000-0000-00009FCB0000}"/>
    <cellStyle name="20% - Accent1 8 6 2 2 2" xfId="52312" xr:uid="{00000000-0005-0000-0000-0000A0CB0000}"/>
    <cellStyle name="20% - Accent1 8 6 2 2 2 2" xfId="52313" xr:uid="{00000000-0005-0000-0000-0000A1CB0000}"/>
    <cellStyle name="20% - Accent1 8 6 2 2 3" xfId="52314" xr:uid="{00000000-0005-0000-0000-0000A2CB0000}"/>
    <cellStyle name="20% - Accent1 8 6 2 3" xfId="52315" xr:uid="{00000000-0005-0000-0000-0000A3CB0000}"/>
    <cellStyle name="20% - Accent1 8 6 2 3 2" xfId="52316" xr:uid="{00000000-0005-0000-0000-0000A4CB0000}"/>
    <cellStyle name="20% - Accent1 8 6 2 4" xfId="52317" xr:uid="{00000000-0005-0000-0000-0000A5CB0000}"/>
    <cellStyle name="20% - Accent1 8 6 3" xfId="52318" xr:uid="{00000000-0005-0000-0000-0000A6CB0000}"/>
    <cellStyle name="20% - Accent1 8 6 3 2" xfId="52319" xr:uid="{00000000-0005-0000-0000-0000A7CB0000}"/>
    <cellStyle name="20% - Accent1 8 6 3 2 2" xfId="52320" xr:uid="{00000000-0005-0000-0000-0000A8CB0000}"/>
    <cellStyle name="20% - Accent1 8 6 3 2 2 2" xfId="52321" xr:uid="{00000000-0005-0000-0000-0000A9CB0000}"/>
    <cellStyle name="20% - Accent1 8 6 3 2 3" xfId="52322" xr:uid="{00000000-0005-0000-0000-0000AACB0000}"/>
    <cellStyle name="20% - Accent1 8 6 3 3" xfId="52323" xr:uid="{00000000-0005-0000-0000-0000ABCB0000}"/>
    <cellStyle name="20% - Accent1 8 6 3 3 2" xfId="52324" xr:uid="{00000000-0005-0000-0000-0000ACCB0000}"/>
    <cellStyle name="20% - Accent1 8 6 3 4" xfId="52325" xr:uid="{00000000-0005-0000-0000-0000ADCB0000}"/>
    <cellStyle name="20% - Accent1 8 6 4" xfId="52326" xr:uid="{00000000-0005-0000-0000-0000AECB0000}"/>
    <cellStyle name="20% - Accent1 8 6 4 2" xfId="52327" xr:uid="{00000000-0005-0000-0000-0000AFCB0000}"/>
    <cellStyle name="20% - Accent1 8 6 4 2 2" xfId="52328" xr:uid="{00000000-0005-0000-0000-0000B0CB0000}"/>
    <cellStyle name="20% - Accent1 8 6 4 2 2 2" xfId="52329" xr:uid="{00000000-0005-0000-0000-0000B1CB0000}"/>
    <cellStyle name="20% - Accent1 8 6 4 2 3" xfId="52330" xr:uid="{00000000-0005-0000-0000-0000B2CB0000}"/>
    <cellStyle name="20% - Accent1 8 6 4 3" xfId="52331" xr:uid="{00000000-0005-0000-0000-0000B3CB0000}"/>
    <cellStyle name="20% - Accent1 8 6 4 3 2" xfId="52332" xr:uid="{00000000-0005-0000-0000-0000B4CB0000}"/>
    <cellStyle name="20% - Accent1 8 6 4 4" xfId="52333" xr:uid="{00000000-0005-0000-0000-0000B5CB0000}"/>
    <cellStyle name="20% - Accent1 8 6 5" xfId="52334" xr:uid="{00000000-0005-0000-0000-0000B6CB0000}"/>
    <cellStyle name="20% - Accent1 8 6 5 2" xfId="52335" xr:uid="{00000000-0005-0000-0000-0000B7CB0000}"/>
    <cellStyle name="20% - Accent1 8 6 5 2 2" xfId="52336" xr:uid="{00000000-0005-0000-0000-0000B8CB0000}"/>
    <cellStyle name="20% - Accent1 8 6 5 3" xfId="52337" xr:uid="{00000000-0005-0000-0000-0000B9CB0000}"/>
    <cellStyle name="20% - Accent1 8 6 6" xfId="52338" xr:uid="{00000000-0005-0000-0000-0000BACB0000}"/>
    <cellStyle name="20% - Accent1 8 6 6 2" xfId="52339" xr:uid="{00000000-0005-0000-0000-0000BBCB0000}"/>
    <cellStyle name="20% - Accent1 8 6 6 2 2" xfId="52340" xr:uid="{00000000-0005-0000-0000-0000BCCB0000}"/>
    <cellStyle name="20% - Accent1 8 6 6 3" xfId="52341" xr:uid="{00000000-0005-0000-0000-0000BDCB0000}"/>
    <cellStyle name="20% - Accent1 8 6 7" xfId="52342" xr:uid="{00000000-0005-0000-0000-0000BECB0000}"/>
    <cellStyle name="20% - Accent1 8 6 7 2" xfId="52343" xr:uid="{00000000-0005-0000-0000-0000BFCB0000}"/>
    <cellStyle name="20% - Accent1 8 6 8" xfId="52344" xr:uid="{00000000-0005-0000-0000-0000C0CB0000}"/>
    <cellStyle name="20% - Accent1 8 6 8 2" xfId="52345" xr:uid="{00000000-0005-0000-0000-0000C1CB0000}"/>
    <cellStyle name="20% - Accent1 8 6 9" xfId="52346" xr:uid="{00000000-0005-0000-0000-0000C2CB0000}"/>
    <cellStyle name="20% - Accent1 8 7" xfId="52347" xr:uid="{00000000-0005-0000-0000-0000C3CB0000}"/>
    <cellStyle name="20% - Accent1 8 7 2" xfId="52348" xr:uid="{00000000-0005-0000-0000-0000C4CB0000}"/>
    <cellStyle name="20% - Accent1 8 7 2 2" xfId="52349" xr:uid="{00000000-0005-0000-0000-0000C5CB0000}"/>
    <cellStyle name="20% - Accent1 8 7 2 2 2" xfId="52350" xr:uid="{00000000-0005-0000-0000-0000C6CB0000}"/>
    <cellStyle name="20% - Accent1 8 7 2 2 2 2" xfId="52351" xr:uid="{00000000-0005-0000-0000-0000C7CB0000}"/>
    <cellStyle name="20% - Accent1 8 7 2 2 3" xfId="52352" xr:uid="{00000000-0005-0000-0000-0000C8CB0000}"/>
    <cellStyle name="20% - Accent1 8 7 2 3" xfId="52353" xr:uid="{00000000-0005-0000-0000-0000C9CB0000}"/>
    <cellStyle name="20% - Accent1 8 7 2 3 2" xfId="52354" xr:uid="{00000000-0005-0000-0000-0000CACB0000}"/>
    <cellStyle name="20% - Accent1 8 7 2 4" xfId="52355" xr:uid="{00000000-0005-0000-0000-0000CBCB0000}"/>
    <cellStyle name="20% - Accent1 8 7 3" xfId="52356" xr:uid="{00000000-0005-0000-0000-0000CCCB0000}"/>
    <cellStyle name="20% - Accent1 8 7 3 2" xfId="52357" xr:uid="{00000000-0005-0000-0000-0000CDCB0000}"/>
    <cellStyle name="20% - Accent1 8 7 3 2 2" xfId="52358" xr:uid="{00000000-0005-0000-0000-0000CECB0000}"/>
    <cellStyle name="20% - Accent1 8 7 3 2 2 2" xfId="52359" xr:uid="{00000000-0005-0000-0000-0000CFCB0000}"/>
    <cellStyle name="20% - Accent1 8 7 3 2 3" xfId="52360" xr:uid="{00000000-0005-0000-0000-0000D0CB0000}"/>
    <cellStyle name="20% - Accent1 8 7 3 3" xfId="52361" xr:uid="{00000000-0005-0000-0000-0000D1CB0000}"/>
    <cellStyle name="20% - Accent1 8 7 3 3 2" xfId="52362" xr:uid="{00000000-0005-0000-0000-0000D2CB0000}"/>
    <cellStyle name="20% - Accent1 8 7 3 4" xfId="52363" xr:uid="{00000000-0005-0000-0000-0000D3CB0000}"/>
    <cellStyle name="20% - Accent1 8 7 4" xfId="52364" xr:uid="{00000000-0005-0000-0000-0000D4CB0000}"/>
    <cellStyle name="20% - Accent1 8 7 4 2" xfId="52365" xr:uid="{00000000-0005-0000-0000-0000D5CB0000}"/>
    <cellStyle name="20% - Accent1 8 7 4 2 2" xfId="52366" xr:uid="{00000000-0005-0000-0000-0000D6CB0000}"/>
    <cellStyle name="20% - Accent1 8 7 4 2 2 2" xfId="52367" xr:uid="{00000000-0005-0000-0000-0000D7CB0000}"/>
    <cellStyle name="20% - Accent1 8 7 4 2 3" xfId="52368" xr:uid="{00000000-0005-0000-0000-0000D8CB0000}"/>
    <cellStyle name="20% - Accent1 8 7 4 3" xfId="52369" xr:uid="{00000000-0005-0000-0000-0000D9CB0000}"/>
    <cellStyle name="20% - Accent1 8 7 4 3 2" xfId="52370" xr:uid="{00000000-0005-0000-0000-0000DACB0000}"/>
    <cellStyle name="20% - Accent1 8 7 4 4" xfId="52371" xr:uid="{00000000-0005-0000-0000-0000DBCB0000}"/>
    <cellStyle name="20% - Accent1 8 7 5" xfId="52372" xr:uid="{00000000-0005-0000-0000-0000DCCB0000}"/>
    <cellStyle name="20% - Accent1 8 7 5 2" xfId="52373" xr:uid="{00000000-0005-0000-0000-0000DDCB0000}"/>
    <cellStyle name="20% - Accent1 8 7 5 2 2" xfId="52374" xr:uid="{00000000-0005-0000-0000-0000DECB0000}"/>
    <cellStyle name="20% - Accent1 8 7 5 3" xfId="52375" xr:uid="{00000000-0005-0000-0000-0000DFCB0000}"/>
    <cellStyle name="20% - Accent1 8 7 6" xfId="52376" xr:uid="{00000000-0005-0000-0000-0000E0CB0000}"/>
    <cellStyle name="20% - Accent1 8 7 6 2" xfId="52377" xr:uid="{00000000-0005-0000-0000-0000E1CB0000}"/>
    <cellStyle name="20% - Accent1 8 7 6 2 2" xfId="52378" xr:uid="{00000000-0005-0000-0000-0000E2CB0000}"/>
    <cellStyle name="20% - Accent1 8 7 6 3" xfId="52379" xr:uid="{00000000-0005-0000-0000-0000E3CB0000}"/>
    <cellStyle name="20% - Accent1 8 7 7" xfId="52380" xr:uid="{00000000-0005-0000-0000-0000E4CB0000}"/>
    <cellStyle name="20% - Accent1 8 7 7 2" xfId="52381" xr:uid="{00000000-0005-0000-0000-0000E5CB0000}"/>
    <cellStyle name="20% - Accent1 8 7 8" xfId="52382" xr:uid="{00000000-0005-0000-0000-0000E6CB0000}"/>
    <cellStyle name="20% - Accent1 8 7 8 2" xfId="52383" xr:uid="{00000000-0005-0000-0000-0000E7CB0000}"/>
    <cellStyle name="20% - Accent1 8 7 9" xfId="52384" xr:uid="{00000000-0005-0000-0000-0000E8CB0000}"/>
    <cellStyle name="20% - Accent1 8 8" xfId="52385" xr:uid="{00000000-0005-0000-0000-0000E9CB0000}"/>
    <cellStyle name="20% - Accent1 8 8 2" xfId="52386" xr:uid="{00000000-0005-0000-0000-0000EACB0000}"/>
    <cellStyle name="20% - Accent1 8 8 2 2" xfId="52387" xr:uid="{00000000-0005-0000-0000-0000EBCB0000}"/>
    <cellStyle name="20% - Accent1 8 8 2 2 2" xfId="52388" xr:uid="{00000000-0005-0000-0000-0000ECCB0000}"/>
    <cellStyle name="20% - Accent1 8 8 2 3" xfId="52389" xr:uid="{00000000-0005-0000-0000-0000EDCB0000}"/>
    <cellStyle name="20% - Accent1 8 8 3" xfId="52390" xr:uid="{00000000-0005-0000-0000-0000EECB0000}"/>
    <cellStyle name="20% - Accent1 8 8 3 2" xfId="52391" xr:uid="{00000000-0005-0000-0000-0000EFCB0000}"/>
    <cellStyle name="20% - Accent1 8 8 4" xfId="52392" xr:uid="{00000000-0005-0000-0000-0000F0CB0000}"/>
    <cellStyle name="20% - Accent1 8 9" xfId="52393" xr:uid="{00000000-0005-0000-0000-0000F1CB0000}"/>
    <cellStyle name="20% - Accent1 8 9 2" xfId="52394" xr:uid="{00000000-0005-0000-0000-0000F2CB0000}"/>
    <cellStyle name="20% - Accent1 8 9 2 2" xfId="52395" xr:uid="{00000000-0005-0000-0000-0000F3CB0000}"/>
    <cellStyle name="20% - Accent1 8 9 2 2 2" xfId="52396" xr:uid="{00000000-0005-0000-0000-0000F4CB0000}"/>
    <cellStyle name="20% - Accent1 8 9 2 3" xfId="52397" xr:uid="{00000000-0005-0000-0000-0000F5CB0000}"/>
    <cellStyle name="20% - Accent1 8 9 3" xfId="52398" xr:uid="{00000000-0005-0000-0000-0000F6CB0000}"/>
    <cellStyle name="20% - Accent1 8 9 3 2" xfId="52399" xr:uid="{00000000-0005-0000-0000-0000F7CB0000}"/>
    <cellStyle name="20% - Accent1 8 9 4" xfId="52400" xr:uid="{00000000-0005-0000-0000-0000F8CB0000}"/>
    <cellStyle name="20% - Accent1 9" xfId="52401" xr:uid="{00000000-0005-0000-0000-0000F9CB0000}"/>
    <cellStyle name="20% - Accent1 9 10" xfId="52402" xr:uid="{00000000-0005-0000-0000-0000FACB0000}"/>
    <cellStyle name="20% - Accent1 9 10 2" xfId="52403" xr:uid="{00000000-0005-0000-0000-0000FBCB0000}"/>
    <cellStyle name="20% - Accent1 9 10 2 2" xfId="52404" xr:uid="{00000000-0005-0000-0000-0000FCCB0000}"/>
    <cellStyle name="20% - Accent1 9 10 3" xfId="52405" xr:uid="{00000000-0005-0000-0000-0000FDCB0000}"/>
    <cellStyle name="20% - Accent1 9 11" xfId="52406" xr:uid="{00000000-0005-0000-0000-0000FECB0000}"/>
    <cellStyle name="20% - Accent1 9 11 2" xfId="52407" xr:uid="{00000000-0005-0000-0000-0000FFCB0000}"/>
    <cellStyle name="20% - Accent1 9 11 2 2" xfId="52408" xr:uid="{00000000-0005-0000-0000-000000CC0000}"/>
    <cellStyle name="20% - Accent1 9 11 3" xfId="52409" xr:uid="{00000000-0005-0000-0000-000001CC0000}"/>
    <cellStyle name="20% - Accent1 9 12" xfId="52410" xr:uid="{00000000-0005-0000-0000-000002CC0000}"/>
    <cellStyle name="20% - Accent1 9 12 2" xfId="52411" xr:uid="{00000000-0005-0000-0000-000003CC0000}"/>
    <cellStyle name="20% - Accent1 9 13" xfId="52412" xr:uid="{00000000-0005-0000-0000-000004CC0000}"/>
    <cellStyle name="20% - Accent1 9 13 2" xfId="52413" xr:uid="{00000000-0005-0000-0000-000005CC0000}"/>
    <cellStyle name="20% - Accent1 9 14" xfId="52414" xr:uid="{00000000-0005-0000-0000-000006CC0000}"/>
    <cellStyle name="20% - Accent1 9 2" xfId="52415" xr:uid="{00000000-0005-0000-0000-000007CC0000}"/>
    <cellStyle name="20% - Accent1 9 2 10" xfId="52416" xr:uid="{00000000-0005-0000-0000-000008CC0000}"/>
    <cellStyle name="20% - Accent1 9 2 10 2" xfId="52417" xr:uid="{00000000-0005-0000-0000-000009CC0000}"/>
    <cellStyle name="20% - Accent1 9 2 11" xfId="52418" xr:uid="{00000000-0005-0000-0000-00000ACC0000}"/>
    <cellStyle name="20% - Accent1 9 2 2" xfId="52419" xr:uid="{00000000-0005-0000-0000-00000BCC0000}"/>
    <cellStyle name="20% - Accent1 9 2 2 2" xfId="52420" xr:uid="{00000000-0005-0000-0000-00000CCC0000}"/>
    <cellStyle name="20% - Accent1 9 2 2 2 2" xfId="52421" xr:uid="{00000000-0005-0000-0000-00000DCC0000}"/>
    <cellStyle name="20% - Accent1 9 2 2 2 2 2" xfId="52422" xr:uid="{00000000-0005-0000-0000-00000ECC0000}"/>
    <cellStyle name="20% - Accent1 9 2 2 2 2 2 2" xfId="52423" xr:uid="{00000000-0005-0000-0000-00000FCC0000}"/>
    <cellStyle name="20% - Accent1 9 2 2 2 2 3" xfId="52424" xr:uid="{00000000-0005-0000-0000-000010CC0000}"/>
    <cellStyle name="20% - Accent1 9 2 2 2 3" xfId="52425" xr:uid="{00000000-0005-0000-0000-000011CC0000}"/>
    <cellStyle name="20% - Accent1 9 2 2 2 3 2" xfId="52426" xr:uid="{00000000-0005-0000-0000-000012CC0000}"/>
    <cellStyle name="20% - Accent1 9 2 2 2 4" xfId="52427" xr:uid="{00000000-0005-0000-0000-000013CC0000}"/>
    <cellStyle name="20% - Accent1 9 2 2 3" xfId="52428" xr:uid="{00000000-0005-0000-0000-000014CC0000}"/>
    <cellStyle name="20% - Accent1 9 2 2 3 2" xfId="52429" xr:uid="{00000000-0005-0000-0000-000015CC0000}"/>
    <cellStyle name="20% - Accent1 9 2 2 3 2 2" xfId="52430" xr:uid="{00000000-0005-0000-0000-000016CC0000}"/>
    <cellStyle name="20% - Accent1 9 2 2 3 2 2 2" xfId="52431" xr:uid="{00000000-0005-0000-0000-000017CC0000}"/>
    <cellStyle name="20% - Accent1 9 2 2 3 2 3" xfId="52432" xr:uid="{00000000-0005-0000-0000-000018CC0000}"/>
    <cellStyle name="20% - Accent1 9 2 2 3 3" xfId="52433" xr:uid="{00000000-0005-0000-0000-000019CC0000}"/>
    <cellStyle name="20% - Accent1 9 2 2 3 3 2" xfId="52434" xr:uid="{00000000-0005-0000-0000-00001ACC0000}"/>
    <cellStyle name="20% - Accent1 9 2 2 3 4" xfId="52435" xr:uid="{00000000-0005-0000-0000-00001BCC0000}"/>
    <cellStyle name="20% - Accent1 9 2 2 4" xfId="52436" xr:uid="{00000000-0005-0000-0000-00001CCC0000}"/>
    <cellStyle name="20% - Accent1 9 2 2 4 2" xfId="52437" xr:uid="{00000000-0005-0000-0000-00001DCC0000}"/>
    <cellStyle name="20% - Accent1 9 2 2 4 2 2" xfId="52438" xr:uid="{00000000-0005-0000-0000-00001ECC0000}"/>
    <cellStyle name="20% - Accent1 9 2 2 4 2 2 2" xfId="52439" xr:uid="{00000000-0005-0000-0000-00001FCC0000}"/>
    <cellStyle name="20% - Accent1 9 2 2 4 2 3" xfId="52440" xr:uid="{00000000-0005-0000-0000-000020CC0000}"/>
    <cellStyle name="20% - Accent1 9 2 2 4 3" xfId="52441" xr:uid="{00000000-0005-0000-0000-000021CC0000}"/>
    <cellStyle name="20% - Accent1 9 2 2 4 3 2" xfId="52442" xr:uid="{00000000-0005-0000-0000-000022CC0000}"/>
    <cellStyle name="20% - Accent1 9 2 2 4 4" xfId="52443" xr:uid="{00000000-0005-0000-0000-000023CC0000}"/>
    <cellStyle name="20% - Accent1 9 2 2 5" xfId="52444" xr:uid="{00000000-0005-0000-0000-000024CC0000}"/>
    <cellStyle name="20% - Accent1 9 2 2 5 2" xfId="52445" xr:uid="{00000000-0005-0000-0000-000025CC0000}"/>
    <cellStyle name="20% - Accent1 9 2 2 5 2 2" xfId="52446" xr:uid="{00000000-0005-0000-0000-000026CC0000}"/>
    <cellStyle name="20% - Accent1 9 2 2 5 3" xfId="52447" xr:uid="{00000000-0005-0000-0000-000027CC0000}"/>
    <cellStyle name="20% - Accent1 9 2 2 6" xfId="52448" xr:uid="{00000000-0005-0000-0000-000028CC0000}"/>
    <cellStyle name="20% - Accent1 9 2 2 6 2" xfId="52449" xr:uid="{00000000-0005-0000-0000-000029CC0000}"/>
    <cellStyle name="20% - Accent1 9 2 2 6 2 2" xfId="52450" xr:uid="{00000000-0005-0000-0000-00002ACC0000}"/>
    <cellStyle name="20% - Accent1 9 2 2 6 3" xfId="52451" xr:uid="{00000000-0005-0000-0000-00002BCC0000}"/>
    <cellStyle name="20% - Accent1 9 2 2 7" xfId="52452" xr:uid="{00000000-0005-0000-0000-00002CCC0000}"/>
    <cellStyle name="20% - Accent1 9 2 2 7 2" xfId="52453" xr:uid="{00000000-0005-0000-0000-00002DCC0000}"/>
    <cellStyle name="20% - Accent1 9 2 2 8" xfId="52454" xr:uid="{00000000-0005-0000-0000-00002ECC0000}"/>
    <cellStyle name="20% - Accent1 9 2 2 8 2" xfId="52455" xr:uid="{00000000-0005-0000-0000-00002FCC0000}"/>
    <cellStyle name="20% - Accent1 9 2 2 9" xfId="52456" xr:uid="{00000000-0005-0000-0000-000030CC0000}"/>
    <cellStyle name="20% - Accent1 9 2 3" xfId="52457" xr:uid="{00000000-0005-0000-0000-000031CC0000}"/>
    <cellStyle name="20% - Accent1 9 2 3 2" xfId="52458" xr:uid="{00000000-0005-0000-0000-000032CC0000}"/>
    <cellStyle name="20% - Accent1 9 2 3 2 2" xfId="52459" xr:uid="{00000000-0005-0000-0000-000033CC0000}"/>
    <cellStyle name="20% - Accent1 9 2 3 2 2 2" xfId="52460" xr:uid="{00000000-0005-0000-0000-000034CC0000}"/>
    <cellStyle name="20% - Accent1 9 2 3 2 2 2 2" xfId="52461" xr:uid="{00000000-0005-0000-0000-000035CC0000}"/>
    <cellStyle name="20% - Accent1 9 2 3 2 2 3" xfId="52462" xr:uid="{00000000-0005-0000-0000-000036CC0000}"/>
    <cellStyle name="20% - Accent1 9 2 3 2 3" xfId="52463" xr:uid="{00000000-0005-0000-0000-000037CC0000}"/>
    <cellStyle name="20% - Accent1 9 2 3 2 3 2" xfId="52464" xr:uid="{00000000-0005-0000-0000-000038CC0000}"/>
    <cellStyle name="20% - Accent1 9 2 3 2 4" xfId="52465" xr:uid="{00000000-0005-0000-0000-000039CC0000}"/>
    <cellStyle name="20% - Accent1 9 2 3 3" xfId="52466" xr:uid="{00000000-0005-0000-0000-00003ACC0000}"/>
    <cellStyle name="20% - Accent1 9 2 3 3 2" xfId="52467" xr:uid="{00000000-0005-0000-0000-00003BCC0000}"/>
    <cellStyle name="20% - Accent1 9 2 3 3 2 2" xfId="52468" xr:uid="{00000000-0005-0000-0000-00003CCC0000}"/>
    <cellStyle name="20% - Accent1 9 2 3 3 2 2 2" xfId="52469" xr:uid="{00000000-0005-0000-0000-00003DCC0000}"/>
    <cellStyle name="20% - Accent1 9 2 3 3 2 3" xfId="52470" xr:uid="{00000000-0005-0000-0000-00003ECC0000}"/>
    <cellStyle name="20% - Accent1 9 2 3 3 3" xfId="52471" xr:uid="{00000000-0005-0000-0000-00003FCC0000}"/>
    <cellStyle name="20% - Accent1 9 2 3 3 3 2" xfId="52472" xr:uid="{00000000-0005-0000-0000-000040CC0000}"/>
    <cellStyle name="20% - Accent1 9 2 3 3 4" xfId="52473" xr:uid="{00000000-0005-0000-0000-000041CC0000}"/>
    <cellStyle name="20% - Accent1 9 2 3 4" xfId="52474" xr:uid="{00000000-0005-0000-0000-000042CC0000}"/>
    <cellStyle name="20% - Accent1 9 2 3 4 2" xfId="52475" xr:uid="{00000000-0005-0000-0000-000043CC0000}"/>
    <cellStyle name="20% - Accent1 9 2 3 4 2 2" xfId="52476" xr:uid="{00000000-0005-0000-0000-000044CC0000}"/>
    <cellStyle name="20% - Accent1 9 2 3 4 2 2 2" xfId="52477" xr:uid="{00000000-0005-0000-0000-000045CC0000}"/>
    <cellStyle name="20% - Accent1 9 2 3 4 2 3" xfId="52478" xr:uid="{00000000-0005-0000-0000-000046CC0000}"/>
    <cellStyle name="20% - Accent1 9 2 3 4 3" xfId="52479" xr:uid="{00000000-0005-0000-0000-000047CC0000}"/>
    <cellStyle name="20% - Accent1 9 2 3 4 3 2" xfId="52480" xr:uid="{00000000-0005-0000-0000-000048CC0000}"/>
    <cellStyle name="20% - Accent1 9 2 3 4 4" xfId="52481" xr:uid="{00000000-0005-0000-0000-000049CC0000}"/>
    <cellStyle name="20% - Accent1 9 2 3 5" xfId="52482" xr:uid="{00000000-0005-0000-0000-00004ACC0000}"/>
    <cellStyle name="20% - Accent1 9 2 3 5 2" xfId="52483" xr:uid="{00000000-0005-0000-0000-00004BCC0000}"/>
    <cellStyle name="20% - Accent1 9 2 3 5 2 2" xfId="52484" xr:uid="{00000000-0005-0000-0000-00004CCC0000}"/>
    <cellStyle name="20% - Accent1 9 2 3 5 3" xfId="52485" xr:uid="{00000000-0005-0000-0000-00004DCC0000}"/>
    <cellStyle name="20% - Accent1 9 2 3 6" xfId="52486" xr:uid="{00000000-0005-0000-0000-00004ECC0000}"/>
    <cellStyle name="20% - Accent1 9 2 3 6 2" xfId="52487" xr:uid="{00000000-0005-0000-0000-00004FCC0000}"/>
    <cellStyle name="20% - Accent1 9 2 3 6 2 2" xfId="52488" xr:uid="{00000000-0005-0000-0000-000050CC0000}"/>
    <cellStyle name="20% - Accent1 9 2 3 6 3" xfId="52489" xr:uid="{00000000-0005-0000-0000-000051CC0000}"/>
    <cellStyle name="20% - Accent1 9 2 3 7" xfId="52490" xr:uid="{00000000-0005-0000-0000-000052CC0000}"/>
    <cellStyle name="20% - Accent1 9 2 3 7 2" xfId="52491" xr:uid="{00000000-0005-0000-0000-000053CC0000}"/>
    <cellStyle name="20% - Accent1 9 2 3 8" xfId="52492" xr:uid="{00000000-0005-0000-0000-000054CC0000}"/>
    <cellStyle name="20% - Accent1 9 2 3 8 2" xfId="52493" xr:uid="{00000000-0005-0000-0000-000055CC0000}"/>
    <cellStyle name="20% - Accent1 9 2 3 9" xfId="52494" xr:uid="{00000000-0005-0000-0000-000056CC0000}"/>
    <cellStyle name="20% - Accent1 9 2 4" xfId="52495" xr:uid="{00000000-0005-0000-0000-000057CC0000}"/>
    <cellStyle name="20% - Accent1 9 2 4 2" xfId="52496" xr:uid="{00000000-0005-0000-0000-000058CC0000}"/>
    <cellStyle name="20% - Accent1 9 2 4 2 2" xfId="52497" xr:uid="{00000000-0005-0000-0000-000059CC0000}"/>
    <cellStyle name="20% - Accent1 9 2 4 2 2 2" xfId="52498" xr:uid="{00000000-0005-0000-0000-00005ACC0000}"/>
    <cellStyle name="20% - Accent1 9 2 4 2 3" xfId="52499" xr:uid="{00000000-0005-0000-0000-00005BCC0000}"/>
    <cellStyle name="20% - Accent1 9 2 4 3" xfId="52500" xr:uid="{00000000-0005-0000-0000-00005CCC0000}"/>
    <cellStyle name="20% - Accent1 9 2 4 3 2" xfId="52501" xr:uid="{00000000-0005-0000-0000-00005DCC0000}"/>
    <cellStyle name="20% - Accent1 9 2 4 4" xfId="52502" xr:uid="{00000000-0005-0000-0000-00005ECC0000}"/>
    <cellStyle name="20% - Accent1 9 2 5" xfId="52503" xr:uid="{00000000-0005-0000-0000-00005FCC0000}"/>
    <cellStyle name="20% - Accent1 9 2 5 2" xfId="52504" xr:uid="{00000000-0005-0000-0000-000060CC0000}"/>
    <cellStyle name="20% - Accent1 9 2 5 2 2" xfId="52505" xr:uid="{00000000-0005-0000-0000-000061CC0000}"/>
    <cellStyle name="20% - Accent1 9 2 5 2 2 2" xfId="52506" xr:uid="{00000000-0005-0000-0000-000062CC0000}"/>
    <cellStyle name="20% - Accent1 9 2 5 2 3" xfId="52507" xr:uid="{00000000-0005-0000-0000-000063CC0000}"/>
    <cellStyle name="20% - Accent1 9 2 5 3" xfId="52508" xr:uid="{00000000-0005-0000-0000-000064CC0000}"/>
    <cellStyle name="20% - Accent1 9 2 5 3 2" xfId="52509" xr:uid="{00000000-0005-0000-0000-000065CC0000}"/>
    <cellStyle name="20% - Accent1 9 2 5 4" xfId="52510" xr:uid="{00000000-0005-0000-0000-000066CC0000}"/>
    <cellStyle name="20% - Accent1 9 2 6" xfId="52511" xr:uid="{00000000-0005-0000-0000-000067CC0000}"/>
    <cellStyle name="20% - Accent1 9 2 6 2" xfId="52512" xr:uid="{00000000-0005-0000-0000-000068CC0000}"/>
    <cellStyle name="20% - Accent1 9 2 6 2 2" xfId="52513" xr:uid="{00000000-0005-0000-0000-000069CC0000}"/>
    <cellStyle name="20% - Accent1 9 2 6 2 2 2" xfId="52514" xr:uid="{00000000-0005-0000-0000-00006ACC0000}"/>
    <cellStyle name="20% - Accent1 9 2 6 2 3" xfId="52515" xr:uid="{00000000-0005-0000-0000-00006BCC0000}"/>
    <cellStyle name="20% - Accent1 9 2 6 3" xfId="52516" xr:uid="{00000000-0005-0000-0000-00006CCC0000}"/>
    <cellStyle name="20% - Accent1 9 2 6 3 2" xfId="52517" xr:uid="{00000000-0005-0000-0000-00006DCC0000}"/>
    <cellStyle name="20% - Accent1 9 2 6 4" xfId="52518" xr:uid="{00000000-0005-0000-0000-00006ECC0000}"/>
    <cellStyle name="20% - Accent1 9 2 7" xfId="52519" xr:uid="{00000000-0005-0000-0000-00006FCC0000}"/>
    <cellStyle name="20% - Accent1 9 2 7 2" xfId="52520" xr:uid="{00000000-0005-0000-0000-000070CC0000}"/>
    <cellStyle name="20% - Accent1 9 2 7 2 2" xfId="52521" xr:uid="{00000000-0005-0000-0000-000071CC0000}"/>
    <cellStyle name="20% - Accent1 9 2 7 3" xfId="52522" xr:uid="{00000000-0005-0000-0000-000072CC0000}"/>
    <cellStyle name="20% - Accent1 9 2 8" xfId="52523" xr:uid="{00000000-0005-0000-0000-000073CC0000}"/>
    <cellStyle name="20% - Accent1 9 2 8 2" xfId="52524" xr:uid="{00000000-0005-0000-0000-000074CC0000}"/>
    <cellStyle name="20% - Accent1 9 2 8 2 2" xfId="52525" xr:uid="{00000000-0005-0000-0000-000075CC0000}"/>
    <cellStyle name="20% - Accent1 9 2 8 3" xfId="52526" xr:uid="{00000000-0005-0000-0000-000076CC0000}"/>
    <cellStyle name="20% - Accent1 9 2 9" xfId="52527" xr:uid="{00000000-0005-0000-0000-000077CC0000}"/>
    <cellStyle name="20% - Accent1 9 2 9 2" xfId="52528" xr:uid="{00000000-0005-0000-0000-000078CC0000}"/>
    <cellStyle name="20% - Accent1 9 3" xfId="52529" xr:uid="{00000000-0005-0000-0000-000079CC0000}"/>
    <cellStyle name="20% - Accent1 9 3 10" xfId="52530" xr:uid="{00000000-0005-0000-0000-00007ACC0000}"/>
    <cellStyle name="20% - Accent1 9 3 10 2" xfId="52531" xr:uid="{00000000-0005-0000-0000-00007BCC0000}"/>
    <cellStyle name="20% - Accent1 9 3 11" xfId="52532" xr:uid="{00000000-0005-0000-0000-00007CCC0000}"/>
    <cellStyle name="20% - Accent1 9 3 2" xfId="52533" xr:uid="{00000000-0005-0000-0000-00007DCC0000}"/>
    <cellStyle name="20% - Accent1 9 3 2 2" xfId="52534" xr:uid="{00000000-0005-0000-0000-00007ECC0000}"/>
    <cellStyle name="20% - Accent1 9 3 2 2 2" xfId="52535" xr:uid="{00000000-0005-0000-0000-00007FCC0000}"/>
    <cellStyle name="20% - Accent1 9 3 2 2 2 2" xfId="52536" xr:uid="{00000000-0005-0000-0000-000080CC0000}"/>
    <cellStyle name="20% - Accent1 9 3 2 2 2 2 2" xfId="52537" xr:uid="{00000000-0005-0000-0000-000081CC0000}"/>
    <cellStyle name="20% - Accent1 9 3 2 2 2 3" xfId="52538" xr:uid="{00000000-0005-0000-0000-000082CC0000}"/>
    <cellStyle name="20% - Accent1 9 3 2 2 3" xfId="52539" xr:uid="{00000000-0005-0000-0000-000083CC0000}"/>
    <cellStyle name="20% - Accent1 9 3 2 2 3 2" xfId="52540" xr:uid="{00000000-0005-0000-0000-000084CC0000}"/>
    <cellStyle name="20% - Accent1 9 3 2 2 4" xfId="52541" xr:uid="{00000000-0005-0000-0000-000085CC0000}"/>
    <cellStyle name="20% - Accent1 9 3 2 3" xfId="52542" xr:uid="{00000000-0005-0000-0000-000086CC0000}"/>
    <cellStyle name="20% - Accent1 9 3 2 3 2" xfId="52543" xr:uid="{00000000-0005-0000-0000-000087CC0000}"/>
    <cellStyle name="20% - Accent1 9 3 2 3 2 2" xfId="52544" xr:uid="{00000000-0005-0000-0000-000088CC0000}"/>
    <cellStyle name="20% - Accent1 9 3 2 3 2 2 2" xfId="52545" xr:uid="{00000000-0005-0000-0000-000089CC0000}"/>
    <cellStyle name="20% - Accent1 9 3 2 3 2 3" xfId="52546" xr:uid="{00000000-0005-0000-0000-00008ACC0000}"/>
    <cellStyle name="20% - Accent1 9 3 2 3 3" xfId="52547" xr:uid="{00000000-0005-0000-0000-00008BCC0000}"/>
    <cellStyle name="20% - Accent1 9 3 2 3 3 2" xfId="52548" xr:uid="{00000000-0005-0000-0000-00008CCC0000}"/>
    <cellStyle name="20% - Accent1 9 3 2 3 4" xfId="52549" xr:uid="{00000000-0005-0000-0000-00008DCC0000}"/>
    <cellStyle name="20% - Accent1 9 3 2 4" xfId="52550" xr:uid="{00000000-0005-0000-0000-00008ECC0000}"/>
    <cellStyle name="20% - Accent1 9 3 2 4 2" xfId="52551" xr:uid="{00000000-0005-0000-0000-00008FCC0000}"/>
    <cellStyle name="20% - Accent1 9 3 2 4 2 2" xfId="52552" xr:uid="{00000000-0005-0000-0000-000090CC0000}"/>
    <cellStyle name="20% - Accent1 9 3 2 4 2 2 2" xfId="52553" xr:uid="{00000000-0005-0000-0000-000091CC0000}"/>
    <cellStyle name="20% - Accent1 9 3 2 4 2 3" xfId="52554" xr:uid="{00000000-0005-0000-0000-000092CC0000}"/>
    <cellStyle name="20% - Accent1 9 3 2 4 3" xfId="52555" xr:uid="{00000000-0005-0000-0000-000093CC0000}"/>
    <cellStyle name="20% - Accent1 9 3 2 4 3 2" xfId="52556" xr:uid="{00000000-0005-0000-0000-000094CC0000}"/>
    <cellStyle name="20% - Accent1 9 3 2 4 4" xfId="52557" xr:uid="{00000000-0005-0000-0000-000095CC0000}"/>
    <cellStyle name="20% - Accent1 9 3 2 5" xfId="52558" xr:uid="{00000000-0005-0000-0000-000096CC0000}"/>
    <cellStyle name="20% - Accent1 9 3 2 5 2" xfId="52559" xr:uid="{00000000-0005-0000-0000-000097CC0000}"/>
    <cellStyle name="20% - Accent1 9 3 2 5 2 2" xfId="52560" xr:uid="{00000000-0005-0000-0000-000098CC0000}"/>
    <cellStyle name="20% - Accent1 9 3 2 5 3" xfId="52561" xr:uid="{00000000-0005-0000-0000-000099CC0000}"/>
    <cellStyle name="20% - Accent1 9 3 2 6" xfId="52562" xr:uid="{00000000-0005-0000-0000-00009ACC0000}"/>
    <cellStyle name="20% - Accent1 9 3 2 6 2" xfId="52563" xr:uid="{00000000-0005-0000-0000-00009BCC0000}"/>
    <cellStyle name="20% - Accent1 9 3 2 6 2 2" xfId="52564" xr:uid="{00000000-0005-0000-0000-00009CCC0000}"/>
    <cellStyle name="20% - Accent1 9 3 2 6 3" xfId="52565" xr:uid="{00000000-0005-0000-0000-00009DCC0000}"/>
    <cellStyle name="20% - Accent1 9 3 2 7" xfId="52566" xr:uid="{00000000-0005-0000-0000-00009ECC0000}"/>
    <cellStyle name="20% - Accent1 9 3 2 7 2" xfId="52567" xr:uid="{00000000-0005-0000-0000-00009FCC0000}"/>
    <cellStyle name="20% - Accent1 9 3 2 8" xfId="52568" xr:uid="{00000000-0005-0000-0000-0000A0CC0000}"/>
    <cellStyle name="20% - Accent1 9 3 2 8 2" xfId="52569" xr:uid="{00000000-0005-0000-0000-0000A1CC0000}"/>
    <cellStyle name="20% - Accent1 9 3 2 9" xfId="52570" xr:uid="{00000000-0005-0000-0000-0000A2CC0000}"/>
    <cellStyle name="20% - Accent1 9 3 3" xfId="52571" xr:uid="{00000000-0005-0000-0000-0000A3CC0000}"/>
    <cellStyle name="20% - Accent1 9 3 3 2" xfId="52572" xr:uid="{00000000-0005-0000-0000-0000A4CC0000}"/>
    <cellStyle name="20% - Accent1 9 3 3 2 2" xfId="52573" xr:uid="{00000000-0005-0000-0000-0000A5CC0000}"/>
    <cellStyle name="20% - Accent1 9 3 3 2 2 2" xfId="52574" xr:uid="{00000000-0005-0000-0000-0000A6CC0000}"/>
    <cellStyle name="20% - Accent1 9 3 3 2 2 2 2" xfId="52575" xr:uid="{00000000-0005-0000-0000-0000A7CC0000}"/>
    <cellStyle name="20% - Accent1 9 3 3 2 2 3" xfId="52576" xr:uid="{00000000-0005-0000-0000-0000A8CC0000}"/>
    <cellStyle name="20% - Accent1 9 3 3 2 3" xfId="52577" xr:uid="{00000000-0005-0000-0000-0000A9CC0000}"/>
    <cellStyle name="20% - Accent1 9 3 3 2 3 2" xfId="52578" xr:uid="{00000000-0005-0000-0000-0000AACC0000}"/>
    <cellStyle name="20% - Accent1 9 3 3 2 4" xfId="52579" xr:uid="{00000000-0005-0000-0000-0000ABCC0000}"/>
    <cellStyle name="20% - Accent1 9 3 3 3" xfId="52580" xr:uid="{00000000-0005-0000-0000-0000ACCC0000}"/>
    <cellStyle name="20% - Accent1 9 3 3 3 2" xfId="52581" xr:uid="{00000000-0005-0000-0000-0000ADCC0000}"/>
    <cellStyle name="20% - Accent1 9 3 3 3 2 2" xfId="52582" xr:uid="{00000000-0005-0000-0000-0000AECC0000}"/>
    <cellStyle name="20% - Accent1 9 3 3 3 2 2 2" xfId="52583" xr:uid="{00000000-0005-0000-0000-0000AFCC0000}"/>
    <cellStyle name="20% - Accent1 9 3 3 3 2 3" xfId="52584" xr:uid="{00000000-0005-0000-0000-0000B0CC0000}"/>
    <cellStyle name="20% - Accent1 9 3 3 3 3" xfId="52585" xr:uid="{00000000-0005-0000-0000-0000B1CC0000}"/>
    <cellStyle name="20% - Accent1 9 3 3 3 3 2" xfId="52586" xr:uid="{00000000-0005-0000-0000-0000B2CC0000}"/>
    <cellStyle name="20% - Accent1 9 3 3 3 4" xfId="52587" xr:uid="{00000000-0005-0000-0000-0000B3CC0000}"/>
    <cellStyle name="20% - Accent1 9 3 3 4" xfId="52588" xr:uid="{00000000-0005-0000-0000-0000B4CC0000}"/>
    <cellStyle name="20% - Accent1 9 3 3 4 2" xfId="52589" xr:uid="{00000000-0005-0000-0000-0000B5CC0000}"/>
    <cellStyle name="20% - Accent1 9 3 3 4 2 2" xfId="52590" xr:uid="{00000000-0005-0000-0000-0000B6CC0000}"/>
    <cellStyle name="20% - Accent1 9 3 3 4 2 2 2" xfId="52591" xr:uid="{00000000-0005-0000-0000-0000B7CC0000}"/>
    <cellStyle name="20% - Accent1 9 3 3 4 2 3" xfId="52592" xr:uid="{00000000-0005-0000-0000-0000B8CC0000}"/>
    <cellStyle name="20% - Accent1 9 3 3 4 3" xfId="52593" xr:uid="{00000000-0005-0000-0000-0000B9CC0000}"/>
    <cellStyle name="20% - Accent1 9 3 3 4 3 2" xfId="52594" xr:uid="{00000000-0005-0000-0000-0000BACC0000}"/>
    <cellStyle name="20% - Accent1 9 3 3 4 4" xfId="52595" xr:uid="{00000000-0005-0000-0000-0000BBCC0000}"/>
    <cellStyle name="20% - Accent1 9 3 3 5" xfId="52596" xr:uid="{00000000-0005-0000-0000-0000BCCC0000}"/>
    <cellStyle name="20% - Accent1 9 3 3 5 2" xfId="52597" xr:uid="{00000000-0005-0000-0000-0000BDCC0000}"/>
    <cellStyle name="20% - Accent1 9 3 3 5 2 2" xfId="52598" xr:uid="{00000000-0005-0000-0000-0000BECC0000}"/>
    <cellStyle name="20% - Accent1 9 3 3 5 3" xfId="52599" xr:uid="{00000000-0005-0000-0000-0000BFCC0000}"/>
    <cellStyle name="20% - Accent1 9 3 3 6" xfId="52600" xr:uid="{00000000-0005-0000-0000-0000C0CC0000}"/>
    <cellStyle name="20% - Accent1 9 3 3 6 2" xfId="52601" xr:uid="{00000000-0005-0000-0000-0000C1CC0000}"/>
    <cellStyle name="20% - Accent1 9 3 3 6 2 2" xfId="52602" xr:uid="{00000000-0005-0000-0000-0000C2CC0000}"/>
    <cellStyle name="20% - Accent1 9 3 3 6 3" xfId="52603" xr:uid="{00000000-0005-0000-0000-0000C3CC0000}"/>
    <cellStyle name="20% - Accent1 9 3 3 7" xfId="52604" xr:uid="{00000000-0005-0000-0000-0000C4CC0000}"/>
    <cellStyle name="20% - Accent1 9 3 3 7 2" xfId="52605" xr:uid="{00000000-0005-0000-0000-0000C5CC0000}"/>
    <cellStyle name="20% - Accent1 9 3 3 8" xfId="52606" xr:uid="{00000000-0005-0000-0000-0000C6CC0000}"/>
    <cellStyle name="20% - Accent1 9 3 3 8 2" xfId="52607" xr:uid="{00000000-0005-0000-0000-0000C7CC0000}"/>
    <cellStyle name="20% - Accent1 9 3 3 9" xfId="52608" xr:uid="{00000000-0005-0000-0000-0000C8CC0000}"/>
    <cellStyle name="20% - Accent1 9 3 4" xfId="52609" xr:uid="{00000000-0005-0000-0000-0000C9CC0000}"/>
    <cellStyle name="20% - Accent1 9 3 4 2" xfId="52610" xr:uid="{00000000-0005-0000-0000-0000CACC0000}"/>
    <cellStyle name="20% - Accent1 9 3 4 2 2" xfId="52611" xr:uid="{00000000-0005-0000-0000-0000CBCC0000}"/>
    <cellStyle name="20% - Accent1 9 3 4 2 2 2" xfId="52612" xr:uid="{00000000-0005-0000-0000-0000CCCC0000}"/>
    <cellStyle name="20% - Accent1 9 3 4 2 3" xfId="52613" xr:uid="{00000000-0005-0000-0000-0000CDCC0000}"/>
    <cellStyle name="20% - Accent1 9 3 4 3" xfId="52614" xr:uid="{00000000-0005-0000-0000-0000CECC0000}"/>
    <cellStyle name="20% - Accent1 9 3 4 3 2" xfId="52615" xr:uid="{00000000-0005-0000-0000-0000CFCC0000}"/>
    <cellStyle name="20% - Accent1 9 3 4 4" xfId="52616" xr:uid="{00000000-0005-0000-0000-0000D0CC0000}"/>
    <cellStyle name="20% - Accent1 9 3 5" xfId="52617" xr:uid="{00000000-0005-0000-0000-0000D1CC0000}"/>
    <cellStyle name="20% - Accent1 9 3 5 2" xfId="52618" xr:uid="{00000000-0005-0000-0000-0000D2CC0000}"/>
    <cellStyle name="20% - Accent1 9 3 5 2 2" xfId="52619" xr:uid="{00000000-0005-0000-0000-0000D3CC0000}"/>
    <cellStyle name="20% - Accent1 9 3 5 2 2 2" xfId="52620" xr:uid="{00000000-0005-0000-0000-0000D4CC0000}"/>
    <cellStyle name="20% - Accent1 9 3 5 2 3" xfId="52621" xr:uid="{00000000-0005-0000-0000-0000D5CC0000}"/>
    <cellStyle name="20% - Accent1 9 3 5 3" xfId="52622" xr:uid="{00000000-0005-0000-0000-0000D6CC0000}"/>
    <cellStyle name="20% - Accent1 9 3 5 3 2" xfId="52623" xr:uid="{00000000-0005-0000-0000-0000D7CC0000}"/>
    <cellStyle name="20% - Accent1 9 3 5 4" xfId="52624" xr:uid="{00000000-0005-0000-0000-0000D8CC0000}"/>
    <cellStyle name="20% - Accent1 9 3 6" xfId="52625" xr:uid="{00000000-0005-0000-0000-0000D9CC0000}"/>
    <cellStyle name="20% - Accent1 9 3 6 2" xfId="52626" xr:uid="{00000000-0005-0000-0000-0000DACC0000}"/>
    <cellStyle name="20% - Accent1 9 3 6 2 2" xfId="52627" xr:uid="{00000000-0005-0000-0000-0000DBCC0000}"/>
    <cellStyle name="20% - Accent1 9 3 6 2 2 2" xfId="52628" xr:uid="{00000000-0005-0000-0000-0000DCCC0000}"/>
    <cellStyle name="20% - Accent1 9 3 6 2 3" xfId="52629" xr:uid="{00000000-0005-0000-0000-0000DDCC0000}"/>
    <cellStyle name="20% - Accent1 9 3 6 3" xfId="52630" xr:uid="{00000000-0005-0000-0000-0000DECC0000}"/>
    <cellStyle name="20% - Accent1 9 3 6 3 2" xfId="52631" xr:uid="{00000000-0005-0000-0000-0000DFCC0000}"/>
    <cellStyle name="20% - Accent1 9 3 6 4" xfId="52632" xr:uid="{00000000-0005-0000-0000-0000E0CC0000}"/>
    <cellStyle name="20% - Accent1 9 3 7" xfId="52633" xr:uid="{00000000-0005-0000-0000-0000E1CC0000}"/>
    <cellStyle name="20% - Accent1 9 3 7 2" xfId="52634" xr:uid="{00000000-0005-0000-0000-0000E2CC0000}"/>
    <cellStyle name="20% - Accent1 9 3 7 2 2" xfId="52635" xr:uid="{00000000-0005-0000-0000-0000E3CC0000}"/>
    <cellStyle name="20% - Accent1 9 3 7 3" xfId="52636" xr:uid="{00000000-0005-0000-0000-0000E4CC0000}"/>
    <cellStyle name="20% - Accent1 9 3 8" xfId="52637" xr:uid="{00000000-0005-0000-0000-0000E5CC0000}"/>
    <cellStyle name="20% - Accent1 9 3 8 2" xfId="52638" xr:uid="{00000000-0005-0000-0000-0000E6CC0000}"/>
    <cellStyle name="20% - Accent1 9 3 8 2 2" xfId="52639" xr:uid="{00000000-0005-0000-0000-0000E7CC0000}"/>
    <cellStyle name="20% - Accent1 9 3 8 3" xfId="52640" xr:uid="{00000000-0005-0000-0000-0000E8CC0000}"/>
    <cellStyle name="20% - Accent1 9 3 9" xfId="52641" xr:uid="{00000000-0005-0000-0000-0000E9CC0000}"/>
    <cellStyle name="20% - Accent1 9 3 9 2" xfId="52642" xr:uid="{00000000-0005-0000-0000-0000EACC0000}"/>
    <cellStyle name="20% - Accent1 9 4" xfId="52643" xr:uid="{00000000-0005-0000-0000-0000EBCC0000}"/>
    <cellStyle name="20% - Accent1 9 4 10" xfId="52644" xr:uid="{00000000-0005-0000-0000-0000ECCC0000}"/>
    <cellStyle name="20% - Accent1 9 4 10 2" xfId="52645" xr:uid="{00000000-0005-0000-0000-0000EDCC0000}"/>
    <cellStyle name="20% - Accent1 9 4 11" xfId="52646" xr:uid="{00000000-0005-0000-0000-0000EECC0000}"/>
    <cellStyle name="20% - Accent1 9 4 2" xfId="52647" xr:uid="{00000000-0005-0000-0000-0000EFCC0000}"/>
    <cellStyle name="20% - Accent1 9 4 2 2" xfId="52648" xr:uid="{00000000-0005-0000-0000-0000F0CC0000}"/>
    <cellStyle name="20% - Accent1 9 4 2 2 2" xfId="52649" xr:uid="{00000000-0005-0000-0000-0000F1CC0000}"/>
    <cellStyle name="20% - Accent1 9 4 2 2 2 2" xfId="52650" xr:uid="{00000000-0005-0000-0000-0000F2CC0000}"/>
    <cellStyle name="20% - Accent1 9 4 2 2 2 2 2" xfId="52651" xr:uid="{00000000-0005-0000-0000-0000F3CC0000}"/>
    <cellStyle name="20% - Accent1 9 4 2 2 2 3" xfId="52652" xr:uid="{00000000-0005-0000-0000-0000F4CC0000}"/>
    <cellStyle name="20% - Accent1 9 4 2 2 3" xfId="52653" xr:uid="{00000000-0005-0000-0000-0000F5CC0000}"/>
    <cellStyle name="20% - Accent1 9 4 2 2 3 2" xfId="52654" xr:uid="{00000000-0005-0000-0000-0000F6CC0000}"/>
    <cellStyle name="20% - Accent1 9 4 2 2 4" xfId="52655" xr:uid="{00000000-0005-0000-0000-0000F7CC0000}"/>
    <cellStyle name="20% - Accent1 9 4 2 3" xfId="52656" xr:uid="{00000000-0005-0000-0000-0000F8CC0000}"/>
    <cellStyle name="20% - Accent1 9 4 2 3 2" xfId="52657" xr:uid="{00000000-0005-0000-0000-0000F9CC0000}"/>
    <cellStyle name="20% - Accent1 9 4 2 3 2 2" xfId="52658" xr:uid="{00000000-0005-0000-0000-0000FACC0000}"/>
    <cellStyle name="20% - Accent1 9 4 2 3 2 2 2" xfId="52659" xr:uid="{00000000-0005-0000-0000-0000FBCC0000}"/>
    <cellStyle name="20% - Accent1 9 4 2 3 2 3" xfId="52660" xr:uid="{00000000-0005-0000-0000-0000FCCC0000}"/>
    <cellStyle name="20% - Accent1 9 4 2 3 3" xfId="52661" xr:uid="{00000000-0005-0000-0000-0000FDCC0000}"/>
    <cellStyle name="20% - Accent1 9 4 2 3 3 2" xfId="52662" xr:uid="{00000000-0005-0000-0000-0000FECC0000}"/>
    <cellStyle name="20% - Accent1 9 4 2 3 4" xfId="52663" xr:uid="{00000000-0005-0000-0000-0000FFCC0000}"/>
    <cellStyle name="20% - Accent1 9 4 2 4" xfId="52664" xr:uid="{00000000-0005-0000-0000-000000CD0000}"/>
    <cellStyle name="20% - Accent1 9 4 2 4 2" xfId="52665" xr:uid="{00000000-0005-0000-0000-000001CD0000}"/>
    <cellStyle name="20% - Accent1 9 4 2 4 2 2" xfId="52666" xr:uid="{00000000-0005-0000-0000-000002CD0000}"/>
    <cellStyle name="20% - Accent1 9 4 2 4 2 2 2" xfId="52667" xr:uid="{00000000-0005-0000-0000-000003CD0000}"/>
    <cellStyle name="20% - Accent1 9 4 2 4 2 3" xfId="52668" xr:uid="{00000000-0005-0000-0000-000004CD0000}"/>
    <cellStyle name="20% - Accent1 9 4 2 4 3" xfId="52669" xr:uid="{00000000-0005-0000-0000-000005CD0000}"/>
    <cellStyle name="20% - Accent1 9 4 2 4 3 2" xfId="52670" xr:uid="{00000000-0005-0000-0000-000006CD0000}"/>
    <cellStyle name="20% - Accent1 9 4 2 4 4" xfId="52671" xr:uid="{00000000-0005-0000-0000-000007CD0000}"/>
    <cellStyle name="20% - Accent1 9 4 2 5" xfId="52672" xr:uid="{00000000-0005-0000-0000-000008CD0000}"/>
    <cellStyle name="20% - Accent1 9 4 2 5 2" xfId="52673" xr:uid="{00000000-0005-0000-0000-000009CD0000}"/>
    <cellStyle name="20% - Accent1 9 4 2 5 2 2" xfId="52674" xr:uid="{00000000-0005-0000-0000-00000ACD0000}"/>
    <cellStyle name="20% - Accent1 9 4 2 5 3" xfId="52675" xr:uid="{00000000-0005-0000-0000-00000BCD0000}"/>
    <cellStyle name="20% - Accent1 9 4 2 6" xfId="52676" xr:uid="{00000000-0005-0000-0000-00000CCD0000}"/>
    <cellStyle name="20% - Accent1 9 4 2 6 2" xfId="52677" xr:uid="{00000000-0005-0000-0000-00000DCD0000}"/>
    <cellStyle name="20% - Accent1 9 4 2 6 2 2" xfId="52678" xr:uid="{00000000-0005-0000-0000-00000ECD0000}"/>
    <cellStyle name="20% - Accent1 9 4 2 6 3" xfId="52679" xr:uid="{00000000-0005-0000-0000-00000FCD0000}"/>
    <cellStyle name="20% - Accent1 9 4 2 7" xfId="52680" xr:uid="{00000000-0005-0000-0000-000010CD0000}"/>
    <cellStyle name="20% - Accent1 9 4 2 7 2" xfId="52681" xr:uid="{00000000-0005-0000-0000-000011CD0000}"/>
    <cellStyle name="20% - Accent1 9 4 2 8" xfId="52682" xr:uid="{00000000-0005-0000-0000-000012CD0000}"/>
    <cellStyle name="20% - Accent1 9 4 2 8 2" xfId="52683" xr:uid="{00000000-0005-0000-0000-000013CD0000}"/>
    <cellStyle name="20% - Accent1 9 4 2 9" xfId="52684" xr:uid="{00000000-0005-0000-0000-000014CD0000}"/>
    <cellStyle name="20% - Accent1 9 4 3" xfId="52685" xr:uid="{00000000-0005-0000-0000-000015CD0000}"/>
    <cellStyle name="20% - Accent1 9 4 3 2" xfId="52686" xr:uid="{00000000-0005-0000-0000-000016CD0000}"/>
    <cellStyle name="20% - Accent1 9 4 3 2 2" xfId="52687" xr:uid="{00000000-0005-0000-0000-000017CD0000}"/>
    <cellStyle name="20% - Accent1 9 4 3 2 2 2" xfId="52688" xr:uid="{00000000-0005-0000-0000-000018CD0000}"/>
    <cellStyle name="20% - Accent1 9 4 3 2 2 2 2" xfId="52689" xr:uid="{00000000-0005-0000-0000-000019CD0000}"/>
    <cellStyle name="20% - Accent1 9 4 3 2 2 3" xfId="52690" xr:uid="{00000000-0005-0000-0000-00001ACD0000}"/>
    <cellStyle name="20% - Accent1 9 4 3 2 3" xfId="52691" xr:uid="{00000000-0005-0000-0000-00001BCD0000}"/>
    <cellStyle name="20% - Accent1 9 4 3 2 3 2" xfId="52692" xr:uid="{00000000-0005-0000-0000-00001CCD0000}"/>
    <cellStyle name="20% - Accent1 9 4 3 2 4" xfId="52693" xr:uid="{00000000-0005-0000-0000-00001DCD0000}"/>
    <cellStyle name="20% - Accent1 9 4 3 3" xfId="52694" xr:uid="{00000000-0005-0000-0000-00001ECD0000}"/>
    <cellStyle name="20% - Accent1 9 4 3 3 2" xfId="52695" xr:uid="{00000000-0005-0000-0000-00001FCD0000}"/>
    <cellStyle name="20% - Accent1 9 4 3 3 2 2" xfId="52696" xr:uid="{00000000-0005-0000-0000-000020CD0000}"/>
    <cellStyle name="20% - Accent1 9 4 3 3 2 2 2" xfId="52697" xr:uid="{00000000-0005-0000-0000-000021CD0000}"/>
    <cellStyle name="20% - Accent1 9 4 3 3 2 3" xfId="52698" xr:uid="{00000000-0005-0000-0000-000022CD0000}"/>
    <cellStyle name="20% - Accent1 9 4 3 3 3" xfId="52699" xr:uid="{00000000-0005-0000-0000-000023CD0000}"/>
    <cellStyle name="20% - Accent1 9 4 3 3 3 2" xfId="52700" xr:uid="{00000000-0005-0000-0000-000024CD0000}"/>
    <cellStyle name="20% - Accent1 9 4 3 3 4" xfId="52701" xr:uid="{00000000-0005-0000-0000-000025CD0000}"/>
    <cellStyle name="20% - Accent1 9 4 3 4" xfId="52702" xr:uid="{00000000-0005-0000-0000-000026CD0000}"/>
    <cellStyle name="20% - Accent1 9 4 3 4 2" xfId="52703" xr:uid="{00000000-0005-0000-0000-000027CD0000}"/>
    <cellStyle name="20% - Accent1 9 4 3 4 2 2" xfId="52704" xr:uid="{00000000-0005-0000-0000-000028CD0000}"/>
    <cellStyle name="20% - Accent1 9 4 3 4 2 2 2" xfId="52705" xr:uid="{00000000-0005-0000-0000-000029CD0000}"/>
    <cellStyle name="20% - Accent1 9 4 3 4 2 3" xfId="52706" xr:uid="{00000000-0005-0000-0000-00002ACD0000}"/>
    <cellStyle name="20% - Accent1 9 4 3 4 3" xfId="52707" xr:uid="{00000000-0005-0000-0000-00002BCD0000}"/>
    <cellStyle name="20% - Accent1 9 4 3 4 3 2" xfId="52708" xr:uid="{00000000-0005-0000-0000-00002CCD0000}"/>
    <cellStyle name="20% - Accent1 9 4 3 4 4" xfId="52709" xr:uid="{00000000-0005-0000-0000-00002DCD0000}"/>
    <cellStyle name="20% - Accent1 9 4 3 5" xfId="52710" xr:uid="{00000000-0005-0000-0000-00002ECD0000}"/>
    <cellStyle name="20% - Accent1 9 4 3 5 2" xfId="52711" xr:uid="{00000000-0005-0000-0000-00002FCD0000}"/>
    <cellStyle name="20% - Accent1 9 4 3 5 2 2" xfId="52712" xr:uid="{00000000-0005-0000-0000-000030CD0000}"/>
    <cellStyle name="20% - Accent1 9 4 3 5 3" xfId="52713" xr:uid="{00000000-0005-0000-0000-000031CD0000}"/>
    <cellStyle name="20% - Accent1 9 4 3 6" xfId="52714" xr:uid="{00000000-0005-0000-0000-000032CD0000}"/>
    <cellStyle name="20% - Accent1 9 4 3 6 2" xfId="52715" xr:uid="{00000000-0005-0000-0000-000033CD0000}"/>
    <cellStyle name="20% - Accent1 9 4 3 6 2 2" xfId="52716" xr:uid="{00000000-0005-0000-0000-000034CD0000}"/>
    <cellStyle name="20% - Accent1 9 4 3 6 3" xfId="52717" xr:uid="{00000000-0005-0000-0000-000035CD0000}"/>
    <cellStyle name="20% - Accent1 9 4 3 7" xfId="52718" xr:uid="{00000000-0005-0000-0000-000036CD0000}"/>
    <cellStyle name="20% - Accent1 9 4 3 7 2" xfId="52719" xr:uid="{00000000-0005-0000-0000-000037CD0000}"/>
    <cellStyle name="20% - Accent1 9 4 3 8" xfId="52720" xr:uid="{00000000-0005-0000-0000-000038CD0000}"/>
    <cellStyle name="20% - Accent1 9 4 3 8 2" xfId="52721" xr:uid="{00000000-0005-0000-0000-000039CD0000}"/>
    <cellStyle name="20% - Accent1 9 4 3 9" xfId="52722" xr:uid="{00000000-0005-0000-0000-00003ACD0000}"/>
    <cellStyle name="20% - Accent1 9 4 4" xfId="52723" xr:uid="{00000000-0005-0000-0000-00003BCD0000}"/>
    <cellStyle name="20% - Accent1 9 4 4 2" xfId="52724" xr:uid="{00000000-0005-0000-0000-00003CCD0000}"/>
    <cellStyle name="20% - Accent1 9 4 4 2 2" xfId="52725" xr:uid="{00000000-0005-0000-0000-00003DCD0000}"/>
    <cellStyle name="20% - Accent1 9 4 4 2 2 2" xfId="52726" xr:uid="{00000000-0005-0000-0000-00003ECD0000}"/>
    <cellStyle name="20% - Accent1 9 4 4 2 3" xfId="52727" xr:uid="{00000000-0005-0000-0000-00003FCD0000}"/>
    <cellStyle name="20% - Accent1 9 4 4 3" xfId="52728" xr:uid="{00000000-0005-0000-0000-000040CD0000}"/>
    <cellStyle name="20% - Accent1 9 4 4 3 2" xfId="52729" xr:uid="{00000000-0005-0000-0000-000041CD0000}"/>
    <cellStyle name="20% - Accent1 9 4 4 4" xfId="52730" xr:uid="{00000000-0005-0000-0000-000042CD0000}"/>
    <cellStyle name="20% - Accent1 9 4 5" xfId="52731" xr:uid="{00000000-0005-0000-0000-000043CD0000}"/>
    <cellStyle name="20% - Accent1 9 4 5 2" xfId="52732" xr:uid="{00000000-0005-0000-0000-000044CD0000}"/>
    <cellStyle name="20% - Accent1 9 4 5 2 2" xfId="52733" xr:uid="{00000000-0005-0000-0000-000045CD0000}"/>
    <cellStyle name="20% - Accent1 9 4 5 2 2 2" xfId="52734" xr:uid="{00000000-0005-0000-0000-000046CD0000}"/>
    <cellStyle name="20% - Accent1 9 4 5 2 3" xfId="52735" xr:uid="{00000000-0005-0000-0000-000047CD0000}"/>
    <cellStyle name="20% - Accent1 9 4 5 3" xfId="52736" xr:uid="{00000000-0005-0000-0000-000048CD0000}"/>
    <cellStyle name="20% - Accent1 9 4 5 3 2" xfId="52737" xr:uid="{00000000-0005-0000-0000-000049CD0000}"/>
    <cellStyle name="20% - Accent1 9 4 5 4" xfId="52738" xr:uid="{00000000-0005-0000-0000-00004ACD0000}"/>
    <cellStyle name="20% - Accent1 9 4 6" xfId="52739" xr:uid="{00000000-0005-0000-0000-00004BCD0000}"/>
    <cellStyle name="20% - Accent1 9 4 6 2" xfId="52740" xr:uid="{00000000-0005-0000-0000-00004CCD0000}"/>
    <cellStyle name="20% - Accent1 9 4 6 2 2" xfId="52741" xr:uid="{00000000-0005-0000-0000-00004DCD0000}"/>
    <cellStyle name="20% - Accent1 9 4 6 2 2 2" xfId="52742" xr:uid="{00000000-0005-0000-0000-00004ECD0000}"/>
    <cellStyle name="20% - Accent1 9 4 6 2 3" xfId="52743" xr:uid="{00000000-0005-0000-0000-00004FCD0000}"/>
    <cellStyle name="20% - Accent1 9 4 6 3" xfId="52744" xr:uid="{00000000-0005-0000-0000-000050CD0000}"/>
    <cellStyle name="20% - Accent1 9 4 6 3 2" xfId="52745" xr:uid="{00000000-0005-0000-0000-000051CD0000}"/>
    <cellStyle name="20% - Accent1 9 4 6 4" xfId="52746" xr:uid="{00000000-0005-0000-0000-000052CD0000}"/>
    <cellStyle name="20% - Accent1 9 4 7" xfId="52747" xr:uid="{00000000-0005-0000-0000-000053CD0000}"/>
    <cellStyle name="20% - Accent1 9 4 7 2" xfId="52748" xr:uid="{00000000-0005-0000-0000-000054CD0000}"/>
    <cellStyle name="20% - Accent1 9 4 7 2 2" xfId="52749" xr:uid="{00000000-0005-0000-0000-000055CD0000}"/>
    <cellStyle name="20% - Accent1 9 4 7 3" xfId="52750" xr:uid="{00000000-0005-0000-0000-000056CD0000}"/>
    <cellStyle name="20% - Accent1 9 4 8" xfId="52751" xr:uid="{00000000-0005-0000-0000-000057CD0000}"/>
    <cellStyle name="20% - Accent1 9 4 8 2" xfId="52752" xr:uid="{00000000-0005-0000-0000-000058CD0000}"/>
    <cellStyle name="20% - Accent1 9 4 8 2 2" xfId="52753" xr:uid="{00000000-0005-0000-0000-000059CD0000}"/>
    <cellStyle name="20% - Accent1 9 4 8 3" xfId="52754" xr:uid="{00000000-0005-0000-0000-00005ACD0000}"/>
    <cellStyle name="20% - Accent1 9 4 9" xfId="52755" xr:uid="{00000000-0005-0000-0000-00005BCD0000}"/>
    <cellStyle name="20% - Accent1 9 4 9 2" xfId="52756" xr:uid="{00000000-0005-0000-0000-00005CCD0000}"/>
    <cellStyle name="20% - Accent1 9 5" xfId="52757" xr:uid="{00000000-0005-0000-0000-00005DCD0000}"/>
    <cellStyle name="20% - Accent1 9 5 2" xfId="52758" xr:uid="{00000000-0005-0000-0000-00005ECD0000}"/>
    <cellStyle name="20% - Accent1 9 5 2 2" xfId="52759" xr:uid="{00000000-0005-0000-0000-00005FCD0000}"/>
    <cellStyle name="20% - Accent1 9 5 2 2 2" xfId="52760" xr:uid="{00000000-0005-0000-0000-000060CD0000}"/>
    <cellStyle name="20% - Accent1 9 5 2 2 2 2" xfId="52761" xr:uid="{00000000-0005-0000-0000-000061CD0000}"/>
    <cellStyle name="20% - Accent1 9 5 2 2 3" xfId="52762" xr:uid="{00000000-0005-0000-0000-000062CD0000}"/>
    <cellStyle name="20% - Accent1 9 5 2 3" xfId="52763" xr:uid="{00000000-0005-0000-0000-000063CD0000}"/>
    <cellStyle name="20% - Accent1 9 5 2 3 2" xfId="52764" xr:uid="{00000000-0005-0000-0000-000064CD0000}"/>
    <cellStyle name="20% - Accent1 9 5 2 4" xfId="52765" xr:uid="{00000000-0005-0000-0000-000065CD0000}"/>
    <cellStyle name="20% - Accent1 9 5 3" xfId="52766" xr:uid="{00000000-0005-0000-0000-000066CD0000}"/>
    <cellStyle name="20% - Accent1 9 5 3 2" xfId="52767" xr:uid="{00000000-0005-0000-0000-000067CD0000}"/>
    <cellStyle name="20% - Accent1 9 5 3 2 2" xfId="52768" xr:uid="{00000000-0005-0000-0000-000068CD0000}"/>
    <cellStyle name="20% - Accent1 9 5 3 2 2 2" xfId="52769" xr:uid="{00000000-0005-0000-0000-000069CD0000}"/>
    <cellStyle name="20% - Accent1 9 5 3 2 3" xfId="52770" xr:uid="{00000000-0005-0000-0000-00006ACD0000}"/>
    <cellStyle name="20% - Accent1 9 5 3 3" xfId="52771" xr:uid="{00000000-0005-0000-0000-00006BCD0000}"/>
    <cellStyle name="20% - Accent1 9 5 3 3 2" xfId="52772" xr:uid="{00000000-0005-0000-0000-00006CCD0000}"/>
    <cellStyle name="20% - Accent1 9 5 3 4" xfId="52773" xr:uid="{00000000-0005-0000-0000-00006DCD0000}"/>
    <cellStyle name="20% - Accent1 9 5 4" xfId="52774" xr:uid="{00000000-0005-0000-0000-00006ECD0000}"/>
    <cellStyle name="20% - Accent1 9 5 4 2" xfId="52775" xr:uid="{00000000-0005-0000-0000-00006FCD0000}"/>
    <cellStyle name="20% - Accent1 9 5 4 2 2" xfId="52776" xr:uid="{00000000-0005-0000-0000-000070CD0000}"/>
    <cellStyle name="20% - Accent1 9 5 4 2 2 2" xfId="52777" xr:uid="{00000000-0005-0000-0000-000071CD0000}"/>
    <cellStyle name="20% - Accent1 9 5 4 2 3" xfId="52778" xr:uid="{00000000-0005-0000-0000-000072CD0000}"/>
    <cellStyle name="20% - Accent1 9 5 4 3" xfId="52779" xr:uid="{00000000-0005-0000-0000-000073CD0000}"/>
    <cellStyle name="20% - Accent1 9 5 4 3 2" xfId="52780" xr:uid="{00000000-0005-0000-0000-000074CD0000}"/>
    <cellStyle name="20% - Accent1 9 5 4 4" xfId="52781" xr:uid="{00000000-0005-0000-0000-000075CD0000}"/>
    <cellStyle name="20% - Accent1 9 5 5" xfId="52782" xr:uid="{00000000-0005-0000-0000-000076CD0000}"/>
    <cellStyle name="20% - Accent1 9 5 5 2" xfId="52783" xr:uid="{00000000-0005-0000-0000-000077CD0000}"/>
    <cellStyle name="20% - Accent1 9 5 5 2 2" xfId="52784" xr:uid="{00000000-0005-0000-0000-000078CD0000}"/>
    <cellStyle name="20% - Accent1 9 5 5 3" xfId="52785" xr:uid="{00000000-0005-0000-0000-000079CD0000}"/>
    <cellStyle name="20% - Accent1 9 5 6" xfId="52786" xr:uid="{00000000-0005-0000-0000-00007ACD0000}"/>
    <cellStyle name="20% - Accent1 9 5 6 2" xfId="52787" xr:uid="{00000000-0005-0000-0000-00007BCD0000}"/>
    <cellStyle name="20% - Accent1 9 5 6 2 2" xfId="52788" xr:uid="{00000000-0005-0000-0000-00007CCD0000}"/>
    <cellStyle name="20% - Accent1 9 5 6 3" xfId="52789" xr:uid="{00000000-0005-0000-0000-00007DCD0000}"/>
    <cellStyle name="20% - Accent1 9 5 7" xfId="52790" xr:uid="{00000000-0005-0000-0000-00007ECD0000}"/>
    <cellStyle name="20% - Accent1 9 5 7 2" xfId="52791" xr:uid="{00000000-0005-0000-0000-00007FCD0000}"/>
    <cellStyle name="20% - Accent1 9 5 8" xfId="52792" xr:uid="{00000000-0005-0000-0000-000080CD0000}"/>
    <cellStyle name="20% - Accent1 9 5 8 2" xfId="52793" xr:uid="{00000000-0005-0000-0000-000081CD0000}"/>
    <cellStyle name="20% - Accent1 9 5 9" xfId="52794" xr:uid="{00000000-0005-0000-0000-000082CD0000}"/>
    <cellStyle name="20% - Accent1 9 6" xfId="52795" xr:uid="{00000000-0005-0000-0000-000083CD0000}"/>
    <cellStyle name="20% - Accent1 9 6 2" xfId="52796" xr:uid="{00000000-0005-0000-0000-000084CD0000}"/>
    <cellStyle name="20% - Accent1 9 6 2 2" xfId="52797" xr:uid="{00000000-0005-0000-0000-000085CD0000}"/>
    <cellStyle name="20% - Accent1 9 6 2 2 2" xfId="52798" xr:uid="{00000000-0005-0000-0000-000086CD0000}"/>
    <cellStyle name="20% - Accent1 9 6 2 2 2 2" xfId="52799" xr:uid="{00000000-0005-0000-0000-000087CD0000}"/>
    <cellStyle name="20% - Accent1 9 6 2 2 3" xfId="52800" xr:uid="{00000000-0005-0000-0000-000088CD0000}"/>
    <cellStyle name="20% - Accent1 9 6 2 3" xfId="52801" xr:uid="{00000000-0005-0000-0000-000089CD0000}"/>
    <cellStyle name="20% - Accent1 9 6 2 3 2" xfId="52802" xr:uid="{00000000-0005-0000-0000-00008ACD0000}"/>
    <cellStyle name="20% - Accent1 9 6 2 4" xfId="52803" xr:uid="{00000000-0005-0000-0000-00008BCD0000}"/>
    <cellStyle name="20% - Accent1 9 6 3" xfId="52804" xr:uid="{00000000-0005-0000-0000-00008CCD0000}"/>
    <cellStyle name="20% - Accent1 9 6 3 2" xfId="52805" xr:uid="{00000000-0005-0000-0000-00008DCD0000}"/>
    <cellStyle name="20% - Accent1 9 6 3 2 2" xfId="52806" xr:uid="{00000000-0005-0000-0000-00008ECD0000}"/>
    <cellStyle name="20% - Accent1 9 6 3 2 2 2" xfId="52807" xr:uid="{00000000-0005-0000-0000-00008FCD0000}"/>
    <cellStyle name="20% - Accent1 9 6 3 2 3" xfId="52808" xr:uid="{00000000-0005-0000-0000-000090CD0000}"/>
    <cellStyle name="20% - Accent1 9 6 3 3" xfId="52809" xr:uid="{00000000-0005-0000-0000-000091CD0000}"/>
    <cellStyle name="20% - Accent1 9 6 3 3 2" xfId="52810" xr:uid="{00000000-0005-0000-0000-000092CD0000}"/>
    <cellStyle name="20% - Accent1 9 6 3 4" xfId="52811" xr:uid="{00000000-0005-0000-0000-000093CD0000}"/>
    <cellStyle name="20% - Accent1 9 6 4" xfId="52812" xr:uid="{00000000-0005-0000-0000-000094CD0000}"/>
    <cellStyle name="20% - Accent1 9 6 4 2" xfId="52813" xr:uid="{00000000-0005-0000-0000-000095CD0000}"/>
    <cellStyle name="20% - Accent1 9 6 4 2 2" xfId="52814" xr:uid="{00000000-0005-0000-0000-000096CD0000}"/>
    <cellStyle name="20% - Accent1 9 6 4 2 2 2" xfId="52815" xr:uid="{00000000-0005-0000-0000-000097CD0000}"/>
    <cellStyle name="20% - Accent1 9 6 4 2 3" xfId="52816" xr:uid="{00000000-0005-0000-0000-000098CD0000}"/>
    <cellStyle name="20% - Accent1 9 6 4 3" xfId="52817" xr:uid="{00000000-0005-0000-0000-000099CD0000}"/>
    <cellStyle name="20% - Accent1 9 6 4 3 2" xfId="52818" xr:uid="{00000000-0005-0000-0000-00009ACD0000}"/>
    <cellStyle name="20% - Accent1 9 6 4 4" xfId="52819" xr:uid="{00000000-0005-0000-0000-00009BCD0000}"/>
    <cellStyle name="20% - Accent1 9 6 5" xfId="52820" xr:uid="{00000000-0005-0000-0000-00009CCD0000}"/>
    <cellStyle name="20% - Accent1 9 6 5 2" xfId="52821" xr:uid="{00000000-0005-0000-0000-00009DCD0000}"/>
    <cellStyle name="20% - Accent1 9 6 5 2 2" xfId="52822" xr:uid="{00000000-0005-0000-0000-00009ECD0000}"/>
    <cellStyle name="20% - Accent1 9 6 5 3" xfId="52823" xr:uid="{00000000-0005-0000-0000-00009FCD0000}"/>
    <cellStyle name="20% - Accent1 9 6 6" xfId="52824" xr:uid="{00000000-0005-0000-0000-0000A0CD0000}"/>
    <cellStyle name="20% - Accent1 9 6 6 2" xfId="52825" xr:uid="{00000000-0005-0000-0000-0000A1CD0000}"/>
    <cellStyle name="20% - Accent1 9 6 6 2 2" xfId="52826" xr:uid="{00000000-0005-0000-0000-0000A2CD0000}"/>
    <cellStyle name="20% - Accent1 9 6 6 3" xfId="52827" xr:uid="{00000000-0005-0000-0000-0000A3CD0000}"/>
    <cellStyle name="20% - Accent1 9 6 7" xfId="52828" xr:uid="{00000000-0005-0000-0000-0000A4CD0000}"/>
    <cellStyle name="20% - Accent1 9 6 7 2" xfId="52829" xr:uid="{00000000-0005-0000-0000-0000A5CD0000}"/>
    <cellStyle name="20% - Accent1 9 6 8" xfId="52830" xr:uid="{00000000-0005-0000-0000-0000A6CD0000}"/>
    <cellStyle name="20% - Accent1 9 6 8 2" xfId="52831" xr:uid="{00000000-0005-0000-0000-0000A7CD0000}"/>
    <cellStyle name="20% - Accent1 9 6 9" xfId="52832" xr:uid="{00000000-0005-0000-0000-0000A8CD0000}"/>
    <cellStyle name="20% - Accent1 9 7" xfId="52833" xr:uid="{00000000-0005-0000-0000-0000A9CD0000}"/>
    <cellStyle name="20% - Accent1 9 7 2" xfId="52834" xr:uid="{00000000-0005-0000-0000-0000AACD0000}"/>
    <cellStyle name="20% - Accent1 9 7 2 2" xfId="52835" xr:uid="{00000000-0005-0000-0000-0000ABCD0000}"/>
    <cellStyle name="20% - Accent1 9 7 2 2 2" xfId="52836" xr:uid="{00000000-0005-0000-0000-0000ACCD0000}"/>
    <cellStyle name="20% - Accent1 9 7 2 3" xfId="52837" xr:uid="{00000000-0005-0000-0000-0000ADCD0000}"/>
    <cellStyle name="20% - Accent1 9 7 3" xfId="52838" xr:uid="{00000000-0005-0000-0000-0000AECD0000}"/>
    <cellStyle name="20% - Accent1 9 7 3 2" xfId="52839" xr:uid="{00000000-0005-0000-0000-0000AFCD0000}"/>
    <cellStyle name="20% - Accent1 9 7 4" xfId="52840" xr:uid="{00000000-0005-0000-0000-0000B0CD0000}"/>
    <cellStyle name="20% - Accent1 9 8" xfId="52841" xr:uid="{00000000-0005-0000-0000-0000B1CD0000}"/>
    <cellStyle name="20% - Accent1 9 8 2" xfId="52842" xr:uid="{00000000-0005-0000-0000-0000B2CD0000}"/>
    <cellStyle name="20% - Accent1 9 8 2 2" xfId="52843" xr:uid="{00000000-0005-0000-0000-0000B3CD0000}"/>
    <cellStyle name="20% - Accent1 9 8 2 2 2" xfId="52844" xr:uid="{00000000-0005-0000-0000-0000B4CD0000}"/>
    <cellStyle name="20% - Accent1 9 8 2 3" xfId="52845" xr:uid="{00000000-0005-0000-0000-0000B5CD0000}"/>
    <cellStyle name="20% - Accent1 9 8 3" xfId="52846" xr:uid="{00000000-0005-0000-0000-0000B6CD0000}"/>
    <cellStyle name="20% - Accent1 9 8 3 2" xfId="52847" xr:uid="{00000000-0005-0000-0000-0000B7CD0000}"/>
    <cellStyle name="20% - Accent1 9 8 4" xfId="52848" xr:uid="{00000000-0005-0000-0000-0000B8CD0000}"/>
    <cellStyle name="20% - Accent1 9 9" xfId="52849" xr:uid="{00000000-0005-0000-0000-0000B9CD0000}"/>
    <cellStyle name="20% - Accent1 9 9 2" xfId="52850" xr:uid="{00000000-0005-0000-0000-0000BACD0000}"/>
    <cellStyle name="20% - Accent1 9 9 2 2" xfId="52851" xr:uid="{00000000-0005-0000-0000-0000BBCD0000}"/>
    <cellStyle name="20% - Accent1 9 9 2 2 2" xfId="52852" xr:uid="{00000000-0005-0000-0000-0000BCCD0000}"/>
    <cellStyle name="20% - Accent1 9 9 2 3" xfId="52853" xr:uid="{00000000-0005-0000-0000-0000BDCD0000}"/>
    <cellStyle name="20% - Accent1 9 9 3" xfId="52854" xr:uid="{00000000-0005-0000-0000-0000BECD0000}"/>
    <cellStyle name="20% - Accent1 9 9 3 2" xfId="52855" xr:uid="{00000000-0005-0000-0000-0000BFCD0000}"/>
    <cellStyle name="20% - Accent1 9 9 4" xfId="52856" xr:uid="{00000000-0005-0000-0000-0000C0CD0000}"/>
    <cellStyle name="20% - Accent2" xfId="40" builtinId="34" customBuiltin="1"/>
    <cellStyle name="20% - Accent2 2" xfId="120" xr:uid="{00000000-0005-0000-0000-0000C2CD0000}"/>
    <cellStyle name="20% - Accent2 3" xfId="121" xr:uid="{00000000-0005-0000-0000-0000C3CD0000}"/>
    <cellStyle name="20% - Accent3" xfId="44" builtinId="38" customBuiltin="1"/>
    <cellStyle name="20% - Accent3 2" xfId="122" xr:uid="{00000000-0005-0000-0000-0000C5CD0000}"/>
    <cellStyle name="20% - Accent3 3" xfId="123" xr:uid="{00000000-0005-0000-0000-0000C6CD0000}"/>
    <cellStyle name="20% - Accent4" xfId="48" builtinId="42" customBuiltin="1"/>
    <cellStyle name="20% - Accent4 2" xfId="124" xr:uid="{00000000-0005-0000-0000-0000C8CD0000}"/>
    <cellStyle name="20% - Accent4 3" xfId="125" xr:uid="{00000000-0005-0000-0000-0000C9CD0000}"/>
    <cellStyle name="20% - Accent5" xfId="52" builtinId="46" customBuiltin="1"/>
    <cellStyle name="20% - Accent5 2" xfId="126" xr:uid="{00000000-0005-0000-0000-0000CBCD0000}"/>
    <cellStyle name="20% - Accent5 3" xfId="127" xr:uid="{00000000-0005-0000-0000-0000CCCD0000}"/>
    <cellStyle name="20% - Accent6" xfId="56" builtinId="50" customBuiltin="1"/>
    <cellStyle name="20% - Accent6 2" xfId="128" xr:uid="{00000000-0005-0000-0000-0000CECD0000}"/>
    <cellStyle name="20% - Accent6 3" xfId="129" xr:uid="{00000000-0005-0000-0000-0000CFCD0000}"/>
    <cellStyle name="40% - Accent1" xfId="37" builtinId="31" customBuiltin="1"/>
    <cellStyle name="40% - Accent1 2" xfId="130" xr:uid="{00000000-0005-0000-0000-0000D1CD0000}"/>
    <cellStyle name="40% - Accent1 3" xfId="131" xr:uid="{00000000-0005-0000-0000-0000D2CD0000}"/>
    <cellStyle name="40% - Accent2" xfId="41" builtinId="35" customBuiltin="1"/>
    <cellStyle name="40% - Accent2 2" xfId="132" xr:uid="{00000000-0005-0000-0000-0000D4CD0000}"/>
    <cellStyle name="40% - Accent2 3" xfId="133" xr:uid="{00000000-0005-0000-0000-0000D5CD0000}"/>
    <cellStyle name="40% - Accent3" xfId="45" builtinId="39" customBuiltin="1"/>
    <cellStyle name="40% - Accent3 2" xfId="134" xr:uid="{00000000-0005-0000-0000-0000D7CD0000}"/>
    <cellStyle name="40% - Accent3 3" xfId="135" xr:uid="{00000000-0005-0000-0000-0000D8CD0000}"/>
    <cellStyle name="40% - Accent4" xfId="49" builtinId="43" customBuiltin="1"/>
    <cellStyle name="40% - Accent4 2" xfId="136" xr:uid="{00000000-0005-0000-0000-0000DACD0000}"/>
    <cellStyle name="40% - Accent4 3" xfId="137" xr:uid="{00000000-0005-0000-0000-0000DBCD0000}"/>
    <cellStyle name="40% - Accent5" xfId="53" builtinId="47" customBuiltin="1"/>
    <cellStyle name="40% - Accent5 2" xfId="138" xr:uid="{00000000-0005-0000-0000-0000DDCD0000}"/>
    <cellStyle name="40% - Accent5 3" xfId="139" xr:uid="{00000000-0005-0000-0000-0000DECD0000}"/>
    <cellStyle name="40% - Accent6" xfId="57" builtinId="51" customBuiltin="1"/>
    <cellStyle name="40% - Accent6 2" xfId="140" xr:uid="{00000000-0005-0000-0000-0000E0CD0000}"/>
    <cellStyle name="40% - Accent6 3" xfId="141" xr:uid="{00000000-0005-0000-0000-0000E1CD0000}"/>
    <cellStyle name="60% - Accent1" xfId="38" builtinId="32" customBuiltin="1"/>
    <cellStyle name="60% - Accent1 2" xfId="142" xr:uid="{00000000-0005-0000-0000-0000E3CD0000}"/>
    <cellStyle name="60% - Accent2" xfId="42" builtinId="36" customBuiltin="1"/>
    <cellStyle name="60% - Accent2 2" xfId="143" xr:uid="{00000000-0005-0000-0000-0000E5CD0000}"/>
    <cellStyle name="60% - Accent3" xfId="46" builtinId="40" customBuiltin="1"/>
    <cellStyle name="60% - Accent3 2" xfId="144" xr:uid="{00000000-0005-0000-0000-0000E7CD0000}"/>
    <cellStyle name="60% - Accent4" xfId="50" builtinId="44" customBuiltin="1"/>
    <cellStyle name="60% - Accent4 2" xfId="145" xr:uid="{00000000-0005-0000-0000-0000E9CD0000}"/>
    <cellStyle name="60% - Accent5" xfId="54" builtinId="48" customBuiltin="1"/>
    <cellStyle name="60% - Accent5 2" xfId="146" xr:uid="{00000000-0005-0000-0000-0000EBCD0000}"/>
    <cellStyle name="60% - Accent6" xfId="58" builtinId="52" customBuiltin="1"/>
    <cellStyle name="60% - Accent6 2" xfId="147" xr:uid="{00000000-0005-0000-0000-0000EDCD0000}"/>
    <cellStyle name="Accent1" xfId="35" builtinId="29" customBuiltin="1"/>
    <cellStyle name="Accent1 2" xfId="148" xr:uid="{00000000-0005-0000-0000-0000EFCD0000}"/>
    <cellStyle name="Accent2" xfId="39" builtinId="33" customBuiltin="1"/>
    <cellStyle name="Accent2 2" xfId="149" xr:uid="{00000000-0005-0000-0000-0000F1CD0000}"/>
    <cellStyle name="Accent3" xfId="43" builtinId="37" customBuiltin="1"/>
    <cellStyle name="Accent3 2" xfId="150" xr:uid="{00000000-0005-0000-0000-0000F3CD0000}"/>
    <cellStyle name="Accent4" xfId="47" builtinId="41" customBuiltin="1"/>
    <cellStyle name="Accent4 2" xfId="151" xr:uid="{00000000-0005-0000-0000-0000F5CD0000}"/>
    <cellStyle name="Accent5" xfId="51" builtinId="45" customBuiltin="1"/>
    <cellStyle name="Accent5 2" xfId="152" xr:uid="{00000000-0005-0000-0000-0000F7CD0000}"/>
    <cellStyle name="Accent6" xfId="55" builtinId="49" customBuiltin="1"/>
    <cellStyle name="Accent6 2" xfId="153" xr:uid="{00000000-0005-0000-0000-0000F9CD0000}"/>
    <cellStyle name="Bad" xfId="154" xr:uid="{00000000-0005-0000-0000-0000FACD0000}"/>
    <cellStyle name="Bad 2" xfId="155" xr:uid="{00000000-0005-0000-0000-0000FBCD0000}"/>
    <cellStyle name="Berekening" xfId="29" builtinId="22" customBuiltin="1"/>
    <cellStyle name="Berekening 2" xfId="156" xr:uid="{00000000-0005-0000-0000-0000FDCD0000}"/>
    <cellStyle name="Bold text" xfId="157" xr:uid="{00000000-0005-0000-0000-0000FECD0000}"/>
    <cellStyle name="Calculation" xfId="158" xr:uid="{00000000-0005-0000-0000-0000FFCD0000}"/>
    <cellStyle name="Check Cell" xfId="159" xr:uid="{00000000-0005-0000-0000-000000CE0000}"/>
    <cellStyle name="Comma [0]" xfId="67" xr:uid="{00000000-0005-0000-0000-000001CE0000}"/>
    <cellStyle name="Comma [0] 2" xfId="52857" xr:uid="{00000000-0005-0000-0000-000002CE0000}"/>
    <cellStyle name="Comma [0]_AA BCR/ Basis ruimtestaat 13.0" xfId="1" xr:uid="{00000000-0005-0000-0000-000003CE0000}"/>
    <cellStyle name="Comma_AA BCR/ Basis ruimtestaat 13.0" xfId="2" xr:uid="{00000000-0005-0000-0000-000004CE0000}"/>
    <cellStyle name="Comma_Uurtarieven 2000 LEVERANCIER" xfId="3" xr:uid="{00000000-0005-0000-0000-000006CE0000}"/>
    <cellStyle name="Controlecel" xfId="31" builtinId="23" customBuiltin="1"/>
    <cellStyle name="Controlecel 2" xfId="160" xr:uid="{00000000-0005-0000-0000-000008CE0000}"/>
    <cellStyle name="Currency [0]" xfId="52858" xr:uid="{00000000-0005-0000-0000-000009CE0000}"/>
    <cellStyle name="Currency_AA BCR/ Basis ruimtestaat 13.0" xfId="4" xr:uid="{00000000-0005-0000-0000-00000ACE0000}"/>
    <cellStyle name="Currency_ATIR-Calc-Uurtarief 2001" xfId="5" xr:uid="{00000000-0005-0000-0000-00000BCE0000}"/>
    <cellStyle name="Currency_CALCULATIEBLAD.XLS" xfId="6" xr:uid="{00000000-0005-0000-0000-00000CCE0000}"/>
    <cellStyle name="Euro" xfId="68" xr:uid="{00000000-0005-0000-0000-00000DCE0000}"/>
    <cellStyle name="Euro 2" xfId="69" xr:uid="{00000000-0005-0000-0000-00000ECE0000}"/>
    <cellStyle name="Euro 2 2" xfId="52859" xr:uid="{00000000-0005-0000-0000-00000FCE0000}"/>
    <cellStyle name="Euro 3" xfId="70" xr:uid="{00000000-0005-0000-0000-000010CE0000}"/>
    <cellStyle name="Euro 3 2" xfId="52860" xr:uid="{00000000-0005-0000-0000-000011CE0000}"/>
    <cellStyle name="Euro 4" xfId="71" xr:uid="{00000000-0005-0000-0000-000012CE0000}"/>
    <cellStyle name="euro 5" xfId="52861" xr:uid="{00000000-0005-0000-0000-000013CE0000}"/>
    <cellStyle name="euro 6" xfId="52862" xr:uid="{00000000-0005-0000-0000-000014CE0000}"/>
    <cellStyle name="Euro_Roto Smeets Hilversum v-1" xfId="72" xr:uid="{00000000-0005-0000-0000-000015CE0000}"/>
    <cellStyle name="Explanatory Text" xfId="161" xr:uid="{00000000-0005-0000-0000-000016CE0000}"/>
    <cellStyle name="Followed Hyperlink_Aantal groepen per school.xls" xfId="7" xr:uid="{00000000-0005-0000-0000-000017CE0000}"/>
    <cellStyle name="Gekoppelde cel" xfId="30" builtinId="24" customBuiltin="1"/>
    <cellStyle name="Gekoppelde cel 2" xfId="162" xr:uid="{00000000-0005-0000-0000-000019CE0000}"/>
    <cellStyle name="Goed" xfId="24" builtinId="26" customBuiltin="1"/>
    <cellStyle name="Goed 2" xfId="163" xr:uid="{00000000-0005-0000-0000-00001BCE0000}"/>
    <cellStyle name="Goed 3" xfId="164" xr:uid="{00000000-0005-0000-0000-00001CCE0000}"/>
    <cellStyle name="Good" xfId="165" xr:uid="{00000000-0005-0000-0000-00001DCE0000}"/>
    <cellStyle name="Heading 1" xfId="166" xr:uid="{00000000-0005-0000-0000-00001ECE0000}"/>
    <cellStyle name="Heading 2" xfId="167" xr:uid="{00000000-0005-0000-0000-00001FCE0000}"/>
    <cellStyle name="Heading 3" xfId="168" xr:uid="{00000000-0005-0000-0000-000020CE0000}"/>
    <cellStyle name="Heading 4" xfId="169" xr:uid="{00000000-0005-0000-0000-000021CE0000}"/>
    <cellStyle name="Hyperlink 2" xfId="52863" xr:uid="{00000000-0005-0000-0000-000022CE0000}"/>
    <cellStyle name="Input" xfId="170" xr:uid="{00000000-0005-0000-0000-000023CE0000}"/>
    <cellStyle name="Invoer" xfId="27" builtinId="20" customBuiltin="1"/>
    <cellStyle name="invoer 2" xfId="171" xr:uid="{00000000-0005-0000-0000-000025CE0000}"/>
    <cellStyle name="Komma" xfId="8" builtinId="3"/>
    <cellStyle name="Komma [0] 2" xfId="73" xr:uid="{00000000-0005-0000-0000-000027CE0000}"/>
    <cellStyle name="Komma 2" xfId="74" xr:uid="{00000000-0005-0000-0000-000028CE0000}"/>
    <cellStyle name="Komma 2 2" xfId="52864" xr:uid="{00000000-0005-0000-0000-000029CE0000}"/>
    <cellStyle name="Komma 3" xfId="75" xr:uid="{00000000-0005-0000-0000-00002ACE0000}"/>
    <cellStyle name="Komma 3 2" xfId="76" xr:uid="{00000000-0005-0000-0000-00002BCE0000}"/>
    <cellStyle name="Komma 3 3" xfId="105" xr:uid="{00000000-0005-0000-0000-00002CCE0000}"/>
    <cellStyle name="Komma 4" xfId="77" xr:uid="{00000000-0005-0000-0000-00002DCE0000}"/>
    <cellStyle name="Komma 4 2" xfId="52865" xr:uid="{00000000-0005-0000-0000-00002ECE0000}"/>
    <cellStyle name="Komma 5" xfId="52866" xr:uid="{00000000-0005-0000-0000-00002FCE0000}"/>
    <cellStyle name="Komma 6" xfId="52867" xr:uid="{00000000-0005-0000-0000-000030CE0000}"/>
    <cellStyle name="kop" xfId="78" xr:uid="{00000000-0005-0000-0000-000031CE0000}"/>
    <cellStyle name="Kop 1" xfId="20" builtinId="16" customBuiltin="1"/>
    <cellStyle name="Kop 1 2" xfId="172" xr:uid="{00000000-0005-0000-0000-000033CE0000}"/>
    <cellStyle name="Kop 2" xfId="21" builtinId="17" customBuiltin="1"/>
    <cellStyle name="Kop 2 2" xfId="173" xr:uid="{00000000-0005-0000-0000-000035CE0000}"/>
    <cellStyle name="Kop 3" xfId="22" builtinId="18" customBuiltin="1"/>
    <cellStyle name="Kop 3 2" xfId="174" xr:uid="{00000000-0005-0000-0000-000037CE0000}"/>
    <cellStyle name="Kop 4" xfId="23" builtinId="19" customBuiltin="1"/>
    <cellStyle name="Kop 4 2" xfId="175" xr:uid="{00000000-0005-0000-0000-000039CE0000}"/>
    <cellStyle name="Koppen_rekenblad" xfId="176" xr:uid="{00000000-0005-0000-0000-00003ACE0000}"/>
    <cellStyle name="koppenrekenblad2" xfId="177" xr:uid="{00000000-0005-0000-0000-00003BCE0000}"/>
    <cellStyle name="koppenrekenblad2 2" xfId="52868" xr:uid="{00000000-0005-0000-0000-00003CCE0000}"/>
    <cellStyle name="Linked Cell" xfId="178" xr:uid="{00000000-0005-0000-0000-00003DCE0000}"/>
    <cellStyle name="m2" xfId="179" xr:uid="{00000000-0005-0000-0000-00003ECE0000}"/>
    <cellStyle name="m2 2" xfId="52869" xr:uid="{00000000-0005-0000-0000-00003FCE0000}"/>
    <cellStyle name="Neutraal" xfId="26" builtinId="28" customBuiltin="1"/>
    <cellStyle name="Neutraal 2" xfId="180" xr:uid="{00000000-0005-0000-0000-000041CE0000}"/>
    <cellStyle name="Neutral" xfId="181" xr:uid="{00000000-0005-0000-0000-000042CE0000}"/>
    <cellStyle name="Normaal 2" xfId="79" xr:uid="{00000000-0005-0000-0000-000043CE0000}"/>
    <cellStyle name="Normaal_Basis Inventarisatielijst. xls.xls" xfId="80" xr:uid="{00000000-0005-0000-0000-000044CE0000}"/>
    <cellStyle name="Normal 2" xfId="182" xr:uid="{00000000-0005-0000-0000-000045CE0000}"/>
    <cellStyle name="Normal_ KLM-CTR(STA)-Recap.xls" xfId="9" xr:uid="{00000000-0005-0000-0000-000046CE0000}"/>
    <cellStyle name="Normal_ KLM-CTR(STA)-Recap.xls 2" xfId="62" xr:uid="{00000000-0005-0000-0000-000047CE0000}"/>
    <cellStyle name="Normal_AFRPPRIJS.xls" xfId="10" xr:uid="{00000000-0005-0000-0000-000048CE0000}"/>
    <cellStyle name="Normal_ATIR-Calc-Uurtarief 2001" xfId="11" xr:uid="{00000000-0005-0000-0000-000049CE0000}"/>
    <cellStyle name="Normal_CALCULATIEBLAD.XLS" xfId="12" xr:uid="{00000000-0005-0000-0000-00004ACE0000}"/>
    <cellStyle name="Normal_CALCULATIEBLAD.XLS 2" xfId="63" xr:uid="{00000000-0005-0000-0000-00004BCE0000}"/>
    <cellStyle name="Normal_Uurtarieven 2000 LEVERANCIER" xfId="13" xr:uid="{00000000-0005-0000-0000-00004CCE0000}"/>
    <cellStyle name="Normal_Workbook1_AFRPPRIJS.xls" xfId="14" xr:uid="{00000000-0005-0000-0000-00004DCE0000}"/>
    <cellStyle name="Note" xfId="183" xr:uid="{00000000-0005-0000-0000-00004ECE0000}"/>
    <cellStyle name="Notitie 2" xfId="60" xr:uid="{00000000-0005-0000-0000-00004FCE0000}"/>
    <cellStyle name="Notitie 3" xfId="184" xr:uid="{00000000-0005-0000-0000-000050CE0000}"/>
    <cellStyle name="Ongedefinieerd" xfId="15" xr:uid="{00000000-0005-0000-0000-000051CE0000}"/>
    <cellStyle name="Ongedefinieerd 2" xfId="81" xr:uid="{00000000-0005-0000-0000-000052CE0000}"/>
    <cellStyle name="Ongeldig" xfId="25" builtinId="27" customBuiltin="1"/>
    <cellStyle name="Ongeldig 2" xfId="185" xr:uid="{00000000-0005-0000-0000-000054CE0000}"/>
    <cellStyle name="Output" xfId="186" xr:uid="{00000000-0005-0000-0000-000055CE0000}"/>
    <cellStyle name="Procent" xfId="16" builtinId="5"/>
    <cellStyle name="Procent 2" xfId="65" xr:uid="{00000000-0005-0000-0000-000057CE0000}"/>
    <cellStyle name="Procent 2 2" xfId="82" xr:uid="{00000000-0005-0000-0000-000058CE0000}"/>
    <cellStyle name="Procent 2 3" xfId="52870" xr:uid="{00000000-0005-0000-0000-000059CE0000}"/>
    <cellStyle name="Procent 3" xfId="83" xr:uid="{00000000-0005-0000-0000-00005ACE0000}"/>
    <cellStyle name="Ruimtestaat_Koppen" xfId="187" xr:uid="{00000000-0005-0000-0000-00005BCE0000}"/>
    <cellStyle name="Standaard" xfId="0" builtinId="0"/>
    <cellStyle name="Standaard 10" xfId="84" xr:uid="{00000000-0005-0000-0000-00005DCE0000}"/>
    <cellStyle name="Standaard 10 2" xfId="85" xr:uid="{00000000-0005-0000-0000-00005ECE0000}"/>
    <cellStyle name="Standaard 11" xfId="86" xr:uid="{00000000-0005-0000-0000-00005FCE0000}"/>
    <cellStyle name="Standaard 12" xfId="87" xr:uid="{00000000-0005-0000-0000-000060CE0000}"/>
    <cellStyle name="Standaard 13" xfId="88" xr:uid="{00000000-0005-0000-0000-000061CE0000}"/>
    <cellStyle name="Standaard 13 2" xfId="52871" xr:uid="{00000000-0005-0000-0000-000062CE0000}"/>
    <cellStyle name="Standaard 14" xfId="52872" xr:uid="{00000000-0005-0000-0000-000063CE0000}"/>
    <cellStyle name="Standaard 2" xfId="59" xr:uid="{00000000-0005-0000-0000-000064CE0000}"/>
    <cellStyle name="Standaard 2 2" xfId="89" xr:uid="{00000000-0005-0000-0000-000065CE0000}"/>
    <cellStyle name="Standaard 2 2 2" xfId="90" xr:uid="{00000000-0005-0000-0000-000066CE0000}"/>
    <cellStyle name="Standaard 2 2 2 2" xfId="91" xr:uid="{00000000-0005-0000-0000-000067CE0000}"/>
    <cellStyle name="Standaard 2 3" xfId="92" xr:uid="{00000000-0005-0000-0000-000068CE0000}"/>
    <cellStyle name="Standaard 2 3 2" xfId="52873" xr:uid="{00000000-0005-0000-0000-000069CE0000}"/>
    <cellStyle name="Standaard 2 4" xfId="52874" xr:uid="{00000000-0005-0000-0000-00006ACE0000}"/>
    <cellStyle name="Standaard 3" xfId="64" xr:uid="{00000000-0005-0000-0000-00006BCE0000}"/>
    <cellStyle name="Standaard 3 2" xfId="52875" xr:uid="{00000000-0005-0000-0000-00006CCE0000}"/>
    <cellStyle name="Standaard 3 2 2" xfId="52876" xr:uid="{00000000-0005-0000-0000-00006DCE0000}"/>
    <cellStyle name="Standaard 3 3" xfId="52877" xr:uid="{00000000-0005-0000-0000-00006ECE0000}"/>
    <cellStyle name="Standaard 3 4" xfId="52878" xr:uid="{00000000-0005-0000-0000-00006FCE0000}"/>
    <cellStyle name="Standaard 3 5" xfId="52879" xr:uid="{00000000-0005-0000-0000-000070CE0000}"/>
    <cellStyle name="Standaard 4" xfId="93" xr:uid="{00000000-0005-0000-0000-000071CE0000}"/>
    <cellStyle name="Standaard 4 2" xfId="103" xr:uid="{00000000-0005-0000-0000-000072CE0000}"/>
    <cellStyle name="Standaard 4 3" xfId="52880" xr:uid="{00000000-0005-0000-0000-000073CE0000}"/>
    <cellStyle name="Standaard 5" xfId="94" xr:uid="{00000000-0005-0000-0000-000074CE0000}"/>
    <cellStyle name="Standaard 5 2" xfId="95" xr:uid="{00000000-0005-0000-0000-000075CE0000}"/>
    <cellStyle name="Standaard 6" xfId="96" xr:uid="{00000000-0005-0000-0000-000076CE0000}"/>
    <cellStyle name="Standaard 7" xfId="97" xr:uid="{00000000-0005-0000-0000-000077CE0000}"/>
    <cellStyle name="Standaard 7 2" xfId="52881" xr:uid="{00000000-0005-0000-0000-000078CE0000}"/>
    <cellStyle name="Standaard 8" xfId="98" xr:uid="{00000000-0005-0000-0000-000079CE0000}"/>
    <cellStyle name="Standaard 9" xfId="99" xr:uid="{00000000-0005-0000-0000-00007ACE0000}"/>
    <cellStyle name="Standaard_Bijlage 1+3" xfId="61" xr:uid="{00000000-0005-0000-0000-00007BCE0000}"/>
    <cellStyle name="Standaard_Blad1" xfId="17" xr:uid="{00000000-0005-0000-0000-00007CCE0000}"/>
    <cellStyle name="Titel" xfId="19" builtinId="15" customBuiltin="1"/>
    <cellStyle name="Titel 2" xfId="188" xr:uid="{00000000-0005-0000-0000-00007ECE0000}"/>
    <cellStyle name="Title" xfId="189" xr:uid="{00000000-0005-0000-0000-00007FCE0000}"/>
    <cellStyle name="Totaal" xfId="34" builtinId="25" customBuiltin="1"/>
    <cellStyle name="Totaal 2" xfId="190" xr:uid="{00000000-0005-0000-0000-000081CE0000}"/>
    <cellStyle name="Total" xfId="191" xr:uid="{00000000-0005-0000-0000-000082CE0000}"/>
    <cellStyle name="Uitvoer" xfId="28" builtinId="21" customBuiltin="1"/>
    <cellStyle name="Uitvoer 2" xfId="192" xr:uid="{00000000-0005-0000-0000-000084CE0000}"/>
    <cellStyle name="Valuta" xfId="18" builtinId="4"/>
    <cellStyle name="Valuta 2" xfId="66" xr:uid="{00000000-0005-0000-0000-000086CE0000}"/>
    <cellStyle name="Valuta 2 2" xfId="102" xr:uid="{00000000-0005-0000-0000-000087CE0000}"/>
    <cellStyle name="Valuta 2 3" xfId="52882" xr:uid="{00000000-0005-0000-0000-000088CE0000}"/>
    <cellStyle name="Valuta 3" xfId="100" xr:uid="{00000000-0005-0000-0000-000089CE0000}"/>
    <cellStyle name="Valuta 3 2" xfId="104" xr:uid="{00000000-0005-0000-0000-00008ACE0000}"/>
    <cellStyle name="Valuta 3 3" xfId="52883" xr:uid="{00000000-0005-0000-0000-00008BCE0000}"/>
    <cellStyle name="Valuta 4" xfId="101" xr:uid="{00000000-0005-0000-0000-00008CCE0000}"/>
    <cellStyle name="Valuta 4 2" xfId="52884" xr:uid="{00000000-0005-0000-0000-00008DCE0000}"/>
    <cellStyle name="Valuta 5" xfId="52885" xr:uid="{00000000-0005-0000-0000-00008ECE0000}"/>
    <cellStyle name="Valuta euro rb" xfId="193" xr:uid="{00000000-0005-0000-0000-00008FCE0000}"/>
    <cellStyle name="Valuta F rb" xfId="194" xr:uid="{00000000-0005-0000-0000-000090CE0000}"/>
    <cellStyle name="Valuta gulden rb" xfId="195" xr:uid="{00000000-0005-0000-0000-000091CE0000}"/>
    <cellStyle name="Verklarende tekst" xfId="33" builtinId="53" customBuiltin="1"/>
    <cellStyle name="Verklarende tekst 2" xfId="196" xr:uid="{00000000-0005-0000-0000-000093CE0000}"/>
    <cellStyle name="Waarschuwingstekst" xfId="32" builtinId="11" customBuiltin="1"/>
    <cellStyle name="Waarschuwingstekst 2" xfId="197" xr:uid="{00000000-0005-0000-0000-000095CE0000}"/>
    <cellStyle name="Warning Text" xfId="198" xr:uid="{00000000-0005-0000-0000-000096CE0000}"/>
  </cellStyles>
  <dxfs count="10">
    <dxf>
      <fill>
        <patternFill>
          <bgColor rgb="FFFF0000"/>
        </patternFill>
      </fill>
    </dxf>
    <dxf>
      <fill>
        <patternFill>
          <bgColor rgb="FFFF0000"/>
        </patternFill>
      </fill>
    </dxf>
    <dxf>
      <fill>
        <patternFill>
          <bgColor indexed="22"/>
        </patternFill>
      </fill>
    </dxf>
    <dxf>
      <fill>
        <patternFill>
          <bgColor indexed="22"/>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AAA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1905</xdr:colOff>
      <xdr:row>5</xdr:row>
      <xdr:rowOff>34290</xdr:rowOff>
    </xdr:from>
    <xdr:to>
      <xdr:col>16</xdr:col>
      <xdr:colOff>135255</xdr:colOff>
      <xdr:row>42</xdr:row>
      <xdr:rowOff>114300</xdr:rowOff>
    </xdr:to>
    <xdr:sp macro="" textlink="">
      <xdr:nvSpPr>
        <xdr:cNvPr id="3" name="Tekstvak 2">
          <a:extLst>
            <a:ext uri="{FF2B5EF4-FFF2-40B4-BE49-F238E27FC236}">
              <a16:creationId xmlns:a16="http://schemas.microsoft.com/office/drawing/2014/main" id="{C7D6EBC4-151B-4F97-BAC9-683FC3F6FDC1}"/>
            </a:ext>
          </a:extLst>
        </xdr:cNvPr>
        <xdr:cNvSpPr txBox="1"/>
      </xdr:nvSpPr>
      <xdr:spPr>
        <a:xfrm>
          <a:off x="1905" y="958215"/>
          <a:ext cx="11182350" cy="60712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lvl="0" indent="0"/>
          <a:r>
            <a:rPr lang="nl-NL" sz="1200" b="1">
              <a:solidFill>
                <a:schemeClr val="dk1"/>
              </a:solidFill>
              <a:effectLst/>
              <a:latin typeface="+mn-lt"/>
              <a:ea typeface="+mn-ea"/>
              <a:cs typeface="+mn-cs"/>
            </a:rPr>
            <a:t>Algemeen</a:t>
          </a:r>
        </a:p>
        <a:p>
          <a:pPr marL="0" lvl="0" indent="0"/>
          <a:r>
            <a:rPr lang="nl-NL" sz="1200" b="0">
              <a:solidFill>
                <a:schemeClr val="dk1"/>
              </a:solidFill>
              <a:effectLst/>
              <a:latin typeface="+mn-lt"/>
              <a:ea typeface="+mn-ea"/>
              <a:cs typeface="+mn-cs"/>
            </a:rPr>
            <a:t>De inschrijver draagt er zorg voor dat de totstandkoming van het inschrijvingsbedrag overeenkomt met de onderliggende tabbladen. Indien dit niet het geval is wordt de inschrijving ongeldig verklaard.</a:t>
          </a:r>
        </a:p>
        <a:p>
          <a:pPr lvl="0"/>
          <a:endParaRPr lang="nl-NL" sz="1200" b="0">
            <a:solidFill>
              <a:schemeClr val="dk1"/>
            </a:solidFill>
            <a:effectLst/>
            <a:latin typeface="+mn-lt"/>
            <a:ea typeface="+mn-ea"/>
            <a:cs typeface="+mn-cs"/>
          </a:endParaRPr>
        </a:p>
        <a:p>
          <a:pPr lvl="0"/>
          <a:r>
            <a:rPr lang="nl-NL" sz="1200" b="0">
              <a:solidFill>
                <a:schemeClr val="dk1"/>
              </a:solidFill>
              <a:effectLst/>
              <a:latin typeface="+mn-lt"/>
              <a:ea typeface="+mn-ea"/>
              <a:cs typeface="+mn-cs"/>
            </a:rPr>
            <a:t>Het door de inschrijver ingediende inschrijfbedrag is de maximale vergoeding voor het gevraagde in de aanbestedingsdocumenten.</a:t>
          </a:r>
        </a:p>
        <a:p>
          <a:pPr lvl="0"/>
          <a:endParaRPr lang="nl-NL" sz="1200" b="1">
            <a:solidFill>
              <a:schemeClr val="dk1"/>
            </a:solidFill>
            <a:effectLst/>
            <a:latin typeface="+mn-lt"/>
            <a:ea typeface="+mn-ea"/>
            <a:cs typeface="+mn-cs"/>
          </a:endParaRPr>
        </a:p>
        <a:p>
          <a:pPr lvl="0"/>
          <a:r>
            <a:rPr lang="nl-NL" sz="1200" b="1">
              <a:solidFill>
                <a:schemeClr val="dk1"/>
              </a:solidFill>
              <a:effectLst/>
              <a:latin typeface="+mn-lt"/>
              <a:ea typeface="+mn-ea"/>
              <a:cs typeface="+mn-cs"/>
            </a:rPr>
            <a:t>Prijsniveau</a:t>
          </a:r>
        </a:p>
        <a:p>
          <a:r>
            <a:rPr lang="nl-NL" sz="1200" b="0">
              <a:solidFill>
                <a:schemeClr val="dk1"/>
              </a:solidFill>
              <a:effectLst/>
              <a:latin typeface="+mn-lt"/>
              <a:ea typeface="+mn-ea"/>
              <a:cs typeface="+mn-cs"/>
            </a:rPr>
            <a:t>Het loon- en </a:t>
          </a:r>
          <a:r>
            <a:rPr lang="nl-NL" sz="1200" b="0">
              <a:solidFill>
                <a:sysClr val="windowText" lastClr="000000"/>
              </a:solidFill>
              <a:effectLst/>
              <a:latin typeface="+mn-lt"/>
              <a:ea typeface="+mn-ea"/>
              <a:cs typeface="+mn-cs"/>
            </a:rPr>
            <a:t>prijspeil van 1 april 2023 is </a:t>
          </a:r>
          <a:r>
            <a:rPr lang="nl-NL" sz="1200" b="0">
              <a:solidFill>
                <a:schemeClr val="dk1"/>
              </a:solidFill>
              <a:effectLst/>
              <a:latin typeface="+mn-lt"/>
              <a:ea typeface="+mn-ea"/>
              <a:cs typeface="+mn-cs"/>
            </a:rPr>
            <a:t>het uitgangspunt voor alle aan te bieden tarieven en prijzen. De prijzen worden weergegeven exclusief de verschuldigde B.T.W. Na vaststelling van de contractjaarprijs worden tussentijdse prijsverhogingen lopende een contractjaar niet geaccepteerd, met uitzondering van de bindende bepalingen van overheidswege. </a:t>
          </a:r>
        </a:p>
        <a:p>
          <a:endParaRPr lang="nl-NL" sz="1200" b="1">
            <a:solidFill>
              <a:schemeClr val="dk1"/>
            </a:solidFill>
            <a:effectLst/>
            <a:latin typeface="+mn-lt"/>
            <a:ea typeface="+mn-ea"/>
            <a:cs typeface="+mn-cs"/>
          </a:endParaRPr>
        </a:p>
        <a:p>
          <a:pPr lvl="0"/>
          <a:r>
            <a:rPr lang="nl-NL" sz="1200" b="1">
              <a:solidFill>
                <a:schemeClr val="dk1"/>
              </a:solidFill>
              <a:effectLst/>
              <a:latin typeface="+mn-lt"/>
              <a:ea typeface="+mn-ea"/>
              <a:cs typeface="+mn-cs"/>
            </a:rPr>
            <a:t>Ruimtestaat</a:t>
          </a:r>
        </a:p>
        <a:p>
          <a:r>
            <a:rPr lang="nl-NL" sz="1200" b="0">
              <a:solidFill>
                <a:schemeClr val="dk1"/>
              </a:solidFill>
              <a:effectLst/>
              <a:latin typeface="+mn-lt"/>
              <a:ea typeface="+mn-ea"/>
              <a:cs typeface="+mn-cs"/>
            </a:rPr>
            <a:t>De ruimtestaat is met een zo groot mogelijke zorgvuldigheid samengesteld. Desondanks kunnen zich verschillen met de werkelijkheid voordoen door verbouwingen en verhuizingen in de gebouwen.  </a:t>
          </a:r>
          <a:endParaRPr lang="nl-NL" sz="1200" b="1">
            <a:solidFill>
              <a:schemeClr val="dk1"/>
            </a:solidFill>
            <a:effectLst/>
            <a:latin typeface="+mn-lt"/>
            <a:ea typeface="+mn-ea"/>
            <a:cs typeface="+mn-cs"/>
          </a:endParaRPr>
        </a:p>
        <a:p>
          <a:r>
            <a:rPr lang="nl-NL" sz="1200" b="0">
              <a:solidFill>
                <a:schemeClr val="dk1"/>
              </a:solidFill>
              <a:effectLst/>
              <a:latin typeface="+mn-lt"/>
              <a:ea typeface="+mn-ea"/>
              <a:cs typeface="+mn-cs"/>
            </a:rPr>
            <a:t> </a:t>
          </a:r>
          <a:endParaRPr lang="nl-NL" sz="1200" b="1">
            <a:solidFill>
              <a:schemeClr val="dk1"/>
            </a:solidFill>
            <a:effectLst/>
            <a:latin typeface="+mn-lt"/>
            <a:ea typeface="+mn-ea"/>
            <a:cs typeface="+mn-cs"/>
          </a:endParaRPr>
        </a:p>
        <a:p>
          <a:r>
            <a:rPr lang="nl-NL" sz="1200" b="0">
              <a:solidFill>
                <a:schemeClr val="dk1"/>
              </a:solidFill>
              <a:effectLst/>
              <a:latin typeface="+mn-lt"/>
              <a:ea typeface="+mn-ea"/>
              <a:cs typeface="+mn-cs"/>
            </a:rPr>
            <a:t>De uitgangspunten in het calculatiemodel vormen de basis voor de calculatie van de dienstverlener. Indien noodzakelijk worden eventuele wijzigingen in de ruimtestaat na gunning in de calculatie doorgevoerd en verrekend met de in het calculatiemodel opgenomen normeringen en tarieven van de dienstverlener.</a:t>
          </a:r>
        </a:p>
        <a:p>
          <a:endParaRPr lang="nl-NL" sz="1200" b="1">
            <a:solidFill>
              <a:schemeClr val="dk1"/>
            </a:solidFill>
            <a:effectLst/>
            <a:latin typeface="+mn-lt"/>
            <a:ea typeface="+mn-ea"/>
            <a:cs typeface="+mn-cs"/>
          </a:endParaRPr>
        </a:p>
        <a:p>
          <a:pPr lvl="0"/>
          <a:r>
            <a:rPr lang="nl-NL" sz="1200" b="1">
              <a:solidFill>
                <a:schemeClr val="dk1"/>
              </a:solidFill>
              <a:effectLst/>
              <a:latin typeface="+mn-lt"/>
              <a:ea typeface="+mn-ea"/>
              <a:cs typeface="+mn-cs"/>
            </a:rPr>
            <a:t>Contractjaarprijs</a:t>
          </a:r>
        </a:p>
        <a:p>
          <a:r>
            <a:rPr lang="nl-NL" sz="1200" b="0">
              <a:solidFill>
                <a:schemeClr val="dk1"/>
              </a:solidFill>
              <a:effectLst/>
              <a:latin typeface="+mn-lt"/>
              <a:ea typeface="+mn-ea"/>
              <a:cs typeface="+mn-cs"/>
            </a:rPr>
            <a:t>De contractjaarprijs is opgebouwd uit alle componenten die zijn opgenomen in het calculatiemodel met uitzondering van de afroepprijzen.</a:t>
          </a:r>
          <a:endParaRPr lang="nl-NL" sz="1200" b="1">
            <a:solidFill>
              <a:schemeClr val="dk1"/>
            </a:solidFill>
            <a:effectLst/>
            <a:latin typeface="+mn-lt"/>
            <a:ea typeface="+mn-ea"/>
            <a:cs typeface="+mn-cs"/>
          </a:endParaRPr>
        </a:p>
        <a:p>
          <a:r>
            <a:rPr lang="nl-NL" sz="1200" b="0">
              <a:solidFill>
                <a:schemeClr val="dk1"/>
              </a:solidFill>
              <a:effectLst/>
              <a:latin typeface="+mn-lt"/>
              <a:ea typeface="+mn-ea"/>
              <a:cs typeface="+mn-cs"/>
            </a:rPr>
            <a:t> </a:t>
          </a:r>
          <a:endParaRPr lang="nl-NL" sz="1200" b="1">
            <a:solidFill>
              <a:schemeClr val="dk1"/>
            </a:solidFill>
            <a:effectLst/>
            <a:latin typeface="+mn-lt"/>
            <a:ea typeface="+mn-ea"/>
            <a:cs typeface="+mn-cs"/>
          </a:endParaRPr>
        </a:p>
        <a:p>
          <a:r>
            <a:rPr lang="nl-NL" sz="1200" b="0">
              <a:solidFill>
                <a:schemeClr val="dk1"/>
              </a:solidFill>
              <a:effectLst/>
              <a:latin typeface="+mn-lt"/>
              <a:ea typeface="+mn-ea"/>
              <a:cs typeface="+mn-cs"/>
            </a:rPr>
            <a:t>Bij vaststelling van de contractjaarprijs wordt rekening gehouden met de overname uren en kosten zoals gesteld in bijlage, overzicht overname personeel. Na gunning van de opdracht wordt op basis van de daadwerkelijke overnamekosten de definitieve contractjaarprijs vastgesteld.</a:t>
          </a:r>
        </a:p>
        <a:p>
          <a:endParaRPr lang="nl-NL" sz="1200" b="1">
            <a:solidFill>
              <a:schemeClr val="dk1"/>
            </a:solidFill>
            <a:effectLst/>
            <a:latin typeface="+mn-lt"/>
            <a:ea typeface="+mn-ea"/>
            <a:cs typeface="+mn-cs"/>
          </a:endParaRPr>
        </a:p>
        <a:p>
          <a:pPr lvl="0"/>
          <a:r>
            <a:rPr lang="nl-NL" sz="1200" b="1">
              <a:solidFill>
                <a:schemeClr val="dk1"/>
              </a:solidFill>
              <a:effectLst/>
              <a:latin typeface="+mn-lt"/>
              <a:ea typeface="+mn-ea"/>
              <a:cs typeface="+mn-cs"/>
            </a:rPr>
            <a:t>Uurtarieven</a:t>
          </a:r>
        </a:p>
        <a:p>
          <a:r>
            <a:rPr lang="nl-NL" sz="1200" b="0">
              <a:solidFill>
                <a:schemeClr val="dk1"/>
              </a:solidFill>
              <a:effectLst/>
              <a:latin typeface="+mn-lt"/>
              <a:ea typeface="+mn-ea"/>
              <a:cs typeface="+mn-cs"/>
            </a:rPr>
            <a:t>De dienstverlener geeft op basis van het calculatiemodel een uurtariefopbouw op van de in te zetten categorieën medewerkers. De kosten voor werkkleding en uitrusting, materialen, middelen en machines inclusief de levering van afvalzakken), parkeerkosten en aanvraag VOG alsmede de overige indirecte kosten maken onderdeel uit van de uurtarieven.</a:t>
          </a:r>
          <a:endParaRPr lang="nl-NL" sz="1200" b="1">
            <a:solidFill>
              <a:schemeClr val="dk1"/>
            </a:solidFill>
            <a:effectLst/>
            <a:latin typeface="+mn-lt"/>
            <a:ea typeface="+mn-ea"/>
            <a:cs typeface="+mn-cs"/>
          </a:endParaRPr>
        </a:p>
        <a:p>
          <a:r>
            <a:rPr lang="nl-NL" sz="1200" b="0">
              <a:solidFill>
                <a:schemeClr val="dk1"/>
              </a:solidFill>
              <a:effectLst/>
              <a:latin typeface="+mn-lt"/>
              <a:ea typeface="+mn-ea"/>
              <a:cs typeface="+mn-cs"/>
            </a:rPr>
            <a:t> </a:t>
          </a:r>
          <a:endParaRPr lang="nl-NL" sz="1200" b="1">
            <a:solidFill>
              <a:schemeClr val="dk1"/>
            </a:solidFill>
            <a:effectLst/>
            <a:latin typeface="+mn-lt"/>
            <a:ea typeface="+mn-ea"/>
            <a:cs typeface="+mn-cs"/>
          </a:endParaRPr>
        </a:p>
        <a:p>
          <a:r>
            <a:rPr lang="nl-NL" sz="1200" b="0">
              <a:solidFill>
                <a:schemeClr val="dk1"/>
              </a:solidFill>
              <a:effectLst/>
              <a:latin typeface="+mn-lt"/>
              <a:ea typeface="+mn-ea"/>
              <a:cs typeface="+mn-cs"/>
            </a:rPr>
            <a:t>De opgegeven uurtarieven zijn, ten aanzien van de verdeling in loongroepen, gebaseerd op de gemiddelde eigenbedrijfssituatie en staan niet in relatie met eventueel van toepassing zijnde suppletiekosten. Na gunning worden uurtarieven naar aanleiding van de over te nemen medewerkers niet gewijzigd.</a:t>
          </a:r>
        </a:p>
        <a:p>
          <a:endParaRPr lang="nl-NL" sz="1200" b="1">
            <a:solidFill>
              <a:schemeClr val="dk1"/>
            </a:solidFill>
            <a:effectLst/>
            <a:latin typeface="+mn-lt"/>
            <a:ea typeface="+mn-ea"/>
            <a:cs typeface="+mn-cs"/>
          </a:endParaRPr>
        </a:p>
        <a:p>
          <a:endParaRPr lang="nl-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0</xdr:colOff>
      <xdr:row>8</xdr:row>
      <xdr:rowOff>40005</xdr:rowOff>
    </xdr:from>
    <xdr:to>
      <xdr:col>14</xdr:col>
      <xdr:colOff>19050</xdr:colOff>
      <xdr:row>11</xdr:row>
      <xdr:rowOff>87630</xdr:rowOff>
    </xdr:to>
    <xdr:sp macro="" textlink="">
      <xdr:nvSpPr>
        <xdr:cNvPr id="2" name="Tekstvak 1">
          <a:extLst>
            <a:ext uri="{FF2B5EF4-FFF2-40B4-BE49-F238E27FC236}">
              <a16:creationId xmlns:a16="http://schemas.microsoft.com/office/drawing/2014/main" id="{883FB699-6E14-4EEA-FE55-D6F16C6C8158}"/>
            </a:ext>
          </a:extLst>
        </xdr:cNvPr>
        <xdr:cNvSpPr txBox="1"/>
      </xdr:nvSpPr>
      <xdr:spPr>
        <a:xfrm>
          <a:off x="10172700" y="1411605"/>
          <a:ext cx="6800850" cy="561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00">
              <a:solidFill>
                <a:srgbClr val="FF0000"/>
              </a:solidFill>
              <a:latin typeface="Century Gothic" panose="020B0502020202020204" pitchFamily="34" charset="0"/>
            </a:rPr>
            <a:t>* maximum bedrag dat na gunning door de dienstverlener in rekening wordt gebracht. Een onderbouwing van de totstandkoming van de opgegeven suppletiekosten is als aparte bijlage aan de inschrijving toegevoegd.</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220980</xdr:colOff>
      <xdr:row>36</xdr:row>
      <xdr:rowOff>9525</xdr:rowOff>
    </xdr:from>
    <xdr:to>
      <xdr:col>8</xdr:col>
      <xdr:colOff>112395</xdr:colOff>
      <xdr:row>45</xdr:row>
      <xdr:rowOff>40006</xdr:rowOff>
    </xdr:to>
    <xdr:sp macro="" textlink="">
      <xdr:nvSpPr>
        <xdr:cNvPr id="2" name="Tekstvak 1">
          <a:extLst>
            <a:ext uri="{FF2B5EF4-FFF2-40B4-BE49-F238E27FC236}">
              <a16:creationId xmlns:a16="http://schemas.microsoft.com/office/drawing/2014/main" id="{00000000-0008-0000-0300-000002000000}"/>
            </a:ext>
          </a:extLst>
        </xdr:cNvPr>
        <xdr:cNvSpPr txBox="1"/>
      </xdr:nvSpPr>
      <xdr:spPr>
        <a:xfrm>
          <a:off x="3516630" y="6838950"/>
          <a:ext cx="3034665" cy="157353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50" b="1">
              <a:solidFill>
                <a:srgbClr val="FF0000"/>
              </a:solidFill>
              <a:latin typeface="Century Gothic" panose="020B0502020202020204" pitchFamily="34" charset="0"/>
            </a:rPr>
            <a:t>LET OP: Deze velden mogen niet geknipt en geplakt worden. Maar alleen aangepast door het toevoegen of verwijderen van regels. Op basis van de opgegeven frequenties in de ruimtestaat wordt middels deze matrix de productienorm erbij gezocht. De cijfers in de kolom geven aan in welke kolom de productienorm wordt opgezocht.</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21166</xdr:colOff>
      <xdr:row>0</xdr:row>
      <xdr:rowOff>63501</xdr:rowOff>
    </xdr:from>
    <xdr:to>
      <xdr:col>14</xdr:col>
      <xdr:colOff>42333</xdr:colOff>
      <xdr:row>6</xdr:row>
      <xdr:rowOff>63500</xdr:rowOff>
    </xdr:to>
    <xdr:sp macro="" textlink="">
      <xdr:nvSpPr>
        <xdr:cNvPr id="2" name="Tekstvak 1">
          <a:extLst>
            <a:ext uri="{FF2B5EF4-FFF2-40B4-BE49-F238E27FC236}">
              <a16:creationId xmlns:a16="http://schemas.microsoft.com/office/drawing/2014/main" id="{00000000-0008-0000-0600-000002000000}"/>
            </a:ext>
          </a:extLst>
        </xdr:cNvPr>
        <xdr:cNvSpPr txBox="1"/>
      </xdr:nvSpPr>
      <xdr:spPr>
        <a:xfrm>
          <a:off x="7217833" y="63501"/>
          <a:ext cx="6307667" cy="11535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Onderstaand geeft de dienstverlener een opbouw van het gemiddelde uurloon voor reguliere werkzaamheden. Dit uurtarief is gebaseerd op de gemiddelde bedrijfssituatie van de dienstverlener.</a:t>
          </a: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Het opgegeven gemiddelde uurtarief is de basis voor toekomstige prijsverhogingen.</a:t>
          </a: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Gedurende de contractperiode worden de opgegeven percentages per loongroep, waarop het opgegeven gemiddelde uurtarief is gebaseerd, NIET aangepast.</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21166</xdr:colOff>
      <xdr:row>0</xdr:row>
      <xdr:rowOff>63501</xdr:rowOff>
    </xdr:from>
    <xdr:to>
      <xdr:col>14</xdr:col>
      <xdr:colOff>0</xdr:colOff>
      <xdr:row>5</xdr:row>
      <xdr:rowOff>209550</xdr:rowOff>
    </xdr:to>
    <xdr:sp macro="" textlink="">
      <xdr:nvSpPr>
        <xdr:cNvPr id="2" name="Tekstvak 1">
          <a:extLst>
            <a:ext uri="{FF2B5EF4-FFF2-40B4-BE49-F238E27FC236}">
              <a16:creationId xmlns:a16="http://schemas.microsoft.com/office/drawing/2014/main" id="{00000000-0008-0000-0700-000002000000}"/>
            </a:ext>
          </a:extLst>
        </xdr:cNvPr>
        <xdr:cNvSpPr txBox="1"/>
      </xdr:nvSpPr>
      <xdr:spPr>
        <a:xfrm>
          <a:off x="7203016" y="63501"/>
          <a:ext cx="6265334" cy="1079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Onderstaand geeft de dienstverlener een opbouw van het gemiddelde uurloon voor reguliere werkzaamheden. Dit uurtarief is gebaseerd op de gemiddelde bedrijfssituatie van de dienstverlener.</a:t>
          </a: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Het opgegeven gemiddelde uurtarief is de basis voor toekomstige prijsverhogingen.</a:t>
          </a: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Gedurende de contractperiode worden de opgegeven percentages per loongroep, waarop het opgegeven gemiddelde uurtarief is gebaseerd, NIET aangepast.</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AZR%20psychiatri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Naomi\Local%20Settings\Temporary%20Internet%20Files\Content.Outlook\ILGDZFKW\HD%20MBP%20Erik%20ATIR%20Werkdocumenten\%20%20ATIR%20in%20%20behandeling\Tarieven%202004\atir.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C\C\Documents%20and%20Settings\Naomi\Local%20Settings\Temporary%20Internet%20Files\Content.Outlook\ILGDZFKW\HD%20MBP%20Erik%20ATIR%20Werkdocumenten\%20%20ATIR%20in%20%20behandeling\Tarieven%202004\atir"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C\Documents%20and%20Settings\Naomi\Local%20Settings\Temporary%20Internet%20Files\Content.Outlook\ILGDZFKW\HD%20MBP%20Erik%20ATIR%20Werkdocumenten\%20%20ATIR%20in%20%20behandeling\Tarieven%202004\atir"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20ATIR%20Werkdocumenten\%20%20ATIR%20in%20%20behandeling\Tarieven%202004\atir.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TC2008SBS\HD%20PB%20Rob%20ATIR%20Werkdocumenten\%20%20ATIR%20in%20%20behandeling\Tarieven%202004\atir"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d1"/>
      <sheetName val="Psychiatrie"/>
      <sheetName val="Blad3 (3)"/>
      <sheetName val="Blad3 (2)"/>
      <sheetName val="Blad2"/>
      <sheetName val="Blad3"/>
      <sheetName val="Blad4"/>
      <sheetName val="Nummers"/>
      <sheetName val="Menu"/>
      <sheetName val="Tijdnormen"/>
      <sheetName val="Frekwenties"/>
      <sheetName val="Vloeren"/>
      <sheetName val="Uitgangspunten"/>
      <sheetName val="hiddenSheet"/>
      <sheetName val="dv_info"/>
      <sheetName val="Blad3_(3)"/>
      <sheetName val="Blad3_(2)"/>
      <sheetName val="EtagesLijst"/>
      <sheetName val="Werkprogrammas"/>
      <sheetName val="_BuildingSectionListExport"/>
      <sheetName val="_DepartmentListExport"/>
      <sheetName val="_BuildingListExport"/>
      <sheetName val="_LocationListExport"/>
      <sheetName val="_ProgramListExport"/>
      <sheetName val="_SpaceTypeListExport"/>
      <sheetName val="_FloorTypeListExport"/>
      <sheetName val="Kalender"/>
      <sheetName val="Normen"/>
      <sheetName val="Kalender (2)"/>
      <sheetName val="Opzoeklijst"/>
      <sheetName val="01.255"/>
      <sheetName val="02.255"/>
      <sheetName val="04.255"/>
      <sheetName val="Voorblad"/>
      <sheetName val="1.0a-Contractblad Prodruimten"/>
      <sheetName val="1.0d-Contractblad Algemeen"/>
      <sheetName val="1.1-Jaarprijzen"/>
      <sheetName val="1.5 Opbouw uurtarieven"/>
      <sheetName val="1.1a-Inzet uren per lijn"/>
      <sheetName val="1.1a-Overzicht uren-prijzen"/>
      <sheetName val="1.2-Tijdseenheid Productie"/>
      <sheetName val="MAXIMO VERSU CONTRACT"/>
      <sheetName val="1.3a-Low Care"/>
      <sheetName val="1.3f-Mutaties"/>
      <sheetName val="13g-Mutaties oud"/>
      <sheetName val="1.3c-Plafond en wanden"/>
      <sheetName val="1.3d Vloeronderhoud door ED"/>
      <sheetName val="1.6-Machine-investeringskosten"/>
      <sheetName val="AZR psychiatrie"/>
      <sheetName val="Blad3_(3)1"/>
      <sheetName val="Blad3_(2)1"/>
      <sheetName val="Kalender_(2)"/>
      <sheetName val="01_255"/>
      <sheetName val="02_255"/>
      <sheetName val="04_25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sheetData sheetId="28"/>
      <sheetData sheetId="29"/>
      <sheetData sheetId="30"/>
      <sheetData sheetId="3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atir_xls"/>
      <sheetName val="3-Basis_ruimtestaat"/>
      <sheetName val="Omreken"/>
      <sheetName val="atir_xls1"/>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Validaties"/>
      <sheetName val="atir_xl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atir_xls"/>
      <sheetName val="Validatie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s>
    <sheetDataSet>
      <sheetData sheetId="0" refreshError="1"/>
      <sheetData sheetId="1" refreshError="1"/>
      <sheetData sheetId="2" refreshError="1"/>
      <sheetData sheetId="3" refreshError="1"/>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atir_xls"/>
      <sheetName val="3-Basis_ruimtestaat"/>
      <sheetName val="atir_xls1"/>
    </sheetNames>
    <sheetDataSet>
      <sheetData sheetId="0" refreshError="1"/>
      <sheetData sheetId="1" refreshError="1"/>
      <sheetData sheetId="2" refreshError="1"/>
      <sheetData sheetId="3" refreshError="1"/>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Validaties"/>
      <sheetName val="atir_xl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FD50C-F0B9-46A2-B512-17CCBE41C2D2}">
  <sheetPr>
    <tabColor theme="0" tint="-0.14999847407452621"/>
  </sheetPr>
  <dimension ref="A1:M4"/>
  <sheetViews>
    <sheetView showGridLines="0" workbookViewId="0"/>
  </sheetViews>
  <sheetFormatPr defaultRowHeight="12.6"/>
  <cols>
    <col min="1" max="1" width="27.77734375" customWidth="1"/>
  </cols>
  <sheetData>
    <row r="1" spans="1:13" ht="15">
      <c r="A1" s="28" t="s">
        <v>25</v>
      </c>
      <c r="B1" s="438" t="str">
        <f>'2-Kosten per locatie'!B3</f>
        <v>SOVOP</v>
      </c>
    </row>
    <row r="2" spans="1:13" ht="15">
      <c r="A2" s="28" t="s">
        <v>13</v>
      </c>
      <c r="B2" s="438" t="str">
        <f ca="1">MID(CELL("bestandsnaam",$B$11),SEARCH("]",CELL("bestandsnaam",$B$11),1)+1,256)</f>
        <v>1-Uitgangspunten</v>
      </c>
    </row>
    <row r="3" spans="1:13" ht="15">
      <c r="A3" s="28" t="s">
        <v>68</v>
      </c>
      <c r="B3" s="509" t="str">
        <f>'2-Kosten per locatie'!B5</f>
        <v>Amsterdam</v>
      </c>
    </row>
    <row r="4" spans="1:13" ht="15">
      <c r="A4" s="28" t="s">
        <v>163</v>
      </c>
      <c r="B4" s="509" t="str">
        <f>'2-Kosten per locatie'!B6</f>
        <v>SOVOP-EA-MH-MB-2023-V1</v>
      </c>
      <c r="G4" s="441"/>
      <c r="H4" s="441"/>
      <c r="I4" s="441"/>
      <c r="J4" s="441"/>
      <c r="K4" s="441"/>
      <c r="L4" s="441"/>
      <c r="M4" s="441"/>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14999847407452621"/>
    <pageSetUpPr fitToPage="1"/>
  </sheetPr>
  <dimension ref="A1:Z29"/>
  <sheetViews>
    <sheetView showGridLines="0" zoomScale="80" zoomScaleNormal="80" zoomScaleSheetLayoutView="50" zoomScalePageLayoutView="50" workbookViewId="0">
      <pane ySplit="12" topLeftCell="A13" activePane="bottomLeft" state="frozen"/>
      <selection activeCell="B1" sqref="B1"/>
      <selection pane="bottomLeft"/>
    </sheetView>
  </sheetViews>
  <sheetFormatPr defaultColWidth="13.6640625" defaultRowHeight="13.2"/>
  <cols>
    <col min="1" max="1" width="46.109375" style="236" customWidth="1"/>
    <col min="2" max="2" width="47.33203125" style="242" bestFit="1" customWidth="1"/>
    <col min="3" max="3" width="27.5546875" style="242" customWidth="1"/>
    <col min="4" max="4" width="12.109375" style="236" customWidth="1"/>
    <col min="5" max="5" width="24.33203125" style="244" customWidth="1"/>
    <col min="6" max="6" width="16.109375" style="243" customWidth="1"/>
    <col min="7" max="7" width="13.6640625" style="244" customWidth="1"/>
    <col min="8" max="8" width="15.88671875" style="244" customWidth="1"/>
    <col min="9" max="247" width="13.6640625" style="236"/>
    <col min="248" max="248" width="22.109375" style="236" customWidth="1"/>
    <col min="249" max="255" width="13.6640625" style="236" customWidth="1"/>
    <col min="256" max="256" width="15.88671875" style="236" customWidth="1"/>
    <col min="257" max="257" width="16.5546875" style="236" bestFit="1" customWidth="1"/>
    <col min="258" max="258" width="13.6640625" style="236" customWidth="1"/>
    <col min="259" max="259" width="17.109375" style="236" bestFit="1" customWidth="1"/>
    <col min="260" max="260" width="4" style="236" customWidth="1"/>
    <col min="261" max="261" width="13.6640625" style="236" customWidth="1"/>
    <col min="262" max="503" width="13.6640625" style="236"/>
    <col min="504" max="504" width="22.109375" style="236" customWidth="1"/>
    <col min="505" max="511" width="13.6640625" style="236" customWidth="1"/>
    <col min="512" max="512" width="15.88671875" style="236" customWidth="1"/>
    <col min="513" max="513" width="16.5546875" style="236" bestFit="1" customWidth="1"/>
    <col min="514" max="514" width="13.6640625" style="236" customWidth="1"/>
    <col min="515" max="515" width="17.109375" style="236" bestFit="1" customWidth="1"/>
    <col min="516" max="516" width="4" style="236" customWidth="1"/>
    <col min="517" max="517" width="13.6640625" style="236" customWidth="1"/>
    <col min="518" max="759" width="13.6640625" style="236"/>
    <col min="760" max="760" width="22.109375" style="236" customWidth="1"/>
    <col min="761" max="767" width="13.6640625" style="236" customWidth="1"/>
    <col min="768" max="768" width="15.88671875" style="236" customWidth="1"/>
    <col min="769" max="769" width="16.5546875" style="236" bestFit="1" customWidth="1"/>
    <col min="770" max="770" width="13.6640625" style="236" customWidth="1"/>
    <col min="771" max="771" width="17.109375" style="236" bestFit="1" customWidth="1"/>
    <col min="772" max="772" width="4" style="236" customWidth="1"/>
    <col min="773" max="773" width="13.6640625" style="236" customWidth="1"/>
    <col min="774" max="1015" width="13.6640625" style="236"/>
    <col min="1016" max="1016" width="22.109375" style="236" customWidth="1"/>
    <col min="1017" max="1023" width="13.6640625" style="236" customWidth="1"/>
    <col min="1024" max="1024" width="15.88671875" style="236" customWidth="1"/>
    <col min="1025" max="1025" width="16.5546875" style="236" bestFit="1" customWidth="1"/>
    <col min="1026" max="1026" width="13.6640625" style="236" customWidth="1"/>
    <col min="1027" max="1027" width="17.109375" style="236" bestFit="1" customWidth="1"/>
    <col min="1028" max="1028" width="4" style="236" customWidth="1"/>
    <col min="1029" max="1029" width="13.6640625" style="236" customWidth="1"/>
    <col min="1030" max="1271" width="13.6640625" style="236"/>
    <col min="1272" max="1272" width="22.109375" style="236" customWidth="1"/>
    <col min="1273" max="1279" width="13.6640625" style="236" customWidth="1"/>
    <col min="1280" max="1280" width="15.88671875" style="236" customWidth="1"/>
    <col min="1281" max="1281" width="16.5546875" style="236" bestFit="1" customWidth="1"/>
    <col min="1282" max="1282" width="13.6640625" style="236" customWidth="1"/>
    <col min="1283" max="1283" width="17.109375" style="236" bestFit="1" customWidth="1"/>
    <col min="1284" max="1284" width="4" style="236" customWidth="1"/>
    <col min="1285" max="1285" width="13.6640625" style="236" customWidth="1"/>
    <col min="1286" max="1527" width="13.6640625" style="236"/>
    <col min="1528" max="1528" width="22.109375" style="236" customWidth="1"/>
    <col min="1529" max="1535" width="13.6640625" style="236" customWidth="1"/>
    <col min="1536" max="1536" width="15.88671875" style="236" customWidth="1"/>
    <col min="1537" max="1537" width="16.5546875" style="236" bestFit="1" customWidth="1"/>
    <col min="1538" max="1538" width="13.6640625" style="236" customWidth="1"/>
    <col min="1539" max="1539" width="17.109375" style="236" bestFit="1" customWidth="1"/>
    <col min="1540" max="1540" width="4" style="236" customWidth="1"/>
    <col min="1541" max="1541" width="13.6640625" style="236" customWidth="1"/>
    <col min="1542" max="1783" width="13.6640625" style="236"/>
    <col min="1784" max="1784" width="22.109375" style="236" customWidth="1"/>
    <col min="1785" max="1791" width="13.6640625" style="236" customWidth="1"/>
    <col min="1792" max="1792" width="15.88671875" style="236" customWidth="1"/>
    <col min="1793" max="1793" width="16.5546875" style="236" bestFit="1" customWidth="1"/>
    <col min="1794" max="1794" width="13.6640625" style="236" customWidth="1"/>
    <col min="1795" max="1795" width="17.109375" style="236" bestFit="1" customWidth="1"/>
    <col min="1796" max="1796" width="4" style="236" customWidth="1"/>
    <col min="1797" max="1797" width="13.6640625" style="236" customWidth="1"/>
    <col min="1798" max="2039" width="13.6640625" style="236"/>
    <col min="2040" max="2040" width="22.109375" style="236" customWidth="1"/>
    <col min="2041" max="2047" width="13.6640625" style="236" customWidth="1"/>
    <col min="2048" max="2048" width="15.88671875" style="236" customWidth="1"/>
    <col min="2049" max="2049" width="16.5546875" style="236" bestFit="1" customWidth="1"/>
    <col min="2050" max="2050" width="13.6640625" style="236" customWidth="1"/>
    <col min="2051" max="2051" width="17.109375" style="236" bestFit="1" customWidth="1"/>
    <col min="2052" max="2052" width="4" style="236" customWidth="1"/>
    <col min="2053" max="2053" width="13.6640625" style="236" customWidth="1"/>
    <col min="2054" max="2295" width="13.6640625" style="236"/>
    <col min="2296" max="2296" width="22.109375" style="236" customWidth="1"/>
    <col min="2297" max="2303" width="13.6640625" style="236" customWidth="1"/>
    <col min="2304" max="2304" width="15.88671875" style="236" customWidth="1"/>
    <col min="2305" max="2305" width="16.5546875" style="236" bestFit="1" customWidth="1"/>
    <col min="2306" max="2306" width="13.6640625" style="236" customWidth="1"/>
    <col min="2307" max="2307" width="17.109375" style="236" bestFit="1" customWidth="1"/>
    <col min="2308" max="2308" width="4" style="236" customWidth="1"/>
    <col min="2309" max="2309" width="13.6640625" style="236" customWidth="1"/>
    <col min="2310" max="2551" width="13.6640625" style="236"/>
    <col min="2552" max="2552" width="22.109375" style="236" customWidth="1"/>
    <col min="2553" max="2559" width="13.6640625" style="236" customWidth="1"/>
    <col min="2560" max="2560" width="15.88671875" style="236" customWidth="1"/>
    <col min="2561" max="2561" width="16.5546875" style="236" bestFit="1" customWidth="1"/>
    <col min="2562" max="2562" width="13.6640625" style="236" customWidth="1"/>
    <col min="2563" max="2563" width="17.109375" style="236" bestFit="1" customWidth="1"/>
    <col min="2564" max="2564" width="4" style="236" customWidth="1"/>
    <col min="2565" max="2565" width="13.6640625" style="236" customWidth="1"/>
    <col min="2566" max="2807" width="13.6640625" style="236"/>
    <col min="2808" max="2808" width="22.109375" style="236" customWidth="1"/>
    <col min="2809" max="2815" width="13.6640625" style="236" customWidth="1"/>
    <col min="2816" max="2816" width="15.88671875" style="236" customWidth="1"/>
    <col min="2817" max="2817" width="16.5546875" style="236" bestFit="1" customWidth="1"/>
    <col min="2818" max="2818" width="13.6640625" style="236" customWidth="1"/>
    <col min="2819" max="2819" width="17.109375" style="236" bestFit="1" customWidth="1"/>
    <col min="2820" max="2820" width="4" style="236" customWidth="1"/>
    <col min="2821" max="2821" width="13.6640625" style="236" customWidth="1"/>
    <col min="2822" max="3063" width="13.6640625" style="236"/>
    <col min="3064" max="3064" width="22.109375" style="236" customWidth="1"/>
    <col min="3065" max="3071" width="13.6640625" style="236" customWidth="1"/>
    <col min="3072" max="3072" width="15.88671875" style="236" customWidth="1"/>
    <col min="3073" max="3073" width="16.5546875" style="236" bestFit="1" customWidth="1"/>
    <col min="3074" max="3074" width="13.6640625" style="236" customWidth="1"/>
    <col min="3075" max="3075" width="17.109375" style="236" bestFit="1" customWidth="1"/>
    <col min="3076" max="3076" width="4" style="236" customWidth="1"/>
    <col min="3077" max="3077" width="13.6640625" style="236" customWidth="1"/>
    <col min="3078" max="3319" width="13.6640625" style="236"/>
    <col min="3320" max="3320" width="22.109375" style="236" customWidth="1"/>
    <col min="3321" max="3327" width="13.6640625" style="236" customWidth="1"/>
    <col min="3328" max="3328" width="15.88671875" style="236" customWidth="1"/>
    <col min="3329" max="3329" width="16.5546875" style="236" bestFit="1" customWidth="1"/>
    <col min="3330" max="3330" width="13.6640625" style="236" customWidth="1"/>
    <col min="3331" max="3331" width="17.109375" style="236" bestFit="1" customWidth="1"/>
    <col min="3332" max="3332" width="4" style="236" customWidth="1"/>
    <col min="3333" max="3333" width="13.6640625" style="236" customWidth="1"/>
    <col min="3334" max="3575" width="13.6640625" style="236"/>
    <col min="3576" max="3576" width="22.109375" style="236" customWidth="1"/>
    <col min="3577" max="3583" width="13.6640625" style="236" customWidth="1"/>
    <col min="3584" max="3584" width="15.88671875" style="236" customWidth="1"/>
    <col min="3585" max="3585" width="16.5546875" style="236" bestFit="1" customWidth="1"/>
    <col min="3586" max="3586" width="13.6640625" style="236" customWidth="1"/>
    <col min="3587" max="3587" width="17.109375" style="236" bestFit="1" customWidth="1"/>
    <col min="3588" max="3588" width="4" style="236" customWidth="1"/>
    <col min="3589" max="3589" width="13.6640625" style="236" customWidth="1"/>
    <col min="3590" max="3831" width="13.6640625" style="236"/>
    <col min="3832" max="3832" width="22.109375" style="236" customWidth="1"/>
    <col min="3833" max="3839" width="13.6640625" style="236" customWidth="1"/>
    <col min="3840" max="3840" width="15.88671875" style="236" customWidth="1"/>
    <col min="3841" max="3841" width="16.5546875" style="236" bestFit="1" customWidth="1"/>
    <col min="3842" max="3842" width="13.6640625" style="236" customWidth="1"/>
    <col min="3843" max="3843" width="17.109375" style="236" bestFit="1" customWidth="1"/>
    <col min="3844" max="3844" width="4" style="236" customWidth="1"/>
    <col min="3845" max="3845" width="13.6640625" style="236" customWidth="1"/>
    <col min="3846" max="4087" width="13.6640625" style="236"/>
    <col min="4088" max="4088" width="22.109375" style="236" customWidth="1"/>
    <col min="4089" max="4095" width="13.6640625" style="236" customWidth="1"/>
    <col min="4096" max="4096" width="15.88671875" style="236" customWidth="1"/>
    <col min="4097" max="4097" width="16.5546875" style="236" bestFit="1" customWidth="1"/>
    <col min="4098" max="4098" width="13.6640625" style="236" customWidth="1"/>
    <col min="4099" max="4099" width="17.109375" style="236" bestFit="1" customWidth="1"/>
    <col min="4100" max="4100" width="4" style="236" customWidth="1"/>
    <col min="4101" max="4101" width="13.6640625" style="236" customWidth="1"/>
    <col min="4102" max="4343" width="13.6640625" style="236"/>
    <col min="4344" max="4344" width="22.109375" style="236" customWidth="1"/>
    <col min="4345" max="4351" width="13.6640625" style="236" customWidth="1"/>
    <col min="4352" max="4352" width="15.88671875" style="236" customWidth="1"/>
    <col min="4353" max="4353" width="16.5546875" style="236" bestFit="1" customWidth="1"/>
    <col min="4354" max="4354" width="13.6640625" style="236" customWidth="1"/>
    <col min="4355" max="4355" width="17.109375" style="236" bestFit="1" customWidth="1"/>
    <col min="4356" max="4356" width="4" style="236" customWidth="1"/>
    <col min="4357" max="4357" width="13.6640625" style="236" customWidth="1"/>
    <col min="4358" max="4599" width="13.6640625" style="236"/>
    <col min="4600" max="4600" width="22.109375" style="236" customWidth="1"/>
    <col min="4601" max="4607" width="13.6640625" style="236" customWidth="1"/>
    <col min="4608" max="4608" width="15.88671875" style="236" customWidth="1"/>
    <col min="4609" max="4609" width="16.5546875" style="236" bestFit="1" customWidth="1"/>
    <col min="4610" max="4610" width="13.6640625" style="236" customWidth="1"/>
    <col min="4611" max="4611" width="17.109375" style="236" bestFit="1" customWidth="1"/>
    <col min="4612" max="4612" width="4" style="236" customWidth="1"/>
    <col min="4613" max="4613" width="13.6640625" style="236" customWidth="1"/>
    <col min="4614" max="4855" width="13.6640625" style="236"/>
    <col min="4856" max="4856" width="22.109375" style="236" customWidth="1"/>
    <col min="4857" max="4863" width="13.6640625" style="236" customWidth="1"/>
    <col min="4864" max="4864" width="15.88671875" style="236" customWidth="1"/>
    <col min="4865" max="4865" width="16.5546875" style="236" bestFit="1" customWidth="1"/>
    <col min="4866" max="4866" width="13.6640625" style="236" customWidth="1"/>
    <col min="4867" max="4867" width="17.109375" style="236" bestFit="1" customWidth="1"/>
    <col min="4868" max="4868" width="4" style="236" customWidth="1"/>
    <col min="4869" max="4869" width="13.6640625" style="236" customWidth="1"/>
    <col min="4870" max="5111" width="13.6640625" style="236"/>
    <col min="5112" max="5112" width="22.109375" style="236" customWidth="1"/>
    <col min="5113" max="5119" width="13.6640625" style="236" customWidth="1"/>
    <col min="5120" max="5120" width="15.88671875" style="236" customWidth="1"/>
    <col min="5121" max="5121" width="16.5546875" style="236" bestFit="1" customWidth="1"/>
    <col min="5122" max="5122" width="13.6640625" style="236" customWidth="1"/>
    <col min="5123" max="5123" width="17.109375" style="236" bestFit="1" customWidth="1"/>
    <col min="5124" max="5124" width="4" style="236" customWidth="1"/>
    <col min="5125" max="5125" width="13.6640625" style="236" customWidth="1"/>
    <col min="5126" max="5367" width="13.6640625" style="236"/>
    <col min="5368" max="5368" width="22.109375" style="236" customWidth="1"/>
    <col min="5369" max="5375" width="13.6640625" style="236" customWidth="1"/>
    <col min="5376" max="5376" width="15.88671875" style="236" customWidth="1"/>
    <col min="5377" max="5377" width="16.5546875" style="236" bestFit="1" customWidth="1"/>
    <col min="5378" max="5378" width="13.6640625" style="236" customWidth="1"/>
    <col min="5379" max="5379" width="17.109375" style="236" bestFit="1" customWidth="1"/>
    <col min="5380" max="5380" width="4" style="236" customWidth="1"/>
    <col min="5381" max="5381" width="13.6640625" style="236" customWidth="1"/>
    <col min="5382" max="5623" width="13.6640625" style="236"/>
    <col min="5624" max="5624" width="22.109375" style="236" customWidth="1"/>
    <col min="5625" max="5631" width="13.6640625" style="236" customWidth="1"/>
    <col min="5632" max="5632" width="15.88671875" style="236" customWidth="1"/>
    <col min="5633" max="5633" width="16.5546875" style="236" bestFit="1" customWidth="1"/>
    <col min="5634" max="5634" width="13.6640625" style="236" customWidth="1"/>
    <col min="5635" max="5635" width="17.109375" style="236" bestFit="1" customWidth="1"/>
    <col min="5636" max="5636" width="4" style="236" customWidth="1"/>
    <col min="5637" max="5637" width="13.6640625" style="236" customWidth="1"/>
    <col min="5638" max="5879" width="13.6640625" style="236"/>
    <col min="5880" max="5880" width="22.109375" style="236" customWidth="1"/>
    <col min="5881" max="5887" width="13.6640625" style="236" customWidth="1"/>
    <col min="5888" max="5888" width="15.88671875" style="236" customWidth="1"/>
    <col min="5889" max="5889" width="16.5546875" style="236" bestFit="1" customWidth="1"/>
    <col min="5890" max="5890" width="13.6640625" style="236" customWidth="1"/>
    <col min="5891" max="5891" width="17.109375" style="236" bestFit="1" customWidth="1"/>
    <col min="5892" max="5892" width="4" style="236" customWidth="1"/>
    <col min="5893" max="5893" width="13.6640625" style="236" customWidth="1"/>
    <col min="5894" max="6135" width="13.6640625" style="236"/>
    <col min="6136" max="6136" width="22.109375" style="236" customWidth="1"/>
    <col min="6137" max="6143" width="13.6640625" style="236" customWidth="1"/>
    <col min="6144" max="6144" width="15.88671875" style="236" customWidth="1"/>
    <col min="6145" max="6145" width="16.5546875" style="236" bestFit="1" customWidth="1"/>
    <col min="6146" max="6146" width="13.6640625" style="236" customWidth="1"/>
    <col min="6147" max="6147" width="17.109375" style="236" bestFit="1" customWidth="1"/>
    <col min="6148" max="6148" width="4" style="236" customWidth="1"/>
    <col min="6149" max="6149" width="13.6640625" style="236" customWidth="1"/>
    <col min="6150" max="6391" width="13.6640625" style="236"/>
    <col min="6392" max="6392" width="22.109375" style="236" customWidth="1"/>
    <col min="6393" max="6399" width="13.6640625" style="236" customWidth="1"/>
    <col min="6400" max="6400" width="15.88671875" style="236" customWidth="1"/>
    <col min="6401" max="6401" width="16.5546875" style="236" bestFit="1" customWidth="1"/>
    <col min="6402" max="6402" width="13.6640625" style="236" customWidth="1"/>
    <col min="6403" max="6403" width="17.109375" style="236" bestFit="1" customWidth="1"/>
    <col min="6404" max="6404" width="4" style="236" customWidth="1"/>
    <col min="6405" max="6405" width="13.6640625" style="236" customWidth="1"/>
    <col min="6406" max="6647" width="13.6640625" style="236"/>
    <col min="6648" max="6648" width="22.109375" style="236" customWidth="1"/>
    <col min="6649" max="6655" width="13.6640625" style="236" customWidth="1"/>
    <col min="6656" max="6656" width="15.88671875" style="236" customWidth="1"/>
    <col min="6657" max="6657" width="16.5546875" style="236" bestFit="1" customWidth="1"/>
    <col min="6658" max="6658" width="13.6640625" style="236" customWidth="1"/>
    <col min="6659" max="6659" width="17.109375" style="236" bestFit="1" customWidth="1"/>
    <col min="6660" max="6660" width="4" style="236" customWidth="1"/>
    <col min="6661" max="6661" width="13.6640625" style="236" customWidth="1"/>
    <col min="6662" max="6903" width="13.6640625" style="236"/>
    <col min="6904" max="6904" width="22.109375" style="236" customWidth="1"/>
    <col min="6905" max="6911" width="13.6640625" style="236" customWidth="1"/>
    <col min="6912" max="6912" width="15.88671875" style="236" customWidth="1"/>
    <col min="6913" max="6913" width="16.5546875" style="236" bestFit="1" customWidth="1"/>
    <col min="6914" max="6914" width="13.6640625" style="236" customWidth="1"/>
    <col min="6915" max="6915" width="17.109375" style="236" bestFit="1" customWidth="1"/>
    <col min="6916" max="6916" width="4" style="236" customWidth="1"/>
    <col min="6917" max="6917" width="13.6640625" style="236" customWidth="1"/>
    <col min="6918" max="7159" width="13.6640625" style="236"/>
    <col min="7160" max="7160" width="22.109375" style="236" customWidth="1"/>
    <col min="7161" max="7167" width="13.6640625" style="236" customWidth="1"/>
    <col min="7168" max="7168" width="15.88671875" style="236" customWidth="1"/>
    <col min="7169" max="7169" width="16.5546875" style="236" bestFit="1" customWidth="1"/>
    <col min="7170" max="7170" width="13.6640625" style="236" customWidth="1"/>
    <col min="7171" max="7171" width="17.109375" style="236" bestFit="1" customWidth="1"/>
    <col min="7172" max="7172" width="4" style="236" customWidth="1"/>
    <col min="7173" max="7173" width="13.6640625" style="236" customWidth="1"/>
    <col min="7174" max="7415" width="13.6640625" style="236"/>
    <col min="7416" max="7416" width="22.109375" style="236" customWidth="1"/>
    <col min="7417" max="7423" width="13.6640625" style="236" customWidth="1"/>
    <col min="7424" max="7424" width="15.88671875" style="236" customWidth="1"/>
    <col min="7425" max="7425" width="16.5546875" style="236" bestFit="1" customWidth="1"/>
    <col min="7426" max="7426" width="13.6640625" style="236" customWidth="1"/>
    <col min="7427" max="7427" width="17.109375" style="236" bestFit="1" customWidth="1"/>
    <col min="7428" max="7428" width="4" style="236" customWidth="1"/>
    <col min="7429" max="7429" width="13.6640625" style="236" customWidth="1"/>
    <col min="7430" max="7671" width="13.6640625" style="236"/>
    <col min="7672" max="7672" width="22.109375" style="236" customWidth="1"/>
    <col min="7673" max="7679" width="13.6640625" style="236" customWidth="1"/>
    <col min="7680" max="7680" width="15.88671875" style="236" customWidth="1"/>
    <col min="7681" max="7681" width="16.5546875" style="236" bestFit="1" customWidth="1"/>
    <col min="7682" max="7682" width="13.6640625" style="236" customWidth="1"/>
    <col min="7683" max="7683" width="17.109375" style="236" bestFit="1" customWidth="1"/>
    <col min="7684" max="7684" width="4" style="236" customWidth="1"/>
    <col min="7685" max="7685" width="13.6640625" style="236" customWidth="1"/>
    <col min="7686" max="7927" width="13.6640625" style="236"/>
    <col min="7928" max="7928" width="22.109375" style="236" customWidth="1"/>
    <col min="7929" max="7935" width="13.6640625" style="236" customWidth="1"/>
    <col min="7936" max="7936" width="15.88671875" style="236" customWidth="1"/>
    <col min="7937" max="7937" width="16.5546875" style="236" bestFit="1" customWidth="1"/>
    <col min="7938" max="7938" width="13.6640625" style="236" customWidth="1"/>
    <col min="7939" max="7939" width="17.109375" style="236" bestFit="1" customWidth="1"/>
    <col min="7940" max="7940" width="4" style="236" customWidth="1"/>
    <col min="7941" max="7941" width="13.6640625" style="236" customWidth="1"/>
    <col min="7942" max="8183" width="13.6640625" style="236"/>
    <col min="8184" max="8184" width="22.109375" style="236" customWidth="1"/>
    <col min="8185" max="8191" width="13.6640625" style="236" customWidth="1"/>
    <col min="8192" max="8192" width="15.88671875" style="236" customWidth="1"/>
    <col min="8193" max="8193" width="16.5546875" style="236" bestFit="1" customWidth="1"/>
    <col min="8194" max="8194" width="13.6640625" style="236" customWidth="1"/>
    <col min="8195" max="8195" width="17.109375" style="236" bestFit="1" customWidth="1"/>
    <col min="8196" max="8196" width="4" style="236" customWidth="1"/>
    <col min="8197" max="8197" width="13.6640625" style="236" customWidth="1"/>
    <col min="8198" max="8439" width="13.6640625" style="236"/>
    <col min="8440" max="8440" width="22.109375" style="236" customWidth="1"/>
    <col min="8441" max="8447" width="13.6640625" style="236" customWidth="1"/>
    <col min="8448" max="8448" width="15.88671875" style="236" customWidth="1"/>
    <col min="8449" max="8449" width="16.5546875" style="236" bestFit="1" customWidth="1"/>
    <col min="8450" max="8450" width="13.6640625" style="236" customWidth="1"/>
    <col min="8451" max="8451" width="17.109375" style="236" bestFit="1" customWidth="1"/>
    <col min="8452" max="8452" width="4" style="236" customWidth="1"/>
    <col min="8453" max="8453" width="13.6640625" style="236" customWidth="1"/>
    <col min="8454" max="8695" width="13.6640625" style="236"/>
    <col min="8696" max="8696" width="22.109375" style="236" customWidth="1"/>
    <col min="8697" max="8703" width="13.6640625" style="236" customWidth="1"/>
    <col min="8704" max="8704" width="15.88671875" style="236" customWidth="1"/>
    <col min="8705" max="8705" width="16.5546875" style="236" bestFit="1" customWidth="1"/>
    <col min="8706" max="8706" width="13.6640625" style="236" customWidth="1"/>
    <col min="8707" max="8707" width="17.109375" style="236" bestFit="1" customWidth="1"/>
    <col min="8708" max="8708" width="4" style="236" customWidth="1"/>
    <col min="8709" max="8709" width="13.6640625" style="236" customWidth="1"/>
    <col min="8710" max="8951" width="13.6640625" style="236"/>
    <col min="8952" max="8952" width="22.109375" style="236" customWidth="1"/>
    <col min="8953" max="8959" width="13.6640625" style="236" customWidth="1"/>
    <col min="8960" max="8960" width="15.88671875" style="236" customWidth="1"/>
    <col min="8961" max="8961" width="16.5546875" style="236" bestFit="1" customWidth="1"/>
    <col min="8962" max="8962" width="13.6640625" style="236" customWidth="1"/>
    <col min="8963" max="8963" width="17.109375" style="236" bestFit="1" customWidth="1"/>
    <col min="8964" max="8964" width="4" style="236" customWidth="1"/>
    <col min="8965" max="8965" width="13.6640625" style="236" customWidth="1"/>
    <col min="8966" max="9207" width="13.6640625" style="236"/>
    <col min="9208" max="9208" width="22.109375" style="236" customWidth="1"/>
    <col min="9209" max="9215" width="13.6640625" style="236" customWidth="1"/>
    <col min="9216" max="9216" width="15.88671875" style="236" customWidth="1"/>
    <col min="9217" max="9217" width="16.5546875" style="236" bestFit="1" customWidth="1"/>
    <col min="9218" max="9218" width="13.6640625" style="236" customWidth="1"/>
    <col min="9219" max="9219" width="17.109375" style="236" bestFit="1" customWidth="1"/>
    <col min="9220" max="9220" width="4" style="236" customWidth="1"/>
    <col min="9221" max="9221" width="13.6640625" style="236" customWidth="1"/>
    <col min="9222" max="9463" width="13.6640625" style="236"/>
    <col min="9464" max="9464" width="22.109375" style="236" customWidth="1"/>
    <col min="9465" max="9471" width="13.6640625" style="236" customWidth="1"/>
    <col min="9472" max="9472" width="15.88671875" style="236" customWidth="1"/>
    <col min="9473" max="9473" width="16.5546875" style="236" bestFit="1" customWidth="1"/>
    <col min="9474" max="9474" width="13.6640625" style="236" customWidth="1"/>
    <col min="9475" max="9475" width="17.109375" style="236" bestFit="1" customWidth="1"/>
    <col min="9476" max="9476" width="4" style="236" customWidth="1"/>
    <col min="9477" max="9477" width="13.6640625" style="236" customWidth="1"/>
    <col min="9478" max="9719" width="13.6640625" style="236"/>
    <col min="9720" max="9720" width="22.109375" style="236" customWidth="1"/>
    <col min="9721" max="9727" width="13.6640625" style="236" customWidth="1"/>
    <col min="9728" max="9728" width="15.88671875" style="236" customWidth="1"/>
    <col min="9729" max="9729" width="16.5546875" style="236" bestFit="1" customWidth="1"/>
    <col min="9730" max="9730" width="13.6640625" style="236" customWidth="1"/>
    <col min="9731" max="9731" width="17.109375" style="236" bestFit="1" customWidth="1"/>
    <col min="9732" max="9732" width="4" style="236" customWidth="1"/>
    <col min="9733" max="9733" width="13.6640625" style="236" customWidth="1"/>
    <col min="9734" max="9975" width="13.6640625" style="236"/>
    <col min="9976" max="9976" width="22.109375" style="236" customWidth="1"/>
    <col min="9977" max="9983" width="13.6640625" style="236" customWidth="1"/>
    <col min="9984" max="9984" width="15.88671875" style="236" customWidth="1"/>
    <col min="9985" max="9985" width="16.5546875" style="236" bestFit="1" customWidth="1"/>
    <col min="9986" max="9986" width="13.6640625" style="236" customWidth="1"/>
    <col min="9987" max="9987" width="17.109375" style="236" bestFit="1" customWidth="1"/>
    <col min="9988" max="9988" width="4" style="236" customWidth="1"/>
    <col min="9989" max="9989" width="13.6640625" style="236" customWidth="1"/>
    <col min="9990" max="10231" width="13.6640625" style="236"/>
    <col min="10232" max="10232" width="22.109375" style="236" customWidth="1"/>
    <col min="10233" max="10239" width="13.6640625" style="236" customWidth="1"/>
    <col min="10240" max="10240" width="15.88671875" style="236" customWidth="1"/>
    <col min="10241" max="10241" width="16.5546875" style="236" bestFit="1" customWidth="1"/>
    <col min="10242" max="10242" width="13.6640625" style="236" customWidth="1"/>
    <col min="10243" max="10243" width="17.109375" style="236" bestFit="1" customWidth="1"/>
    <col min="10244" max="10244" width="4" style="236" customWidth="1"/>
    <col min="10245" max="10245" width="13.6640625" style="236" customWidth="1"/>
    <col min="10246" max="10487" width="13.6640625" style="236"/>
    <col min="10488" max="10488" width="22.109375" style="236" customWidth="1"/>
    <col min="10489" max="10495" width="13.6640625" style="236" customWidth="1"/>
    <col min="10496" max="10496" width="15.88671875" style="236" customWidth="1"/>
    <col min="10497" max="10497" width="16.5546875" style="236" bestFit="1" customWidth="1"/>
    <col min="10498" max="10498" width="13.6640625" style="236" customWidth="1"/>
    <col min="10499" max="10499" width="17.109375" style="236" bestFit="1" customWidth="1"/>
    <col min="10500" max="10500" width="4" style="236" customWidth="1"/>
    <col min="10501" max="10501" width="13.6640625" style="236" customWidth="1"/>
    <col min="10502" max="10743" width="13.6640625" style="236"/>
    <col min="10744" max="10744" width="22.109375" style="236" customWidth="1"/>
    <col min="10745" max="10751" width="13.6640625" style="236" customWidth="1"/>
    <col min="10752" max="10752" width="15.88671875" style="236" customWidth="1"/>
    <col min="10753" max="10753" width="16.5546875" style="236" bestFit="1" customWidth="1"/>
    <col min="10754" max="10754" width="13.6640625" style="236" customWidth="1"/>
    <col min="10755" max="10755" width="17.109375" style="236" bestFit="1" customWidth="1"/>
    <col min="10756" max="10756" width="4" style="236" customWidth="1"/>
    <col min="10757" max="10757" width="13.6640625" style="236" customWidth="1"/>
    <col min="10758" max="10999" width="13.6640625" style="236"/>
    <col min="11000" max="11000" width="22.109375" style="236" customWidth="1"/>
    <col min="11001" max="11007" width="13.6640625" style="236" customWidth="1"/>
    <col min="11008" max="11008" width="15.88671875" style="236" customWidth="1"/>
    <col min="11009" max="11009" width="16.5546875" style="236" bestFit="1" customWidth="1"/>
    <col min="11010" max="11010" width="13.6640625" style="236" customWidth="1"/>
    <col min="11011" max="11011" width="17.109375" style="236" bestFit="1" customWidth="1"/>
    <col min="11012" max="11012" width="4" style="236" customWidth="1"/>
    <col min="11013" max="11013" width="13.6640625" style="236" customWidth="1"/>
    <col min="11014" max="11255" width="13.6640625" style="236"/>
    <col min="11256" max="11256" width="22.109375" style="236" customWidth="1"/>
    <col min="11257" max="11263" width="13.6640625" style="236" customWidth="1"/>
    <col min="11264" max="11264" width="15.88671875" style="236" customWidth="1"/>
    <col min="11265" max="11265" width="16.5546875" style="236" bestFit="1" customWidth="1"/>
    <col min="11266" max="11266" width="13.6640625" style="236" customWidth="1"/>
    <col min="11267" max="11267" width="17.109375" style="236" bestFit="1" customWidth="1"/>
    <col min="11268" max="11268" width="4" style="236" customWidth="1"/>
    <col min="11269" max="11269" width="13.6640625" style="236" customWidth="1"/>
    <col min="11270" max="11511" width="13.6640625" style="236"/>
    <col min="11512" max="11512" width="22.109375" style="236" customWidth="1"/>
    <col min="11513" max="11519" width="13.6640625" style="236" customWidth="1"/>
    <col min="11520" max="11520" width="15.88671875" style="236" customWidth="1"/>
    <col min="11521" max="11521" width="16.5546875" style="236" bestFit="1" customWidth="1"/>
    <col min="11522" max="11522" width="13.6640625" style="236" customWidth="1"/>
    <col min="11523" max="11523" width="17.109375" style="236" bestFit="1" customWidth="1"/>
    <col min="11524" max="11524" width="4" style="236" customWidth="1"/>
    <col min="11525" max="11525" width="13.6640625" style="236" customWidth="1"/>
    <col min="11526" max="11767" width="13.6640625" style="236"/>
    <col min="11768" max="11768" width="22.109375" style="236" customWidth="1"/>
    <col min="11769" max="11775" width="13.6640625" style="236" customWidth="1"/>
    <col min="11776" max="11776" width="15.88671875" style="236" customWidth="1"/>
    <col min="11777" max="11777" width="16.5546875" style="236" bestFit="1" customWidth="1"/>
    <col min="11778" max="11778" width="13.6640625" style="236" customWidth="1"/>
    <col min="11779" max="11779" width="17.109375" style="236" bestFit="1" customWidth="1"/>
    <col min="11780" max="11780" width="4" style="236" customWidth="1"/>
    <col min="11781" max="11781" width="13.6640625" style="236" customWidth="1"/>
    <col min="11782" max="12023" width="13.6640625" style="236"/>
    <col min="12024" max="12024" width="22.109375" style="236" customWidth="1"/>
    <col min="12025" max="12031" width="13.6640625" style="236" customWidth="1"/>
    <col min="12032" max="12032" width="15.88671875" style="236" customWidth="1"/>
    <col min="12033" max="12033" width="16.5546875" style="236" bestFit="1" customWidth="1"/>
    <col min="12034" max="12034" width="13.6640625" style="236" customWidth="1"/>
    <col min="12035" max="12035" width="17.109375" style="236" bestFit="1" customWidth="1"/>
    <col min="12036" max="12036" width="4" style="236" customWidth="1"/>
    <col min="12037" max="12037" width="13.6640625" style="236" customWidth="1"/>
    <col min="12038" max="12279" width="13.6640625" style="236"/>
    <col min="12280" max="12280" width="22.109375" style="236" customWidth="1"/>
    <col min="12281" max="12287" width="13.6640625" style="236" customWidth="1"/>
    <col min="12288" max="12288" width="15.88671875" style="236" customWidth="1"/>
    <col min="12289" max="12289" width="16.5546875" style="236" bestFit="1" customWidth="1"/>
    <col min="12290" max="12290" width="13.6640625" style="236" customWidth="1"/>
    <col min="12291" max="12291" width="17.109375" style="236" bestFit="1" customWidth="1"/>
    <col min="12292" max="12292" width="4" style="236" customWidth="1"/>
    <col min="12293" max="12293" width="13.6640625" style="236" customWidth="1"/>
    <col min="12294" max="12535" width="13.6640625" style="236"/>
    <col min="12536" max="12536" width="22.109375" style="236" customWidth="1"/>
    <col min="12537" max="12543" width="13.6640625" style="236" customWidth="1"/>
    <col min="12544" max="12544" width="15.88671875" style="236" customWidth="1"/>
    <col min="12545" max="12545" width="16.5546875" style="236" bestFit="1" customWidth="1"/>
    <col min="12546" max="12546" width="13.6640625" style="236" customWidth="1"/>
    <col min="12547" max="12547" width="17.109375" style="236" bestFit="1" customWidth="1"/>
    <col min="12548" max="12548" width="4" style="236" customWidth="1"/>
    <col min="12549" max="12549" width="13.6640625" style="236" customWidth="1"/>
    <col min="12550" max="12791" width="13.6640625" style="236"/>
    <col min="12792" max="12792" width="22.109375" style="236" customWidth="1"/>
    <col min="12793" max="12799" width="13.6640625" style="236" customWidth="1"/>
    <col min="12800" max="12800" width="15.88671875" style="236" customWidth="1"/>
    <col min="12801" max="12801" width="16.5546875" style="236" bestFit="1" customWidth="1"/>
    <col min="12802" max="12802" width="13.6640625" style="236" customWidth="1"/>
    <col min="12803" max="12803" width="17.109375" style="236" bestFit="1" customWidth="1"/>
    <col min="12804" max="12804" width="4" style="236" customWidth="1"/>
    <col min="12805" max="12805" width="13.6640625" style="236" customWidth="1"/>
    <col min="12806" max="13047" width="13.6640625" style="236"/>
    <col min="13048" max="13048" width="22.109375" style="236" customWidth="1"/>
    <col min="13049" max="13055" width="13.6640625" style="236" customWidth="1"/>
    <col min="13056" max="13056" width="15.88671875" style="236" customWidth="1"/>
    <col min="13057" max="13057" width="16.5546875" style="236" bestFit="1" customWidth="1"/>
    <col min="13058" max="13058" width="13.6640625" style="236" customWidth="1"/>
    <col min="13059" max="13059" width="17.109375" style="236" bestFit="1" customWidth="1"/>
    <col min="13060" max="13060" width="4" style="236" customWidth="1"/>
    <col min="13061" max="13061" width="13.6640625" style="236" customWidth="1"/>
    <col min="13062" max="13303" width="13.6640625" style="236"/>
    <col min="13304" max="13304" width="22.109375" style="236" customWidth="1"/>
    <col min="13305" max="13311" width="13.6640625" style="236" customWidth="1"/>
    <col min="13312" max="13312" width="15.88671875" style="236" customWidth="1"/>
    <col min="13313" max="13313" width="16.5546875" style="236" bestFit="1" customWidth="1"/>
    <col min="13314" max="13314" width="13.6640625" style="236" customWidth="1"/>
    <col min="13315" max="13315" width="17.109375" style="236" bestFit="1" customWidth="1"/>
    <col min="13316" max="13316" width="4" style="236" customWidth="1"/>
    <col min="13317" max="13317" width="13.6640625" style="236" customWidth="1"/>
    <col min="13318" max="13559" width="13.6640625" style="236"/>
    <col min="13560" max="13560" width="22.109375" style="236" customWidth="1"/>
    <col min="13561" max="13567" width="13.6640625" style="236" customWidth="1"/>
    <col min="13568" max="13568" width="15.88671875" style="236" customWidth="1"/>
    <col min="13569" max="13569" width="16.5546875" style="236" bestFit="1" customWidth="1"/>
    <col min="13570" max="13570" width="13.6640625" style="236" customWidth="1"/>
    <col min="13571" max="13571" width="17.109375" style="236" bestFit="1" customWidth="1"/>
    <col min="13572" max="13572" width="4" style="236" customWidth="1"/>
    <col min="13573" max="13573" width="13.6640625" style="236" customWidth="1"/>
    <col min="13574" max="13815" width="13.6640625" style="236"/>
    <col min="13816" max="13816" width="22.109375" style="236" customWidth="1"/>
    <col min="13817" max="13823" width="13.6640625" style="236" customWidth="1"/>
    <col min="13824" max="13824" width="15.88671875" style="236" customWidth="1"/>
    <col min="13825" max="13825" width="16.5546875" style="236" bestFit="1" customWidth="1"/>
    <col min="13826" max="13826" width="13.6640625" style="236" customWidth="1"/>
    <col min="13827" max="13827" width="17.109375" style="236" bestFit="1" customWidth="1"/>
    <col min="13828" max="13828" width="4" style="236" customWidth="1"/>
    <col min="13829" max="13829" width="13.6640625" style="236" customWidth="1"/>
    <col min="13830" max="14071" width="13.6640625" style="236"/>
    <col min="14072" max="14072" width="22.109375" style="236" customWidth="1"/>
    <col min="14073" max="14079" width="13.6640625" style="236" customWidth="1"/>
    <col min="14080" max="14080" width="15.88671875" style="236" customWidth="1"/>
    <col min="14081" max="14081" width="16.5546875" style="236" bestFit="1" customWidth="1"/>
    <col min="14082" max="14082" width="13.6640625" style="236" customWidth="1"/>
    <col min="14083" max="14083" width="17.109375" style="236" bestFit="1" customWidth="1"/>
    <col min="14084" max="14084" width="4" style="236" customWidth="1"/>
    <col min="14085" max="14085" width="13.6640625" style="236" customWidth="1"/>
    <col min="14086" max="14327" width="13.6640625" style="236"/>
    <col min="14328" max="14328" width="22.109375" style="236" customWidth="1"/>
    <col min="14329" max="14335" width="13.6640625" style="236" customWidth="1"/>
    <col min="14336" max="14336" width="15.88671875" style="236" customWidth="1"/>
    <col min="14337" max="14337" width="16.5546875" style="236" bestFit="1" customWidth="1"/>
    <col min="14338" max="14338" width="13.6640625" style="236" customWidth="1"/>
    <col min="14339" max="14339" width="17.109375" style="236" bestFit="1" customWidth="1"/>
    <col min="14340" max="14340" width="4" style="236" customWidth="1"/>
    <col min="14341" max="14341" width="13.6640625" style="236" customWidth="1"/>
    <col min="14342" max="14583" width="13.6640625" style="236"/>
    <col min="14584" max="14584" width="22.109375" style="236" customWidth="1"/>
    <col min="14585" max="14591" width="13.6640625" style="236" customWidth="1"/>
    <col min="14592" max="14592" width="15.88671875" style="236" customWidth="1"/>
    <col min="14593" max="14593" width="16.5546875" style="236" bestFit="1" customWidth="1"/>
    <col min="14594" max="14594" width="13.6640625" style="236" customWidth="1"/>
    <col min="14595" max="14595" width="17.109375" style="236" bestFit="1" customWidth="1"/>
    <col min="14596" max="14596" width="4" style="236" customWidth="1"/>
    <col min="14597" max="14597" width="13.6640625" style="236" customWidth="1"/>
    <col min="14598" max="14839" width="13.6640625" style="236"/>
    <col min="14840" max="14840" width="22.109375" style="236" customWidth="1"/>
    <col min="14841" max="14847" width="13.6640625" style="236" customWidth="1"/>
    <col min="14848" max="14848" width="15.88671875" style="236" customWidth="1"/>
    <col min="14849" max="14849" width="16.5546875" style="236" bestFit="1" customWidth="1"/>
    <col min="14850" max="14850" width="13.6640625" style="236" customWidth="1"/>
    <col min="14851" max="14851" width="17.109375" style="236" bestFit="1" customWidth="1"/>
    <col min="14852" max="14852" width="4" style="236" customWidth="1"/>
    <col min="14853" max="14853" width="13.6640625" style="236" customWidth="1"/>
    <col min="14854" max="15095" width="13.6640625" style="236"/>
    <col min="15096" max="15096" width="22.109375" style="236" customWidth="1"/>
    <col min="15097" max="15103" width="13.6640625" style="236" customWidth="1"/>
    <col min="15104" max="15104" width="15.88671875" style="236" customWidth="1"/>
    <col min="15105" max="15105" width="16.5546875" style="236" bestFit="1" customWidth="1"/>
    <col min="15106" max="15106" width="13.6640625" style="236" customWidth="1"/>
    <col min="15107" max="15107" width="17.109375" style="236" bestFit="1" customWidth="1"/>
    <col min="15108" max="15108" width="4" style="236" customWidth="1"/>
    <col min="15109" max="15109" width="13.6640625" style="236" customWidth="1"/>
    <col min="15110" max="15351" width="13.6640625" style="236"/>
    <col min="15352" max="15352" width="22.109375" style="236" customWidth="1"/>
    <col min="15353" max="15359" width="13.6640625" style="236" customWidth="1"/>
    <col min="15360" max="15360" width="15.88671875" style="236" customWidth="1"/>
    <col min="15361" max="15361" width="16.5546875" style="236" bestFit="1" customWidth="1"/>
    <col min="15362" max="15362" width="13.6640625" style="236" customWidth="1"/>
    <col min="15363" max="15363" width="17.109375" style="236" bestFit="1" customWidth="1"/>
    <col min="15364" max="15364" width="4" style="236" customWidth="1"/>
    <col min="15365" max="15365" width="13.6640625" style="236" customWidth="1"/>
    <col min="15366" max="15607" width="13.6640625" style="236"/>
    <col min="15608" max="15608" width="22.109375" style="236" customWidth="1"/>
    <col min="15609" max="15615" width="13.6640625" style="236" customWidth="1"/>
    <col min="15616" max="15616" width="15.88671875" style="236" customWidth="1"/>
    <col min="15617" max="15617" width="16.5546875" style="236" bestFit="1" customWidth="1"/>
    <col min="15618" max="15618" width="13.6640625" style="236" customWidth="1"/>
    <col min="15619" max="15619" width="17.109375" style="236" bestFit="1" customWidth="1"/>
    <col min="15620" max="15620" width="4" style="236" customWidth="1"/>
    <col min="15621" max="15621" width="13.6640625" style="236" customWidth="1"/>
    <col min="15622" max="15863" width="13.6640625" style="236"/>
    <col min="15864" max="15864" width="22.109375" style="236" customWidth="1"/>
    <col min="15865" max="15871" width="13.6640625" style="236" customWidth="1"/>
    <col min="15872" max="15872" width="15.88671875" style="236" customWidth="1"/>
    <col min="15873" max="15873" width="16.5546875" style="236" bestFit="1" customWidth="1"/>
    <col min="15874" max="15874" width="13.6640625" style="236" customWidth="1"/>
    <col min="15875" max="15875" width="17.109375" style="236" bestFit="1" customWidth="1"/>
    <col min="15876" max="15876" width="4" style="236" customWidth="1"/>
    <col min="15877" max="15877" width="13.6640625" style="236" customWidth="1"/>
    <col min="15878" max="16119" width="13.6640625" style="236"/>
    <col min="16120" max="16120" width="22.109375" style="236" customWidth="1"/>
    <col min="16121" max="16127" width="13.6640625" style="236" customWidth="1"/>
    <col min="16128" max="16128" width="15.88671875" style="236" customWidth="1"/>
    <col min="16129" max="16129" width="16.5546875" style="236" bestFit="1" customWidth="1"/>
    <col min="16130" max="16130" width="13.6640625" style="236" customWidth="1"/>
    <col min="16131" max="16131" width="17.109375" style="236" bestFit="1" customWidth="1"/>
    <col min="16132" max="16132" width="4" style="236" customWidth="1"/>
    <col min="16133" max="16133" width="13.6640625" style="236" customWidth="1"/>
    <col min="16134" max="16384" width="13.6640625" style="236"/>
  </cols>
  <sheetData>
    <row r="1" spans="1:26" s="226" customFormat="1">
      <c r="A1" s="287" t="s">
        <v>21</v>
      </c>
      <c r="B1" s="224"/>
      <c r="C1" s="224"/>
      <c r="D1" s="2"/>
      <c r="E1" s="2"/>
      <c r="F1" s="225"/>
      <c r="G1" s="2"/>
      <c r="H1" s="2"/>
    </row>
    <row r="2" spans="1:26" s="226" customFormat="1">
      <c r="A2" s="227"/>
      <c r="B2" s="224"/>
      <c r="C2" s="224"/>
      <c r="E2" s="245" t="s">
        <v>113</v>
      </c>
      <c r="F2" s="245" t="s">
        <v>94</v>
      </c>
      <c r="H2" s="2"/>
    </row>
    <row r="3" spans="1:26" s="226" customFormat="1" ht="15">
      <c r="A3" s="401" t="str">
        <f>'2-Kosten per locatie'!A3</f>
        <v>Naam opdrachtgever</v>
      </c>
      <c r="B3" s="16" t="str">
        <f>'2-Kosten per locatie'!B3</f>
        <v>SOVOP</v>
      </c>
      <c r="C3" s="16"/>
      <c r="E3" s="228" t="s">
        <v>115</v>
      </c>
      <c r="F3" s="297">
        <v>0</v>
      </c>
      <c r="H3" s="2"/>
    </row>
    <row r="4" spans="1:26" s="226" customFormat="1" ht="15">
      <c r="A4" s="401" t="str">
        <f>'2-Kosten per locatie'!A4</f>
        <v>Calculatie onderdeel</v>
      </c>
      <c r="B4" s="16" t="str">
        <f ca="1">MID(CELL("bestandsnaam",$C$9),SEARCH("]",CELL("bestandsnaam",$C$9),1)+1,256)</f>
        <v>10-Glasbewassing</v>
      </c>
      <c r="C4" s="16"/>
      <c r="E4" s="228" t="s">
        <v>114</v>
      </c>
      <c r="F4" s="297">
        <v>0</v>
      </c>
      <c r="H4" s="2"/>
    </row>
    <row r="5" spans="1:26" s="226" customFormat="1" ht="39.6">
      <c r="A5" s="401" t="str">
        <f>'2-Kosten per locatie'!A5</f>
        <v>Gebouw/plaats</v>
      </c>
      <c r="B5" s="16" t="str">
        <f>'2-Kosten per locatie'!B5</f>
        <v>Amsterdam</v>
      </c>
      <c r="C5" s="16"/>
      <c r="E5" s="228" t="s">
        <v>728</v>
      </c>
      <c r="F5" s="297">
        <v>0</v>
      </c>
      <c r="H5" s="229"/>
      <c r="J5" s="230"/>
      <c r="K5" s="229"/>
      <c r="L5" s="230"/>
      <c r="M5" s="230"/>
      <c r="N5" s="229"/>
      <c r="O5" s="231"/>
      <c r="P5" s="230"/>
      <c r="Q5" s="229"/>
      <c r="R5" s="230"/>
      <c r="S5" s="230"/>
      <c r="T5" s="229"/>
      <c r="U5" s="230"/>
      <c r="V5" s="230"/>
      <c r="W5" s="229"/>
      <c r="X5" s="230"/>
      <c r="Y5" s="230"/>
      <c r="Z5" s="229"/>
    </row>
    <row r="6" spans="1:26" s="226" customFormat="1" ht="17.25" customHeight="1">
      <c r="A6" s="401" t="str">
        <f>'2-Kosten per locatie'!A6</f>
        <v>Referentie nummer</v>
      </c>
      <c r="B6" s="16" t="str">
        <f>'2-Kosten per locatie'!B6</f>
        <v>SOVOP-EA-MH-MB-2023-V1</v>
      </c>
      <c r="C6" s="16"/>
      <c r="E6" s="228" t="s">
        <v>681</v>
      </c>
      <c r="F6" s="297">
        <v>0</v>
      </c>
      <c r="H6" s="229"/>
      <c r="J6" s="232"/>
      <c r="K6" s="233"/>
      <c r="L6" s="230"/>
      <c r="M6" s="232"/>
      <c r="N6" s="233"/>
      <c r="O6" s="231"/>
      <c r="P6" s="232"/>
      <c r="Q6" s="233"/>
      <c r="R6" s="230"/>
      <c r="S6" s="232"/>
      <c r="T6" s="233"/>
      <c r="U6" s="230"/>
      <c r="V6" s="232"/>
      <c r="W6" s="233"/>
      <c r="X6" s="230"/>
      <c r="Y6" s="232"/>
      <c r="Z6" s="233"/>
    </row>
    <row r="7" spans="1:26" s="226" customFormat="1" ht="17.25" customHeight="1">
      <c r="A7" s="401" t="str">
        <f>'2-Kosten per locatie'!A7</f>
        <v>Naam dienstverlener</v>
      </c>
      <c r="B7" s="16">
        <f>'2-Kosten per locatie'!B7</f>
        <v>0</v>
      </c>
      <c r="C7" s="180"/>
      <c r="E7" s="228" t="s">
        <v>682</v>
      </c>
      <c r="F7" s="297">
        <v>0</v>
      </c>
      <c r="H7" s="229"/>
    </row>
    <row r="8" spans="1:26" s="226" customFormat="1" ht="17.25" customHeight="1">
      <c r="A8" s="401" t="str">
        <f>'2-Kosten per locatie'!A8</f>
        <v>Prijspeil</v>
      </c>
      <c r="B8" s="442">
        <f>'2-Kosten per locatie'!B8</f>
        <v>45017</v>
      </c>
      <c r="C8" s="29"/>
      <c r="H8" s="229"/>
    </row>
    <row r="9" spans="1:26" s="226" customFormat="1" ht="17.25" customHeight="1">
      <c r="H9" s="229"/>
    </row>
    <row r="10" spans="1:26" s="226" customFormat="1" ht="17.25" customHeight="1">
      <c r="H10" s="229"/>
    </row>
    <row r="11" spans="1:26" s="226" customFormat="1" ht="15">
      <c r="A11" s="234"/>
      <c r="D11" s="230"/>
      <c r="F11" s="235"/>
      <c r="G11" s="230"/>
      <c r="H11" s="229"/>
    </row>
    <row r="12" spans="1:26" s="320" customFormat="1" ht="43.5" customHeight="1">
      <c r="A12" s="318" t="s">
        <v>86</v>
      </c>
      <c r="B12" s="319" t="s">
        <v>113</v>
      </c>
      <c r="C12" s="319" t="s">
        <v>144</v>
      </c>
      <c r="D12" s="245" t="s">
        <v>116</v>
      </c>
      <c r="E12" s="319" t="s">
        <v>145</v>
      </c>
      <c r="F12" s="319" t="s">
        <v>88</v>
      </c>
      <c r="G12" s="319" t="s">
        <v>165</v>
      </c>
      <c r="H12" s="319" t="s">
        <v>117</v>
      </c>
    </row>
    <row r="13" spans="1:26">
      <c r="A13" s="237" t="s">
        <v>214</v>
      </c>
      <c r="B13" s="228" t="s">
        <v>115</v>
      </c>
      <c r="C13" s="228"/>
      <c r="D13" s="305">
        <v>4450</v>
      </c>
      <c r="E13" s="317">
        <f>VLOOKUP(B13,$E$3:$F$10,2,FALSE)</f>
        <v>0</v>
      </c>
      <c r="F13" s="238">
        <f>(D13*E13)</f>
        <v>0</v>
      </c>
      <c r="G13" s="239" t="s">
        <v>185</v>
      </c>
      <c r="H13" s="238">
        <f t="shared" ref="H13:H27" si="0">G13*F13</f>
        <v>0</v>
      </c>
    </row>
    <row r="14" spans="1:26">
      <c r="A14" s="237" t="s">
        <v>214</v>
      </c>
      <c r="B14" s="228" t="s">
        <v>114</v>
      </c>
      <c r="C14" s="228"/>
      <c r="D14" s="305">
        <v>4450</v>
      </c>
      <c r="E14" s="317">
        <f>VLOOKUP(B14,$E$3:$F$10,2,FALSE)</f>
        <v>0</v>
      </c>
      <c r="F14" s="238">
        <f t="shared" ref="F14:F15" si="1">(D14*E14)</f>
        <v>0</v>
      </c>
      <c r="G14" s="239" t="s">
        <v>185</v>
      </c>
      <c r="H14" s="238">
        <f t="shared" si="0"/>
        <v>0</v>
      </c>
    </row>
    <row r="15" spans="1:26">
      <c r="A15" s="240" t="s">
        <v>214</v>
      </c>
      <c r="B15" s="241" t="s">
        <v>728</v>
      </c>
      <c r="C15" s="241"/>
      <c r="D15" s="305">
        <v>2490</v>
      </c>
      <c r="E15" s="317">
        <f>VLOOKUP(B15,$E$3:$F$10,2,FALSE)</f>
        <v>0</v>
      </c>
      <c r="F15" s="238">
        <f t="shared" si="1"/>
        <v>0</v>
      </c>
      <c r="G15" s="239" t="s">
        <v>185</v>
      </c>
      <c r="H15" s="238">
        <f t="shared" si="0"/>
        <v>0</v>
      </c>
    </row>
    <row r="16" spans="1:26">
      <c r="A16" s="240" t="s">
        <v>214</v>
      </c>
      <c r="B16" s="241" t="s">
        <v>181</v>
      </c>
      <c r="C16" s="241" t="s">
        <v>683</v>
      </c>
      <c r="D16" s="305"/>
      <c r="E16" s="396"/>
      <c r="F16" s="395"/>
      <c r="G16" s="239" t="s">
        <v>185</v>
      </c>
      <c r="H16" s="238">
        <f t="shared" si="0"/>
        <v>0</v>
      </c>
    </row>
    <row r="17" spans="1:8">
      <c r="A17" s="240" t="s">
        <v>214</v>
      </c>
      <c r="B17" s="241" t="s">
        <v>181</v>
      </c>
      <c r="C17" s="241" t="s">
        <v>684</v>
      </c>
      <c r="D17" s="305"/>
      <c r="E17" s="396"/>
      <c r="F17" s="395"/>
      <c r="G17" s="239" t="s">
        <v>185</v>
      </c>
      <c r="H17" s="238">
        <f t="shared" si="0"/>
        <v>0</v>
      </c>
    </row>
    <row r="18" spans="1:8">
      <c r="A18" s="486" t="s">
        <v>214</v>
      </c>
      <c r="B18" s="484" t="s">
        <v>115</v>
      </c>
      <c r="C18" s="484" t="s">
        <v>711</v>
      </c>
      <c r="D18" s="500">
        <v>160</v>
      </c>
      <c r="E18" s="317">
        <f>VLOOKUP(B18,$E$3:$F$10,2,FALSE)</f>
        <v>0</v>
      </c>
      <c r="F18" s="238">
        <f t="shared" ref="F18:F20" si="2">(D18*E18)</f>
        <v>0</v>
      </c>
      <c r="G18" s="239" t="s">
        <v>185</v>
      </c>
      <c r="H18" s="238">
        <f t="shared" ref="H18:H20" si="3">G18*F18</f>
        <v>0</v>
      </c>
    </row>
    <row r="19" spans="1:8">
      <c r="A19" s="486" t="s">
        <v>214</v>
      </c>
      <c r="B19" s="484" t="s">
        <v>114</v>
      </c>
      <c r="C19" s="484" t="s">
        <v>711</v>
      </c>
      <c r="D19" s="500">
        <v>160</v>
      </c>
      <c r="E19" s="317">
        <f>VLOOKUP(B19,$E$3:$F$10,2,FALSE)</f>
        <v>0</v>
      </c>
      <c r="F19" s="238">
        <f t="shared" si="2"/>
        <v>0</v>
      </c>
      <c r="G19" s="239" t="s">
        <v>185</v>
      </c>
      <c r="H19" s="238">
        <f t="shared" si="3"/>
        <v>0</v>
      </c>
    </row>
    <row r="20" spans="1:8">
      <c r="A20" s="486" t="s">
        <v>214</v>
      </c>
      <c r="B20" s="241" t="s">
        <v>728</v>
      </c>
      <c r="C20" s="484" t="s">
        <v>711</v>
      </c>
      <c r="D20" s="500">
        <v>100</v>
      </c>
      <c r="E20" s="317">
        <f>VLOOKUP(B20,$E$3:$F$10,2,FALSE)</f>
        <v>0</v>
      </c>
      <c r="F20" s="238">
        <f t="shared" si="2"/>
        <v>0</v>
      </c>
      <c r="G20" s="239" t="s">
        <v>185</v>
      </c>
      <c r="H20" s="238">
        <f t="shared" si="3"/>
        <v>0</v>
      </c>
    </row>
    <row r="21" spans="1:8">
      <c r="A21" s="240" t="s">
        <v>669</v>
      </c>
      <c r="B21" s="228" t="s">
        <v>115</v>
      </c>
      <c r="C21" s="228"/>
      <c r="D21" s="305">
        <v>4248</v>
      </c>
      <c r="E21" s="317">
        <f t="shared" ref="E21:E25" si="4">VLOOKUP(B21,$E$3:$F$10,2,FALSE)</f>
        <v>0</v>
      </c>
      <c r="F21" s="238">
        <f t="shared" ref="F21:F25" si="5">(D21*E21)</f>
        <v>0</v>
      </c>
      <c r="G21" s="239" t="s">
        <v>185</v>
      </c>
      <c r="H21" s="238">
        <f t="shared" si="0"/>
        <v>0</v>
      </c>
    </row>
    <row r="22" spans="1:8">
      <c r="A22" s="240" t="s">
        <v>669</v>
      </c>
      <c r="B22" s="228" t="s">
        <v>114</v>
      </c>
      <c r="C22" s="228"/>
      <c r="D22" s="305">
        <v>4248</v>
      </c>
      <c r="E22" s="317">
        <f t="shared" si="4"/>
        <v>0</v>
      </c>
      <c r="F22" s="238">
        <f t="shared" si="5"/>
        <v>0</v>
      </c>
      <c r="G22" s="239" t="s">
        <v>185</v>
      </c>
      <c r="H22" s="238">
        <f t="shared" si="0"/>
        <v>0</v>
      </c>
    </row>
    <row r="23" spans="1:8">
      <c r="A23" s="240" t="s">
        <v>669</v>
      </c>
      <c r="B23" s="241" t="s">
        <v>728</v>
      </c>
      <c r="C23" s="241"/>
      <c r="D23" s="305">
        <v>2433</v>
      </c>
      <c r="E23" s="317">
        <f t="shared" si="4"/>
        <v>0</v>
      </c>
      <c r="F23" s="238">
        <f t="shared" si="5"/>
        <v>0</v>
      </c>
      <c r="G23" s="239" t="s">
        <v>185</v>
      </c>
      <c r="H23" s="238">
        <f t="shared" si="0"/>
        <v>0</v>
      </c>
    </row>
    <row r="24" spans="1:8">
      <c r="A24" s="240" t="s">
        <v>669</v>
      </c>
      <c r="B24" s="241" t="s">
        <v>681</v>
      </c>
      <c r="C24" s="241"/>
      <c r="D24" s="305">
        <v>1869</v>
      </c>
      <c r="E24" s="317">
        <f t="shared" si="4"/>
        <v>0</v>
      </c>
      <c r="F24" s="238">
        <f t="shared" si="5"/>
        <v>0</v>
      </c>
      <c r="G24" s="239" t="s">
        <v>185</v>
      </c>
      <c r="H24" s="238">
        <f t="shared" si="0"/>
        <v>0</v>
      </c>
    </row>
    <row r="25" spans="1:8">
      <c r="A25" s="240" t="s">
        <v>669</v>
      </c>
      <c r="B25" s="228" t="s">
        <v>682</v>
      </c>
      <c r="C25" s="228"/>
      <c r="D25" s="305">
        <v>158</v>
      </c>
      <c r="E25" s="317">
        <f t="shared" si="4"/>
        <v>0</v>
      </c>
      <c r="F25" s="238">
        <f t="shared" si="5"/>
        <v>0</v>
      </c>
      <c r="G25" s="239" t="s">
        <v>185</v>
      </c>
      <c r="H25" s="238">
        <f t="shared" si="0"/>
        <v>0</v>
      </c>
    </row>
    <row r="26" spans="1:8">
      <c r="A26" s="240" t="s">
        <v>669</v>
      </c>
      <c r="B26" s="228" t="s">
        <v>181</v>
      </c>
      <c r="C26" s="228" t="s">
        <v>683</v>
      </c>
      <c r="D26" s="305"/>
      <c r="E26" s="396"/>
      <c r="F26" s="395"/>
      <c r="G26" s="239" t="s">
        <v>185</v>
      </c>
      <c r="H26" s="238">
        <f t="shared" si="0"/>
        <v>0</v>
      </c>
    </row>
    <row r="27" spans="1:8">
      <c r="A27" s="240" t="s">
        <v>669</v>
      </c>
      <c r="B27" s="228" t="s">
        <v>181</v>
      </c>
      <c r="C27" s="228" t="s">
        <v>684</v>
      </c>
      <c r="D27" s="305"/>
      <c r="E27" s="396"/>
      <c r="F27" s="395"/>
      <c r="G27" s="239" t="s">
        <v>185</v>
      </c>
      <c r="H27" s="238">
        <f t="shared" si="0"/>
        <v>0</v>
      </c>
    </row>
    <row r="28" spans="1:8">
      <c r="B28" s="236"/>
      <c r="C28" s="236"/>
      <c r="E28" s="236"/>
      <c r="F28" s="236"/>
      <c r="G28" s="236"/>
      <c r="H28" s="236"/>
    </row>
    <row r="29" spans="1:8">
      <c r="A29" s="306" t="s">
        <v>8</v>
      </c>
      <c r="B29" s="307"/>
      <c r="C29" s="311"/>
      <c r="D29" s="308">
        <f>SUM(D13:D27)</f>
        <v>24766</v>
      </c>
      <c r="E29" s="307"/>
      <c r="F29" s="310"/>
      <c r="G29" s="311"/>
      <c r="H29" s="309">
        <f>SUM(H13:H27)</f>
        <v>0</v>
      </c>
    </row>
  </sheetData>
  <autoFilter ref="A12:Z29" xr:uid="{00000000-0009-0000-0000-00000A000000}"/>
  <printOptions horizontalCentered="1"/>
  <pageMargins left="0.7" right="0.7" top="0.75" bottom="0.75" header="0.3" footer="0.3"/>
  <pageSetup paperSize="9" scale="63" fitToHeight="0" orientation="landscape" r:id="rId1"/>
  <headerFooter alignWithMargins="0">
    <oddFooter>&amp;L&amp;F-&amp;A
Atir b.v. ©&amp;Rprintversie &amp;D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0.14999847407452621"/>
    <pageSetUpPr fitToPage="1"/>
  </sheetPr>
  <dimension ref="A1:K34"/>
  <sheetViews>
    <sheetView showGridLines="0" zoomScale="80" zoomScaleNormal="80" zoomScaleSheetLayoutView="100" zoomScalePageLayoutView="50" workbookViewId="0">
      <pane ySplit="11" topLeftCell="A12" activePane="bottomLeft" state="frozen"/>
      <selection activeCell="B1" sqref="B1"/>
      <selection pane="bottomLeft"/>
    </sheetView>
  </sheetViews>
  <sheetFormatPr defaultColWidth="9.109375" defaultRowHeight="13.2"/>
  <cols>
    <col min="1" max="1" width="25.5546875" style="226" customWidth="1"/>
    <col min="2" max="2" width="35" style="226" customWidth="1"/>
    <col min="3" max="3" width="32.109375" style="226" customWidth="1"/>
    <col min="4" max="4" width="18.5546875" style="226" bestFit="1" customWidth="1"/>
    <col min="5" max="5" width="18.77734375" style="226" bestFit="1" customWidth="1"/>
    <col min="6" max="6" width="22.44140625" style="226" customWidth="1"/>
    <col min="7" max="7" width="12.44140625" style="226" bestFit="1" customWidth="1"/>
    <col min="8" max="8" width="9.109375" style="226"/>
    <col min="9" max="9" width="27.88671875" style="226" bestFit="1" customWidth="1"/>
    <col min="10" max="16384" width="9.109375" style="226"/>
  </cols>
  <sheetData>
    <row r="1" spans="1:9">
      <c r="A1" s="295" t="s">
        <v>21</v>
      </c>
      <c r="B1" s="17"/>
      <c r="C1" s="17"/>
      <c r="D1" s="17"/>
      <c r="E1" s="17"/>
      <c r="F1" s="17"/>
      <c r="G1" s="17"/>
      <c r="H1" s="17"/>
      <c r="I1" s="17"/>
    </row>
    <row r="2" spans="1:9" ht="15.6">
      <c r="A2" s="248"/>
      <c r="B2" s="17"/>
      <c r="C2" s="17"/>
      <c r="D2" s="17"/>
      <c r="E2" s="249"/>
      <c r="F2" s="249"/>
      <c r="G2" s="249"/>
      <c r="H2" s="249"/>
      <c r="I2" s="17"/>
    </row>
    <row r="3" spans="1:9" ht="15.6">
      <c r="A3" s="401" t="str">
        <f>'2-Kosten per locatie'!A3</f>
        <v>Naam opdrachtgever</v>
      </c>
      <c r="B3" s="16" t="str">
        <f>'2-Kosten per locatie'!B3</f>
        <v>SOVOP</v>
      </c>
      <c r="C3" s="249"/>
      <c r="D3" s="17"/>
      <c r="E3" s="17"/>
      <c r="F3" s="17"/>
      <c r="G3" s="249"/>
      <c r="H3" s="249"/>
      <c r="I3" s="199"/>
    </row>
    <row r="4" spans="1:9" ht="15">
      <c r="A4" s="401" t="str">
        <f>'2-Kosten per locatie'!A4</f>
        <v>Calculatie onderdeel</v>
      </c>
      <c r="B4" s="247" t="str">
        <f ca="1">MID(CELL("bestandsnaam",$C$8),SEARCH("]",CELL("bestandsnaam",$C$8),1)+1,256)</f>
        <v>11-Sanitaire voorzieningen</v>
      </c>
      <c r="C4" s="249"/>
      <c r="D4" s="17"/>
      <c r="E4" s="249"/>
      <c r="F4" s="249"/>
      <c r="G4" s="249"/>
      <c r="H4" s="249"/>
      <c r="I4" s="249"/>
    </row>
    <row r="5" spans="1:9" ht="15">
      <c r="A5" s="401" t="str">
        <f>'2-Kosten per locatie'!A5</f>
        <v>Gebouw/plaats</v>
      </c>
      <c r="B5" s="16" t="str">
        <f>'2-Kosten per locatie'!B5</f>
        <v>Amsterdam</v>
      </c>
      <c r="C5" s="249"/>
      <c r="D5" s="17"/>
      <c r="E5" s="17"/>
      <c r="F5" s="17"/>
      <c r="G5" s="249"/>
      <c r="H5" s="249"/>
      <c r="I5" s="249"/>
    </row>
    <row r="6" spans="1:9" ht="15">
      <c r="A6" s="401" t="str">
        <f>'2-Kosten per locatie'!A6</f>
        <v>Referentie nummer</v>
      </c>
      <c r="B6" s="16" t="str">
        <f>'2-Kosten per locatie'!B6</f>
        <v>SOVOP-EA-MH-MB-2023-V1</v>
      </c>
      <c r="C6" s="249"/>
      <c r="D6" s="17"/>
      <c r="E6" s="249"/>
      <c r="F6" s="249"/>
      <c r="G6" s="249"/>
      <c r="H6" s="249"/>
      <c r="I6" s="249"/>
    </row>
    <row r="7" spans="1:9" ht="15">
      <c r="A7" s="401" t="str">
        <f>'2-Kosten per locatie'!A7</f>
        <v>Naam dienstverlener</v>
      </c>
      <c r="B7" s="16">
        <f>'2-Kosten per locatie'!B7</f>
        <v>0</v>
      </c>
      <c r="C7" s="249"/>
      <c r="D7" s="17"/>
      <c r="E7" s="249"/>
      <c r="F7" s="17"/>
      <c r="G7" s="200"/>
      <c r="H7" s="200"/>
      <c r="I7" s="200"/>
    </row>
    <row r="8" spans="1:9" ht="15">
      <c r="A8" s="401" t="str">
        <f>'2-Kosten per locatie'!A8</f>
        <v>Prijspeil</v>
      </c>
      <c r="B8" s="442">
        <f>'2-Kosten per locatie'!B8</f>
        <v>45017</v>
      </c>
      <c r="C8" s="249"/>
      <c r="D8" s="17"/>
      <c r="E8" s="249"/>
      <c r="F8" s="200"/>
      <c r="G8" s="200"/>
      <c r="H8" s="200"/>
      <c r="I8" s="200"/>
    </row>
    <row r="9" spans="1:9" ht="15">
      <c r="A9" s="246"/>
      <c r="B9" s="202"/>
      <c r="C9" s="250"/>
      <c r="D9" s="250"/>
      <c r="E9" s="250"/>
      <c r="F9" s="200"/>
      <c r="G9" s="200"/>
      <c r="H9" s="200"/>
      <c r="I9" s="200"/>
    </row>
    <row r="10" spans="1:9" ht="15">
      <c r="A10" s="246" t="s">
        <v>733</v>
      </c>
      <c r="B10" s="202"/>
      <c r="C10" s="250"/>
      <c r="D10" s="250"/>
      <c r="E10" s="250"/>
      <c r="F10" s="200"/>
      <c r="G10" s="200"/>
      <c r="H10" s="200"/>
      <c r="I10" s="200"/>
    </row>
    <row r="11" spans="1:9" ht="25.2">
      <c r="A11" s="255" t="s">
        <v>86</v>
      </c>
      <c r="B11" s="255" t="s">
        <v>123</v>
      </c>
      <c r="C11" s="256" t="s">
        <v>124</v>
      </c>
      <c r="D11" s="256" t="s">
        <v>696</v>
      </c>
      <c r="E11" s="256" t="s">
        <v>695</v>
      </c>
      <c r="F11" s="256" t="s">
        <v>705</v>
      </c>
      <c r="G11" s="257" t="s">
        <v>204</v>
      </c>
      <c r="H11" s="200"/>
      <c r="I11" s="200"/>
    </row>
    <row r="12" spans="1:9" ht="12.75" customHeight="1">
      <c r="A12" s="487" t="s">
        <v>669</v>
      </c>
      <c r="B12" s="486" t="s">
        <v>697</v>
      </c>
      <c r="C12" s="487" t="s">
        <v>703</v>
      </c>
      <c r="D12" s="489" t="s">
        <v>699</v>
      </c>
      <c r="E12" s="488">
        <v>14</v>
      </c>
      <c r="F12" s="296"/>
      <c r="G12" s="490">
        <f>E12*F12*12</f>
        <v>0</v>
      </c>
      <c r="H12" s="200"/>
      <c r="I12" s="200"/>
    </row>
    <row r="13" spans="1:9" ht="12.75" customHeight="1">
      <c r="A13" s="487" t="s">
        <v>669</v>
      </c>
      <c r="B13" s="486" t="s">
        <v>691</v>
      </c>
      <c r="C13" s="487" t="s">
        <v>693</v>
      </c>
      <c r="D13" s="489" t="s">
        <v>700</v>
      </c>
      <c r="E13" s="488">
        <v>128</v>
      </c>
      <c r="F13" s="296"/>
      <c r="G13" s="490">
        <f t="shared" ref="G13:G19" si="0">E13*F13*12</f>
        <v>0</v>
      </c>
      <c r="H13" s="200"/>
      <c r="I13" s="200"/>
    </row>
    <row r="14" spans="1:9" ht="12.75" customHeight="1">
      <c r="A14" s="487" t="s">
        <v>669</v>
      </c>
      <c r="B14" s="486" t="s">
        <v>692</v>
      </c>
      <c r="C14" s="487" t="s">
        <v>702</v>
      </c>
      <c r="D14" s="489" t="s">
        <v>701</v>
      </c>
      <c r="E14" s="488">
        <v>20</v>
      </c>
      <c r="F14" s="296"/>
      <c r="G14" s="490">
        <f t="shared" si="0"/>
        <v>0</v>
      </c>
      <c r="H14" s="200"/>
      <c r="I14" s="200"/>
    </row>
    <row r="15" spans="1:9" ht="12.75" customHeight="1">
      <c r="A15" s="487" t="s">
        <v>669</v>
      </c>
      <c r="B15" s="486" t="s">
        <v>698</v>
      </c>
      <c r="C15" s="487"/>
      <c r="D15" s="489" t="s">
        <v>704</v>
      </c>
      <c r="E15" s="488">
        <v>60</v>
      </c>
      <c r="F15" s="296"/>
      <c r="G15" s="490">
        <f t="shared" si="0"/>
        <v>0</v>
      </c>
      <c r="H15" s="200"/>
      <c r="I15" s="200"/>
    </row>
    <row r="16" spans="1:9" ht="12.75" customHeight="1">
      <c r="A16" s="487" t="s">
        <v>214</v>
      </c>
      <c r="B16" s="486" t="s">
        <v>697</v>
      </c>
      <c r="C16" s="487" t="s">
        <v>703</v>
      </c>
      <c r="D16" s="489" t="s">
        <v>699</v>
      </c>
      <c r="E16" s="488">
        <v>12</v>
      </c>
      <c r="F16" s="296"/>
      <c r="G16" s="490">
        <f t="shared" si="0"/>
        <v>0</v>
      </c>
      <c r="H16" s="200"/>
      <c r="I16" s="200"/>
    </row>
    <row r="17" spans="1:11" ht="12.75" customHeight="1">
      <c r="A17" s="487" t="s">
        <v>214</v>
      </c>
      <c r="B17" s="486" t="s">
        <v>691</v>
      </c>
      <c r="C17" s="487" t="s">
        <v>693</v>
      </c>
      <c r="D17" s="489" t="s">
        <v>700</v>
      </c>
      <c r="E17" s="488">
        <v>105</v>
      </c>
      <c r="F17" s="296"/>
      <c r="G17" s="490">
        <f t="shared" si="0"/>
        <v>0</v>
      </c>
      <c r="H17" s="200"/>
      <c r="I17" s="200"/>
    </row>
    <row r="18" spans="1:11" ht="12.75" customHeight="1">
      <c r="A18" s="487" t="s">
        <v>214</v>
      </c>
      <c r="B18" s="486" t="s">
        <v>692</v>
      </c>
      <c r="C18" s="487" t="s">
        <v>702</v>
      </c>
      <c r="D18" s="489" t="s">
        <v>701</v>
      </c>
      <c r="E18" s="488">
        <v>16</v>
      </c>
      <c r="F18" s="296"/>
      <c r="G18" s="490">
        <f t="shared" si="0"/>
        <v>0</v>
      </c>
      <c r="H18" s="200"/>
      <c r="I18" s="200"/>
    </row>
    <row r="19" spans="1:11" ht="12.75" customHeight="1">
      <c r="A19" s="487" t="s">
        <v>214</v>
      </c>
      <c r="B19" s="486" t="s">
        <v>698</v>
      </c>
      <c r="C19" s="487"/>
      <c r="D19" s="489" t="s">
        <v>704</v>
      </c>
      <c r="E19" s="488">
        <v>48</v>
      </c>
      <c r="F19" s="296"/>
      <c r="G19" s="490">
        <f t="shared" si="0"/>
        <v>0</v>
      </c>
      <c r="H19" s="200"/>
      <c r="I19" s="200"/>
    </row>
    <row r="20" spans="1:11" s="251" customFormat="1" ht="15" customHeight="1">
      <c r="A20" s="543" t="s">
        <v>8</v>
      </c>
      <c r="B20" s="543"/>
      <c r="C20" s="543"/>
      <c r="D20" s="543"/>
      <c r="E20" s="543"/>
      <c r="F20" s="544"/>
      <c r="G20" s="507">
        <f>SUM(G12:G19)</f>
        <v>0</v>
      </c>
      <c r="H20" s="252"/>
      <c r="I20" s="200"/>
    </row>
    <row r="21" spans="1:11" ht="12" customHeight="1">
      <c r="A21" s="491"/>
      <c r="B21" s="492"/>
      <c r="C21" s="491"/>
      <c r="D21" s="493"/>
      <c r="E21" s="494"/>
      <c r="F21" s="495"/>
      <c r="H21" s="200"/>
      <c r="I21" s="200"/>
    </row>
    <row r="22" spans="1:11" ht="12" customHeight="1">
      <c r="A22" s="496"/>
      <c r="C22" s="496"/>
      <c r="D22" s="497"/>
      <c r="E22" s="498"/>
      <c r="F22" s="499"/>
      <c r="G22" s="499"/>
      <c r="H22" s="200"/>
      <c r="I22" s="200"/>
    </row>
    <row r="23" spans="1:11" ht="12" customHeight="1">
      <c r="A23" s="246" t="s">
        <v>732</v>
      </c>
      <c r="C23" s="496"/>
      <c r="D23" s="497"/>
      <c r="E23" s="498"/>
      <c r="F23" s="499"/>
      <c r="G23" s="499"/>
      <c r="H23" s="499"/>
      <c r="I23" s="499"/>
      <c r="J23" s="499"/>
      <c r="K23" s="499"/>
    </row>
    <row r="24" spans="1:11">
      <c r="A24" s="255" t="s">
        <v>735</v>
      </c>
      <c r="B24" s="256" t="s">
        <v>729</v>
      </c>
      <c r="C24" s="256" t="s">
        <v>730</v>
      </c>
      <c r="D24" s="256" t="s">
        <v>731</v>
      </c>
      <c r="E24" s="256" t="s">
        <v>736</v>
      </c>
      <c r="G24" s="499"/>
      <c r="H24" s="499"/>
      <c r="I24" s="499"/>
      <c r="J24" s="499"/>
      <c r="K24" s="499"/>
    </row>
    <row r="25" spans="1:11">
      <c r="A25" s="486" t="s">
        <v>687</v>
      </c>
      <c r="B25" s="296">
        <v>0</v>
      </c>
      <c r="C25" s="296">
        <v>0</v>
      </c>
      <c r="D25" s="296">
        <v>0</v>
      </c>
      <c r="E25" s="508">
        <f>AVERAGE(B25:D25)</f>
        <v>0</v>
      </c>
      <c r="G25" s="499"/>
      <c r="H25" s="499"/>
      <c r="I25" s="499"/>
      <c r="J25" s="499"/>
      <c r="K25" s="499"/>
    </row>
    <row r="26" spans="1:11">
      <c r="A26" s="486" t="s">
        <v>688</v>
      </c>
      <c r="B26" s="296">
        <v>0</v>
      </c>
      <c r="C26" s="296">
        <v>0</v>
      </c>
      <c r="D26" s="296">
        <v>0</v>
      </c>
      <c r="E26" s="508">
        <f t="shared" ref="E26:E29" si="1">AVERAGE(B26:D26)</f>
        <v>0</v>
      </c>
      <c r="G26" s="499"/>
      <c r="H26" s="499"/>
      <c r="I26" s="499"/>
      <c r="J26" s="499"/>
      <c r="K26" s="499"/>
    </row>
    <row r="27" spans="1:11">
      <c r="A27" s="486" t="s">
        <v>689</v>
      </c>
      <c r="B27" s="296">
        <v>0</v>
      </c>
      <c r="C27" s="296">
        <v>0</v>
      </c>
      <c r="D27" s="296">
        <v>0</v>
      </c>
      <c r="E27" s="508">
        <f t="shared" si="1"/>
        <v>0</v>
      </c>
      <c r="G27" s="499"/>
      <c r="H27" s="499"/>
      <c r="I27" s="499"/>
      <c r="J27" s="499"/>
      <c r="K27" s="499"/>
    </row>
    <row r="28" spans="1:11">
      <c r="A28" s="486" t="s">
        <v>690</v>
      </c>
      <c r="B28" s="296">
        <v>0</v>
      </c>
      <c r="C28" s="296">
        <v>0</v>
      </c>
      <c r="D28" s="296">
        <v>0</v>
      </c>
      <c r="E28" s="508">
        <f t="shared" si="1"/>
        <v>0</v>
      </c>
      <c r="G28" s="499"/>
      <c r="H28" s="499"/>
      <c r="I28" s="499"/>
      <c r="J28" s="499"/>
      <c r="K28" s="499"/>
    </row>
    <row r="29" spans="1:11">
      <c r="A29" s="486" t="s">
        <v>694</v>
      </c>
      <c r="B29" s="296">
        <v>0</v>
      </c>
      <c r="C29" s="296">
        <v>0</v>
      </c>
      <c r="D29" s="296">
        <v>0</v>
      </c>
      <c r="E29" s="508">
        <f t="shared" si="1"/>
        <v>0</v>
      </c>
      <c r="G29" s="499"/>
      <c r="H29" s="499"/>
      <c r="I29" s="499"/>
      <c r="J29" s="499"/>
      <c r="K29" s="499"/>
    </row>
    <row r="30" spans="1:11" ht="12" customHeight="1">
      <c r="A30" s="545" t="s">
        <v>8</v>
      </c>
      <c r="B30" s="545"/>
      <c r="C30" s="545"/>
      <c r="D30" s="545"/>
      <c r="E30" s="423">
        <f>SUM(E25:E29)</f>
        <v>0</v>
      </c>
      <c r="G30" s="499"/>
      <c r="H30" s="499"/>
      <c r="I30" s="499"/>
      <c r="J30" s="499"/>
      <c r="K30" s="499"/>
    </row>
    <row r="31" spans="1:11" ht="12" customHeight="1">
      <c r="G31" s="499"/>
      <c r="H31" s="499"/>
      <c r="I31" s="499"/>
      <c r="J31" s="499"/>
      <c r="K31" s="499"/>
    </row>
    <row r="32" spans="1:11" ht="13.5" customHeight="1">
      <c r="A32" s="258" t="s">
        <v>166</v>
      </c>
      <c r="B32" s="248"/>
      <c r="C32" s="197"/>
      <c r="D32" s="253"/>
      <c r="E32" s="17"/>
      <c r="F32" s="200"/>
      <c r="G32" s="499"/>
      <c r="H32" s="499"/>
      <c r="I32" s="499"/>
      <c r="J32" s="499"/>
      <c r="K32" s="499"/>
    </row>
    <row r="33" spans="1:11" ht="12.75" customHeight="1">
      <c r="A33" s="254"/>
      <c r="B33" s="248"/>
      <c r="C33" s="197"/>
      <c r="D33" s="253"/>
      <c r="E33" s="17"/>
      <c r="F33" s="200"/>
      <c r="G33" s="499"/>
      <c r="H33" s="499"/>
      <c r="I33" s="499"/>
      <c r="J33" s="499"/>
      <c r="K33" s="499"/>
    </row>
    <row r="34" spans="1:11" ht="27.75" customHeight="1">
      <c r="A34" s="542" t="s">
        <v>167</v>
      </c>
      <c r="B34" s="542"/>
      <c r="C34" s="542"/>
      <c r="D34" s="542"/>
      <c r="E34" s="542"/>
      <c r="F34" s="542"/>
      <c r="G34" s="499"/>
      <c r="H34" s="499"/>
      <c r="I34" s="499"/>
      <c r="J34" s="499"/>
      <c r="K34" s="499"/>
    </row>
  </sheetData>
  <mergeCells count="3">
    <mergeCell ref="A34:F34"/>
    <mergeCell ref="A20:F20"/>
    <mergeCell ref="A30:D30"/>
  </mergeCells>
  <pageMargins left="0.59055118110236227" right="0.59055118110236227" top="0.59055118110236227" bottom="0.78740157480314965" header="0.39370078740157483" footer="0.19685039370078741"/>
  <pageSetup paperSize="9" fitToHeight="0" orientation="landscape" r:id="rId1"/>
  <headerFooter alignWithMargins="0">
    <oddFooter>&amp;L&amp;"Verdana,Standaard"&amp;F-&amp;A
Atir b.v. ©&amp;R&amp;"Verdana,Standaard"printversie &amp;D</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C1C0C-7CD2-4BC1-8FFE-BD66CAE0D627}">
  <sheetPr>
    <tabColor theme="0" tint="-0.14999847407452621"/>
  </sheetPr>
  <dimension ref="A1:R23"/>
  <sheetViews>
    <sheetView showGridLines="0" zoomScale="80" zoomScaleNormal="80" workbookViewId="0"/>
  </sheetViews>
  <sheetFormatPr defaultColWidth="9.109375" defaultRowHeight="13.2"/>
  <cols>
    <col min="1" max="2" width="35.6640625" style="226" bestFit="1" customWidth="1"/>
    <col min="3" max="3" width="23.6640625" style="226" customWidth="1"/>
    <col min="4" max="12" width="12.88671875" style="226" customWidth="1"/>
    <col min="13" max="13" width="1.6640625" style="226" customWidth="1"/>
    <col min="14" max="14" width="12.88671875" style="226" customWidth="1"/>
    <col min="15" max="15" width="1.5546875" style="226" customWidth="1"/>
    <col min="16" max="17" width="12.88671875" style="226" customWidth="1"/>
    <col min="18" max="16384" width="9.109375" style="226"/>
  </cols>
  <sheetData>
    <row r="1" spans="1:17">
      <c r="A1" s="295" t="s">
        <v>21</v>
      </c>
      <c r="B1" s="402"/>
      <c r="C1" s="402"/>
    </row>
    <row r="2" spans="1:17" ht="15">
      <c r="A2" s="401" t="str">
        <f>'2-Kosten per locatie'!A3</f>
        <v>Naam opdrachtgever</v>
      </c>
      <c r="B2" s="16" t="str">
        <f>'2-Kosten per locatie'!B3</f>
        <v>SOVOP</v>
      </c>
    </row>
    <row r="3" spans="1:17" ht="15">
      <c r="A3" s="401" t="str">
        <f>'2-Kosten per locatie'!A4</f>
        <v>Calculatie onderdeel</v>
      </c>
      <c r="B3" s="51" t="str">
        <f ca="1">MID(CELL("bestandsnaam",$D$9),SEARCH("]",CELL("bestandsnaam",$D$9),1)+1,256)</f>
        <v>12-Machinekosten</v>
      </c>
    </row>
    <row r="4" spans="1:17" ht="15">
      <c r="A4" s="401" t="str">
        <f>'2-Kosten per locatie'!A5</f>
        <v>Gebouw/plaats</v>
      </c>
      <c r="B4" s="16" t="str">
        <f>'2-Kosten per locatie'!B5</f>
        <v>Amsterdam</v>
      </c>
    </row>
    <row r="5" spans="1:17" ht="15">
      <c r="A5" s="401" t="str">
        <f>'2-Kosten per locatie'!A6</f>
        <v>Referentie nummer</v>
      </c>
      <c r="B5" s="16" t="str">
        <f>'2-Kosten per locatie'!B6</f>
        <v>SOVOP-EA-MH-MB-2023-V1</v>
      </c>
    </row>
    <row r="6" spans="1:17" ht="15">
      <c r="A6" s="401" t="str">
        <f>'2-Kosten per locatie'!A7</f>
        <v>Naam dienstverlener</v>
      </c>
      <c r="B6" s="16">
        <f>'2-Kosten per locatie'!B7</f>
        <v>0</v>
      </c>
    </row>
    <row r="7" spans="1:17" ht="15">
      <c r="A7" s="401" t="str">
        <f>'2-Kosten per locatie'!A8</f>
        <v>Prijspeil</v>
      </c>
      <c r="B7" s="442">
        <f>'2-Kosten per locatie'!B8</f>
        <v>45017</v>
      </c>
    </row>
    <row r="8" spans="1:17" ht="15">
      <c r="A8" s="401"/>
    </row>
    <row r="9" spans="1:17" ht="15">
      <c r="A9" s="246"/>
      <c r="B9" s="246"/>
      <c r="C9" s="403"/>
    </row>
    <row r="10" spans="1:17" s="405" customFormat="1" ht="50.4">
      <c r="A10" s="404" t="s">
        <v>86</v>
      </c>
      <c r="B10" s="404" t="s">
        <v>186</v>
      </c>
      <c r="C10" s="404" t="s">
        <v>187</v>
      </c>
      <c r="D10" s="404" t="s">
        <v>188</v>
      </c>
      <c r="E10" s="404" t="s">
        <v>199</v>
      </c>
      <c r="F10" s="404" t="s">
        <v>189</v>
      </c>
      <c r="G10" s="404" t="s">
        <v>190</v>
      </c>
      <c r="H10" s="404" t="s">
        <v>191</v>
      </c>
      <c r="I10" s="404" t="s">
        <v>192</v>
      </c>
      <c r="J10" s="404" t="s">
        <v>193</v>
      </c>
      <c r="K10" s="404" t="s">
        <v>194</v>
      </c>
      <c r="L10" s="404" t="s">
        <v>195</v>
      </c>
      <c r="M10" s="226"/>
      <c r="N10" s="404" t="s">
        <v>196</v>
      </c>
      <c r="O10" s="226"/>
      <c r="P10" s="404" t="s">
        <v>197</v>
      </c>
      <c r="Q10" s="404" t="s">
        <v>198</v>
      </c>
    </row>
    <row r="11" spans="1:17">
      <c r="D11" s="406"/>
      <c r="E11" s="408"/>
      <c r="F11" s="407"/>
      <c r="G11" s="406"/>
      <c r="H11" s="406"/>
      <c r="J11" s="408"/>
      <c r="K11" s="408"/>
      <c r="L11" s="408"/>
      <c r="N11" s="409"/>
      <c r="P11" s="407"/>
    </row>
    <row r="12" spans="1:17">
      <c r="A12" s="410"/>
      <c r="B12" s="410"/>
      <c r="C12" s="411"/>
      <c r="D12" s="412"/>
      <c r="E12" s="425">
        <f>D12*$E$11</f>
        <v>0</v>
      </c>
      <c r="F12" s="413">
        <f>D12-E12</f>
        <v>0</v>
      </c>
      <c r="G12" s="414"/>
      <c r="H12" s="412">
        <v>0</v>
      </c>
      <c r="I12" s="415">
        <f>IF(G12=0,0,(F12-H12)/G12)</f>
        <v>0</v>
      </c>
      <c r="J12" s="416">
        <f>D12*$J$11</f>
        <v>0</v>
      </c>
      <c r="K12" s="415">
        <f>D12*$K$11</f>
        <v>0</v>
      </c>
      <c r="L12" s="417">
        <f>$L$11*D12</f>
        <v>0</v>
      </c>
      <c r="N12" s="418">
        <f>SUM(I12:L12)</f>
        <v>0</v>
      </c>
      <c r="P12" s="414">
        <v>1</v>
      </c>
      <c r="Q12" s="415">
        <f>N12*P12</f>
        <v>0</v>
      </c>
    </row>
    <row r="13" spans="1:17">
      <c r="A13" s="410"/>
      <c r="B13" s="410"/>
      <c r="C13" s="411"/>
      <c r="D13" s="412"/>
      <c r="E13" s="425">
        <f t="shared" ref="E13:E17" si="0">D13*$E$11</f>
        <v>0</v>
      </c>
      <c r="F13" s="413">
        <f>D13-E13</f>
        <v>0</v>
      </c>
      <c r="G13" s="414"/>
      <c r="H13" s="412">
        <v>0</v>
      </c>
      <c r="I13" s="415">
        <f>IF(G13=0,0,(F13-H13)/G13)</f>
        <v>0</v>
      </c>
      <c r="J13" s="416">
        <f>D13*$J$11</f>
        <v>0</v>
      </c>
      <c r="K13" s="415">
        <f>D13*$K$11</f>
        <v>0</v>
      </c>
      <c r="L13" s="417">
        <f>$L$11*D13</f>
        <v>0</v>
      </c>
      <c r="N13" s="418">
        <f>SUM(I13:L13)</f>
        <v>0</v>
      </c>
      <c r="P13" s="414">
        <v>1</v>
      </c>
      <c r="Q13" s="415">
        <f>N13*P13</f>
        <v>0</v>
      </c>
    </row>
    <row r="14" spans="1:17">
      <c r="A14" s="410"/>
      <c r="B14" s="410"/>
      <c r="C14" s="411"/>
      <c r="D14" s="412"/>
      <c r="E14" s="425">
        <f t="shared" ref="E14:E15" si="1">D14*$E$11</f>
        <v>0</v>
      </c>
      <c r="F14" s="413">
        <f t="shared" ref="F14:F15" si="2">D14-E14</f>
        <v>0</v>
      </c>
      <c r="G14" s="414"/>
      <c r="H14" s="412">
        <v>0</v>
      </c>
      <c r="I14" s="415">
        <f t="shared" ref="I14:I15" si="3">IF(G14=0,0,(F14-H14)/G14)</f>
        <v>0</v>
      </c>
      <c r="J14" s="416">
        <f t="shared" ref="J14:J15" si="4">D14*$J$11</f>
        <v>0</v>
      </c>
      <c r="K14" s="415">
        <f t="shared" ref="K14:K15" si="5">D14*$K$11</f>
        <v>0</v>
      </c>
      <c r="L14" s="417">
        <f t="shared" ref="L14:L15" si="6">$L$11*D14</f>
        <v>0</v>
      </c>
      <c r="N14" s="418">
        <f t="shared" ref="N14:N15" si="7">SUM(I14:L14)</f>
        <v>0</v>
      </c>
      <c r="P14" s="414">
        <v>1</v>
      </c>
      <c r="Q14" s="415">
        <f t="shared" ref="Q14:Q15" si="8">N14*P14</f>
        <v>0</v>
      </c>
    </row>
    <row r="15" spans="1:17">
      <c r="A15" s="410"/>
      <c r="B15" s="410"/>
      <c r="C15" s="411"/>
      <c r="D15" s="412"/>
      <c r="E15" s="425">
        <f t="shared" si="1"/>
        <v>0</v>
      </c>
      <c r="F15" s="413">
        <f t="shared" si="2"/>
        <v>0</v>
      </c>
      <c r="G15" s="414"/>
      <c r="H15" s="412">
        <v>0</v>
      </c>
      <c r="I15" s="415">
        <f t="shared" si="3"/>
        <v>0</v>
      </c>
      <c r="J15" s="416">
        <f t="shared" si="4"/>
        <v>0</v>
      </c>
      <c r="K15" s="415">
        <f t="shared" si="5"/>
        <v>0</v>
      </c>
      <c r="L15" s="417">
        <f t="shared" si="6"/>
        <v>0</v>
      </c>
      <c r="N15" s="418">
        <f t="shared" si="7"/>
        <v>0</v>
      </c>
      <c r="P15" s="414">
        <v>1</v>
      </c>
      <c r="Q15" s="415">
        <f t="shared" si="8"/>
        <v>0</v>
      </c>
    </row>
    <row r="16" spans="1:17">
      <c r="A16" s="410"/>
      <c r="B16" s="410"/>
      <c r="C16" s="411"/>
      <c r="D16" s="412"/>
      <c r="E16" s="425">
        <f t="shared" si="0"/>
        <v>0</v>
      </c>
      <c r="F16" s="413">
        <f t="shared" ref="F16:F17" si="9">D16-E16</f>
        <v>0</v>
      </c>
      <c r="G16" s="414"/>
      <c r="H16" s="412">
        <v>0</v>
      </c>
      <c r="I16" s="415">
        <f t="shared" ref="I16:I17" si="10">IF(G16=0,0,(F16-H16)/G16)</f>
        <v>0</v>
      </c>
      <c r="J16" s="416">
        <f t="shared" ref="J16:J17" si="11">D16*$J$11</f>
        <v>0</v>
      </c>
      <c r="K16" s="415">
        <f t="shared" ref="K16:K17" si="12">D16*$K$11</f>
        <v>0</v>
      </c>
      <c r="L16" s="417">
        <f t="shared" ref="L16:L17" si="13">$L$11*D16</f>
        <v>0</v>
      </c>
      <c r="N16" s="418">
        <f t="shared" ref="N16:N17" si="14">SUM(I16:L16)</f>
        <v>0</v>
      </c>
      <c r="P16" s="414">
        <v>1</v>
      </c>
      <c r="Q16" s="415">
        <f t="shared" ref="Q16:Q17" si="15">N16*P16</f>
        <v>0</v>
      </c>
    </row>
    <row r="17" spans="1:18">
      <c r="A17" s="410"/>
      <c r="B17" s="410"/>
      <c r="C17" s="411"/>
      <c r="D17" s="412"/>
      <c r="E17" s="425">
        <f t="shared" si="0"/>
        <v>0</v>
      </c>
      <c r="F17" s="413">
        <f t="shared" si="9"/>
        <v>0</v>
      </c>
      <c r="G17" s="414"/>
      <c r="H17" s="412">
        <v>0</v>
      </c>
      <c r="I17" s="415">
        <f t="shared" si="10"/>
        <v>0</v>
      </c>
      <c r="J17" s="416">
        <f t="shared" si="11"/>
        <v>0</v>
      </c>
      <c r="K17" s="415">
        <f t="shared" si="12"/>
        <v>0</v>
      </c>
      <c r="L17" s="417">
        <f t="shared" si="13"/>
        <v>0</v>
      </c>
      <c r="N17" s="418">
        <f t="shared" si="14"/>
        <v>0</v>
      </c>
      <c r="P17" s="414">
        <v>1</v>
      </c>
      <c r="Q17" s="415">
        <f t="shared" si="15"/>
        <v>0</v>
      </c>
    </row>
    <row r="19" spans="1:18">
      <c r="A19" s="419"/>
      <c r="B19" s="419" t="s">
        <v>8</v>
      </c>
      <c r="C19" s="420"/>
      <c r="D19" s="420"/>
      <c r="E19" s="420"/>
      <c r="F19" s="420"/>
      <c r="G19" s="420"/>
      <c r="H19" s="420"/>
      <c r="I19" s="420"/>
      <c r="J19" s="420"/>
      <c r="K19" s="420"/>
      <c r="L19" s="421"/>
      <c r="P19" s="422">
        <f>SUM(P12:P17)</f>
        <v>6</v>
      </c>
      <c r="Q19" s="423">
        <f>SUM(Q12:Q17)</f>
        <v>0</v>
      </c>
    </row>
    <row r="21" spans="1:18">
      <c r="Q21" s="485"/>
    </row>
    <row r="23" spans="1:18">
      <c r="R23" s="424"/>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14999847407452621"/>
    <pageSetUpPr fitToPage="1"/>
  </sheetPr>
  <dimension ref="A1:AG23"/>
  <sheetViews>
    <sheetView showGridLines="0" showZeros="0" tabSelected="1" zoomScale="80" zoomScaleNormal="80" workbookViewId="0">
      <pane ySplit="14" topLeftCell="A15" activePane="bottomLeft" state="frozen"/>
      <selection activeCell="B1" sqref="B1"/>
      <selection pane="bottomLeft"/>
    </sheetView>
  </sheetViews>
  <sheetFormatPr defaultColWidth="8.6640625" defaultRowHeight="14.1" customHeight="1"/>
  <cols>
    <col min="1" max="1" width="34.6640625" style="17" customWidth="1"/>
    <col min="2" max="3" width="16" style="17" customWidth="1"/>
    <col min="4" max="4" width="14.33203125" style="25" bestFit="1" customWidth="1"/>
    <col min="5" max="5" width="13.6640625" style="25" customWidth="1"/>
    <col min="6" max="6" width="18.77734375" style="25" customWidth="1"/>
    <col min="7" max="9" width="18" style="25" bestFit="1" customWidth="1"/>
    <col min="10" max="10" width="20.6640625" style="25" customWidth="1"/>
    <col min="11" max="11" width="17.88671875" style="25" bestFit="1" customWidth="1"/>
    <col min="12" max="12" width="14.33203125" style="25" bestFit="1" customWidth="1"/>
    <col min="13" max="13" width="13.6640625" style="25" customWidth="1"/>
    <col min="14" max="14" width="18.5546875" style="25" bestFit="1" customWidth="1"/>
    <col min="15" max="15" width="13.6640625" style="25" customWidth="1"/>
    <col min="16" max="16" width="17.21875" style="25" customWidth="1"/>
    <col min="17" max="17" width="13.6640625" style="25" customWidth="1"/>
    <col min="18" max="18" width="16.5546875" style="25" customWidth="1"/>
    <col min="19" max="23" width="13.6640625" style="25" customWidth="1"/>
    <col min="24" max="28" width="13.33203125" style="25" customWidth="1"/>
    <col min="29" max="29" width="14.77734375" style="25" customWidth="1"/>
    <col min="30" max="33" width="13.33203125" style="25" customWidth="1"/>
    <col min="34" max="16384" width="8.6640625" style="17"/>
  </cols>
  <sheetData>
    <row r="1" spans="1:33" ht="14.1" customHeight="1">
      <c r="A1" s="284" t="s">
        <v>21</v>
      </c>
      <c r="H1" s="547" t="s">
        <v>170</v>
      </c>
      <c r="I1" s="362"/>
      <c r="J1" s="362"/>
      <c r="K1" s="362"/>
      <c r="L1" s="362"/>
      <c r="M1" s="363"/>
      <c r="N1" s="546" t="e">
        <f>K22</f>
        <v>#DIV/0!</v>
      </c>
      <c r="AF1" s="17"/>
      <c r="AG1" s="17"/>
    </row>
    <row r="2" spans="1:33" ht="14.1" customHeight="1">
      <c r="H2" s="548" t="s">
        <v>9</v>
      </c>
      <c r="I2" s="364"/>
      <c r="J2" s="364"/>
      <c r="K2" s="364"/>
      <c r="L2" s="364"/>
      <c r="M2" s="549">
        <v>0.21</v>
      </c>
      <c r="N2" s="550" t="e">
        <f>M2*N1</f>
        <v>#DIV/0!</v>
      </c>
      <c r="AF2" s="17"/>
      <c r="AG2" s="17"/>
    </row>
    <row r="3" spans="1:33" ht="14.1" customHeight="1">
      <c r="A3" s="28" t="s">
        <v>25</v>
      </c>
      <c r="B3" s="51" t="s">
        <v>673</v>
      </c>
      <c r="C3" s="28"/>
      <c r="H3" s="548" t="s">
        <v>22</v>
      </c>
      <c r="I3" s="364"/>
      <c r="J3" s="364"/>
      <c r="K3" s="364"/>
      <c r="L3" s="364"/>
      <c r="M3" s="364"/>
      <c r="N3" s="551" t="e">
        <f>N1+N2</f>
        <v>#DIV/0!</v>
      </c>
      <c r="AD3" s="18"/>
      <c r="AE3" s="18"/>
      <c r="AF3" s="17"/>
      <c r="AG3" s="17"/>
    </row>
    <row r="4" spans="1:33" ht="14.1" customHeight="1">
      <c r="A4" s="28" t="s">
        <v>13</v>
      </c>
      <c r="B4" s="51" t="str">
        <f ca="1">MID(CELL("bestandsnaam",$B$13),SEARCH("]",CELL("bestandsnaam",$B$13),1)+1,256)</f>
        <v>2-Kosten per locatie</v>
      </c>
      <c r="C4" s="51"/>
      <c r="D4" s="18"/>
      <c r="E4" s="368" t="s">
        <v>174</v>
      </c>
      <c r="F4" s="369"/>
      <c r="G4" s="18"/>
      <c r="H4" s="432"/>
      <c r="I4" s="432"/>
      <c r="J4" s="432"/>
      <c r="K4" s="432"/>
      <c r="L4" s="432"/>
      <c r="M4" s="432"/>
      <c r="N4" s="432"/>
      <c r="AD4" s="18"/>
      <c r="AE4" s="18"/>
      <c r="AF4" s="17"/>
      <c r="AG4" s="17"/>
    </row>
    <row r="5" spans="1:33" ht="14.1" customHeight="1">
      <c r="A5" s="28" t="s">
        <v>68</v>
      </c>
      <c r="B5" s="51" t="s">
        <v>674</v>
      </c>
      <c r="C5" s="28"/>
      <c r="D5" s="18"/>
      <c r="E5" s="386"/>
      <c r="F5" s="301" t="s">
        <v>175</v>
      </c>
      <c r="G5" s="18"/>
      <c r="H5" s="365" t="s">
        <v>182</v>
      </c>
      <c r="I5" s="366"/>
      <c r="J5" s="366"/>
      <c r="K5" s="366"/>
      <c r="L5" s="366"/>
      <c r="M5" s="366"/>
      <c r="N5" s="367">
        <v>562000</v>
      </c>
      <c r="AD5" s="18"/>
      <c r="AE5" s="18"/>
      <c r="AF5" s="17"/>
      <c r="AG5" s="17"/>
    </row>
    <row r="6" spans="1:33" ht="14.1" customHeight="1">
      <c r="A6" s="28" t="s">
        <v>163</v>
      </c>
      <c r="B6" s="51" t="s">
        <v>740</v>
      </c>
      <c r="C6" s="28"/>
      <c r="D6" s="18"/>
      <c r="E6" s="18"/>
      <c r="F6" s="18"/>
      <c r="G6" s="18"/>
      <c r="H6" s="365" t="s">
        <v>183</v>
      </c>
      <c r="I6" s="366"/>
      <c r="J6" s="366"/>
      <c r="K6" s="366"/>
      <c r="L6" s="366"/>
      <c r="M6" s="366"/>
      <c r="N6" s="367">
        <v>480000</v>
      </c>
      <c r="AD6" s="18"/>
      <c r="AE6" s="18"/>
      <c r="AF6" s="17"/>
      <c r="AG6" s="17"/>
    </row>
    <row r="7" spans="1:33" ht="14.1" customHeight="1">
      <c r="A7" s="28" t="s">
        <v>146</v>
      </c>
      <c r="B7" s="521"/>
      <c r="C7" s="521"/>
      <c r="D7" s="18"/>
      <c r="E7" s="18"/>
      <c r="F7" s="18"/>
      <c r="G7" s="18"/>
      <c r="H7" s="18"/>
      <c r="I7" s="18"/>
      <c r="T7" s="18"/>
      <c r="U7" s="17"/>
      <c r="V7" s="17"/>
      <c r="W7" s="17"/>
      <c r="AD7" s="18"/>
      <c r="AE7" s="18"/>
      <c r="AF7" s="17"/>
      <c r="AG7" s="17"/>
    </row>
    <row r="8" spans="1:33" ht="14.1" customHeight="1">
      <c r="A8" s="28" t="s">
        <v>10</v>
      </c>
      <c r="B8" s="29">
        <v>45017</v>
      </c>
      <c r="C8" s="28"/>
      <c r="D8" s="18"/>
      <c r="E8" s="18"/>
      <c r="F8" s="18"/>
      <c r="G8" s="18"/>
      <c r="H8" s="365" t="s">
        <v>206</v>
      </c>
      <c r="I8" s="366"/>
      <c r="J8" s="366"/>
      <c r="K8" s="366"/>
      <c r="L8" s="366"/>
      <c r="M8" s="366"/>
      <c r="N8" s="439">
        <v>0</v>
      </c>
      <c r="T8" s="18"/>
      <c r="U8" s="17"/>
      <c r="V8" s="17"/>
      <c r="W8" s="17"/>
      <c r="X8" s="364"/>
      <c r="Y8" s="364"/>
      <c r="Z8" s="364"/>
      <c r="AA8" s="364"/>
      <c r="AB8" s="364"/>
      <c r="AC8" s="364"/>
      <c r="AD8" s="18"/>
      <c r="AE8" s="18"/>
      <c r="AF8" s="17"/>
      <c r="AG8" s="17"/>
    </row>
    <row r="9" spans="1:33" ht="14.1" customHeight="1">
      <c r="A9" s="28"/>
      <c r="B9" s="28"/>
      <c r="C9" s="28"/>
      <c r="D9" s="18"/>
      <c r="E9" s="18"/>
      <c r="F9" s="18"/>
      <c r="G9" s="18"/>
      <c r="H9" s="440"/>
      <c r="J9" s="18"/>
      <c r="K9" s="18"/>
      <c r="N9" s="18"/>
      <c r="O9" s="18"/>
      <c r="T9" s="18"/>
      <c r="U9" s="17"/>
      <c r="V9" s="17"/>
      <c r="W9" s="17"/>
      <c r="X9" s="17"/>
      <c r="Y9" s="17"/>
      <c r="Z9" s="17"/>
      <c r="AA9" s="17"/>
      <c r="AB9" s="17"/>
      <c r="AC9" s="17"/>
      <c r="AD9" s="18"/>
      <c r="AE9" s="18"/>
      <c r="AF9" s="17"/>
      <c r="AG9" s="17"/>
    </row>
    <row r="10" spans="1:33" ht="14.1" customHeight="1">
      <c r="A10" s="28"/>
      <c r="B10" s="28"/>
      <c r="C10" s="28"/>
      <c r="D10" s="18"/>
      <c r="E10" s="18"/>
      <c r="F10" s="18"/>
      <c r="G10" s="18"/>
      <c r="H10" s="440"/>
      <c r="I10" s="18"/>
      <c r="J10" s="18"/>
      <c r="K10" s="18"/>
      <c r="L10" s="18"/>
      <c r="M10" s="18"/>
      <c r="N10" s="18"/>
      <c r="O10" s="18"/>
      <c r="P10" s="18"/>
      <c r="Q10" s="18"/>
      <c r="R10" s="18"/>
      <c r="S10" s="18"/>
      <c r="T10" s="18"/>
      <c r="U10" s="18"/>
      <c r="V10" s="18"/>
      <c r="W10" s="18"/>
      <c r="X10" s="18"/>
      <c r="Y10" s="18"/>
      <c r="Z10" s="18"/>
      <c r="AA10" s="18"/>
      <c r="AB10" s="18"/>
      <c r="AC10" s="18"/>
      <c r="AD10" s="18"/>
      <c r="AE10" s="18"/>
      <c r="AF10" s="17"/>
      <c r="AG10" s="17"/>
    </row>
    <row r="11" spans="1:33" ht="14.1" customHeight="1">
      <c r="A11" s="28"/>
      <c r="B11" s="28"/>
      <c r="C11" s="28"/>
      <c r="D11" s="18"/>
      <c r="E11" s="18"/>
      <c r="F11" s="18"/>
      <c r="G11" s="18"/>
      <c r="H11" s="440"/>
      <c r="I11" s="18"/>
      <c r="J11" s="18"/>
      <c r="K11" s="18"/>
      <c r="L11" s="18"/>
      <c r="M11" s="18"/>
      <c r="N11" s="18"/>
      <c r="O11" s="18"/>
      <c r="P11" s="18"/>
      <c r="Q11" s="18"/>
      <c r="R11" s="18"/>
      <c r="S11" s="18"/>
      <c r="T11" s="18"/>
      <c r="U11" s="18"/>
      <c r="V11" s="18"/>
      <c r="W11" s="18"/>
      <c r="X11" s="18"/>
      <c r="Y11" s="18"/>
      <c r="Z11" s="18"/>
      <c r="AA11" s="18"/>
      <c r="AB11" s="18"/>
      <c r="AC11" s="18"/>
      <c r="AD11" s="18"/>
      <c r="AE11" s="18"/>
      <c r="AF11" s="17"/>
      <c r="AG11" s="17"/>
    </row>
    <row r="12" spans="1:33" ht="14.1" customHeight="1">
      <c r="C12" s="29"/>
      <c r="H12" s="446"/>
      <c r="Y12" s="18"/>
      <c r="Z12" s="18"/>
      <c r="AA12" s="18"/>
      <c r="AB12" s="18"/>
      <c r="AC12" s="18"/>
      <c r="AD12" s="18"/>
      <c r="AE12" s="18"/>
      <c r="AF12" s="17"/>
      <c r="AG12" s="17"/>
    </row>
    <row r="13" spans="1:33" ht="14.1" customHeight="1">
      <c r="A13" s="20"/>
      <c r="B13" s="20"/>
      <c r="C13" s="20"/>
      <c r="D13" s="20"/>
      <c r="E13" s="20"/>
      <c r="F13" s="518" t="s">
        <v>155</v>
      </c>
      <c r="G13" s="519"/>
      <c r="H13" s="518" t="s">
        <v>184</v>
      </c>
      <c r="I13" s="520"/>
      <c r="J13" s="18"/>
      <c r="K13" s="18"/>
      <c r="L13" s="18"/>
      <c r="M13" s="18"/>
      <c r="N13" s="18"/>
      <c r="O13" s="18"/>
      <c r="P13" s="18"/>
      <c r="Q13" s="18"/>
      <c r="R13" s="18"/>
      <c r="S13" s="18"/>
      <c r="T13" s="18"/>
      <c r="U13" s="17"/>
      <c r="V13" s="17"/>
      <c r="W13" s="17"/>
      <c r="X13" s="17"/>
      <c r="Y13" s="17"/>
      <c r="Z13" s="17"/>
      <c r="AA13" s="17"/>
      <c r="AB13" s="17"/>
      <c r="AC13" s="17"/>
      <c r="AD13" s="17"/>
      <c r="AE13" s="17"/>
      <c r="AF13" s="17"/>
      <c r="AG13" s="17"/>
    </row>
    <row r="14" spans="1:33" ht="64.5" customHeight="1">
      <c r="A14" s="332" t="s">
        <v>86</v>
      </c>
      <c r="B14" s="333" t="s">
        <v>129</v>
      </c>
      <c r="C14" s="350" t="s">
        <v>180</v>
      </c>
      <c r="D14" s="400" t="s">
        <v>176</v>
      </c>
      <c r="E14" s="400" t="s">
        <v>177</v>
      </c>
      <c r="F14" s="334" t="s">
        <v>156</v>
      </c>
      <c r="G14" s="334" t="s">
        <v>157</v>
      </c>
      <c r="H14" s="334" t="s">
        <v>130</v>
      </c>
      <c r="I14" s="334" t="s">
        <v>178</v>
      </c>
      <c r="J14" s="398" t="s">
        <v>706</v>
      </c>
      <c r="K14" s="18"/>
      <c r="L14" s="18"/>
      <c r="M14" s="18"/>
      <c r="N14" s="18"/>
      <c r="O14" s="17"/>
      <c r="P14" s="17"/>
      <c r="Q14" s="17"/>
      <c r="R14" s="17"/>
      <c r="S14" s="17"/>
      <c r="T14" s="17"/>
      <c r="U14" s="17"/>
      <c r="V14" s="17"/>
      <c r="W14" s="17"/>
      <c r="X14" s="17"/>
      <c r="Y14" s="17"/>
      <c r="Z14" s="17"/>
      <c r="AA14" s="17"/>
      <c r="AB14" s="17"/>
      <c r="AC14" s="17"/>
      <c r="AD14" s="17"/>
      <c r="AE14" s="17"/>
      <c r="AF14" s="17"/>
      <c r="AG14" s="17"/>
    </row>
    <row r="15" spans="1:33" s="22" customFormat="1" ht="15" customHeight="1">
      <c r="A15" s="66" t="s">
        <v>214</v>
      </c>
      <c r="B15" s="474">
        <f>SUMIF('4-Basis ruimtestaat'!B:B,'2-Kosten per locatie'!A15,'4-Basis ruimtestaat'!J:J)</f>
        <v>13502</v>
      </c>
      <c r="C15" s="477">
        <v>1</v>
      </c>
      <c r="D15" s="481">
        <f>_xlfn.MAXIFS('4-Basis ruimtestaat'!L:L,'4-Basis ruimtestaat'!B:B,'2-Kosten per locatie'!A15)</f>
        <v>200</v>
      </c>
      <c r="E15" s="481">
        <f>_xlfn.MAXIFS('4-Basis ruimtestaat'!M:M,'4-Basis ruimtestaat'!B:B,'2-Kosten per locatie'!A15)</f>
        <v>200</v>
      </c>
      <c r="F15" s="476" t="e">
        <f>SUMIF('4-Basis ruimtestaat'!B:B,'2-Kosten per locatie'!A15,'4-Basis ruimtestaat'!N:N)</f>
        <v>#DIV/0!</v>
      </c>
      <c r="G15" s="476" t="e">
        <f>SUMIF('4-Basis ruimtestaat'!B:B,'2-Kosten per locatie'!A15,'4-Basis ruimtestaat'!O:O)</f>
        <v>#DIV/0!</v>
      </c>
      <c r="H15" s="476" t="e">
        <f>F15*$E$5</f>
        <v>#DIV/0!</v>
      </c>
      <c r="I15" s="476" t="e">
        <f>G15*$E$5</f>
        <v>#DIV/0!</v>
      </c>
      <c r="J15" s="483" t="e">
        <f>SUMIF('4-Basis ruimtestaat'!B:B,'2-Kosten per locatie'!A15,'4-Basis ruimtestaat'!T:T)/SUMIF('4-Basis ruimtestaat'!B:B,'2-Kosten per locatie'!A15,'4-Basis ruimtestaat'!N:O)</f>
        <v>#DIV/0!</v>
      </c>
      <c r="K15" s="18"/>
      <c r="L15" s="18"/>
      <c r="M15" s="18"/>
      <c r="N15" s="18"/>
    </row>
    <row r="16" spans="1:33" ht="15" customHeight="1">
      <c r="A16" s="66" t="s">
        <v>669</v>
      </c>
      <c r="B16" s="474">
        <f>SUMIF('4-Basis ruimtestaat'!B:B,'2-Kosten per locatie'!A16,'4-Basis ruimtestaat'!J:J)</f>
        <v>13669</v>
      </c>
      <c r="C16" s="477">
        <v>1</v>
      </c>
      <c r="D16" s="481">
        <f>_xlfn.MAXIFS('4-Basis ruimtestaat'!L:L,'4-Basis ruimtestaat'!B:B,'2-Kosten per locatie'!A16)</f>
        <v>200</v>
      </c>
      <c r="E16" s="481">
        <f>_xlfn.MAXIFS('4-Basis ruimtestaat'!M:M,'4-Basis ruimtestaat'!B:B,'2-Kosten per locatie'!A16)</f>
        <v>200</v>
      </c>
      <c r="F16" s="476" t="e">
        <f>SUMIF('4-Basis ruimtestaat'!B:B,'2-Kosten per locatie'!A16,'4-Basis ruimtestaat'!N:N)</f>
        <v>#DIV/0!</v>
      </c>
      <c r="G16" s="476" t="e">
        <f>SUMIF('4-Basis ruimtestaat'!B:B,'2-Kosten per locatie'!A16,'4-Basis ruimtestaat'!O:O)</f>
        <v>#DIV/0!</v>
      </c>
      <c r="H16" s="476" t="e">
        <f>F16*$E$5</f>
        <v>#DIV/0!</v>
      </c>
      <c r="I16" s="476" t="e">
        <f>G16*$E$5</f>
        <v>#DIV/0!</v>
      </c>
      <c r="J16" s="483" t="e">
        <f>SUMIF('4-Basis ruimtestaat'!B:B,'2-Kosten per locatie'!A16,'4-Basis ruimtestaat'!T:T)/SUMIF('4-Basis ruimtestaat'!B:B,'2-Kosten per locatie'!A16,'4-Basis ruimtestaat'!N:O)</f>
        <v>#DIV/0!</v>
      </c>
      <c r="K16" s="18"/>
      <c r="L16" s="18"/>
      <c r="M16" s="18"/>
      <c r="N16" s="18"/>
      <c r="O16" s="17"/>
      <c r="P16" s="17"/>
      <c r="Q16" s="17"/>
      <c r="R16" s="17"/>
      <c r="S16" s="17"/>
      <c r="T16" s="17"/>
      <c r="U16" s="17"/>
      <c r="V16" s="17"/>
      <c r="W16" s="17"/>
      <c r="X16" s="17"/>
      <c r="Y16" s="17"/>
      <c r="Z16" s="17"/>
      <c r="AA16" s="17"/>
      <c r="AB16" s="17"/>
      <c r="AC16" s="17"/>
      <c r="AD16" s="17"/>
      <c r="AE16" s="17"/>
      <c r="AF16" s="17"/>
      <c r="AG16" s="17"/>
    </row>
    <row r="17" spans="1:33" s="24" customFormat="1" ht="15" customHeight="1">
      <c r="A17" s="23" t="s">
        <v>8</v>
      </c>
      <c r="B17" s="475">
        <f>SUM(B15:B16)</f>
        <v>27171</v>
      </c>
      <c r="C17" s="480"/>
      <c r="D17" s="482"/>
      <c r="E17" s="482"/>
      <c r="F17" s="479" t="e">
        <f t="shared" ref="F17:I17" si="0">SUM(F15:F16)</f>
        <v>#DIV/0!</v>
      </c>
      <c r="G17" s="479" t="e">
        <f t="shared" si="0"/>
        <v>#DIV/0!</v>
      </c>
      <c r="H17" s="479" t="e">
        <f t="shared" si="0"/>
        <v>#DIV/0!</v>
      </c>
      <c r="I17" s="479" t="e">
        <f t="shared" si="0"/>
        <v>#DIV/0!</v>
      </c>
      <c r="J17" s="478"/>
      <c r="K17" s="18"/>
      <c r="L17" s="18"/>
      <c r="M17" s="18"/>
      <c r="N17" s="18"/>
    </row>
    <row r="18" spans="1:33" s="22" customFormat="1" ht="14.1" customHeight="1">
      <c r="AD18" s="17"/>
    </row>
    <row r="19" spans="1:33" ht="57" customHeight="1">
      <c r="A19" s="26" t="s">
        <v>86</v>
      </c>
      <c r="B19" s="27" t="s">
        <v>725</v>
      </c>
      <c r="C19" s="27" t="s">
        <v>726</v>
      </c>
      <c r="D19" s="27" t="s">
        <v>200</v>
      </c>
      <c r="E19" s="27" t="s">
        <v>202</v>
      </c>
      <c r="F19" s="27" t="s">
        <v>203</v>
      </c>
      <c r="G19" s="398" t="s">
        <v>201</v>
      </c>
      <c r="H19" s="27" t="s">
        <v>131</v>
      </c>
      <c r="I19" s="27" t="s">
        <v>734</v>
      </c>
      <c r="J19" s="27" t="s">
        <v>132</v>
      </c>
      <c r="K19" s="27" t="s">
        <v>133</v>
      </c>
      <c r="L19" s="27" t="s">
        <v>134</v>
      </c>
      <c r="X19" s="22"/>
      <c r="Y19" s="17"/>
      <c r="Z19" s="17"/>
      <c r="AA19" s="17"/>
      <c r="AB19" s="17"/>
      <c r="AC19" s="17"/>
      <c r="AD19" s="17"/>
      <c r="AE19" s="17"/>
      <c r="AF19" s="17"/>
      <c r="AG19" s="17"/>
    </row>
    <row r="20" spans="1:33" s="22" customFormat="1" ht="15" customHeight="1">
      <c r="A20" s="21" t="str">
        <f>A15</f>
        <v>Lumion</v>
      </c>
      <c r="B20" s="427" t="e">
        <f>F15*'6-Opbouw uurtarief productie'!$E$47</f>
        <v>#DIV/0!</v>
      </c>
      <c r="C20" s="428" t="e">
        <f>G15*'6-Opbouw uurtarief productie'!$E$47</f>
        <v>#DIV/0!</v>
      </c>
      <c r="D20" s="426" t="e">
        <f>SUM(B20:C20)</f>
        <v>#DIV/0!</v>
      </c>
      <c r="E20" s="426" t="e">
        <f>H15*'7-Opbouw uurtarief toezicht'!$E$47</f>
        <v>#DIV/0!</v>
      </c>
      <c r="F20" s="303" t="e">
        <f>I15*'7-Opbouw uurtarief toezicht'!$E$47</f>
        <v>#DIV/0!</v>
      </c>
      <c r="G20" s="429" t="e">
        <f>SUM(E20:F20)</f>
        <v>#DIV/0!</v>
      </c>
      <c r="H20" s="303" t="e">
        <f>SUMIF('8-Additionele kosten'!A:A,'2-Kosten per locatie'!A20,'8-Additionele kosten'!H:H)</f>
        <v>#DIV/0!</v>
      </c>
      <c r="I20" s="303">
        <f>SUMIF('11-Sanitaire voorzieningen'!A12:A19,'2-Kosten per locatie'!A20,'11-Sanitaire voorzieningen'!G12:G19)+'11-Sanitaire voorzieningen'!E30</f>
        <v>0</v>
      </c>
      <c r="J20" s="303">
        <f>SUMIF('10-Glasbewassing'!A:A,'2-Kosten per locatie'!A20,'10-Glasbewassing'!H:H)</f>
        <v>0</v>
      </c>
      <c r="K20" s="303" t="e">
        <f>D20+G20+H20+I20+J20</f>
        <v>#DIV/0!</v>
      </c>
      <c r="L20" s="303" t="e">
        <f>K20/12</f>
        <v>#DIV/0!</v>
      </c>
      <c r="M20" s="25"/>
      <c r="N20" s="25"/>
      <c r="O20" s="25"/>
      <c r="P20" s="25"/>
    </row>
    <row r="21" spans="1:33" ht="15" customHeight="1">
      <c r="A21" s="21" t="str">
        <f>A16</f>
        <v>Calandlyceum</v>
      </c>
      <c r="B21" s="427" t="e">
        <f>F16*'6-Opbouw uurtarief productie'!$E$47</f>
        <v>#DIV/0!</v>
      </c>
      <c r="C21" s="428" t="e">
        <f>G16*'6-Opbouw uurtarief productie'!$E$47</f>
        <v>#DIV/0!</v>
      </c>
      <c r="D21" s="426" t="e">
        <f>SUM(B21:C21)</f>
        <v>#DIV/0!</v>
      </c>
      <c r="E21" s="426" t="e">
        <f>H16*'7-Opbouw uurtarief toezicht'!$E$47</f>
        <v>#DIV/0!</v>
      </c>
      <c r="F21" s="303" t="e">
        <f>I16*'7-Opbouw uurtarief toezicht'!$E$47</f>
        <v>#DIV/0!</v>
      </c>
      <c r="G21" s="429" t="e">
        <f>SUM(E21:F21)</f>
        <v>#DIV/0!</v>
      </c>
      <c r="H21" s="303" t="e">
        <f>SUMIF('8-Additionele kosten'!A:A,'2-Kosten per locatie'!A21,'8-Additionele kosten'!H:H)</f>
        <v>#DIV/0!</v>
      </c>
      <c r="I21" s="303">
        <f>SUMIF('11-Sanitaire voorzieningen'!A12:A19,'2-Kosten per locatie'!A21,'11-Sanitaire voorzieningen'!G12:G19)+'11-Sanitaire voorzieningen'!E30</f>
        <v>0</v>
      </c>
      <c r="J21" s="303">
        <f>SUMIF('10-Glasbewassing'!A:A,'2-Kosten per locatie'!A21,'10-Glasbewassing'!H:H)</f>
        <v>0</v>
      </c>
      <c r="K21" s="303" t="e">
        <f>D21+G21+H21+I21+J21</f>
        <v>#DIV/0!</v>
      </c>
      <c r="L21" s="303" t="e">
        <f t="shared" ref="L21" si="1">K21/12</f>
        <v>#DIV/0!</v>
      </c>
      <c r="X21" s="22"/>
      <c r="Y21" s="17"/>
      <c r="Z21" s="17"/>
      <c r="AA21" s="17"/>
      <c r="AB21" s="17"/>
      <c r="AC21" s="17"/>
      <c r="AD21" s="17"/>
      <c r="AE21" s="17"/>
      <c r="AF21" s="17"/>
      <c r="AG21" s="17"/>
    </row>
    <row r="22" spans="1:33" s="24" customFormat="1" ht="15" customHeight="1">
      <c r="A22" s="23" t="s">
        <v>8</v>
      </c>
      <c r="B22" s="304" t="e">
        <f t="shared" ref="B22:L22" si="2">SUM(B20:B21)</f>
        <v>#DIV/0!</v>
      </c>
      <c r="C22" s="304" t="e">
        <f t="shared" si="2"/>
        <v>#DIV/0!</v>
      </c>
      <c r="D22" s="304" t="e">
        <f t="shared" si="2"/>
        <v>#DIV/0!</v>
      </c>
      <c r="E22" s="304" t="e">
        <f t="shared" si="2"/>
        <v>#DIV/0!</v>
      </c>
      <c r="F22" s="304" t="e">
        <f t="shared" si="2"/>
        <v>#DIV/0!</v>
      </c>
      <c r="G22" s="304" t="e">
        <f t="shared" si="2"/>
        <v>#DIV/0!</v>
      </c>
      <c r="H22" s="304" t="e">
        <f t="shared" si="2"/>
        <v>#DIV/0!</v>
      </c>
      <c r="I22" s="304">
        <f t="shared" si="2"/>
        <v>0</v>
      </c>
      <c r="J22" s="304">
        <f t="shared" si="2"/>
        <v>0</v>
      </c>
      <c r="K22" s="304" t="e">
        <f t="shared" si="2"/>
        <v>#DIV/0!</v>
      </c>
      <c r="L22" s="304" t="e">
        <f t="shared" si="2"/>
        <v>#DIV/0!</v>
      </c>
      <c r="T22" s="22"/>
      <c r="U22" s="22"/>
      <c r="V22" s="22"/>
      <c r="W22" s="22"/>
      <c r="X22" s="22"/>
    </row>
    <row r="23" spans="1:33" ht="14.1" customHeight="1">
      <c r="AC23" s="22"/>
      <c r="AD23" s="22"/>
      <c r="AE23" s="22"/>
      <c r="AF23" s="22"/>
      <c r="AG23" s="22"/>
    </row>
  </sheetData>
  <mergeCells count="3">
    <mergeCell ref="F13:G13"/>
    <mergeCell ref="H13:I13"/>
    <mergeCell ref="B7:C7"/>
  </mergeCells>
  <conditionalFormatting sqref="N1">
    <cfRule type="cellIs" dxfId="1" priority="2" operator="greaterThan">
      <formula>$N$5</formula>
    </cfRule>
    <cfRule type="cellIs" dxfId="0" priority="1" operator="lessThan">
      <formula>$N$6</formula>
    </cfRule>
  </conditionalFormatting>
  <printOptions horizontalCentered="1" gridLinesSet="0"/>
  <pageMargins left="0.19685039370078741" right="0.19685039370078741" top="0.59055118110236227" bottom="0.78740157480314965" header="0.39370078740157483" footer="0.19685039370078741"/>
  <pageSetup paperSize="9" scale="68" fitToHeight="0" orientation="landscape" r:id="rId1"/>
  <headerFooter alignWithMargins="0">
    <oddFooter>&amp;L&amp;"Verdana,Standaard"&amp;F-&amp;A
Atir b.v. ©&amp;R&amp;"Verdana,Standaard"printversie &amp;D</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sheetPr>
  <dimension ref="A1:L44"/>
  <sheetViews>
    <sheetView showGridLines="0" zoomScaleNormal="100" workbookViewId="0">
      <pane ySplit="9" topLeftCell="A10" activePane="bottomLeft" state="frozen"/>
      <selection activeCell="B1" sqref="B1"/>
      <selection pane="bottomLeft"/>
    </sheetView>
  </sheetViews>
  <sheetFormatPr defaultColWidth="9.109375" defaultRowHeight="13.2"/>
  <cols>
    <col min="1" max="1" width="29.6640625" style="3" customWidth="1"/>
    <col min="2" max="2" width="9.109375" style="3" customWidth="1"/>
    <col min="3" max="6" width="9.109375" style="3"/>
    <col min="7" max="7" width="8.44140625" style="3" customWidth="1"/>
    <col min="8" max="8" width="9.109375" style="3"/>
    <col min="9" max="9" width="2.109375" style="3" customWidth="1"/>
    <col min="10" max="10" width="3" style="3" customWidth="1"/>
    <col min="11" max="12" width="9.109375" style="30"/>
    <col min="13" max="13" width="9.109375" style="3"/>
    <col min="14" max="14" width="30.44140625" style="3" customWidth="1"/>
    <col min="15" max="16384" width="9.109375" style="3"/>
  </cols>
  <sheetData>
    <row r="1" spans="1:12">
      <c r="A1" s="282" t="s">
        <v>21</v>
      </c>
    </row>
    <row r="3" spans="1:12" ht="15">
      <c r="A3" s="28" t="str">
        <f>'2-Kosten per locatie'!A3</f>
        <v>Naam opdrachtgever</v>
      </c>
      <c r="B3" s="51" t="str">
        <f>'2-Kosten per locatie'!B3</f>
        <v>SOVOP</v>
      </c>
      <c r="C3" s="281"/>
    </row>
    <row r="4" spans="1:12" ht="15">
      <c r="A4" s="28" t="str">
        <f>'2-Kosten per locatie'!A4</f>
        <v>Calculatie onderdeel</v>
      </c>
      <c r="B4" s="51" t="str">
        <f ca="1">MID(CELL("bestandsnaam",$B$7),SEARCH("]",CELL("bestandsnaam",$B$7),1)+1,256)</f>
        <v>3-Productie normen</v>
      </c>
      <c r="C4" s="51"/>
    </row>
    <row r="5" spans="1:12" ht="15">
      <c r="A5" s="28" t="str">
        <f>'2-Kosten per locatie'!A5</f>
        <v>Gebouw/plaats</v>
      </c>
      <c r="B5" s="51" t="str">
        <f>'2-Kosten per locatie'!B5</f>
        <v>Amsterdam</v>
      </c>
      <c r="C5" s="51"/>
    </row>
    <row r="6" spans="1:12" ht="15">
      <c r="A6" s="28" t="str">
        <f>'2-Kosten per locatie'!A6</f>
        <v>Referentie nummer</v>
      </c>
      <c r="B6" s="510" t="str">
        <f>'2-Kosten per locatie'!B6</f>
        <v>SOVOP-EA-MH-MB-2023-V1</v>
      </c>
      <c r="C6" s="51"/>
      <c r="E6" s="279" t="s">
        <v>140</v>
      </c>
      <c r="F6" s="280"/>
      <c r="G6" s="49" t="e">
        <f>SUM('4-Basis ruimtestaat'!T:T)/SUM('4-Basis ruimtestaat'!N:O)</f>
        <v>#DIV/0!</v>
      </c>
      <c r="H6" s="50" t="s">
        <v>141</v>
      </c>
    </row>
    <row r="7" spans="1:12">
      <c r="A7" s="31"/>
      <c r="B7" s="32"/>
      <c r="C7" s="32"/>
      <c r="D7" s="33"/>
      <c r="E7" s="34"/>
      <c r="F7" s="34"/>
      <c r="G7" s="35"/>
      <c r="H7" s="36"/>
      <c r="I7" s="37"/>
      <c r="J7" s="37"/>
      <c r="K7" s="38"/>
      <c r="L7" s="38"/>
    </row>
    <row r="8" spans="1:12" ht="27.75" customHeight="1">
      <c r="A8" s="46" t="s">
        <v>90</v>
      </c>
      <c r="B8" s="47">
        <v>2</v>
      </c>
      <c r="C8" s="47">
        <v>12</v>
      </c>
      <c r="D8" s="47">
        <v>120</v>
      </c>
      <c r="E8" s="47">
        <v>200</v>
      </c>
      <c r="F8" s="468"/>
      <c r="G8" s="30"/>
      <c r="H8" s="283">
        <v>1</v>
      </c>
      <c r="I8" s="39"/>
      <c r="K8" s="3"/>
      <c r="L8" s="3"/>
    </row>
    <row r="9" spans="1:12" ht="58.2" customHeight="1">
      <c r="A9" s="275" t="s">
        <v>49</v>
      </c>
      <c r="B9" s="522" t="s">
        <v>99</v>
      </c>
      <c r="C9" s="523"/>
      <c r="D9" s="523"/>
      <c r="E9" s="524"/>
      <c r="F9" s="469"/>
      <c r="G9" s="274" t="s">
        <v>142</v>
      </c>
      <c r="H9" s="48" t="s">
        <v>205</v>
      </c>
      <c r="I9" s="39"/>
      <c r="K9" s="3"/>
      <c r="L9" s="3"/>
    </row>
    <row r="10" spans="1:12">
      <c r="A10" s="331" t="s">
        <v>149</v>
      </c>
      <c r="B10" s="330"/>
      <c r="C10" s="330"/>
      <c r="D10" s="285"/>
      <c r="E10" s="285"/>
      <c r="F10" s="470"/>
      <c r="G10" s="276">
        <f>SUMIF('4-Basis ruimtestaat'!H:H,'3-Productie normen'!A10,'4-Basis ruimtestaat'!J:J)</f>
        <v>1969</v>
      </c>
      <c r="H10" s="431"/>
      <c r="I10" s="37"/>
      <c r="K10" s="3"/>
      <c r="L10" s="3"/>
    </row>
    <row r="11" spans="1:12">
      <c r="A11" s="331" t="s">
        <v>676</v>
      </c>
      <c r="B11" s="330"/>
      <c r="C11" s="330"/>
      <c r="D11" s="330"/>
      <c r="E11" s="285"/>
      <c r="F11" s="470"/>
      <c r="G11" s="276">
        <f>SUMIF('4-Basis ruimtestaat'!H:H,'3-Productie normen'!A11,'4-Basis ruimtestaat'!J:J)</f>
        <v>726</v>
      </c>
      <c r="I11" s="37"/>
      <c r="K11" s="3"/>
      <c r="L11" s="3"/>
    </row>
    <row r="12" spans="1:12">
      <c r="A12" s="331" t="s">
        <v>664</v>
      </c>
      <c r="B12" s="330"/>
      <c r="C12" s="330"/>
      <c r="D12" s="330"/>
      <c r="E12" s="285"/>
      <c r="F12" s="470"/>
      <c r="G12" s="276">
        <f>SUMIF('4-Basis ruimtestaat'!H:H,'3-Productie normen'!A12,'4-Basis ruimtestaat'!J:J)</f>
        <v>321</v>
      </c>
      <c r="K12" s="3"/>
      <c r="L12" s="3"/>
    </row>
    <row r="13" spans="1:12">
      <c r="A13" s="331" t="s">
        <v>670</v>
      </c>
      <c r="B13" s="330"/>
      <c r="C13" s="330"/>
      <c r="D13" s="330"/>
      <c r="E13" s="285"/>
      <c r="F13" s="470"/>
      <c r="G13" s="276">
        <f>SUMIF('4-Basis ruimtestaat'!H:H,'3-Productie normen'!A13,'4-Basis ruimtestaat'!J:J)</f>
        <v>68</v>
      </c>
      <c r="K13" s="3"/>
      <c r="L13" s="3"/>
    </row>
    <row r="14" spans="1:12">
      <c r="A14" s="40" t="s">
        <v>85</v>
      </c>
      <c r="B14" s="330"/>
      <c r="C14" s="330"/>
      <c r="D14" s="330"/>
      <c r="E14" s="285"/>
      <c r="F14" s="470"/>
      <c r="G14" s="276">
        <f>SUMIF('4-Basis ruimtestaat'!H:H,'3-Productie normen'!A14,'4-Basis ruimtestaat'!J:J)</f>
        <v>137</v>
      </c>
      <c r="K14" s="3"/>
      <c r="L14" s="3"/>
    </row>
    <row r="15" spans="1:12">
      <c r="A15" s="331" t="s">
        <v>675</v>
      </c>
      <c r="B15" s="330"/>
      <c r="C15" s="285"/>
      <c r="D15" s="330"/>
      <c r="E15" s="330"/>
      <c r="F15" s="470"/>
      <c r="G15" s="276">
        <f>SUMIF('4-Basis ruimtestaat'!H:H,'3-Productie normen'!A15,'4-Basis ruimtestaat'!J:J)</f>
        <v>1041</v>
      </c>
      <c r="K15" s="3"/>
      <c r="L15" s="3"/>
    </row>
    <row r="16" spans="1:12">
      <c r="A16" s="331" t="s">
        <v>209</v>
      </c>
      <c r="B16" s="330"/>
      <c r="C16" s="330"/>
      <c r="D16" s="285"/>
      <c r="E16" s="285"/>
      <c r="F16" s="470"/>
      <c r="G16" s="276">
        <f>SUMIF('4-Basis ruimtestaat'!H:H,'3-Productie normen'!A16,'4-Basis ruimtestaat'!J:J)</f>
        <v>6758</v>
      </c>
      <c r="K16" s="3"/>
      <c r="L16" s="3"/>
    </row>
    <row r="17" spans="1:12">
      <c r="A17" s="331" t="s">
        <v>671</v>
      </c>
      <c r="B17" s="330"/>
      <c r="C17" s="330"/>
      <c r="D17" s="330"/>
      <c r="E17" s="285"/>
      <c r="F17" s="470"/>
      <c r="G17" s="276">
        <f>SUMIF('4-Basis ruimtestaat'!H:H,'3-Productie normen'!A17,'4-Basis ruimtestaat'!J:J)</f>
        <v>1212</v>
      </c>
      <c r="K17" s="3"/>
      <c r="L17" s="3"/>
    </row>
    <row r="18" spans="1:12">
      <c r="A18" s="331" t="s">
        <v>1</v>
      </c>
      <c r="B18" s="330"/>
      <c r="C18" s="330"/>
      <c r="D18" s="330"/>
      <c r="E18" s="285"/>
      <c r="F18" s="470"/>
      <c r="G18" s="276">
        <f>SUMIF('4-Basis ruimtestaat'!H:H,'3-Productie normen'!A18,'4-Basis ruimtestaat'!J:J)</f>
        <v>208</v>
      </c>
      <c r="K18" s="3"/>
      <c r="L18" s="3"/>
    </row>
    <row r="19" spans="1:12">
      <c r="A19" s="331" t="s">
        <v>685</v>
      </c>
      <c r="B19" s="330"/>
      <c r="C19" s="330"/>
      <c r="D19" s="330"/>
      <c r="E19" s="285"/>
      <c r="F19" s="470"/>
      <c r="G19" s="276">
        <f>SUMIF('4-Basis ruimtestaat'!H:H,'3-Productie normen'!A19,'4-Basis ruimtestaat'!J:J)</f>
        <v>6111</v>
      </c>
      <c r="K19" s="3"/>
      <c r="L19" s="3"/>
    </row>
    <row r="20" spans="1:12">
      <c r="A20" s="450" t="s">
        <v>686</v>
      </c>
      <c r="B20" s="473"/>
      <c r="C20" s="473"/>
      <c r="D20" s="473"/>
      <c r="E20" s="285"/>
      <c r="F20" s="470"/>
      <c r="G20" s="276">
        <f>SUMIF('4-Basis ruimtestaat'!H:H,'3-Productie normen'!A20,'4-Basis ruimtestaat'!J:J)</f>
        <v>2787</v>
      </c>
      <c r="K20" s="3"/>
      <c r="L20" s="3"/>
    </row>
    <row r="21" spans="1:12">
      <c r="A21" s="40" t="s">
        <v>208</v>
      </c>
      <c r="B21" s="330"/>
      <c r="C21" s="330"/>
      <c r="D21" s="330"/>
      <c r="E21" s="285"/>
      <c r="F21" s="470"/>
      <c r="G21" s="276">
        <f>SUMIF('4-Basis ruimtestaat'!H:H,'3-Productie normen'!A21,'4-Basis ruimtestaat'!J:J)</f>
        <v>3</v>
      </c>
      <c r="K21" s="3"/>
      <c r="L21" s="3"/>
    </row>
    <row r="22" spans="1:12">
      <c r="A22" s="40" t="s">
        <v>665</v>
      </c>
      <c r="B22" s="330"/>
      <c r="C22" s="285"/>
      <c r="D22" s="285"/>
      <c r="E22" s="285"/>
      <c r="F22" s="470"/>
      <c r="G22" s="276">
        <f>SUMIF('4-Basis ruimtestaat'!H:H,'3-Productie normen'!A22,'4-Basis ruimtestaat'!J:J)</f>
        <v>919</v>
      </c>
      <c r="K22" s="3"/>
      <c r="L22" s="3"/>
    </row>
    <row r="23" spans="1:12">
      <c r="A23" s="40" t="s">
        <v>666</v>
      </c>
      <c r="B23" s="330"/>
      <c r="C23" s="330"/>
      <c r="D23" s="285"/>
      <c r="E23" s="285"/>
      <c r="F23" s="470"/>
      <c r="G23" s="276">
        <f>SUMIF('4-Basis ruimtestaat'!H:H,'3-Productie normen'!A23,'4-Basis ruimtestaat'!J:J)</f>
        <v>900</v>
      </c>
      <c r="K23" s="3"/>
      <c r="L23" s="3"/>
    </row>
    <row r="24" spans="1:12">
      <c r="A24" s="40" t="s">
        <v>16</v>
      </c>
      <c r="B24" s="330"/>
      <c r="C24" s="330"/>
      <c r="D24" s="330"/>
      <c r="E24" s="285"/>
      <c r="F24" s="470"/>
      <c r="G24" s="276">
        <f>SUMIF('4-Basis ruimtestaat'!H:H,'3-Productie normen'!A24,'4-Basis ruimtestaat'!J:J)</f>
        <v>497</v>
      </c>
      <c r="K24" s="3"/>
      <c r="L24" s="3"/>
    </row>
    <row r="25" spans="1:12">
      <c r="A25" s="40" t="s">
        <v>207</v>
      </c>
      <c r="B25" s="285"/>
      <c r="C25" s="330"/>
      <c r="D25" s="285"/>
      <c r="E25" s="330"/>
      <c r="F25" s="470"/>
      <c r="G25" s="276">
        <f>SUMIF('4-Basis ruimtestaat'!H:H,'3-Productie normen'!A25,'4-Basis ruimtestaat'!J:J)</f>
        <v>1154</v>
      </c>
      <c r="K25" s="3"/>
      <c r="L25" s="3"/>
    </row>
    <row r="26" spans="1:12">
      <c r="A26" s="40" t="s">
        <v>150</v>
      </c>
      <c r="B26" s="330"/>
      <c r="C26" s="330"/>
      <c r="D26" s="285"/>
      <c r="E26" s="285"/>
      <c r="F26" s="470"/>
      <c r="G26" s="276">
        <f>SUMIF('4-Basis ruimtestaat'!H:H,'3-Productie normen'!A26,'4-Basis ruimtestaat'!J:J)</f>
        <v>444</v>
      </c>
      <c r="K26" s="3"/>
      <c r="L26" s="3"/>
    </row>
    <row r="27" spans="1:12">
      <c r="A27" s="40"/>
      <c r="B27" s="330"/>
      <c r="C27" s="330"/>
      <c r="D27" s="330"/>
      <c r="E27" s="330"/>
      <c r="F27" s="470"/>
      <c r="G27" s="276">
        <f>SUMIF('4-Basis ruimtestaat'!H:H,'3-Productie normen'!A27,'4-Basis ruimtestaat'!J:J)</f>
        <v>0</v>
      </c>
      <c r="K27" s="3"/>
      <c r="L27" s="3"/>
    </row>
    <row r="28" spans="1:12">
      <c r="A28" s="40"/>
      <c r="B28" s="330"/>
      <c r="C28" s="330"/>
      <c r="D28" s="330"/>
      <c r="E28" s="330"/>
      <c r="F28" s="470"/>
      <c r="G28" s="276">
        <f>SUMIF('4-Basis ruimtestaat'!H:H,'3-Productie normen'!A28,'4-Basis ruimtestaat'!J:J)</f>
        <v>0</v>
      </c>
      <c r="K28" s="3"/>
      <c r="L28" s="3"/>
    </row>
    <row r="29" spans="1:12">
      <c r="A29" s="40"/>
      <c r="B29" s="330"/>
      <c r="C29" s="330"/>
      <c r="D29" s="330"/>
      <c r="E29" s="330"/>
      <c r="F29" s="470"/>
      <c r="G29" s="276">
        <f>SUMIF('4-Basis ruimtestaat'!H:H,'3-Productie normen'!A29,'4-Basis ruimtestaat'!J:J)</f>
        <v>0</v>
      </c>
      <c r="K29" s="3"/>
      <c r="L29" s="3"/>
    </row>
    <row r="30" spans="1:12">
      <c r="A30" s="40"/>
      <c r="B30" s="330"/>
      <c r="C30" s="330"/>
      <c r="D30" s="330"/>
      <c r="E30" s="330"/>
      <c r="F30" s="470"/>
      <c r="G30" s="276">
        <f>SUMIF('4-Basis ruimtestaat'!H:H,'3-Productie normen'!A30,'4-Basis ruimtestaat'!J:J)</f>
        <v>0</v>
      </c>
      <c r="K30" s="3"/>
      <c r="L30" s="3"/>
    </row>
    <row r="31" spans="1:12">
      <c r="A31" s="40" t="s">
        <v>680</v>
      </c>
      <c r="B31" s="330"/>
      <c r="C31" s="330"/>
      <c r="D31" s="330"/>
      <c r="E31" s="330"/>
      <c r="F31" s="470"/>
      <c r="G31" s="276">
        <f>SUMIF('4-Basis ruimtestaat'!H:H,'3-Productie normen'!A31,'4-Basis ruimtestaat'!J:J)</f>
        <v>1916</v>
      </c>
      <c r="K31" s="3"/>
      <c r="L31" s="3"/>
    </row>
    <row r="32" spans="1:12">
      <c r="A32" s="40"/>
      <c r="B32" s="41"/>
      <c r="C32" s="41"/>
      <c r="D32" s="41"/>
      <c r="E32" s="41"/>
      <c r="F32" s="471"/>
      <c r="G32" s="276"/>
      <c r="I32" s="39"/>
      <c r="K32" s="3"/>
      <c r="L32" s="3"/>
    </row>
    <row r="33" spans="1:12">
      <c r="A33" s="277" t="s">
        <v>8</v>
      </c>
      <c r="B33" s="162"/>
      <c r="C33" s="162"/>
      <c r="D33" s="162"/>
      <c r="E33" s="162"/>
      <c r="F33" s="472"/>
      <c r="G33" s="278">
        <f>SUM(G10:G32)</f>
        <v>27171</v>
      </c>
      <c r="I33" s="37"/>
      <c r="K33" s="3"/>
      <c r="L33" s="3"/>
    </row>
    <row r="34" spans="1:12">
      <c r="I34" s="37"/>
      <c r="K34" s="3"/>
      <c r="L34" s="3"/>
    </row>
    <row r="35" spans="1:12">
      <c r="A35" s="44" t="s">
        <v>139</v>
      </c>
      <c r="B35" s="45">
        <v>2</v>
      </c>
      <c r="C35" s="45">
        <v>3</v>
      </c>
      <c r="D35" s="45">
        <v>4</v>
      </c>
      <c r="E35" s="45">
        <v>5</v>
      </c>
      <c r="F35" s="467"/>
      <c r="G35" s="37"/>
      <c r="H35" s="30"/>
      <c r="J35" s="30"/>
      <c r="K35" s="3"/>
      <c r="L35" s="3"/>
    </row>
    <row r="37" spans="1:12">
      <c r="A37" s="433" t="s">
        <v>159</v>
      </c>
      <c r="B37" s="433" t="s">
        <v>91</v>
      </c>
      <c r="C37" s="434" t="s">
        <v>137</v>
      </c>
    </row>
    <row r="38" spans="1:12">
      <c r="A38" s="437" t="s">
        <v>160</v>
      </c>
      <c r="B38" s="435">
        <v>2</v>
      </c>
      <c r="C38" s="436">
        <v>2</v>
      </c>
    </row>
    <row r="39" spans="1:12">
      <c r="A39" s="437" t="s">
        <v>161</v>
      </c>
      <c r="B39" s="435">
        <v>12</v>
      </c>
      <c r="C39" s="436">
        <v>3</v>
      </c>
    </row>
    <row r="40" spans="1:12">
      <c r="A40" s="437" t="s">
        <v>678</v>
      </c>
      <c r="B40" s="435">
        <v>120</v>
      </c>
      <c r="C40" s="436">
        <v>4</v>
      </c>
    </row>
    <row r="41" spans="1:12">
      <c r="A41" s="437" t="s">
        <v>679</v>
      </c>
      <c r="B41" s="435">
        <v>200</v>
      </c>
      <c r="C41" s="436">
        <v>5</v>
      </c>
    </row>
    <row r="42" spans="1:12">
      <c r="A42" s="462"/>
      <c r="B42" s="463"/>
      <c r="C42" s="464"/>
    </row>
    <row r="43" spans="1:12">
      <c r="B43" s="465"/>
      <c r="C43" s="466"/>
    </row>
    <row r="44" spans="1:12">
      <c r="B44" s="465"/>
      <c r="C44" s="466"/>
    </row>
  </sheetData>
  <mergeCells count="1">
    <mergeCell ref="B9:E9"/>
  </mergeCells>
  <pageMargins left="0.7" right="0.7" top="0.75" bottom="0.75" header="0.3" footer="0.3"/>
  <pageSetup paperSize="9" scale="48" orientation="landscape" horizontalDpi="200" verticalDpi="200" r:id="rId1"/>
  <headerFooter>
    <oddFooter>&amp;L&amp;F-&amp;A
Atir b.v. ©&amp;Cprintversie &amp;D</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pageSetUpPr fitToPage="1"/>
  </sheetPr>
  <dimension ref="A1:U714"/>
  <sheetViews>
    <sheetView showGridLines="0" showZeros="0" zoomScale="80" zoomScaleNormal="80" zoomScalePageLayoutView="75" workbookViewId="0">
      <pane xSplit="1" ySplit="9" topLeftCell="B10" activePane="bottomRight" state="frozen"/>
      <selection activeCell="B1" sqref="B1"/>
      <selection pane="topRight" activeCell="B1" sqref="B1"/>
      <selection pane="bottomLeft" activeCell="B1" sqref="B1"/>
      <selection pane="bottomRight" activeCell="B1" sqref="B1"/>
    </sheetView>
  </sheetViews>
  <sheetFormatPr defaultColWidth="8.6640625" defaultRowHeight="14.1" customHeight="1"/>
  <cols>
    <col min="1" max="1" width="5" style="3" bestFit="1" customWidth="1"/>
    <col min="2" max="2" width="27.5546875" style="3" customWidth="1"/>
    <col min="3" max="3" width="25" style="3" bestFit="1" customWidth="1"/>
    <col min="4" max="4" width="27.109375" style="3" bestFit="1" customWidth="1"/>
    <col min="5" max="5" width="12" style="52" customWidth="1"/>
    <col min="6" max="6" width="10.88671875" style="52" customWidth="1"/>
    <col min="7" max="7" width="23.44140625" style="3" customWidth="1"/>
    <col min="8" max="8" width="23.5546875" style="3" bestFit="1" customWidth="1"/>
    <col min="9" max="9" width="19.44140625" style="3" bestFit="1" customWidth="1"/>
    <col min="10" max="10" width="9.21875" style="52" bestFit="1" customWidth="1"/>
    <col min="11" max="11" width="10.6640625" style="191" customWidth="1"/>
    <col min="12" max="13" width="9.109375" style="80" customWidth="1"/>
    <col min="14" max="14" width="18" style="3" bestFit="1" customWidth="1"/>
    <col min="15" max="15" width="12.5546875" style="3" bestFit="1" customWidth="1"/>
    <col min="16" max="16" width="12" style="3" bestFit="1" customWidth="1"/>
    <col min="17" max="17" width="16.6640625" style="3" customWidth="1"/>
    <col min="18" max="18" width="35.109375" style="3" customWidth="1"/>
    <col min="19" max="19" width="3" style="3" customWidth="1"/>
    <col min="20" max="20" width="11.109375" style="3" customWidth="1"/>
    <col min="21" max="21" width="15.5546875" style="3" bestFit="1" customWidth="1"/>
    <col min="22" max="16384" width="8.6640625" style="3"/>
  </cols>
  <sheetData>
    <row r="1" spans="1:20" ht="13.2">
      <c r="B1" s="282" t="s">
        <v>21</v>
      </c>
      <c r="L1" s="3"/>
      <c r="M1" s="30"/>
    </row>
    <row r="2" spans="1:20" ht="14.1" customHeight="1">
      <c r="A2" s="53">
        <v>2</v>
      </c>
      <c r="B2" s="54"/>
      <c r="C2" s="54"/>
      <c r="D2" s="54"/>
      <c r="E2" s="55"/>
      <c r="F2" s="55"/>
      <c r="G2" s="56"/>
      <c r="H2" s="56"/>
      <c r="I2" s="57"/>
      <c r="J2" s="58"/>
      <c r="K2" s="343"/>
      <c r="L2" s="59"/>
      <c r="M2" s="59"/>
      <c r="N2" s="57"/>
      <c r="O2" s="57"/>
      <c r="P2" s="60"/>
      <c r="Q2" s="60"/>
      <c r="R2" s="56"/>
    </row>
    <row r="3" spans="1:20" ht="14.1" customHeight="1">
      <c r="A3" s="53">
        <v>3</v>
      </c>
      <c r="B3" s="28" t="str">
        <f>'2-Kosten per locatie'!A3</f>
        <v>Naam opdrachtgever</v>
      </c>
      <c r="C3" s="51" t="str">
        <f>'2-Kosten per locatie'!B3</f>
        <v>SOVOP</v>
      </c>
      <c r="D3" s="51"/>
      <c r="F3" s="511"/>
      <c r="I3" s="57"/>
      <c r="J3" s="58"/>
      <c r="K3" s="343"/>
      <c r="L3" s="59"/>
      <c r="M3" s="59"/>
      <c r="N3" s="57"/>
      <c r="O3" s="57"/>
      <c r="P3" s="60"/>
      <c r="Q3" s="60"/>
      <c r="R3" s="56"/>
    </row>
    <row r="4" spans="1:20" ht="14.1" customHeight="1">
      <c r="A4" s="53">
        <v>4</v>
      </c>
      <c r="B4" s="28" t="str">
        <f>'2-Kosten per locatie'!A4</f>
        <v>Calculatie onderdeel</v>
      </c>
      <c r="C4" s="51" t="str">
        <f ca="1">MID(CELL("bestandsnaam",$E$9),SEARCH("]",CELL("bestandsnaam",$E$9),1)+1,256)</f>
        <v>4-Basis ruimtestaat</v>
      </c>
      <c r="D4" s="51"/>
      <c r="F4" s="512"/>
      <c r="I4" s="57"/>
      <c r="J4" s="58"/>
      <c r="K4" s="343"/>
      <c r="L4" s="59"/>
      <c r="M4" s="59"/>
      <c r="N4" s="57"/>
      <c r="O4" s="57"/>
      <c r="P4" s="60"/>
      <c r="Q4" s="60"/>
      <c r="R4" s="56"/>
    </row>
    <row r="5" spans="1:20" ht="14.1" customHeight="1">
      <c r="A5" s="53">
        <v>5</v>
      </c>
      <c r="B5" s="28" t="str">
        <f>'2-Kosten per locatie'!A5</f>
        <v>Gebouw/plaats</v>
      </c>
      <c r="C5" s="51" t="str">
        <f>'2-Kosten per locatie'!B5</f>
        <v>Amsterdam</v>
      </c>
      <c r="D5" s="51"/>
      <c r="F5" s="511"/>
      <c r="I5" s="57"/>
      <c r="J5" s="58"/>
      <c r="K5" s="343"/>
      <c r="L5" s="59"/>
      <c r="M5" s="59"/>
      <c r="N5" s="57"/>
      <c r="O5" s="57"/>
      <c r="P5" s="60"/>
      <c r="Q5" s="60"/>
      <c r="R5" s="56"/>
    </row>
    <row r="6" spans="1:20" ht="14.1" customHeight="1">
      <c r="A6" s="53">
        <v>6</v>
      </c>
      <c r="B6" s="28" t="str">
        <f>'2-Kosten per locatie'!A6</f>
        <v>Referentie nummer</v>
      </c>
      <c r="C6" s="51" t="str">
        <f>'2-Kosten per locatie'!B6</f>
        <v>SOVOP-EA-MH-MB-2023-V1</v>
      </c>
      <c r="D6" s="51"/>
      <c r="F6" s="511"/>
      <c r="I6" s="57"/>
      <c r="J6" s="58"/>
      <c r="K6" s="343"/>
      <c r="L6" s="59"/>
      <c r="M6" s="59"/>
      <c r="N6" s="57"/>
      <c r="O6" s="57"/>
      <c r="P6" s="60"/>
      <c r="Q6" s="525" t="s">
        <v>92</v>
      </c>
      <c r="R6" s="56"/>
    </row>
    <row r="7" spans="1:20" ht="12.75" customHeight="1">
      <c r="A7" s="53">
        <v>7</v>
      </c>
      <c r="B7" s="28" t="str">
        <f>'2-Kosten per locatie'!A7</f>
        <v>Naam dienstverlener</v>
      </c>
      <c r="C7" s="51">
        <f>'2-Kosten per locatie'!B7</f>
        <v>0</v>
      </c>
      <c r="D7" s="51"/>
      <c r="F7" s="511"/>
      <c r="I7" s="57"/>
      <c r="J7" s="58"/>
      <c r="K7" s="343"/>
      <c r="L7" s="59"/>
      <c r="M7" s="59"/>
      <c r="N7" s="57"/>
      <c r="O7" s="57"/>
      <c r="P7" s="60"/>
      <c r="Q7" s="526"/>
      <c r="R7" s="56"/>
    </row>
    <row r="8" spans="1:20" ht="14.1" customHeight="1">
      <c r="A8" s="53">
        <v>8</v>
      </c>
      <c r="B8" s="56"/>
      <c r="C8" s="56"/>
      <c r="D8" s="56"/>
      <c r="E8" s="55"/>
      <c r="F8" s="55"/>
      <c r="G8" s="56"/>
      <c r="H8" s="56"/>
      <c r="I8" s="57"/>
      <c r="J8" s="58"/>
      <c r="K8" s="343"/>
      <c r="L8" s="59"/>
      <c r="M8" s="59"/>
      <c r="N8" s="57"/>
      <c r="O8" s="57"/>
      <c r="P8" s="57"/>
      <c r="Q8" s="61">
        <f>'3-Productie normen'!H8</f>
        <v>1</v>
      </c>
      <c r="R8" s="56"/>
    </row>
    <row r="9" spans="1:20" ht="44.1" customHeight="1">
      <c r="A9" s="53">
        <v>9</v>
      </c>
      <c r="B9" s="62" t="s">
        <v>71</v>
      </c>
      <c r="C9" s="62" t="s">
        <v>89</v>
      </c>
      <c r="D9" s="404" t="s">
        <v>667</v>
      </c>
      <c r="E9" s="502" t="s">
        <v>72</v>
      </c>
      <c r="F9" s="502" t="s">
        <v>77</v>
      </c>
      <c r="G9" s="62" t="s">
        <v>78</v>
      </c>
      <c r="H9" s="62" t="s">
        <v>79</v>
      </c>
      <c r="I9" s="63" t="s">
        <v>80</v>
      </c>
      <c r="J9" s="516" t="s">
        <v>81</v>
      </c>
      <c r="K9" s="65" t="s">
        <v>179</v>
      </c>
      <c r="L9" s="64" t="s">
        <v>136</v>
      </c>
      <c r="M9" s="64" t="s">
        <v>135</v>
      </c>
      <c r="N9" s="65" t="s">
        <v>82</v>
      </c>
      <c r="O9" s="65" t="s">
        <v>138</v>
      </c>
      <c r="P9" s="65" t="s">
        <v>93</v>
      </c>
      <c r="Q9" s="65" t="s">
        <v>205</v>
      </c>
      <c r="R9" s="329" t="s">
        <v>148</v>
      </c>
      <c r="S9" s="52"/>
      <c r="T9" s="286" t="s">
        <v>83</v>
      </c>
    </row>
    <row r="10" spans="1:20" s="71" customFormat="1" ht="14.1" customHeight="1">
      <c r="A10" s="53">
        <v>10</v>
      </c>
      <c r="B10" s="447" t="s">
        <v>214</v>
      </c>
      <c r="C10" s="447"/>
      <c r="D10" s="447" t="s">
        <v>213</v>
      </c>
      <c r="E10" s="448"/>
      <c r="F10" s="513" t="s">
        <v>215</v>
      </c>
      <c r="G10" s="447" t="s">
        <v>216</v>
      </c>
      <c r="H10" s="447" t="s">
        <v>665</v>
      </c>
      <c r="I10" s="437" t="s">
        <v>640</v>
      </c>
      <c r="J10" s="457">
        <v>10</v>
      </c>
      <c r="K10" s="449">
        <f t="shared" ref="K10:K73" si="0">SUM(L10:M10)</f>
        <v>12</v>
      </c>
      <c r="L10" s="399">
        <v>12</v>
      </c>
      <c r="M10" s="67">
        <v>0</v>
      </c>
      <c r="N10" s="68" t="e">
        <f>IF(L10="nio",0,IF(L10&gt;0,L10*J10/P10,0))*VLOOKUP(B10,'2-Kosten per locatie'!$A$15:$C$16,3,FALSE)*VLOOKUP(B10,'2-Kosten per locatie'!$A$15:$C$16,3,FALSE)</f>
        <v>#DIV/0!</v>
      </c>
      <c r="O10" s="68">
        <f t="shared" ref="O10:O73" si="1">IF(M10&gt;0,M10*J10/Q10,0)</f>
        <v>0</v>
      </c>
      <c r="P10" s="69">
        <f>IF(L10="nio",0,IF(L10&gt;0,VLOOKUP(H10,'3-Productie normen'!A:I,VLOOKUP(L10,'3-Productie normen'!$B$38:$C$44,2,FALSE),FALSE)))</f>
        <v>0</v>
      </c>
      <c r="Q10" s="69">
        <f t="shared" ref="Q10:Q73" si="2">IF(M10&gt;0,P10*$Q$8,0)</f>
        <v>0</v>
      </c>
      <c r="R10" s="70"/>
      <c r="S10" s="3"/>
      <c r="T10" s="43">
        <f t="shared" ref="T10:T73" si="3">K10*J10</f>
        <v>120</v>
      </c>
    </row>
    <row r="11" spans="1:20" ht="14.1" customHeight="1">
      <c r="A11" s="53">
        <v>11</v>
      </c>
      <c r="B11" s="447" t="s">
        <v>214</v>
      </c>
      <c r="C11" s="447"/>
      <c r="D11" s="447" t="s">
        <v>217</v>
      </c>
      <c r="E11" s="448"/>
      <c r="F11" s="513" t="s">
        <v>218</v>
      </c>
      <c r="G11" s="447" t="s">
        <v>216</v>
      </c>
      <c r="H11" s="447" t="s">
        <v>665</v>
      </c>
      <c r="I11" s="437" t="s">
        <v>640</v>
      </c>
      <c r="J11" s="457">
        <v>10</v>
      </c>
      <c r="K11" s="449">
        <f t="shared" si="0"/>
        <v>12</v>
      </c>
      <c r="L11" s="399">
        <v>12</v>
      </c>
      <c r="M11" s="67">
        <v>0</v>
      </c>
      <c r="N11" s="68" t="e">
        <f>IF(L11="nio",0,IF(L11&gt;0,L11*J11/P11,0))*VLOOKUP(B11,'2-Kosten per locatie'!$A$15:$C$16,3,FALSE)</f>
        <v>#DIV/0!</v>
      </c>
      <c r="O11" s="68">
        <f t="shared" si="1"/>
        <v>0</v>
      </c>
      <c r="P11" s="69">
        <f>IF(L11="nio",0,IF(L11&gt;0,VLOOKUP(H11,'3-Productie normen'!A:I,VLOOKUP(L11,'3-Productie normen'!$B$38:$C$44,2,FALSE),FALSE)))</f>
        <v>0</v>
      </c>
      <c r="Q11" s="69">
        <f t="shared" si="2"/>
        <v>0</v>
      </c>
      <c r="R11" s="70"/>
      <c r="T11" s="43">
        <f t="shared" si="3"/>
        <v>120</v>
      </c>
    </row>
    <row r="12" spans="1:20" ht="14.1" customHeight="1">
      <c r="A12" s="53">
        <v>12</v>
      </c>
      <c r="B12" s="447" t="s">
        <v>214</v>
      </c>
      <c r="C12" s="447"/>
      <c r="D12" s="447" t="s">
        <v>213</v>
      </c>
      <c r="E12" s="448"/>
      <c r="F12" s="513" t="s">
        <v>219</v>
      </c>
      <c r="G12" s="447" t="s">
        <v>220</v>
      </c>
      <c r="H12" s="447" t="s">
        <v>665</v>
      </c>
      <c r="I12" s="437" t="s">
        <v>640</v>
      </c>
      <c r="J12" s="457">
        <v>10</v>
      </c>
      <c r="K12" s="449">
        <f t="shared" si="0"/>
        <v>12</v>
      </c>
      <c r="L12" s="399">
        <v>12</v>
      </c>
      <c r="M12" s="67">
        <v>0</v>
      </c>
      <c r="N12" s="68" t="e">
        <f>IF(L12="nio",0,IF(L12&gt;0,L12*J12/P12,0))*VLOOKUP(B12,'2-Kosten per locatie'!$A$15:$C$16,3,FALSE)</f>
        <v>#DIV/0!</v>
      </c>
      <c r="O12" s="68">
        <f t="shared" si="1"/>
        <v>0</v>
      </c>
      <c r="P12" s="69">
        <f>IF(L12="nio",0,IF(L12&gt;0,VLOOKUP(H12,'3-Productie normen'!A:I,VLOOKUP(L12,'3-Productie normen'!$B$38:$C$44,2,FALSE),FALSE)))</f>
        <v>0</v>
      </c>
      <c r="Q12" s="69">
        <f t="shared" si="2"/>
        <v>0</v>
      </c>
      <c r="R12" s="70"/>
      <c r="T12" s="43">
        <f t="shared" si="3"/>
        <v>120</v>
      </c>
    </row>
    <row r="13" spans="1:20" ht="14.1" customHeight="1">
      <c r="A13" s="53">
        <v>13</v>
      </c>
      <c r="B13" s="447" t="s">
        <v>214</v>
      </c>
      <c r="C13" s="447"/>
      <c r="D13" s="447" t="s">
        <v>213</v>
      </c>
      <c r="E13" s="448"/>
      <c r="F13" s="513" t="s">
        <v>221</v>
      </c>
      <c r="G13" s="437" t="s">
        <v>220</v>
      </c>
      <c r="H13" s="437" t="s">
        <v>665</v>
      </c>
      <c r="I13" s="437" t="s">
        <v>640</v>
      </c>
      <c r="J13" s="457">
        <v>10</v>
      </c>
      <c r="K13" s="449">
        <f t="shared" si="0"/>
        <v>12</v>
      </c>
      <c r="L13" s="399">
        <v>12</v>
      </c>
      <c r="M13" s="67">
        <v>0</v>
      </c>
      <c r="N13" s="68" t="e">
        <f>IF(L13="nio",0,IF(L13&gt;0,L13*J13/P13,0))*VLOOKUP(B13,'2-Kosten per locatie'!$A$15:$C$16,3,FALSE)</f>
        <v>#DIV/0!</v>
      </c>
      <c r="O13" s="68">
        <f t="shared" si="1"/>
        <v>0</v>
      </c>
      <c r="P13" s="69">
        <f>IF(L13="nio",0,IF(L13&gt;0,VLOOKUP(H13,'3-Productie normen'!A:I,VLOOKUP(L13,'3-Productie normen'!$B$38:$C$44,2,FALSE),FALSE)))</f>
        <v>0</v>
      </c>
      <c r="Q13" s="69">
        <f t="shared" si="2"/>
        <v>0</v>
      </c>
      <c r="R13" s="70"/>
      <c r="T13" s="43">
        <f t="shared" si="3"/>
        <v>120</v>
      </c>
    </row>
    <row r="14" spans="1:20" ht="14.1" customHeight="1">
      <c r="A14" s="53">
        <v>14</v>
      </c>
      <c r="B14" s="447" t="s">
        <v>214</v>
      </c>
      <c r="C14" s="447"/>
      <c r="D14" s="447" t="s">
        <v>213</v>
      </c>
      <c r="E14" s="448"/>
      <c r="F14" s="513" t="s">
        <v>222</v>
      </c>
      <c r="G14" s="437" t="s">
        <v>220</v>
      </c>
      <c r="H14" s="450" t="s">
        <v>665</v>
      </c>
      <c r="I14" s="437" t="s">
        <v>640</v>
      </c>
      <c r="J14" s="457">
        <v>10</v>
      </c>
      <c r="K14" s="449">
        <f t="shared" si="0"/>
        <v>12</v>
      </c>
      <c r="L14" s="399">
        <v>12</v>
      </c>
      <c r="M14" s="67">
        <v>0</v>
      </c>
      <c r="N14" s="68" t="e">
        <f>IF(L14="nio",0,IF(L14&gt;0,L14*J14/P14,0))*VLOOKUP(B14,'2-Kosten per locatie'!$A$15:$C$16,3,FALSE)</f>
        <v>#DIV/0!</v>
      </c>
      <c r="O14" s="68">
        <f t="shared" si="1"/>
        <v>0</v>
      </c>
      <c r="P14" s="69">
        <f>IF(L14="nio",0,IF(L14&gt;0,VLOOKUP(H14,'3-Productie normen'!A:I,VLOOKUP(L14,'3-Productie normen'!$B$38:$C$44,2,FALSE),FALSE)))</f>
        <v>0</v>
      </c>
      <c r="Q14" s="69">
        <f t="shared" si="2"/>
        <v>0</v>
      </c>
      <c r="R14" s="70"/>
      <c r="T14" s="43">
        <f t="shared" si="3"/>
        <v>120</v>
      </c>
    </row>
    <row r="15" spans="1:20" ht="14.1" customHeight="1">
      <c r="A15" s="53">
        <v>15</v>
      </c>
      <c r="B15" s="447" t="s">
        <v>214</v>
      </c>
      <c r="C15" s="447"/>
      <c r="D15" s="447" t="s">
        <v>217</v>
      </c>
      <c r="E15" s="448"/>
      <c r="F15" s="513" t="s">
        <v>223</v>
      </c>
      <c r="G15" s="447" t="s">
        <v>224</v>
      </c>
      <c r="H15" s="447" t="s">
        <v>680</v>
      </c>
      <c r="I15" s="437" t="s">
        <v>640</v>
      </c>
      <c r="J15" s="457">
        <v>3</v>
      </c>
      <c r="K15" s="449">
        <f t="shared" si="0"/>
        <v>0</v>
      </c>
      <c r="L15" s="461" t="s">
        <v>677</v>
      </c>
      <c r="M15" s="67">
        <v>0</v>
      </c>
      <c r="N15" s="68">
        <f>IF(L15="nio",0,IF(L15&gt;0,L15*J15/P15,0))*VLOOKUP(B15,'2-Kosten per locatie'!$A$15:$C$16,3,FALSE)</f>
        <v>0</v>
      </c>
      <c r="O15" s="68">
        <f t="shared" si="1"/>
        <v>0</v>
      </c>
      <c r="P15" s="69">
        <f>IF(L15="nio",0,IF(L15&gt;0,VLOOKUP(H15,'3-Productie normen'!A:I,VLOOKUP(L15,'3-Productie normen'!$B$38:$C$44,2,FALSE),FALSE)))</f>
        <v>0</v>
      </c>
      <c r="Q15" s="69">
        <f t="shared" si="2"/>
        <v>0</v>
      </c>
      <c r="R15" s="70"/>
      <c r="T15" s="43">
        <f t="shared" si="3"/>
        <v>0</v>
      </c>
    </row>
    <row r="16" spans="1:20" ht="14.1" customHeight="1">
      <c r="A16" s="53">
        <v>16</v>
      </c>
      <c r="B16" s="447" t="s">
        <v>214</v>
      </c>
      <c r="C16" s="447"/>
      <c r="D16" s="447" t="s">
        <v>217</v>
      </c>
      <c r="E16" s="448"/>
      <c r="F16" s="513" t="s">
        <v>225</v>
      </c>
      <c r="G16" s="447" t="s">
        <v>224</v>
      </c>
      <c r="H16" s="447" t="s">
        <v>680</v>
      </c>
      <c r="I16" s="437" t="s">
        <v>640</v>
      </c>
      <c r="J16" s="457">
        <v>3</v>
      </c>
      <c r="K16" s="449">
        <f t="shared" si="0"/>
        <v>0</v>
      </c>
      <c r="L16" s="461" t="s">
        <v>677</v>
      </c>
      <c r="M16" s="67">
        <v>0</v>
      </c>
      <c r="N16" s="68">
        <f>IF(L16="nio",0,IF(L16&gt;0,L16*J16/P16,0))*VLOOKUP(B16,'2-Kosten per locatie'!$A$15:$C$16,3,FALSE)</f>
        <v>0</v>
      </c>
      <c r="O16" s="68">
        <f t="shared" si="1"/>
        <v>0</v>
      </c>
      <c r="P16" s="69">
        <f>IF(L16="nio",0,IF(L16&gt;0,VLOOKUP(H16,'3-Productie normen'!A:I,VLOOKUP(L16,'3-Productie normen'!$B$38:$C$44,2,FALSE),FALSE)))</f>
        <v>0</v>
      </c>
      <c r="Q16" s="69">
        <f t="shared" si="2"/>
        <v>0</v>
      </c>
      <c r="R16" s="70"/>
      <c r="T16" s="43">
        <f t="shared" si="3"/>
        <v>0</v>
      </c>
    </row>
    <row r="17" spans="1:20" ht="14.1" customHeight="1">
      <c r="A17" s="53">
        <v>17</v>
      </c>
      <c r="B17" s="447" t="s">
        <v>214</v>
      </c>
      <c r="C17" s="447"/>
      <c r="D17" s="447" t="s">
        <v>213</v>
      </c>
      <c r="E17" s="448"/>
      <c r="F17" s="513" t="s">
        <v>226</v>
      </c>
      <c r="G17" s="447" t="s">
        <v>227</v>
      </c>
      <c r="H17" s="447" t="s">
        <v>149</v>
      </c>
      <c r="I17" s="437" t="s">
        <v>640</v>
      </c>
      <c r="J17" s="457">
        <v>19</v>
      </c>
      <c r="K17" s="449">
        <f t="shared" si="0"/>
        <v>200</v>
      </c>
      <c r="L17" s="399">
        <v>200</v>
      </c>
      <c r="M17" s="67">
        <v>0</v>
      </c>
      <c r="N17" s="68" t="e">
        <f>IF(L17="nio",0,IF(L17&gt;0,L17*J17/P17,0))*VLOOKUP(B17,'2-Kosten per locatie'!$A$15:$C$16,3,FALSE)</f>
        <v>#DIV/0!</v>
      </c>
      <c r="O17" s="68">
        <f t="shared" si="1"/>
        <v>0</v>
      </c>
      <c r="P17" s="69">
        <f>IF(L17="nio",0,IF(L17&gt;0,VLOOKUP(H17,'3-Productie normen'!A:I,VLOOKUP(L17,'3-Productie normen'!$B$38:$C$44,2,FALSE),FALSE)))</f>
        <v>0</v>
      </c>
      <c r="Q17" s="69">
        <f t="shared" si="2"/>
        <v>0</v>
      </c>
      <c r="R17" s="70"/>
      <c r="T17" s="43">
        <f t="shared" si="3"/>
        <v>3800</v>
      </c>
    </row>
    <row r="18" spans="1:20" ht="14.1" customHeight="1">
      <c r="A18" s="53">
        <v>18</v>
      </c>
      <c r="B18" s="447" t="s">
        <v>214</v>
      </c>
      <c r="C18" s="447"/>
      <c r="D18" s="447" t="s">
        <v>213</v>
      </c>
      <c r="E18" s="448"/>
      <c r="F18" s="513" t="s">
        <v>228</v>
      </c>
      <c r="G18" s="437" t="s">
        <v>227</v>
      </c>
      <c r="H18" s="447" t="s">
        <v>149</v>
      </c>
      <c r="I18" s="437" t="s">
        <v>640</v>
      </c>
      <c r="J18" s="457">
        <v>16</v>
      </c>
      <c r="K18" s="449">
        <f t="shared" si="0"/>
        <v>200</v>
      </c>
      <c r="L18" s="399">
        <v>200</v>
      </c>
      <c r="M18" s="67">
        <v>0</v>
      </c>
      <c r="N18" s="68" t="e">
        <f>IF(L18="nio",0,IF(L18&gt;0,L18*J18/P18,0))*VLOOKUP(B18,'2-Kosten per locatie'!$A$15:$C$16,3,FALSE)</f>
        <v>#DIV/0!</v>
      </c>
      <c r="O18" s="68">
        <f t="shared" si="1"/>
        <v>0</v>
      </c>
      <c r="P18" s="69">
        <f>IF(L18="nio",0,IF(L18&gt;0,VLOOKUP(H18,'3-Productie normen'!A:I,VLOOKUP(L18,'3-Productie normen'!$B$38:$C$44,2,FALSE),FALSE)))</f>
        <v>0</v>
      </c>
      <c r="Q18" s="69">
        <f t="shared" si="2"/>
        <v>0</v>
      </c>
      <c r="R18" s="70"/>
      <c r="T18" s="43">
        <f t="shared" si="3"/>
        <v>3200</v>
      </c>
    </row>
    <row r="19" spans="1:20" ht="14.1" customHeight="1">
      <c r="A19" s="53">
        <v>19</v>
      </c>
      <c r="B19" s="447" t="s">
        <v>214</v>
      </c>
      <c r="C19" s="447"/>
      <c r="D19" s="447" t="s">
        <v>213</v>
      </c>
      <c r="E19" s="448"/>
      <c r="F19" s="513" t="s">
        <v>229</v>
      </c>
      <c r="G19" s="437" t="s">
        <v>227</v>
      </c>
      <c r="H19" s="447" t="s">
        <v>149</v>
      </c>
      <c r="I19" s="437" t="s">
        <v>640</v>
      </c>
      <c r="J19" s="457">
        <v>16</v>
      </c>
      <c r="K19" s="449">
        <f t="shared" si="0"/>
        <v>200</v>
      </c>
      <c r="L19" s="399">
        <v>200</v>
      </c>
      <c r="M19" s="67">
        <v>0</v>
      </c>
      <c r="N19" s="68" t="e">
        <f>IF(L19="nio",0,IF(L19&gt;0,L19*J19/P19,0))*VLOOKUP(B19,'2-Kosten per locatie'!$A$15:$C$16,3,FALSE)</f>
        <v>#DIV/0!</v>
      </c>
      <c r="O19" s="68">
        <f t="shared" si="1"/>
        <v>0</v>
      </c>
      <c r="P19" s="69">
        <f>IF(L19="nio",0,IF(L19&gt;0,VLOOKUP(H19,'3-Productie normen'!A:I,VLOOKUP(L19,'3-Productie normen'!$B$38:$C$44,2,FALSE),FALSE)))</f>
        <v>0</v>
      </c>
      <c r="Q19" s="69">
        <f t="shared" si="2"/>
        <v>0</v>
      </c>
      <c r="R19" s="70"/>
      <c r="T19" s="43">
        <f t="shared" si="3"/>
        <v>3200</v>
      </c>
    </row>
    <row r="20" spans="1:20" ht="14.1" customHeight="1">
      <c r="A20" s="53">
        <v>20</v>
      </c>
      <c r="B20" s="447" t="s">
        <v>214</v>
      </c>
      <c r="C20" s="447"/>
      <c r="D20" s="447" t="s">
        <v>213</v>
      </c>
      <c r="E20" s="448"/>
      <c r="F20" s="513" t="s">
        <v>230</v>
      </c>
      <c r="G20" s="447" t="s">
        <v>227</v>
      </c>
      <c r="H20" s="447" t="s">
        <v>149</v>
      </c>
      <c r="I20" s="437" t="s">
        <v>640</v>
      </c>
      <c r="J20" s="457">
        <v>17</v>
      </c>
      <c r="K20" s="449">
        <f t="shared" si="0"/>
        <v>200</v>
      </c>
      <c r="L20" s="399">
        <v>200</v>
      </c>
      <c r="M20" s="67">
        <v>0</v>
      </c>
      <c r="N20" s="68" t="e">
        <f>IF(L20="nio",0,IF(L20&gt;0,L20*J20/P20,0))*VLOOKUP(B20,'2-Kosten per locatie'!$A$15:$C$16,3,FALSE)</f>
        <v>#DIV/0!</v>
      </c>
      <c r="O20" s="68">
        <f t="shared" si="1"/>
        <v>0</v>
      </c>
      <c r="P20" s="69">
        <f>IF(L20="nio",0,IF(L20&gt;0,VLOOKUP(H20,'3-Productie normen'!A:I,VLOOKUP(L20,'3-Productie normen'!$B$38:$C$44,2,FALSE),FALSE)))</f>
        <v>0</v>
      </c>
      <c r="Q20" s="69">
        <f t="shared" si="2"/>
        <v>0</v>
      </c>
      <c r="R20" s="70"/>
      <c r="T20" s="43">
        <f t="shared" si="3"/>
        <v>3400</v>
      </c>
    </row>
    <row r="21" spans="1:20" ht="14.1" customHeight="1">
      <c r="A21" s="53">
        <v>21</v>
      </c>
      <c r="B21" s="447" t="s">
        <v>214</v>
      </c>
      <c r="C21" s="447"/>
      <c r="D21" s="447" t="s">
        <v>217</v>
      </c>
      <c r="E21" s="448"/>
      <c r="F21" s="513" t="s">
        <v>231</v>
      </c>
      <c r="G21" s="447" t="s">
        <v>232</v>
      </c>
      <c r="H21" s="447" t="s">
        <v>209</v>
      </c>
      <c r="I21" s="437" t="s">
        <v>640</v>
      </c>
      <c r="J21" s="457">
        <v>20</v>
      </c>
      <c r="K21" s="449">
        <f t="shared" si="0"/>
        <v>200</v>
      </c>
      <c r="L21" s="399">
        <v>200</v>
      </c>
      <c r="M21" s="67">
        <v>0</v>
      </c>
      <c r="N21" s="68" t="e">
        <f>IF(L21="nio",0,IF(L21&gt;0,L21*J21/P21,0))*VLOOKUP(B21,'2-Kosten per locatie'!$A$15:$C$16,3,FALSE)</f>
        <v>#DIV/0!</v>
      </c>
      <c r="O21" s="68">
        <f t="shared" si="1"/>
        <v>0</v>
      </c>
      <c r="P21" s="69">
        <f>IF(L21="nio",0,IF(L21&gt;0,VLOOKUP(H21,'3-Productie normen'!A:I,VLOOKUP(L21,'3-Productie normen'!$B$38:$C$44,2,FALSE),FALSE)))</f>
        <v>0</v>
      </c>
      <c r="Q21" s="69">
        <f t="shared" si="2"/>
        <v>0</v>
      </c>
      <c r="R21" s="70"/>
      <c r="T21" s="43">
        <f t="shared" si="3"/>
        <v>4000</v>
      </c>
    </row>
    <row r="22" spans="1:20" ht="14.1" customHeight="1">
      <c r="A22" s="53">
        <v>22</v>
      </c>
      <c r="B22" s="447" t="s">
        <v>214</v>
      </c>
      <c r="C22" s="447"/>
      <c r="D22" s="447" t="s">
        <v>233</v>
      </c>
      <c r="E22" s="448"/>
      <c r="F22" s="513" t="s">
        <v>234</v>
      </c>
      <c r="G22" s="447" t="s">
        <v>232</v>
      </c>
      <c r="H22" s="447" t="s">
        <v>209</v>
      </c>
      <c r="I22" s="437" t="s">
        <v>640</v>
      </c>
      <c r="J22" s="457">
        <v>99</v>
      </c>
      <c r="K22" s="449">
        <f t="shared" si="0"/>
        <v>200</v>
      </c>
      <c r="L22" s="399">
        <v>200</v>
      </c>
      <c r="M22" s="67">
        <v>0</v>
      </c>
      <c r="N22" s="68" t="e">
        <f>IF(L22="nio",0,IF(L22&gt;0,L22*J22/P22,0))*VLOOKUP(B22,'2-Kosten per locatie'!$A$15:$C$16,3,FALSE)</f>
        <v>#DIV/0!</v>
      </c>
      <c r="O22" s="68">
        <f t="shared" si="1"/>
        <v>0</v>
      </c>
      <c r="P22" s="69">
        <f>IF(L22="nio",0,IF(L22&gt;0,VLOOKUP(H22,'3-Productie normen'!A:I,VLOOKUP(L22,'3-Productie normen'!$B$38:$C$44,2,FALSE),FALSE)))</f>
        <v>0</v>
      </c>
      <c r="Q22" s="69">
        <f t="shared" si="2"/>
        <v>0</v>
      </c>
      <c r="R22" s="70"/>
      <c r="T22" s="43">
        <f t="shared" si="3"/>
        <v>19800</v>
      </c>
    </row>
    <row r="23" spans="1:20" ht="14.1" customHeight="1">
      <c r="A23" s="53">
        <v>23</v>
      </c>
      <c r="B23" s="447" t="s">
        <v>214</v>
      </c>
      <c r="C23" s="447"/>
      <c r="D23" s="447" t="s">
        <v>233</v>
      </c>
      <c r="E23" s="448"/>
      <c r="F23" s="513" t="s">
        <v>235</v>
      </c>
      <c r="G23" s="437" t="s">
        <v>232</v>
      </c>
      <c r="H23" s="447" t="s">
        <v>209</v>
      </c>
      <c r="I23" s="437" t="s">
        <v>640</v>
      </c>
      <c r="J23" s="457">
        <v>110</v>
      </c>
      <c r="K23" s="449">
        <f t="shared" si="0"/>
        <v>200</v>
      </c>
      <c r="L23" s="399">
        <v>200</v>
      </c>
      <c r="M23" s="67">
        <v>0</v>
      </c>
      <c r="N23" s="68" t="e">
        <f>IF(L23="nio",0,IF(L23&gt;0,L23*J23/P23,0))*VLOOKUP(B23,'2-Kosten per locatie'!$A$15:$C$16,3,FALSE)</f>
        <v>#DIV/0!</v>
      </c>
      <c r="O23" s="68">
        <f t="shared" si="1"/>
        <v>0</v>
      </c>
      <c r="P23" s="69">
        <f>IF(L23="nio",0,IF(L23&gt;0,VLOOKUP(H23,'3-Productie normen'!A:I,VLOOKUP(L23,'3-Productie normen'!$B$38:$C$44,2,FALSE),FALSE)))</f>
        <v>0</v>
      </c>
      <c r="Q23" s="69">
        <f t="shared" si="2"/>
        <v>0</v>
      </c>
      <c r="R23" s="70"/>
      <c r="T23" s="43">
        <f t="shared" si="3"/>
        <v>22000</v>
      </c>
    </row>
    <row r="24" spans="1:20" ht="14.1" customHeight="1">
      <c r="A24" s="53">
        <v>24</v>
      </c>
      <c r="B24" s="447" t="s">
        <v>214</v>
      </c>
      <c r="C24" s="447"/>
      <c r="D24" s="447" t="s">
        <v>217</v>
      </c>
      <c r="E24" s="448"/>
      <c r="F24" s="513" t="s">
        <v>236</v>
      </c>
      <c r="G24" s="437" t="s">
        <v>237</v>
      </c>
      <c r="H24" s="447" t="s">
        <v>685</v>
      </c>
      <c r="I24" s="437" t="s">
        <v>640</v>
      </c>
      <c r="J24" s="457">
        <v>21</v>
      </c>
      <c r="K24" s="449">
        <f t="shared" si="0"/>
        <v>200</v>
      </c>
      <c r="L24" s="399">
        <v>200</v>
      </c>
      <c r="M24" s="67">
        <v>0</v>
      </c>
      <c r="N24" s="68" t="e">
        <f>IF(L24="nio",0,IF(L24&gt;0,L24*J24/P24,0))*VLOOKUP(B24,'2-Kosten per locatie'!$A$15:$C$16,3,FALSE)</f>
        <v>#DIV/0!</v>
      </c>
      <c r="O24" s="68">
        <f t="shared" si="1"/>
        <v>0</v>
      </c>
      <c r="P24" s="69">
        <f>IF(L24="nio",0,IF(L24&gt;0,VLOOKUP(H24,'3-Productie normen'!A:I,VLOOKUP(L24,'3-Productie normen'!$B$38:$C$44,2,FALSE),FALSE)))</f>
        <v>0</v>
      </c>
      <c r="Q24" s="69">
        <f t="shared" si="2"/>
        <v>0</v>
      </c>
      <c r="R24" s="70"/>
      <c r="T24" s="43">
        <f t="shared" si="3"/>
        <v>4200</v>
      </c>
    </row>
    <row r="25" spans="1:20" ht="14.1" customHeight="1">
      <c r="A25" s="53">
        <v>25</v>
      </c>
      <c r="B25" s="447" t="s">
        <v>214</v>
      </c>
      <c r="C25" s="447"/>
      <c r="D25" s="447" t="s">
        <v>217</v>
      </c>
      <c r="E25" s="448"/>
      <c r="F25" s="513" t="s">
        <v>238</v>
      </c>
      <c r="G25" s="447" t="s">
        <v>237</v>
      </c>
      <c r="H25" s="447" t="s">
        <v>685</v>
      </c>
      <c r="I25" s="437" t="s">
        <v>640</v>
      </c>
      <c r="J25" s="457">
        <v>21</v>
      </c>
      <c r="K25" s="449">
        <f t="shared" si="0"/>
        <v>200</v>
      </c>
      <c r="L25" s="399">
        <v>200</v>
      </c>
      <c r="M25" s="67">
        <v>0</v>
      </c>
      <c r="N25" s="68" t="e">
        <f>IF(L25="nio",0,IF(L25&gt;0,L25*J25/P25,0))*VLOOKUP(B25,'2-Kosten per locatie'!$A$15:$C$16,3,FALSE)</f>
        <v>#DIV/0!</v>
      </c>
      <c r="O25" s="68">
        <f t="shared" si="1"/>
        <v>0</v>
      </c>
      <c r="P25" s="69">
        <f>IF(L25="nio",0,IF(L25&gt;0,VLOOKUP(H25,'3-Productie normen'!A:I,VLOOKUP(L25,'3-Productie normen'!$B$38:$C$44,2,FALSE),FALSE)))</f>
        <v>0</v>
      </c>
      <c r="Q25" s="69">
        <f t="shared" si="2"/>
        <v>0</v>
      </c>
      <c r="R25" s="70"/>
      <c r="T25" s="43">
        <f t="shared" si="3"/>
        <v>4200</v>
      </c>
    </row>
    <row r="26" spans="1:20" ht="14.1" customHeight="1">
      <c r="A26" s="53">
        <v>26</v>
      </c>
      <c r="B26" s="447" t="s">
        <v>214</v>
      </c>
      <c r="C26" s="447"/>
      <c r="D26" s="447" t="s">
        <v>217</v>
      </c>
      <c r="E26" s="448"/>
      <c r="F26" s="513" t="s">
        <v>239</v>
      </c>
      <c r="G26" s="447" t="s">
        <v>237</v>
      </c>
      <c r="H26" s="447" t="s">
        <v>685</v>
      </c>
      <c r="I26" s="437" t="s">
        <v>640</v>
      </c>
      <c r="J26" s="457">
        <v>24</v>
      </c>
      <c r="K26" s="449">
        <f t="shared" si="0"/>
        <v>200</v>
      </c>
      <c r="L26" s="399">
        <v>200</v>
      </c>
      <c r="M26" s="67">
        <v>0</v>
      </c>
      <c r="N26" s="68" t="e">
        <f>IF(L26="nio",0,IF(L26&gt;0,L26*J26/P26,0))*VLOOKUP(B26,'2-Kosten per locatie'!$A$15:$C$16,3,FALSE)</f>
        <v>#DIV/0!</v>
      </c>
      <c r="O26" s="68">
        <f t="shared" si="1"/>
        <v>0</v>
      </c>
      <c r="P26" s="69">
        <f>IF(L26="nio",0,IF(L26&gt;0,VLOOKUP(H26,'3-Productie normen'!A:I,VLOOKUP(L26,'3-Productie normen'!$B$38:$C$44,2,FALSE),FALSE)))</f>
        <v>0</v>
      </c>
      <c r="Q26" s="69">
        <f t="shared" si="2"/>
        <v>0</v>
      </c>
      <c r="R26" s="70"/>
      <c r="T26" s="43">
        <f t="shared" si="3"/>
        <v>4800</v>
      </c>
    </row>
    <row r="27" spans="1:20" ht="14.1" customHeight="1">
      <c r="A27" s="53">
        <v>27</v>
      </c>
      <c r="B27" s="447" t="s">
        <v>214</v>
      </c>
      <c r="C27" s="447"/>
      <c r="D27" s="447" t="s">
        <v>217</v>
      </c>
      <c r="E27" s="448"/>
      <c r="F27" s="513" t="s">
        <v>240</v>
      </c>
      <c r="G27" s="447" t="s">
        <v>241</v>
      </c>
      <c r="H27" s="447" t="s">
        <v>685</v>
      </c>
      <c r="I27" s="437" t="s">
        <v>640</v>
      </c>
      <c r="J27" s="457">
        <v>12</v>
      </c>
      <c r="K27" s="449">
        <f t="shared" si="0"/>
        <v>200</v>
      </c>
      <c r="L27" s="399">
        <v>200</v>
      </c>
      <c r="M27" s="67">
        <v>0</v>
      </c>
      <c r="N27" s="68" t="e">
        <f>IF(L27="nio",0,IF(L27&gt;0,L27*J27/P27,0))*VLOOKUP(B27,'2-Kosten per locatie'!$A$15:$C$16,3,FALSE)</f>
        <v>#DIV/0!</v>
      </c>
      <c r="O27" s="68">
        <f t="shared" si="1"/>
        <v>0</v>
      </c>
      <c r="P27" s="69">
        <f>IF(L27="nio",0,IF(L27&gt;0,VLOOKUP(H27,'3-Productie normen'!A:I,VLOOKUP(L27,'3-Productie normen'!$B$38:$C$44,2,FALSE),FALSE)))</f>
        <v>0</v>
      </c>
      <c r="Q27" s="69">
        <f t="shared" si="2"/>
        <v>0</v>
      </c>
      <c r="R27" s="70"/>
      <c r="T27" s="43">
        <f t="shared" si="3"/>
        <v>2400</v>
      </c>
    </row>
    <row r="28" spans="1:20" ht="14.1" customHeight="1">
      <c r="A28" s="53">
        <v>28</v>
      </c>
      <c r="B28" s="447" t="s">
        <v>214</v>
      </c>
      <c r="C28" s="447"/>
      <c r="D28" s="447" t="s">
        <v>217</v>
      </c>
      <c r="E28" s="448"/>
      <c r="F28" s="513" t="s">
        <v>242</v>
      </c>
      <c r="G28" s="437" t="s">
        <v>243</v>
      </c>
      <c r="H28" s="447" t="s">
        <v>685</v>
      </c>
      <c r="I28" s="437" t="s">
        <v>640</v>
      </c>
      <c r="J28" s="457">
        <v>15</v>
      </c>
      <c r="K28" s="449">
        <f t="shared" si="0"/>
        <v>200</v>
      </c>
      <c r="L28" s="399">
        <v>200</v>
      </c>
      <c r="M28" s="67">
        <v>0</v>
      </c>
      <c r="N28" s="68" t="e">
        <f>IF(L28="nio",0,IF(L28&gt;0,L28*J28/P28,0))*VLOOKUP(B28,'2-Kosten per locatie'!$A$15:$C$16,3,FALSE)</f>
        <v>#DIV/0!</v>
      </c>
      <c r="O28" s="68">
        <f t="shared" si="1"/>
        <v>0</v>
      </c>
      <c r="P28" s="69">
        <f>IF(L28="nio",0,IF(L28&gt;0,VLOOKUP(H28,'3-Productie normen'!A:I,VLOOKUP(L28,'3-Productie normen'!$B$38:$C$44,2,FALSE),FALSE)))</f>
        <v>0</v>
      </c>
      <c r="Q28" s="69">
        <f t="shared" si="2"/>
        <v>0</v>
      </c>
      <c r="R28" s="70"/>
      <c r="T28" s="43">
        <f t="shared" si="3"/>
        <v>3000</v>
      </c>
    </row>
    <row r="29" spans="1:20" ht="14.1" customHeight="1">
      <c r="A29" s="53">
        <v>29</v>
      </c>
      <c r="B29" s="447" t="s">
        <v>214</v>
      </c>
      <c r="C29" s="447"/>
      <c r="D29" s="447" t="s">
        <v>217</v>
      </c>
      <c r="E29" s="448"/>
      <c r="F29" s="513" t="s">
        <v>244</v>
      </c>
      <c r="G29" s="437" t="s">
        <v>243</v>
      </c>
      <c r="H29" s="447" t="s">
        <v>685</v>
      </c>
      <c r="I29" s="437" t="s">
        <v>640</v>
      </c>
      <c r="J29" s="457">
        <v>13</v>
      </c>
      <c r="K29" s="449">
        <f t="shared" si="0"/>
        <v>200</v>
      </c>
      <c r="L29" s="399">
        <v>200</v>
      </c>
      <c r="M29" s="67">
        <v>0</v>
      </c>
      <c r="N29" s="68" t="e">
        <f>IF(L29="nio",0,IF(L29&gt;0,L29*J29/P29,0))*VLOOKUP(B29,'2-Kosten per locatie'!$A$15:$C$16,3,FALSE)</f>
        <v>#DIV/0!</v>
      </c>
      <c r="O29" s="68">
        <f t="shared" si="1"/>
        <v>0</v>
      </c>
      <c r="P29" s="69">
        <f>IF(L29="nio",0,IF(L29&gt;0,VLOOKUP(H29,'3-Productie normen'!A:I,VLOOKUP(L29,'3-Productie normen'!$B$38:$C$44,2,FALSE),FALSE)))</f>
        <v>0</v>
      </c>
      <c r="Q29" s="69">
        <f t="shared" si="2"/>
        <v>0</v>
      </c>
      <c r="R29" s="70"/>
      <c r="T29" s="43">
        <f t="shared" si="3"/>
        <v>2600</v>
      </c>
    </row>
    <row r="30" spans="1:20" ht="14.1" customHeight="1">
      <c r="A30" s="53">
        <v>30</v>
      </c>
      <c r="B30" s="447" t="s">
        <v>214</v>
      </c>
      <c r="C30" s="447"/>
      <c r="D30" s="447" t="s">
        <v>217</v>
      </c>
      <c r="E30" s="448"/>
      <c r="F30" s="513" t="s">
        <v>245</v>
      </c>
      <c r="G30" s="437" t="s">
        <v>243</v>
      </c>
      <c r="H30" s="447" t="s">
        <v>685</v>
      </c>
      <c r="I30" s="437" t="s">
        <v>640</v>
      </c>
      <c r="J30" s="457">
        <v>10</v>
      </c>
      <c r="K30" s="449">
        <f t="shared" si="0"/>
        <v>200</v>
      </c>
      <c r="L30" s="399">
        <v>200</v>
      </c>
      <c r="M30" s="67">
        <v>0</v>
      </c>
      <c r="N30" s="68" t="e">
        <f>IF(L30="nio",0,IF(L30&gt;0,L30*J30/P30,0))*VLOOKUP(B30,'2-Kosten per locatie'!$A$15:$C$16,3,FALSE)</f>
        <v>#DIV/0!</v>
      </c>
      <c r="O30" s="68">
        <f t="shared" si="1"/>
        <v>0</v>
      </c>
      <c r="P30" s="69">
        <f>IF(L30="nio",0,IF(L30&gt;0,VLOOKUP(H30,'3-Productie normen'!A:I,VLOOKUP(L30,'3-Productie normen'!$B$38:$C$44,2,FALSE),FALSE)))</f>
        <v>0</v>
      </c>
      <c r="Q30" s="69">
        <f t="shared" si="2"/>
        <v>0</v>
      </c>
      <c r="R30" s="70"/>
      <c r="T30" s="43">
        <f t="shared" si="3"/>
        <v>2000</v>
      </c>
    </row>
    <row r="31" spans="1:20" ht="14.1" customHeight="1">
      <c r="A31" s="53">
        <v>31</v>
      </c>
      <c r="B31" s="447" t="s">
        <v>214</v>
      </c>
      <c r="C31" s="447"/>
      <c r="D31" s="447" t="s">
        <v>217</v>
      </c>
      <c r="E31" s="448"/>
      <c r="F31" s="513" t="s">
        <v>246</v>
      </c>
      <c r="G31" s="437" t="s">
        <v>243</v>
      </c>
      <c r="H31" s="447" t="s">
        <v>685</v>
      </c>
      <c r="I31" s="437" t="s">
        <v>640</v>
      </c>
      <c r="J31" s="457">
        <v>12</v>
      </c>
      <c r="K31" s="449">
        <f t="shared" si="0"/>
        <v>200</v>
      </c>
      <c r="L31" s="399">
        <v>200</v>
      </c>
      <c r="M31" s="67">
        <v>0</v>
      </c>
      <c r="N31" s="68" t="e">
        <f>IF(L31="nio",0,IF(L31&gt;0,L31*J31/P31,0))*VLOOKUP(B31,'2-Kosten per locatie'!$A$15:$C$16,3,FALSE)</f>
        <v>#DIV/0!</v>
      </c>
      <c r="O31" s="68">
        <f t="shared" si="1"/>
        <v>0</v>
      </c>
      <c r="P31" s="69">
        <f>IF(L31="nio",0,IF(L31&gt;0,VLOOKUP(H31,'3-Productie normen'!A:I,VLOOKUP(L31,'3-Productie normen'!$B$38:$C$44,2,FALSE),FALSE)))</f>
        <v>0</v>
      </c>
      <c r="Q31" s="69">
        <f t="shared" si="2"/>
        <v>0</v>
      </c>
      <c r="R31" s="70"/>
      <c r="T31" s="43">
        <f t="shared" si="3"/>
        <v>2400</v>
      </c>
    </row>
    <row r="32" spans="1:20" ht="14.1" customHeight="1">
      <c r="A32" s="53">
        <v>32</v>
      </c>
      <c r="B32" s="447" t="s">
        <v>214</v>
      </c>
      <c r="C32" s="447"/>
      <c r="D32" s="447" t="s">
        <v>217</v>
      </c>
      <c r="E32" s="448"/>
      <c r="F32" s="513" t="s">
        <v>247</v>
      </c>
      <c r="G32" s="437" t="s">
        <v>243</v>
      </c>
      <c r="H32" s="447" t="s">
        <v>685</v>
      </c>
      <c r="I32" s="437" t="s">
        <v>640</v>
      </c>
      <c r="J32" s="457">
        <v>11</v>
      </c>
      <c r="K32" s="449">
        <f t="shared" si="0"/>
        <v>200</v>
      </c>
      <c r="L32" s="399">
        <v>200</v>
      </c>
      <c r="M32" s="67">
        <v>0</v>
      </c>
      <c r="N32" s="68" t="e">
        <f>IF(L32="nio",0,IF(L32&gt;0,L32*J32/P32,0))*VLOOKUP(B32,'2-Kosten per locatie'!$A$15:$C$16,3,FALSE)</f>
        <v>#DIV/0!</v>
      </c>
      <c r="O32" s="68">
        <f t="shared" si="1"/>
        <v>0</v>
      </c>
      <c r="P32" s="69">
        <f>IF(L32="nio",0,IF(L32&gt;0,VLOOKUP(H32,'3-Productie normen'!A:I,VLOOKUP(L32,'3-Productie normen'!$B$38:$C$44,2,FALSE),FALSE)))</f>
        <v>0</v>
      </c>
      <c r="Q32" s="69">
        <f t="shared" si="2"/>
        <v>0</v>
      </c>
      <c r="R32" s="70"/>
      <c r="T32" s="43">
        <f t="shared" si="3"/>
        <v>2200</v>
      </c>
    </row>
    <row r="33" spans="1:20" ht="14.1" customHeight="1">
      <c r="A33" s="53">
        <v>33</v>
      </c>
      <c r="B33" s="447" t="s">
        <v>214</v>
      </c>
      <c r="C33" s="447"/>
      <c r="D33" s="447" t="s">
        <v>217</v>
      </c>
      <c r="E33" s="448"/>
      <c r="F33" s="513" t="s">
        <v>248</v>
      </c>
      <c r="G33" s="437" t="s">
        <v>243</v>
      </c>
      <c r="H33" s="447" t="s">
        <v>685</v>
      </c>
      <c r="I33" s="437" t="s">
        <v>640</v>
      </c>
      <c r="J33" s="457">
        <v>12</v>
      </c>
      <c r="K33" s="449">
        <f t="shared" si="0"/>
        <v>200</v>
      </c>
      <c r="L33" s="399">
        <v>200</v>
      </c>
      <c r="M33" s="67">
        <v>0</v>
      </c>
      <c r="N33" s="68" t="e">
        <f>IF(L33="nio",0,IF(L33&gt;0,L33*J33/P33,0))*VLOOKUP(B33,'2-Kosten per locatie'!$A$15:$C$16,3,FALSE)</f>
        <v>#DIV/0!</v>
      </c>
      <c r="O33" s="68">
        <f t="shared" si="1"/>
        <v>0</v>
      </c>
      <c r="P33" s="69">
        <f>IF(L33="nio",0,IF(L33&gt;0,VLOOKUP(H33,'3-Productie normen'!A:I,VLOOKUP(L33,'3-Productie normen'!$B$38:$C$44,2,FALSE),FALSE)))</f>
        <v>0</v>
      </c>
      <c r="Q33" s="69">
        <f t="shared" si="2"/>
        <v>0</v>
      </c>
      <c r="R33" s="70"/>
      <c r="T33" s="43">
        <f t="shared" si="3"/>
        <v>2400</v>
      </c>
    </row>
    <row r="34" spans="1:20" ht="14.1" customHeight="1">
      <c r="A34" s="53">
        <v>34</v>
      </c>
      <c r="B34" s="447" t="s">
        <v>214</v>
      </c>
      <c r="C34" s="447"/>
      <c r="D34" s="447" t="s">
        <v>217</v>
      </c>
      <c r="E34" s="448"/>
      <c r="F34" s="513" t="s">
        <v>249</v>
      </c>
      <c r="G34" s="437" t="s">
        <v>243</v>
      </c>
      <c r="H34" s="447" t="s">
        <v>685</v>
      </c>
      <c r="I34" s="437" t="s">
        <v>640</v>
      </c>
      <c r="J34" s="457">
        <v>12</v>
      </c>
      <c r="K34" s="449">
        <f t="shared" si="0"/>
        <v>200</v>
      </c>
      <c r="L34" s="399">
        <v>200</v>
      </c>
      <c r="M34" s="67">
        <v>0</v>
      </c>
      <c r="N34" s="68" t="e">
        <f>IF(L34="nio",0,IF(L34&gt;0,L34*J34/P34,0))*VLOOKUP(B34,'2-Kosten per locatie'!$A$15:$C$16,3,FALSE)</f>
        <v>#DIV/0!</v>
      </c>
      <c r="O34" s="68">
        <f t="shared" si="1"/>
        <v>0</v>
      </c>
      <c r="P34" s="69">
        <f>IF(L34="nio",0,IF(L34&gt;0,VLOOKUP(H34,'3-Productie normen'!A:I,VLOOKUP(L34,'3-Productie normen'!$B$38:$C$44,2,FALSE),FALSE)))</f>
        <v>0</v>
      </c>
      <c r="Q34" s="69">
        <f t="shared" si="2"/>
        <v>0</v>
      </c>
      <c r="R34" s="70"/>
      <c r="T34" s="43">
        <f t="shared" si="3"/>
        <v>2400</v>
      </c>
    </row>
    <row r="35" spans="1:20" ht="14.1" customHeight="1">
      <c r="A35" s="53">
        <v>35</v>
      </c>
      <c r="B35" s="447" t="s">
        <v>214</v>
      </c>
      <c r="C35" s="447"/>
      <c r="D35" s="447" t="s">
        <v>217</v>
      </c>
      <c r="E35" s="448"/>
      <c r="F35" s="513" t="s">
        <v>250</v>
      </c>
      <c r="G35" s="437" t="s">
        <v>243</v>
      </c>
      <c r="H35" s="447" t="s">
        <v>685</v>
      </c>
      <c r="I35" s="437" t="s">
        <v>640</v>
      </c>
      <c r="J35" s="457">
        <v>11</v>
      </c>
      <c r="K35" s="449">
        <f t="shared" si="0"/>
        <v>200</v>
      </c>
      <c r="L35" s="399">
        <v>200</v>
      </c>
      <c r="M35" s="67">
        <v>0</v>
      </c>
      <c r="N35" s="68" t="e">
        <f>IF(L35="nio",0,IF(L35&gt;0,L35*J35/P35,0))*VLOOKUP(B35,'2-Kosten per locatie'!$A$15:$C$16,3,FALSE)</f>
        <v>#DIV/0!</v>
      </c>
      <c r="O35" s="68">
        <f t="shared" si="1"/>
        <v>0</v>
      </c>
      <c r="P35" s="69">
        <f>IF(L35="nio",0,IF(L35&gt;0,VLOOKUP(H35,'3-Productie normen'!A:I,VLOOKUP(L35,'3-Productie normen'!$B$38:$C$44,2,FALSE),FALSE)))</f>
        <v>0</v>
      </c>
      <c r="Q35" s="69">
        <f t="shared" si="2"/>
        <v>0</v>
      </c>
      <c r="R35" s="70"/>
      <c r="T35" s="43">
        <f t="shared" si="3"/>
        <v>2200</v>
      </c>
    </row>
    <row r="36" spans="1:20" ht="14.1" customHeight="1">
      <c r="A36" s="53">
        <v>36</v>
      </c>
      <c r="B36" s="447" t="s">
        <v>214</v>
      </c>
      <c r="C36" s="447"/>
      <c r="D36" s="447" t="s">
        <v>217</v>
      </c>
      <c r="E36" s="448"/>
      <c r="F36" s="513" t="s">
        <v>251</v>
      </c>
      <c r="G36" s="437" t="s">
        <v>243</v>
      </c>
      <c r="H36" s="447" t="s">
        <v>685</v>
      </c>
      <c r="I36" s="437" t="s">
        <v>640</v>
      </c>
      <c r="J36" s="457">
        <v>13</v>
      </c>
      <c r="K36" s="449">
        <f t="shared" si="0"/>
        <v>200</v>
      </c>
      <c r="L36" s="399">
        <v>200</v>
      </c>
      <c r="M36" s="67">
        <v>0</v>
      </c>
      <c r="N36" s="68" t="e">
        <f>IF(L36="nio",0,IF(L36&gt;0,L36*J36/P36,0))*VLOOKUP(B36,'2-Kosten per locatie'!$A$15:$C$16,3,FALSE)</f>
        <v>#DIV/0!</v>
      </c>
      <c r="O36" s="68">
        <f t="shared" si="1"/>
        <v>0</v>
      </c>
      <c r="P36" s="69">
        <f>IF(L36="nio",0,IF(L36&gt;0,VLOOKUP(H36,'3-Productie normen'!A:I,VLOOKUP(L36,'3-Productie normen'!$B$38:$C$44,2,FALSE),FALSE)))</f>
        <v>0</v>
      </c>
      <c r="Q36" s="69">
        <f t="shared" si="2"/>
        <v>0</v>
      </c>
      <c r="R36" s="70"/>
      <c r="T36" s="43">
        <f t="shared" si="3"/>
        <v>2600</v>
      </c>
    </row>
    <row r="37" spans="1:20" ht="14.1" customHeight="1">
      <c r="A37" s="53">
        <v>37</v>
      </c>
      <c r="B37" s="447" t="s">
        <v>214</v>
      </c>
      <c r="C37" s="447"/>
      <c r="D37" s="447" t="s">
        <v>217</v>
      </c>
      <c r="E37" s="448"/>
      <c r="F37" s="513" t="s">
        <v>252</v>
      </c>
      <c r="G37" s="437" t="s">
        <v>243</v>
      </c>
      <c r="H37" s="447" t="s">
        <v>685</v>
      </c>
      <c r="I37" s="437" t="s">
        <v>640</v>
      </c>
      <c r="J37" s="457">
        <v>10</v>
      </c>
      <c r="K37" s="449">
        <f t="shared" si="0"/>
        <v>200</v>
      </c>
      <c r="L37" s="399">
        <v>200</v>
      </c>
      <c r="M37" s="67">
        <v>0</v>
      </c>
      <c r="N37" s="68" t="e">
        <f>IF(L37="nio",0,IF(L37&gt;0,L37*J37/P37,0))*VLOOKUP(B37,'2-Kosten per locatie'!$A$15:$C$16,3,FALSE)</f>
        <v>#DIV/0!</v>
      </c>
      <c r="O37" s="68">
        <f t="shared" si="1"/>
        <v>0</v>
      </c>
      <c r="P37" s="69">
        <f>IF(L37="nio",0,IF(L37&gt;0,VLOOKUP(H37,'3-Productie normen'!A:I,VLOOKUP(L37,'3-Productie normen'!$B$38:$C$44,2,FALSE),FALSE)))</f>
        <v>0</v>
      </c>
      <c r="Q37" s="69">
        <f t="shared" si="2"/>
        <v>0</v>
      </c>
      <c r="R37" s="70"/>
      <c r="T37" s="43">
        <f t="shared" si="3"/>
        <v>2000</v>
      </c>
    </row>
    <row r="38" spans="1:20" ht="14.1" customHeight="1">
      <c r="A38" s="53">
        <v>38</v>
      </c>
      <c r="B38" s="447" t="s">
        <v>214</v>
      </c>
      <c r="C38" s="447"/>
      <c r="D38" s="447" t="s">
        <v>217</v>
      </c>
      <c r="E38" s="448"/>
      <c r="F38" s="513" t="s">
        <v>253</v>
      </c>
      <c r="G38" s="437" t="s">
        <v>243</v>
      </c>
      <c r="H38" s="447" t="s">
        <v>685</v>
      </c>
      <c r="I38" s="437" t="s">
        <v>640</v>
      </c>
      <c r="J38" s="457">
        <v>15</v>
      </c>
      <c r="K38" s="449">
        <f t="shared" si="0"/>
        <v>200</v>
      </c>
      <c r="L38" s="399">
        <v>200</v>
      </c>
      <c r="M38" s="67">
        <v>0</v>
      </c>
      <c r="N38" s="68" t="e">
        <f>IF(L38="nio",0,IF(L38&gt;0,L38*J38/P38,0))*VLOOKUP(B38,'2-Kosten per locatie'!$A$15:$C$16,3,FALSE)</f>
        <v>#DIV/0!</v>
      </c>
      <c r="O38" s="68">
        <f t="shared" si="1"/>
        <v>0</v>
      </c>
      <c r="P38" s="69">
        <f>IF(L38="nio",0,IF(L38&gt;0,VLOOKUP(H38,'3-Productie normen'!A:I,VLOOKUP(L38,'3-Productie normen'!$B$38:$C$44,2,FALSE),FALSE)))</f>
        <v>0</v>
      </c>
      <c r="Q38" s="69">
        <f t="shared" si="2"/>
        <v>0</v>
      </c>
      <c r="R38" s="70"/>
      <c r="T38" s="43">
        <f t="shared" si="3"/>
        <v>3000</v>
      </c>
    </row>
    <row r="39" spans="1:20" ht="14.1" customHeight="1">
      <c r="A39" s="53">
        <v>39</v>
      </c>
      <c r="B39" s="447" t="s">
        <v>214</v>
      </c>
      <c r="C39" s="447"/>
      <c r="D39" s="447" t="s">
        <v>217</v>
      </c>
      <c r="E39" s="448"/>
      <c r="F39" s="513" t="s">
        <v>254</v>
      </c>
      <c r="G39" s="437" t="s">
        <v>255</v>
      </c>
      <c r="H39" s="437" t="s">
        <v>686</v>
      </c>
      <c r="I39" s="437" t="s">
        <v>640</v>
      </c>
      <c r="J39" s="457">
        <v>155</v>
      </c>
      <c r="K39" s="449">
        <f t="shared" si="0"/>
        <v>200</v>
      </c>
      <c r="L39" s="399">
        <v>200</v>
      </c>
      <c r="M39" s="67">
        <v>0</v>
      </c>
      <c r="N39" s="68" t="e">
        <f>IF(L39="nio",0,IF(L39&gt;0,L39*J39/P39,0))*VLOOKUP(B39,'2-Kosten per locatie'!$A$15:$C$16,3,FALSE)</f>
        <v>#DIV/0!</v>
      </c>
      <c r="O39" s="68">
        <f t="shared" si="1"/>
        <v>0</v>
      </c>
      <c r="P39" s="69">
        <f>IF(L39="nio",0,IF(L39&gt;0,VLOOKUP(H39,'3-Productie normen'!A:I,VLOOKUP(L39,'3-Productie normen'!$B$38:$C$44,2,FALSE),FALSE)))</f>
        <v>0</v>
      </c>
      <c r="Q39" s="69">
        <f t="shared" si="2"/>
        <v>0</v>
      </c>
      <c r="R39" s="70"/>
      <c r="T39" s="43">
        <f t="shared" si="3"/>
        <v>31000</v>
      </c>
    </row>
    <row r="40" spans="1:20" ht="14.1" customHeight="1">
      <c r="A40" s="53">
        <v>40</v>
      </c>
      <c r="B40" s="447" t="s">
        <v>214</v>
      </c>
      <c r="C40" s="447"/>
      <c r="D40" s="447" t="s">
        <v>217</v>
      </c>
      <c r="E40" s="448"/>
      <c r="F40" s="513" t="s">
        <v>256</v>
      </c>
      <c r="G40" s="437" t="s">
        <v>257</v>
      </c>
      <c r="H40" s="437" t="s">
        <v>686</v>
      </c>
      <c r="I40" s="437" t="s">
        <v>640</v>
      </c>
      <c r="J40" s="457">
        <v>10</v>
      </c>
      <c r="K40" s="449">
        <f t="shared" si="0"/>
        <v>200</v>
      </c>
      <c r="L40" s="399">
        <v>200</v>
      </c>
      <c r="M40" s="67">
        <v>0</v>
      </c>
      <c r="N40" s="68" t="e">
        <f>IF(L40="nio",0,IF(L40&gt;0,L40*J40/P40,0))*VLOOKUP(B40,'2-Kosten per locatie'!$A$15:$C$16,3,FALSE)</f>
        <v>#DIV/0!</v>
      </c>
      <c r="O40" s="68">
        <f t="shared" si="1"/>
        <v>0</v>
      </c>
      <c r="P40" s="69">
        <f>IF(L40="nio",0,IF(L40&gt;0,VLOOKUP(H40,'3-Productie normen'!A:I,VLOOKUP(L40,'3-Productie normen'!$B$38:$C$44,2,FALSE),FALSE)))</f>
        <v>0</v>
      </c>
      <c r="Q40" s="69">
        <f t="shared" si="2"/>
        <v>0</v>
      </c>
      <c r="R40" s="70"/>
      <c r="T40" s="43">
        <f t="shared" si="3"/>
        <v>2000</v>
      </c>
    </row>
    <row r="41" spans="1:20" ht="14.1" customHeight="1">
      <c r="A41" s="53">
        <v>41</v>
      </c>
      <c r="B41" s="447" t="s">
        <v>214</v>
      </c>
      <c r="C41" s="447"/>
      <c r="D41" s="447" t="s">
        <v>217</v>
      </c>
      <c r="E41" s="448"/>
      <c r="F41" s="513" t="s">
        <v>258</v>
      </c>
      <c r="G41" s="437" t="s">
        <v>257</v>
      </c>
      <c r="H41" s="437" t="s">
        <v>686</v>
      </c>
      <c r="I41" s="437" t="s">
        <v>640</v>
      </c>
      <c r="J41" s="457">
        <v>10</v>
      </c>
      <c r="K41" s="449">
        <f t="shared" si="0"/>
        <v>200</v>
      </c>
      <c r="L41" s="399">
        <v>200</v>
      </c>
      <c r="M41" s="67">
        <v>0</v>
      </c>
      <c r="N41" s="68" t="e">
        <f>IF(L41="nio",0,IF(L41&gt;0,L41*J41/P41,0))*VLOOKUP(B41,'2-Kosten per locatie'!$A$15:$C$16,3,FALSE)</f>
        <v>#DIV/0!</v>
      </c>
      <c r="O41" s="68">
        <f t="shared" si="1"/>
        <v>0</v>
      </c>
      <c r="P41" s="69">
        <f>IF(L41="nio",0,IF(L41&gt;0,VLOOKUP(H41,'3-Productie normen'!A:I,VLOOKUP(L41,'3-Productie normen'!$B$38:$C$44,2,FALSE),FALSE)))</f>
        <v>0</v>
      </c>
      <c r="Q41" s="69">
        <f t="shared" si="2"/>
        <v>0</v>
      </c>
      <c r="R41" s="70"/>
      <c r="T41" s="43">
        <f t="shared" si="3"/>
        <v>2000</v>
      </c>
    </row>
    <row r="42" spans="1:20" ht="14.1" customHeight="1">
      <c r="A42" s="53">
        <v>42</v>
      </c>
      <c r="B42" s="447" t="s">
        <v>214</v>
      </c>
      <c r="C42" s="447"/>
      <c r="D42" s="447" t="s">
        <v>217</v>
      </c>
      <c r="E42" s="448"/>
      <c r="F42" s="513" t="s">
        <v>259</v>
      </c>
      <c r="G42" s="437" t="s">
        <v>257</v>
      </c>
      <c r="H42" s="437" t="s">
        <v>686</v>
      </c>
      <c r="I42" s="437" t="s">
        <v>640</v>
      </c>
      <c r="J42" s="457">
        <v>11</v>
      </c>
      <c r="K42" s="449">
        <f t="shared" si="0"/>
        <v>200</v>
      </c>
      <c r="L42" s="399">
        <v>200</v>
      </c>
      <c r="M42" s="67">
        <v>0</v>
      </c>
      <c r="N42" s="68" t="e">
        <f>IF(L42="nio",0,IF(L42&gt;0,L42*J42/P42,0))*VLOOKUP(B42,'2-Kosten per locatie'!$A$15:$C$16,3,FALSE)</f>
        <v>#DIV/0!</v>
      </c>
      <c r="O42" s="68">
        <f t="shared" si="1"/>
        <v>0</v>
      </c>
      <c r="P42" s="69">
        <f>IF(L42="nio",0,IF(L42&gt;0,VLOOKUP(H42,'3-Productie normen'!A:I,VLOOKUP(L42,'3-Productie normen'!$B$38:$C$44,2,FALSE),FALSE)))</f>
        <v>0</v>
      </c>
      <c r="Q42" s="69">
        <f t="shared" si="2"/>
        <v>0</v>
      </c>
      <c r="R42" s="70"/>
      <c r="T42" s="43">
        <f t="shared" si="3"/>
        <v>2200</v>
      </c>
    </row>
    <row r="43" spans="1:20" ht="14.1" customHeight="1">
      <c r="A43" s="53">
        <v>43</v>
      </c>
      <c r="B43" s="447" t="s">
        <v>214</v>
      </c>
      <c r="C43" s="447"/>
      <c r="D43" s="447" t="s">
        <v>217</v>
      </c>
      <c r="E43" s="448"/>
      <c r="F43" s="513" t="s">
        <v>260</v>
      </c>
      <c r="G43" s="437" t="s">
        <v>257</v>
      </c>
      <c r="H43" s="437" t="s">
        <v>686</v>
      </c>
      <c r="I43" s="437" t="s">
        <v>640</v>
      </c>
      <c r="J43" s="457">
        <v>11</v>
      </c>
      <c r="K43" s="449">
        <f t="shared" si="0"/>
        <v>200</v>
      </c>
      <c r="L43" s="399">
        <v>200</v>
      </c>
      <c r="M43" s="67">
        <v>0</v>
      </c>
      <c r="N43" s="68" t="e">
        <f>IF(L43="nio",0,IF(L43&gt;0,L43*J43/P43,0))*VLOOKUP(B43,'2-Kosten per locatie'!$A$15:$C$16,3,FALSE)</f>
        <v>#DIV/0!</v>
      </c>
      <c r="O43" s="68">
        <f t="shared" si="1"/>
        <v>0</v>
      </c>
      <c r="P43" s="69">
        <f>IF(L43="nio",0,IF(L43&gt;0,VLOOKUP(H43,'3-Productie normen'!A:I,VLOOKUP(L43,'3-Productie normen'!$B$38:$C$44,2,FALSE),FALSE)))</f>
        <v>0</v>
      </c>
      <c r="Q43" s="69">
        <f t="shared" si="2"/>
        <v>0</v>
      </c>
      <c r="R43" s="70"/>
      <c r="T43" s="43">
        <f t="shared" si="3"/>
        <v>2200</v>
      </c>
    </row>
    <row r="44" spans="1:20" ht="14.1" customHeight="1">
      <c r="A44" s="53">
        <v>44</v>
      </c>
      <c r="B44" s="447" t="s">
        <v>214</v>
      </c>
      <c r="C44" s="447"/>
      <c r="D44" s="447" t="s">
        <v>217</v>
      </c>
      <c r="E44" s="448"/>
      <c r="F44" s="513" t="s">
        <v>261</v>
      </c>
      <c r="G44" s="437" t="s">
        <v>262</v>
      </c>
      <c r="H44" s="437" t="s">
        <v>150</v>
      </c>
      <c r="I44" s="437" t="s">
        <v>640</v>
      </c>
      <c r="J44" s="457">
        <v>12</v>
      </c>
      <c r="K44" s="449">
        <f t="shared" si="0"/>
        <v>120</v>
      </c>
      <c r="L44" s="399">
        <v>120</v>
      </c>
      <c r="M44" s="67">
        <v>0</v>
      </c>
      <c r="N44" s="68" t="e">
        <f>IF(L44="nio",0,IF(L44&gt;0,L44*J44/P44,0))*VLOOKUP(B44,'2-Kosten per locatie'!$A$15:$C$16,3,FALSE)</f>
        <v>#DIV/0!</v>
      </c>
      <c r="O44" s="68">
        <f t="shared" si="1"/>
        <v>0</v>
      </c>
      <c r="P44" s="69">
        <f>IF(L44="nio",0,IF(L44&gt;0,VLOOKUP(H44,'3-Productie normen'!A:I,VLOOKUP(L44,'3-Productie normen'!$B$38:$C$44,2,FALSE),FALSE)))</f>
        <v>0</v>
      </c>
      <c r="Q44" s="69">
        <f t="shared" si="2"/>
        <v>0</v>
      </c>
      <c r="R44" s="70"/>
      <c r="T44" s="43">
        <f t="shared" si="3"/>
        <v>1440</v>
      </c>
    </row>
    <row r="45" spans="1:20" ht="14.1" customHeight="1">
      <c r="A45" s="53">
        <v>45</v>
      </c>
      <c r="B45" s="447" t="s">
        <v>214</v>
      </c>
      <c r="C45" s="447"/>
      <c r="D45" s="447" t="s">
        <v>213</v>
      </c>
      <c r="E45" s="448"/>
      <c r="F45" s="513" t="s">
        <v>263</v>
      </c>
      <c r="G45" s="447" t="s">
        <v>264</v>
      </c>
      <c r="H45" s="437" t="s">
        <v>686</v>
      </c>
      <c r="I45" s="437" t="s">
        <v>640</v>
      </c>
      <c r="J45" s="457">
        <v>103</v>
      </c>
      <c r="K45" s="449">
        <f t="shared" si="0"/>
        <v>200</v>
      </c>
      <c r="L45" s="399">
        <v>200</v>
      </c>
      <c r="M45" s="67">
        <v>0</v>
      </c>
      <c r="N45" s="68" t="e">
        <f>IF(L45="nio",0,IF(L45&gt;0,L45*J45/P45,0))*VLOOKUP(B45,'2-Kosten per locatie'!$A$15:$C$16,3,FALSE)</f>
        <v>#DIV/0!</v>
      </c>
      <c r="O45" s="68">
        <f t="shared" si="1"/>
        <v>0</v>
      </c>
      <c r="P45" s="69">
        <f>IF(L45="nio",0,IF(L45&gt;0,VLOOKUP(H45,'3-Productie normen'!A:I,VLOOKUP(L45,'3-Productie normen'!$B$38:$C$44,2,FALSE),FALSE)))</f>
        <v>0</v>
      </c>
      <c r="Q45" s="69">
        <f t="shared" si="2"/>
        <v>0</v>
      </c>
      <c r="R45" s="70"/>
      <c r="T45" s="43">
        <f t="shared" si="3"/>
        <v>20600</v>
      </c>
    </row>
    <row r="46" spans="1:20" ht="14.1" customHeight="1">
      <c r="A46" s="53">
        <v>46</v>
      </c>
      <c r="B46" s="447" t="s">
        <v>214</v>
      </c>
      <c r="C46" s="447"/>
      <c r="D46" s="447" t="s">
        <v>213</v>
      </c>
      <c r="E46" s="448"/>
      <c r="F46" s="513" t="s">
        <v>265</v>
      </c>
      <c r="G46" s="447" t="s">
        <v>264</v>
      </c>
      <c r="H46" s="437" t="s">
        <v>686</v>
      </c>
      <c r="I46" s="437" t="s">
        <v>640</v>
      </c>
      <c r="J46" s="457">
        <v>103</v>
      </c>
      <c r="K46" s="449">
        <f t="shared" si="0"/>
        <v>200</v>
      </c>
      <c r="L46" s="399">
        <v>200</v>
      </c>
      <c r="M46" s="67">
        <v>0</v>
      </c>
      <c r="N46" s="68" t="e">
        <f>IF(L46="nio",0,IF(L46&gt;0,L46*J46/P46,0))*VLOOKUP(B46,'2-Kosten per locatie'!$A$15:$C$16,3,FALSE)</f>
        <v>#DIV/0!</v>
      </c>
      <c r="O46" s="68">
        <f t="shared" si="1"/>
        <v>0</v>
      </c>
      <c r="P46" s="69">
        <f>IF(L46="nio",0,IF(L46&gt;0,VLOOKUP(H46,'3-Productie normen'!A:I,VLOOKUP(L46,'3-Productie normen'!$B$38:$C$44,2,FALSE),FALSE)))</f>
        <v>0</v>
      </c>
      <c r="Q46" s="69">
        <f t="shared" si="2"/>
        <v>0</v>
      </c>
      <c r="R46" s="70"/>
      <c r="T46" s="43">
        <f t="shared" si="3"/>
        <v>20600</v>
      </c>
    </row>
    <row r="47" spans="1:20" ht="14.1" customHeight="1">
      <c r="A47" s="53">
        <v>47</v>
      </c>
      <c r="B47" s="447" t="s">
        <v>214</v>
      </c>
      <c r="C47" s="447"/>
      <c r="D47" s="447" t="s">
        <v>213</v>
      </c>
      <c r="E47" s="448"/>
      <c r="F47" s="513" t="s">
        <v>266</v>
      </c>
      <c r="G47" s="447" t="s">
        <v>264</v>
      </c>
      <c r="H47" s="437" t="s">
        <v>686</v>
      </c>
      <c r="I47" s="437" t="s">
        <v>640</v>
      </c>
      <c r="J47" s="457">
        <v>103</v>
      </c>
      <c r="K47" s="449">
        <f t="shared" si="0"/>
        <v>200</v>
      </c>
      <c r="L47" s="399">
        <v>200</v>
      </c>
      <c r="M47" s="67">
        <v>0</v>
      </c>
      <c r="N47" s="68" t="e">
        <f>IF(L47="nio",0,IF(L47&gt;0,L47*J47/P47,0))*VLOOKUP(B47,'2-Kosten per locatie'!$A$15:$C$16,3,FALSE)</f>
        <v>#DIV/0!</v>
      </c>
      <c r="O47" s="68">
        <f t="shared" si="1"/>
        <v>0</v>
      </c>
      <c r="P47" s="69">
        <f>IF(L47="nio",0,IF(L47&gt;0,VLOOKUP(H47,'3-Productie normen'!A:I,VLOOKUP(L47,'3-Productie normen'!$B$38:$C$44,2,FALSE),FALSE)))</f>
        <v>0</v>
      </c>
      <c r="Q47" s="69">
        <f t="shared" si="2"/>
        <v>0</v>
      </c>
      <c r="R47" s="70"/>
      <c r="T47" s="43">
        <f t="shared" si="3"/>
        <v>20600</v>
      </c>
    </row>
    <row r="48" spans="1:20" ht="14.1" customHeight="1">
      <c r="A48" s="53">
        <v>48</v>
      </c>
      <c r="B48" s="447" t="s">
        <v>214</v>
      </c>
      <c r="C48" s="447"/>
      <c r="D48" s="447" t="s">
        <v>213</v>
      </c>
      <c r="E48" s="448"/>
      <c r="F48" s="513" t="s">
        <v>267</v>
      </c>
      <c r="G48" s="437" t="s">
        <v>264</v>
      </c>
      <c r="H48" s="437" t="s">
        <v>686</v>
      </c>
      <c r="I48" s="437" t="s">
        <v>640</v>
      </c>
      <c r="J48" s="457">
        <v>103</v>
      </c>
      <c r="K48" s="449">
        <f t="shared" si="0"/>
        <v>200</v>
      </c>
      <c r="L48" s="399">
        <v>200</v>
      </c>
      <c r="M48" s="67">
        <v>0</v>
      </c>
      <c r="N48" s="68" t="e">
        <f>IF(L48="nio",0,IF(L48&gt;0,L48*J48/P48,0))*VLOOKUP(B48,'2-Kosten per locatie'!$A$15:$C$16,3,FALSE)</f>
        <v>#DIV/0!</v>
      </c>
      <c r="O48" s="68">
        <f t="shared" si="1"/>
        <v>0</v>
      </c>
      <c r="P48" s="69">
        <f>IF(L48="nio",0,IF(L48&gt;0,VLOOKUP(H48,'3-Productie normen'!A:I,VLOOKUP(L48,'3-Productie normen'!$B$38:$C$44,2,FALSE),FALSE)))</f>
        <v>0</v>
      </c>
      <c r="Q48" s="69">
        <f t="shared" si="2"/>
        <v>0</v>
      </c>
      <c r="R48" s="70"/>
      <c r="T48" s="43">
        <f t="shared" si="3"/>
        <v>20600</v>
      </c>
    </row>
    <row r="49" spans="1:20" ht="14.1" customHeight="1">
      <c r="A49" s="53">
        <v>49</v>
      </c>
      <c r="B49" s="447" t="s">
        <v>214</v>
      </c>
      <c r="C49" s="447"/>
      <c r="D49" s="447" t="s">
        <v>217</v>
      </c>
      <c r="E49" s="448"/>
      <c r="F49" s="513" t="s">
        <v>268</v>
      </c>
      <c r="G49" s="437" t="s">
        <v>264</v>
      </c>
      <c r="H49" s="437" t="s">
        <v>686</v>
      </c>
      <c r="I49" s="437" t="s">
        <v>640</v>
      </c>
      <c r="J49" s="457">
        <v>101</v>
      </c>
      <c r="K49" s="449">
        <f t="shared" si="0"/>
        <v>200</v>
      </c>
      <c r="L49" s="399">
        <v>200</v>
      </c>
      <c r="M49" s="67">
        <v>0</v>
      </c>
      <c r="N49" s="68" t="e">
        <f>IF(L49="nio",0,IF(L49&gt;0,L49*J49/P49,0))*VLOOKUP(B49,'2-Kosten per locatie'!$A$15:$C$16,3,FALSE)</f>
        <v>#DIV/0!</v>
      </c>
      <c r="O49" s="68">
        <f t="shared" si="1"/>
        <v>0</v>
      </c>
      <c r="P49" s="69">
        <f>IF(L49="nio",0,IF(L49&gt;0,VLOOKUP(H49,'3-Productie normen'!A:I,VLOOKUP(L49,'3-Productie normen'!$B$38:$C$44,2,FALSE),FALSE)))</f>
        <v>0</v>
      </c>
      <c r="Q49" s="69">
        <f t="shared" si="2"/>
        <v>0</v>
      </c>
      <c r="R49" s="70"/>
      <c r="T49" s="43">
        <f t="shared" si="3"/>
        <v>20200</v>
      </c>
    </row>
    <row r="50" spans="1:20" ht="14.1" customHeight="1">
      <c r="A50" s="53">
        <v>50</v>
      </c>
      <c r="B50" s="447" t="s">
        <v>214</v>
      </c>
      <c r="C50" s="447"/>
      <c r="D50" s="447" t="s">
        <v>213</v>
      </c>
      <c r="E50" s="448"/>
      <c r="F50" s="513" t="s">
        <v>269</v>
      </c>
      <c r="G50" s="437" t="s">
        <v>270</v>
      </c>
      <c r="H50" s="437" t="s">
        <v>207</v>
      </c>
      <c r="I50" s="437" t="s">
        <v>640</v>
      </c>
      <c r="J50" s="457">
        <v>11</v>
      </c>
      <c r="K50" s="449">
        <f t="shared" si="0"/>
        <v>2</v>
      </c>
      <c r="L50" s="399">
        <v>2</v>
      </c>
      <c r="M50" s="67">
        <v>0</v>
      </c>
      <c r="N50" s="68" t="e">
        <f>IF(L50="nio",0,IF(L50&gt;0,L50*J50/P50,0))*VLOOKUP(B50,'2-Kosten per locatie'!$A$15:$C$16,3,FALSE)</f>
        <v>#DIV/0!</v>
      </c>
      <c r="O50" s="68">
        <f t="shared" si="1"/>
        <v>0</v>
      </c>
      <c r="P50" s="69">
        <f>IF(L50="nio",0,IF(L50&gt;0,VLOOKUP(H50,'3-Productie normen'!A:I,VLOOKUP(L50,'3-Productie normen'!$B$38:$C$44,2,FALSE),FALSE)))</f>
        <v>0</v>
      </c>
      <c r="Q50" s="69">
        <f t="shared" si="2"/>
        <v>0</v>
      </c>
      <c r="R50" s="70"/>
      <c r="T50" s="43">
        <f t="shared" si="3"/>
        <v>22</v>
      </c>
    </row>
    <row r="51" spans="1:20" ht="14.1" customHeight="1">
      <c r="A51" s="53">
        <v>51</v>
      </c>
      <c r="B51" s="447" t="s">
        <v>214</v>
      </c>
      <c r="C51" s="447"/>
      <c r="D51" s="447" t="s">
        <v>213</v>
      </c>
      <c r="E51" s="448"/>
      <c r="F51" s="513" t="s">
        <v>271</v>
      </c>
      <c r="G51" s="437" t="s">
        <v>270</v>
      </c>
      <c r="H51" s="437" t="s">
        <v>207</v>
      </c>
      <c r="I51" s="437" t="s">
        <v>640</v>
      </c>
      <c r="J51" s="457">
        <v>11</v>
      </c>
      <c r="K51" s="449">
        <f t="shared" si="0"/>
        <v>2</v>
      </c>
      <c r="L51" s="399">
        <v>2</v>
      </c>
      <c r="M51" s="67">
        <v>0</v>
      </c>
      <c r="N51" s="68" t="e">
        <f>IF(L51="nio",0,IF(L51&gt;0,L51*J51/P51,0))*VLOOKUP(B51,'2-Kosten per locatie'!$A$15:$C$16,3,FALSE)</f>
        <v>#DIV/0!</v>
      </c>
      <c r="O51" s="68">
        <f t="shared" si="1"/>
        <v>0</v>
      </c>
      <c r="P51" s="69">
        <f>IF(L51="nio",0,IF(L51&gt;0,VLOOKUP(H51,'3-Productie normen'!A:I,VLOOKUP(L51,'3-Productie normen'!$B$38:$C$44,2,FALSE),FALSE)))</f>
        <v>0</v>
      </c>
      <c r="Q51" s="69">
        <f t="shared" si="2"/>
        <v>0</v>
      </c>
      <c r="R51" s="70"/>
      <c r="T51" s="43">
        <f t="shared" si="3"/>
        <v>22</v>
      </c>
    </row>
    <row r="52" spans="1:20" ht="14.1" customHeight="1">
      <c r="A52" s="53">
        <v>52</v>
      </c>
      <c r="B52" s="447" t="s">
        <v>214</v>
      </c>
      <c r="C52" s="447"/>
      <c r="D52" s="447" t="s">
        <v>213</v>
      </c>
      <c r="E52" s="448"/>
      <c r="F52" s="513" t="s">
        <v>272</v>
      </c>
      <c r="G52" s="437" t="s">
        <v>270</v>
      </c>
      <c r="H52" s="437" t="s">
        <v>207</v>
      </c>
      <c r="I52" s="437" t="s">
        <v>640</v>
      </c>
      <c r="J52" s="457">
        <v>11</v>
      </c>
      <c r="K52" s="449">
        <f t="shared" si="0"/>
        <v>2</v>
      </c>
      <c r="L52" s="399">
        <v>2</v>
      </c>
      <c r="M52" s="67">
        <v>0</v>
      </c>
      <c r="N52" s="68" t="e">
        <f>IF(L52="nio",0,IF(L52&gt;0,L52*J52/P52,0))*VLOOKUP(B52,'2-Kosten per locatie'!$A$15:$C$16,3,FALSE)</f>
        <v>#DIV/0!</v>
      </c>
      <c r="O52" s="68">
        <f t="shared" si="1"/>
        <v>0</v>
      </c>
      <c r="P52" s="69">
        <f>IF(L52="nio",0,IF(L52&gt;0,VLOOKUP(H52,'3-Productie normen'!A:I,VLOOKUP(L52,'3-Productie normen'!$B$38:$C$44,2,FALSE),FALSE)))</f>
        <v>0</v>
      </c>
      <c r="Q52" s="69">
        <f t="shared" si="2"/>
        <v>0</v>
      </c>
      <c r="R52" s="70"/>
      <c r="T52" s="43">
        <f t="shared" si="3"/>
        <v>22</v>
      </c>
    </row>
    <row r="53" spans="1:20" ht="14.1" customHeight="1">
      <c r="A53" s="53">
        <v>53</v>
      </c>
      <c r="B53" s="447" t="s">
        <v>214</v>
      </c>
      <c r="C53" s="447"/>
      <c r="D53" s="447" t="s">
        <v>213</v>
      </c>
      <c r="E53" s="448"/>
      <c r="F53" s="513" t="s">
        <v>273</v>
      </c>
      <c r="G53" s="437" t="s">
        <v>270</v>
      </c>
      <c r="H53" s="437" t="s">
        <v>207</v>
      </c>
      <c r="I53" s="437" t="s">
        <v>640</v>
      </c>
      <c r="J53" s="457">
        <v>11</v>
      </c>
      <c r="K53" s="449">
        <f t="shared" si="0"/>
        <v>2</v>
      </c>
      <c r="L53" s="399">
        <v>2</v>
      </c>
      <c r="M53" s="67">
        <v>0</v>
      </c>
      <c r="N53" s="68" t="e">
        <f>IF(L53="nio",0,IF(L53&gt;0,L53*J53/P53,0))*VLOOKUP(B53,'2-Kosten per locatie'!$A$15:$C$16,3,FALSE)</f>
        <v>#DIV/0!</v>
      </c>
      <c r="O53" s="68">
        <f t="shared" si="1"/>
        <v>0</v>
      </c>
      <c r="P53" s="69">
        <f>IF(L53="nio",0,IF(L53&gt;0,VLOOKUP(H53,'3-Productie normen'!A:I,VLOOKUP(L53,'3-Productie normen'!$B$38:$C$44,2,FALSE),FALSE)))</f>
        <v>0</v>
      </c>
      <c r="Q53" s="69">
        <f t="shared" si="2"/>
        <v>0</v>
      </c>
      <c r="R53" s="70"/>
      <c r="T53" s="43">
        <f t="shared" si="3"/>
        <v>22</v>
      </c>
    </row>
    <row r="54" spans="1:20" ht="14.1" customHeight="1">
      <c r="A54" s="53">
        <v>54</v>
      </c>
      <c r="B54" s="447" t="s">
        <v>214</v>
      </c>
      <c r="C54" s="447"/>
      <c r="D54" s="447" t="s">
        <v>213</v>
      </c>
      <c r="E54" s="448"/>
      <c r="F54" s="513" t="s">
        <v>274</v>
      </c>
      <c r="G54" s="437" t="s">
        <v>270</v>
      </c>
      <c r="H54" s="437" t="s">
        <v>207</v>
      </c>
      <c r="I54" s="437" t="s">
        <v>640</v>
      </c>
      <c r="J54" s="457">
        <v>11</v>
      </c>
      <c r="K54" s="449">
        <f t="shared" si="0"/>
        <v>2</v>
      </c>
      <c r="L54" s="399">
        <v>2</v>
      </c>
      <c r="M54" s="67">
        <v>0</v>
      </c>
      <c r="N54" s="68" t="e">
        <f>IF(L54="nio",0,IF(L54&gt;0,L54*J54/P54,0))*VLOOKUP(B54,'2-Kosten per locatie'!$A$15:$C$16,3,FALSE)</f>
        <v>#DIV/0!</v>
      </c>
      <c r="O54" s="68">
        <f t="shared" si="1"/>
        <v>0</v>
      </c>
      <c r="P54" s="69">
        <f>IF(L54="nio",0,IF(L54&gt;0,VLOOKUP(H54,'3-Productie normen'!A:I,VLOOKUP(L54,'3-Productie normen'!$B$38:$C$44,2,FALSE),FALSE)))</f>
        <v>0</v>
      </c>
      <c r="Q54" s="69">
        <f t="shared" si="2"/>
        <v>0</v>
      </c>
      <c r="R54" s="70"/>
      <c r="T54" s="43">
        <f t="shared" si="3"/>
        <v>22</v>
      </c>
    </row>
    <row r="55" spans="1:20" ht="14.1" customHeight="1">
      <c r="A55" s="53">
        <v>55</v>
      </c>
      <c r="B55" s="447" t="s">
        <v>214</v>
      </c>
      <c r="C55" s="447"/>
      <c r="D55" s="447" t="s">
        <v>213</v>
      </c>
      <c r="E55" s="448"/>
      <c r="F55" s="513" t="s">
        <v>275</v>
      </c>
      <c r="G55" s="437" t="s">
        <v>270</v>
      </c>
      <c r="H55" s="437" t="s">
        <v>207</v>
      </c>
      <c r="I55" s="437" t="s">
        <v>640</v>
      </c>
      <c r="J55" s="457">
        <v>11</v>
      </c>
      <c r="K55" s="449">
        <f t="shared" si="0"/>
        <v>2</v>
      </c>
      <c r="L55" s="399">
        <v>2</v>
      </c>
      <c r="M55" s="67">
        <v>0</v>
      </c>
      <c r="N55" s="68" t="e">
        <f>IF(L55="nio",0,IF(L55&gt;0,L55*J55/P55,0))*VLOOKUP(B55,'2-Kosten per locatie'!$A$15:$C$16,3,FALSE)</f>
        <v>#DIV/0!</v>
      </c>
      <c r="O55" s="68">
        <f t="shared" si="1"/>
        <v>0</v>
      </c>
      <c r="P55" s="69">
        <f>IF(L55="nio",0,IF(L55&gt;0,VLOOKUP(H55,'3-Productie normen'!A:I,VLOOKUP(L55,'3-Productie normen'!$B$38:$C$44,2,FALSE),FALSE)))</f>
        <v>0</v>
      </c>
      <c r="Q55" s="69">
        <f t="shared" si="2"/>
        <v>0</v>
      </c>
      <c r="R55" s="70"/>
      <c r="T55" s="43">
        <f t="shared" si="3"/>
        <v>22</v>
      </c>
    </row>
    <row r="56" spans="1:20" ht="14.1" customHeight="1">
      <c r="A56" s="53">
        <v>56</v>
      </c>
      <c r="B56" s="447" t="s">
        <v>214</v>
      </c>
      <c r="C56" s="447"/>
      <c r="D56" s="447" t="s">
        <v>213</v>
      </c>
      <c r="E56" s="448"/>
      <c r="F56" s="513" t="s">
        <v>276</v>
      </c>
      <c r="G56" s="437" t="s">
        <v>270</v>
      </c>
      <c r="H56" s="437" t="s">
        <v>207</v>
      </c>
      <c r="I56" s="437" t="s">
        <v>640</v>
      </c>
      <c r="J56" s="457">
        <v>11</v>
      </c>
      <c r="K56" s="449">
        <f t="shared" si="0"/>
        <v>2</v>
      </c>
      <c r="L56" s="399">
        <v>2</v>
      </c>
      <c r="M56" s="67">
        <v>0</v>
      </c>
      <c r="N56" s="68" t="e">
        <f>IF(L56="nio",0,IF(L56&gt;0,L56*J56/P56,0))*VLOOKUP(B56,'2-Kosten per locatie'!$A$15:$C$16,3,FALSE)</f>
        <v>#DIV/0!</v>
      </c>
      <c r="O56" s="68">
        <f t="shared" si="1"/>
        <v>0</v>
      </c>
      <c r="P56" s="69">
        <f>IF(L56="nio",0,IF(L56&gt;0,VLOOKUP(H56,'3-Productie normen'!A:I,VLOOKUP(L56,'3-Productie normen'!$B$38:$C$44,2,FALSE),FALSE)))</f>
        <v>0</v>
      </c>
      <c r="Q56" s="69">
        <f t="shared" si="2"/>
        <v>0</v>
      </c>
      <c r="R56" s="70"/>
      <c r="T56" s="43">
        <f t="shared" si="3"/>
        <v>22</v>
      </c>
    </row>
    <row r="57" spans="1:20" ht="14.1" customHeight="1">
      <c r="A57" s="53">
        <v>57</v>
      </c>
      <c r="B57" s="447" t="s">
        <v>214</v>
      </c>
      <c r="C57" s="447"/>
      <c r="D57" s="447" t="s">
        <v>213</v>
      </c>
      <c r="E57" s="448"/>
      <c r="F57" s="513" t="s">
        <v>277</v>
      </c>
      <c r="G57" s="437" t="s">
        <v>278</v>
      </c>
      <c r="H57" s="437" t="s">
        <v>209</v>
      </c>
      <c r="I57" s="437" t="s">
        <v>640</v>
      </c>
      <c r="J57" s="457">
        <v>305</v>
      </c>
      <c r="K57" s="449">
        <f t="shared" si="0"/>
        <v>200</v>
      </c>
      <c r="L57" s="399">
        <v>200</v>
      </c>
      <c r="M57" s="67">
        <v>0</v>
      </c>
      <c r="N57" s="68" t="e">
        <f>IF(L57="nio",0,IF(L57&gt;0,L57*J57/P57,0))*VLOOKUP(B57,'2-Kosten per locatie'!$A$15:$C$16,3,FALSE)</f>
        <v>#DIV/0!</v>
      </c>
      <c r="O57" s="68">
        <f t="shared" si="1"/>
        <v>0</v>
      </c>
      <c r="P57" s="69">
        <f>IF(L57="nio",0,IF(L57&gt;0,VLOOKUP(H57,'3-Productie normen'!A:I,VLOOKUP(L57,'3-Productie normen'!$B$38:$C$44,2,FALSE),FALSE)))</f>
        <v>0</v>
      </c>
      <c r="Q57" s="69">
        <f t="shared" si="2"/>
        <v>0</v>
      </c>
      <c r="R57" s="70"/>
      <c r="T57" s="43">
        <f t="shared" si="3"/>
        <v>61000</v>
      </c>
    </row>
    <row r="58" spans="1:20" ht="14.1" customHeight="1">
      <c r="A58" s="53">
        <v>58</v>
      </c>
      <c r="B58" s="447" t="s">
        <v>214</v>
      </c>
      <c r="C58" s="447"/>
      <c r="D58" s="447" t="s">
        <v>213</v>
      </c>
      <c r="E58" s="448"/>
      <c r="F58" s="513" t="s">
        <v>279</v>
      </c>
      <c r="G58" s="437" t="s">
        <v>278</v>
      </c>
      <c r="H58" s="437" t="s">
        <v>209</v>
      </c>
      <c r="I58" s="437" t="s">
        <v>640</v>
      </c>
      <c r="J58" s="457">
        <v>305</v>
      </c>
      <c r="K58" s="449">
        <f t="shared" si="0"/>
        <v>200</v>
      </c>
      <c r="L58" s="399">
        <v>200</v>
      </c>
      <c r="M58" s="67">
        <v>0</v>
      </c>
      <c r="N58" s="68" t="e">
        <f>IF(L58="nio",0,IF(L58&gt;0,L58*J58/P58,0))*VLOOKUP(B58,'2-Kosten per locatie'!$A$15:$C$16,3,FALSE)</f>
        <v>#DIV/0!</v>
      </c>
      <c r="O58" s="68">
        <f t="shared" si="1"/>
        <v>0</v>
      </c>
      <c r="P58" s="69">
        <f>IF(L58="nio",0,IF(L58&gt;0,VLOOKUP(H58,'3-Productie normen'!A:I,VLOOKUP(L58,'3-Productie normen'!$B$38:$C$44,2,FALSE),FALSE)))</f>
        <v>0</v>
      </c>
      <c r="Q58" s="69">
        <f t="shared" si="2"/>
        <v>0</v>
      </c>
      <c r="R58" s="70"/>
      <c r="T58" s="43">
        <f t="shared" si="3"/>
        <v>61000</v>
      </c>
    </row>
    <row r="59" spans="1:20" ht="14.1" customHeight="1">
      <c r="A59" s="53">
        <v>59</v>
      </c>
      <c r="B59" s="447" t="s">
        <v>214</v>
      </c>
      <c r="C59" s="447"/>
      <c r="D59" s="447" t="s">
        <v>213</v>
      </c>
      <c r="E59" s="448"/>
      <c r="F59" s="513" t="s">
        <v>280</v>
      </c>
      <c r="G59" s="437" t="s">
        <v>278</v>
      </c>
      <c r="H59" s="437" t="s">
        <v>209</v>
      </c>
      <c r="I59" s="437" t="s">
        <v>640</v>
      </c>
      <c r="J59" s="457">
        <v>305</v>
      </c>
      <c r="K59" s="449">
        <f t="shared" si="0"/>
        <v>200</v>
      </c>
      <c r="L59" s="399">
        <v>200</v>
      </c>
      <c r="M59" s="67">
        <v>0</v>
      </c>
      <c r="N59" s="68" t="e">
        <f>IF(L59="nio",0,IF(L59&gt;0,L59*J59/P59,0))*VLOOKUP(B59,'2-Kosten per locatie'!$A$15:$C$16,3,FALSE)</f>
        <v>#DIV/0!</v>
      </c>
      <c r="O59" s="68">
        <f t="shared" si="1"/>
        <v>0</v>
      </c>
      <c r="P59" s="69">
        <f>IF(L59="nio",0,IF(L59&gt;0,VLOOKUP(H59,'3-Productie normen'!A:I,VLOOKUP(L59,'3-Productie normen'!$B$38:$C$44,2,FALSE),FALSE)))</f>
        <v>0</v>
      </c>
      <c r="Q59" s="69">
        <f t="shared" si="2"/>
        <v>0</v>
      </c>
      <c r="R59" s="70"/>
      <c r="T59" s="43">
        <f t="shared" si="3"/>
        <v>61000</v>
      </c>
    </row>
    <row r="60" spans="1:20" ht="14.1" customHeight="1">
      <c r="A60" s="53">
        <v>60</v>
      </c>
      <c r="B60" s="447" t="s">
        <v>214</v>
      </c>
      <c r="C60" s="447"/>
      <c r="D60" s="447" t="s">
        <v>213</v>
      </c>
      <c r="E60" s="448"/>
      <c r="F60" s="513" t="s">
        <v>281</v>
      </c>
      <c r="G60" s="437" t="s">
        <v>278</v>
      </c>
      <c r="H60" s="437" t="s">
        <v>209</v>
      </c>
      <c r="I60" s="437" t="s">
        <v>640</v>
      </c>
      <c r="J60" s="457">
        <v>305</v>
      </c>
      <c r="K60" s="449">
        <f t="shared" si="0"/>
        <v>200</v>
      </c>
      <c r="L60" s="399">
        <v>200</v>
      </c>
      <c r="M60" s="67">
        <v>0</v>
      </c>
      <c r="N60" s="68" t="e">
        <f>IF(L60="nio",0,IF(L60&gt;0,L60*J60/P60,0))*VLOOKUP(B60,'2-Kosten per locatie'!$A$15:$C$16,3,FALSE)</f>
        <v>#DIV/0!</v>
      </c>
      <c r="O60" s="68">
        <f t="shared" si="1"/>
        <v>0</v>
      </c>
      <c r="P60" s="69">
        <f>IF(L60="nio",0,IF(L60&gt;0,VLOOKUP(H60,'3-Productie normen'!A:I,VLOOKUP(L60,'3-Productie normen'!$B$38:$C$44,2,FALSE),FALSE)))</f>
        <v>0</v>
      </c>
      <c r="Q60" s="69">
        <f t="shared" si="2"/>
        <v>0</v>
      </c>
      <c r="R60" s="70"/>
      <c r="T60" s="43">
        <f t="shared" si="3"/>
        <v>61000</v>
      </c>
    </row>
    <row r="61" spans="1:20" ht="14.1" customHeight="1">
      <c r="A61" s="53">
        <v>61</v>
      </c>
      <c r="B61" s="447" t="s">
        <v>214</v>
      </c>
      <c r="C61" s="447"/>
      <c r="D61" s="447" t="s">
        <v>217</v>
      </c>
      <c r="E61" s="448"/>
      <c r="F61" s="513" t="s">
        <v>282</v>
      </c>
      <c r="G61" s="437" t="s">
        <v>278</v>
      </c>
      <c r="H61" s="437" t="s">
        <v>209</v>
      </c>
      <c r="I61" s="437" t="s">
        <v>640</v>
      </c>
      <c r="J61" s="457">
        <v>681</v>
      </c>
      <c r="K61" s="449">
        <f t="shared" si="0"/>
        <v>200</v>
      </c>
      <c r="L61" s="399">
        <v>200</v>
      </c>
      <c r="M61" s="67">
        <v>0</v>
      </c>
      <c r="N61" s="68" t="e">
        <f>IF(L61="nio",0,IF(L61&gt;0,L61*J61/P61,0))*VLOOKUP(B61,'2-Kosten per locatie'!$A$15:$C$16,3,FALSE)</f>
        <v>#DIV/0!</v>
      </c>
      <c r="O61" s="68">
        <f t="shared" si="1"/>
        <v>0</v>
      </c>
      <c r="P61" s="69">
        <f>IF(L61="nio",0,IF(L61&gt;0,VLOOKUP(H61,'3-Productie normen'!A:I,VLOOKUP(L61,'3-Productie normen'!$B$38:$C$44,2,FALSE),FALSE)))</f>
        <v>0</v>
      </c>
      <c r="Q61" s="69">
        <f t="shared" si="2"/>
        <v>0</v>
      </c>
      <c r="R61" s="70"/>
      <c r="T61" s="43">
        <f t="shared" si="3"/>
        <v>136200</v>
      </c>
    </row>
    <row r="62" spans="1:20" ht="14.1" customHeight="1">
      <c r="A62" s="53">
        <v>62</v>
      </c>
      <c r="B62" s="447" t="s">
        <v>214</v>
      </c>
      <c r="C62" s="447"/>
      <c r="D62" s="447" t="s">
        <v>217</v>
      </c>
      <c r="E62" s="448"/>
      <c r="F62" s="513" t="s">
        <v>283</v>
      </c>
      <c r="G62" s="437" t="s">
        <v>278</v>
      </c>
      <c r="H62" s="437" t="s">
        <v>209</v>
      </c>
      <c r="I62" s="437" t="s">
        <v>640</v>
      </c>
      <c r="J62" s="457">
        <v>592</v>
      </c>
      <c r="K62" s="449">
        <f t="shared" si="0"/>
        <v>200</v>
      </c>
      <c r="L62" s="399">
        <v>200</v>
      </c>
      <c r="M62" s="67">
        <v>0</v>
      </c>
      <c r="N62" s="68" t="e">
        <f>IF(L62="nio",0,IF(L62&gt;0,L62*J62/P62,0))*VLOOKUP(B62,'2-Kosten per locatie'!$A$15:$C$16,3,FALSE)</f>
        <v>#DIV/0!</v>
      </c>
      <c r="O62" s="68">
        <f t="shared" si="1"/>
        <v>0</v>
      </c>
      <c r="P62" s="69">
        <f>IF(L62="nio",0,IF(L62&gt;0,VLOOKUP(H62,'3-Productie normen'!A:I,VLOOKUP(L62,'3-Productie normen'!$B$38:$C$44,2,FALSE),FALSE)))</f>
        <v>0</v>
      </c>
      <c r="Q62" s="69">
        <f t="shared" si="2"/>
        <v>0</v>
      </c>
      <c r="R62" s="70"/>
      <c r="T62" s="43">
        <f t="shared" si="3"/>
        <v>118400</v>
      </c>
    </row>
    <row r="63" spans="1:20" ht="14.1" customHeight="1">
      <c r="A63" s="53">
        <v>63</v>
      </c>
      <c r="B63" s="447" t="s">
        <v>214</v>
      </c>
      <c r="C63" s="447"/>
      <c r="D63" s="447" t="s">
        <v>217</v>
      </c>
      <c r="E63" s="448"/>
      <c r="F63" s="513" t="s">
        <v>284</v>
      </c>
      <c r="G63" s="437" t="s">
        <v>285</v>
      </c>
      <c r="H63" s="437" t="s">
        <v>665</v>
      </c>
      <c r="I63" s="437" t="s">
        <v>640</v>
      </c>
      <c r="J63" s="457">
        <v>12</v>
      </c>
      <c r="K63" s="449">
        <f t="shared" si="0"/>
        <v>12</v>
      </c>
      <c r="L63" s="399">
        <v>12</v>
      </c>
      <c r="M63" s="67">
        <v>0</v>
      </c>
      <c r="N63" s="68" t="e">
        <f>IF(L63="nio",0,IF(L63&gt;0,L63*J63/P63,0))*VLOOKUP(B63,'2-Kosten per locatie'!$A$15:$C$16,3,FALSE)</f>
        <v>#DIV/0!</v>
      </c>
      <c r="O63" s="68">
        <f t="shared" si="1"/>
        <v>0</v>
      </c>
      <c r="P63" s="69">
        <f>IF(L63="nio",0,IF(L63&gt;0,VLOOKUP(H63,'3-Productie normen'!A:I,VLOOKUP(L63,'3-Productie normen'!$B$38:$C$44,2,FALSE),FALSE)))</f>
        <v>0</v>
      </c>
      <c r="Q63" s="69">
        <f t="shared" si="2"/>
        <v>0</v>
      </c>
      <c r="R63" s="70"/>
      <c r="T63" s="43">
        <f t="shared" si="3"/>
        <v>144</v>
      </c>
    </row>
    <row r="64" spans="1:20" ht="14.1" customHeight="1">
      <c r="A64" s="53">
        <v>64</v>
      </c>
      <c r="B64" s="447" t="s">
        <v>214</v>
      </c>
      <c r="C64" s="447"/>
      <c r="D64" s="447" t="s">
        <v>217</v>
      </c>
      <c r="E64" s="448"/>
      <c r="F64" s="513" t="s">
        <v>286</v>
      </c>
      <c r="G64" s="437" t="s">
        <v>285</v>
      </c>
      <c r="H64" s="437" t="s">
        <v>665</v>
      </c>
      <c r="I64" s="437" t="s">
        <v>640</v>
      </c>
      <c r="J64" s="457">
        <v>12</v>
      </c>
      <c r="K64" s="449">
        <f t="shared" si="0"/>
        <v>12</v>
      </c>
      <c r="L64" s="399">
        <v>12</v>
      </c>
      <c r="M64" s="67">
        <v>0</v>
      </c>
      <c r="N64" s="68" t="e">
        <f>IF(L64="nio",0,IF(L64&gt;0,L64*J64/P64,0))*VLOOKUP(B64,'2-Kosten per locatie'!$A$15:$C$16,3,FALSE)</f>
        <v>#DIV/0!</v>
      </c>
      <c r="O64" s="68">
        <f t="shared" si="1"/>
        <v>0</v>
      </c>
      <c r="P64" s="69">
        <f>IF(L64="nio",0,IF(L64&gt;0,VLOOKUP(H64,'3-Productie normen'!A:I,VLOOKUP(L64,'3-Productie normen'!$B$38:$C$44,2,FALSE),FALSE)))</f>
        <v>0</v>
      </c>
      <c r="Q64" s="69">
        <f t="shared" si="2"/>
        <v>0</v>
      </c>
      <c r="R64" s="70"/>
      <c r="T64" s="43">
        <f t="shared" si="3"/>
        <v>144</v>
      </c>
    </row>
    <row r="65" spans="1:20" ht="14.1" customHeight="1">
      <c r="A65" s="53">
        <v>65</v>
      </c>
      <c r="B65" s="447" t="s">
        <v>214</v>
      </c>
      <c r="C65" s="447"/>
      <c r="D65" s="447" t="s">
        <v>217</v>
      </c>
      <c r="E65" s="448"/>
      <c r="F65" s="513" t="s">
        <v>287</v>
      </c>
      <c r="G65" s="437" t="s">
        <v>285</v>
      </c>
      <c r="H65" s="437" t="s">
        <v>665</v>
      </c>
      <c r="I65" s="437" t="s">
        <v>640</v>
      </c>
      <c r="J65" s="457">
        <v>11</v>
      </c>
      <c r="K65" s="449">
        <f t="shared" si="0"/>
        <v>12</v>
      </c>
      <c r="L65" s="399">
        <v>12</v>
      </c>
      <c r="M65" s="67">
        <v>0</v>
      </c>
      <c r="N65" s="68" t="e">
        <f>IF(L65="nio",0,IF(L65&gt;0,L65*J65/P65,0))*VLOOKUP(B65,'2-Kosten per locatie'!$A$15:$C$16,3,FALSE)</f>
        <v>#DIV/0!</v>
      </c>
      <c r="O65" s="68">
        <f t="shared" si="1"/>
        <v>0</v>
      </c>
      <c r="P65" s="69">
        <f>IF(L65="nio",0,IF(L65&gt;0,VLOOKUP(H65,'3-Productie normen'!A:I,VLOOKUP(L65,'3-Productie normen'!$B$38:$C$44,2,FALSE),FALSE)))</f>
        <v>0</v>
      </c>
      <c r="Q65" s="69">
        <f t="shared" si="2"/>
        <v>0</v>
      </c>
      <c r="R65" s="70"/>
      <c r="T65" s="43">
        <f t="shared" si="3"/>
        <v>132</v>
      </c>
    </row>
    <row r="66" spans="1:20" ht="14.1" customHeight="1">
      <c r="A66" s="53">
        <v>66</v>
      </c>
      <c r="B66" s="447" t="s">
        <v>214</v>
      </c>
      <c r="C66" s="447"/>
      <c r="D66" s="447" t="s">
        <v>217</v>
      </c>
      <c r="E66" s="448"/>
      <c r="F66" s="513" t="s">
        <v>288</v>
      </c>
      <c r="G66" s="437" t="s">
        <v>285</v>
      </c>
      <c r="H66" s="437" t="s">
        <v>665</v>
      </c>
      <c r="I66" s="437" t="s">
        <v>640</v>
      </c>
      <c r="J66" s="457">
        <v>16</v>
      </c>
      <c r="K66" s="449">
        <f t="shared" si="0"/>
        <v>12</v>
      </c>
      <c r="L66" s="399">
        <v>12</v>
      </c>
      <c r="M66" s="67">
        <v>0</v>
      </c>
      <c r="N66" s="68" t="e">
        <f>IF(L66="nio",0,IF(L66&gt;0,L66*J66/P66,0))*VLOOKUP(B66,'2-Kosten per locatie'!$A$15:$C$16,3,FALSE)</f>
        <v>#DIV/0!</v>
      </c>
      <c r="O66" s="68">
        <f t="shared" si="1"/>
        <v>0</v>
      </c>
      <c r="P66" s="69">
        <f>IF(L66="nio",0,IF(L66&gt;0,VLOOKUP(H66,'3-Productie normen'!A:I,VLOOKUP(L66,'3-Productie normen'!$B$38:$C$44,2,FALSE),FALSE)))</f>
        <v>0</v>
      </c>
      <c r="Q66" s="69">
        <f t="shared" si="2"/>
        <v>0</v>
      </c>
      <c r="R66" s="70"/>
      <c r="T66" s="43">
        <f t="shared" si="3"/>
        <v>192</v>
      </c>
    </row>
    <row r="67" spans="1:20" ht="14.1" customHeight="1">
      <c r="A67" s="53">
        <v>67</v>
      </c>
      <c r="B67" s="447" t="s">
        <v>214</v>
      </c>
      <c r="C67" s="447"/>
      <c r="D67" s="447" t="s">
        <v>217</v>
      </c>
      <c r="E67" s="448"/>
      <c r="F67" s="513" t="s">
        <v>289</v>
      </c>
      <c r="G67" s="437" t="s">
        <v>285</v>
      </c>
      <c r="H67" s="437" t="s">
        <v>665</v>
      </c>
      <c r="I67" s="437" t="s">
        <v>640</v>
      </c>
      <c r="J67" s="457">
        <v>14</v>
      </c>
      <c r="K67" s="449">
        <f t="shared" si="0"/>
        <v>12</v>
      </c>
      <c r="L67" s="399">
        <v>12</v>
      </c>
      <c r="M67" s="67">
        <v>0</v>
      </c>
      <c r="N67" s="68" t="e">
        <f>IF(L67="nio",0,IF(L67&gt;0,L67*J67/P67,0))*VLOOKUP(B67,'2-Kosten per locatie'!$A$15:$C$16,3,FALSE)</f>
        <v>#DIV/0!</v>
      </c>
      <c r="O67" s="68">
        <f t="shared" si="1"/>
        <v>0</v>
      </c>
      <c r="P67" s="69">
        <f>IF(L67="nio",0,IF(L67&gt;0,VLOOKUP(H67,'3-Productie normen'!A:I,VLOOKUP(L67,'3-Productie normen'!$B$38:$C$44,2,FALSE),FALSE)))</f>
        <v>0</v>
      </c>
      <c r="Q67" s="69">
        <f t="shared" si="2"/>
        <v>0</v>
      </c>
      <c r="R67" s="70"/>
      <c r="T67" s="43">
        <f t="shared" si="3"/>
        <v>168</v>
      </c>
    </row>
    <row r="68" spans="1:20" ht="14.1" customHeight="1">
      <c r="A68" s="53">
        <v>68</v>
      </c>
      <c r="B68" s="447" t="s">
        <v>214</v>
      </c>
      <c r="C68" s="447"/>
      <c r="D68" s="447" t="s">
        <v>213</v>
      </c>
      <c r="E68" s="448"/>
      <c r="F68" s="513" t="s">
        <v>290</v>
      </c>
      <c r="G68" s="437" t="s">
        <v>291</v>
      </c>
      <c r="H68" s="437" t="s">
        <v>665</v>
      </c>
      <c r="I68" s="437" t="s">
        <v>640</v>
      </c>
      <c r="J68" s="457">
        <v>20</v>
      </c>
      <c r="K68" s="449">
        <f t="shared" si="0"/>
        <v>12</v>
      </c>
      <c r="L68" s="399">
        <v>12</v>
      </c>
      <c r="M68" s="67">
        <v>0</v>
      </c>
      <c r="N68" s="68" t="e">
        <f>IF(L68="nio",0,IF(L68&gt;0,L68*J68/P68,0))*VLOOKUP(B68,'2-Kosten per locatie'!$A$15:$C$16,3,FALSE)</f>
        <v>#DIV/0!</v>
      </c>
      <c r="O68" s="68">
        <f t="shared" si="1"/>
        <v>0</v>
      </c>
      <c r="P68" s="69">
        <f>IF(L68="nio",0,IF(L68&gt;0,VLOOKUP(H68,'3-Productie normen'!A:I,VLOOKUP(L68,'3-Productie normen'!$B$38:$C$44,2,FALSE),FALSE)))</f>
        <v>0</v>
      </c>
      <c r="Q68" s="69">
        <f t="shared" si="2"/>
        <v>0</v>
      </c>
      <c r="R68" s="70"/>
      <c r="T68" s="43">
        <f t="shared" si="3"/>
        <v>240</v>
      </c>
    </row>
    <row r="69" spans="1:20" ht="14.1" customHeight="1">
      <c r="A69" s="53">
        <v>69</v>
      </c>
      <c r="B69" s="447" t="s">
        <v>214</v>
      </c>
      <c r="C69" s="447"/>
      <c r="D69" s="447" t="s">
        <v>217</v>
      </c>
      <c r="E69" s="448"/>
      <c r="F69" s="513" t="s">
        <v>292</v>
      </c>
      <c r="G69" s="437" t="s">
        <v>291</v>
      </c>
      <c r="H69" s="437" t="s">
        <v>665</v>
      </c>
      <c r="I69" s="437" t="s">
        <v>640</v>
      </c>
      <c r="J69" s="457">
        <v>14</v>
      </c>
      <c r="K69" s="449">
        <f t="shared" si="0"/>
        <v>12</v>
      </c>
      <c r="L69" s="399">
        <v>12</v>
      </c>
      <c r="M69" s="67">
        <v>0</v>
      </c>
      <c r="N69" s="68" t="e">
        <f>IF(L69="nio",0,IF(L69&gt;0,L69*J69/P69,0))*VLOOKUP(B69,'2-Kosten per locatie'!$A$15:$C$16,3,FALSE)</f>
        <v>#DIV/0!</v>
      </c>
      <c r="O69" s="68">
        <f t="shared" si="1"/>
        <v>0</v>
      </c>
      <c r="P69" s="69">
        <f>IF(L69="nio",0,IF(L69&gt;0,VLOOKUP(H69,'3-Productie normen'!A:I,VLOOKUP(L69,'3-Productie normen'!$B$38:$C$44,2,FALSE),FALSE)))</f>
        <v>0</v>
      </c>
      <c r="Q69" s="69">
        <f t="shared" si="2"/>
        <v>0</v>
      </c>
      <c r="R69" s="70"/>
      <c r="T69" s="43">
        <f t="shared" si="3"/>
        <v>168</v>
      </c>
    </row>
    <row r="70" spans="1:20" ht="14.1" customHeight="1">
      <c r="A70" s="53">
        <v>70</v>
      </c>
      <c r="B70" s="447" t="s">
        <v>214</v>
      </c>
      <c r="C70" s="447"/>
      <c r="D70" s="447" t="s">
        <v>213</v>
      </c>
      <c r="E70" s="448"/>
      <c r="F70" s="513" t="s">
        <v>293</v>
      </c>
      <c r="G70" s="437" t="s">
        <v>294</v>
      </c>
      <c r="H70" s="437" t="s">
        <v>665</v>
      </c>
      <c r="I70" s="437" t="s">
        <v>640</v>
      </c>
      <c r="J70" s="457">
        <v>19</v>
      </c>
      <c r="K70" s="449">
        <f t="shared" si="0"/>
        <v>12</v>
      </c>
      <c r="L70" s="399">
        <v>12</v>
      </c>
      <c r="M70" s="67">
        <v>0</v>
      </c>
      <c r="N70" s="68" t="e">
        <f>IF(L70="nio",0,IF(L70&gt;0,L70*J70/P70,0))*VLOOKUP(B70,'2-Kosten per locatie'!$A$15:$C$16,3,FALSE)</f>
        <v>#DIV/0!</v>
      </c>
      <c r="O70" s="68">
        <f t="shared" si="1"/>
        <v>0</v>
      </c>
      <c r="P70" s="69">
        <f>IF(L70="nio",0,IF(L70&gt;0,VLOOKUP(H70,'3-Productie normen'!A:I,VLOOKUP(L70,'3-Productie normen'!$B$38:$C$44,2,FALSE),FALSE)))</f>
        <v>0</v>
      </c>
      <c r="Q70" s="69">
        <f t="shared" si="2"/>
        <v>0</v>
      </c>
      <c r="R70" s="70"/>
      <c r="T70" s="43">
        <f t="shared" si="3"/>
        <v>228</v>
      </c>
    </row>
    <row r="71" spans="1:20" ht="14.1" customHeight="1">
      <c r="A71" s="53">
        <v>71</v>
      </c>
      <c r="B71" s="447" t="s">
        <v>214</v>
      </c>
      <c r="C71" s="447"/>
      <c r="D71" s="447" t="s">
        <v>213</v>
      </c>
      <c r="E71" s="448"/>
      <c r="F71" s="513" t="s">
        <v>295</v>
      </c>
      <c r="G71" s="437" t="s">
        <v>294</v>
      </c>
      <c r="H71" s="437" t="s">
        <v>665</v>
      </c>
      <c r="I71" s="437" t="s">
        <v>640</v>
      </c>
      <c r="J71" s="457">
        <v>20</v>
      </c>
      <c r="K71" s="449">
        <f t="shared" si="0"/>
        <v>200</v>
      </c>
      <c r="L71" s="399">
        <v>200</v>
      </c>
      <c r="M71" s="67">
        <v>0</v>
      </c>
      <c r="N71" s="68" t="e">
        <f>IF(L71="nio",0,IF(L71&gt;0,L71*J71/P71,0))*VLOOKUP(B71,'2-Kosten per locatie'!$A$15:$C$16,3,FALSE)</f>
        <v>#DIV/0!</v>
      </c>
      <c r="O71" s="68">
        <f t="shared" si="1"/>
        <v>0</v>
      </c>
      <c r="P71" s="69">
        <f>IF(L71="nio",0,IF(L71&gt;0,VLOOKUP(H71,'3-Productie normen'!A:I,VLOOKUP(L71,'3-Productie normen'!$B$38:$C$44,2,FALSE),FALSE)))</f>
        <v>0</v>
      </c>
      <c r="Q71" s="69">
        <f t="shared" si="2"/>
        <v>0</v>
      </c>
      <c r="R71" s="70"/>
      <c r="T71" s="43">
        <f t="shared" si="3"/>
        <v>4000</v>
      </c>
    </row>
    <row r="72" spans="1:20" ht="14.1" customHeight="1">
      <c r="A72" s="53">
        <v>72</v>
      </c>
      <c r="B72" s="447" t="s">
        <v>214</v>
      </c>
      <c r="C72" s="447"/>
      <c r="D72" s="447" t="s">
        <v>213</v>
      </c>
      <c r="E72" s="448"/>
      <c r="F72" s="513" t="s">
        <v>296</v>
      </c>
      <c r="G72" s="437" t="s">
        <v>297</v>
      </c>
      <c r="H72" s="437" t="s">
        <v>665</v>
      </c>
      <c r="I72" s="437" t="s">
        <v>640</v>
      </c>
      <c r="J72" s="457">
        <v>20</v>
      </c>
      <c r="K72" s="449">
        <f t="shared" si="0"/>
        <v>12</v>
      </c>
      <c r="L72" s="399">
        <v>12</v>
      </c>
      <c r="M72" s="67">
        <v>0</v>
      </c>
      <c r="N72" s="68" t="e">
        <f>IF(L72="nio",0,IF(L72&gt;0,L72*J72/P72,0))*VLOOKUP(B72,'2-Kosten per locatie'!$A$15:$C$16,3,FALSE)</f>
        <v>#DIV/0!</v>
      </c>
      <c r="O72" s="68">
        <f t="shared" si="1"/>
        <v>0</v>
      </c>
      <c r="P72" s="69">
        <f>IF(L72="nio",0,IF(L72&gt;0,VLOOKUP(H72,'3-Productie normen'!A:I,VLOOKUP(L72,'3-Productie normen'!$B$38:$C$44,2,FALSE),FALSE)))</f>
        <v>0</v>
      </c>
      <c r="Q72" s="69">
        <f t="shared" si="2"/>
        <v>0</v>
      </c>
      <c r="R72" s="70"/>
      <c r="T72" s="43">
        <f t="shared" si="3"/>
        <v>240</v>
      </c>
    </row>
    <row r="73" spans="1:20" ht="14.1" customHeight="1">
      <c r="A73" s="53">
        <v>73</v>
      </c>
      <c r="B73" s="447" t="s">
        <v>214</v>
      </c>
      <c r="C73" s="447"/>
      <c r="D73" s="447" t="s">
        <v>213</v>
      </c>
      <c r="E73" s="448"/>
      <c r="F73" s="513" t="s">
        <v>298</v>
      </c>
      <c r="G73" s="437" t="s">
        <v>299</v>
      </c>
      <c r="H73" s="437" t="s">
        <v>150</v>
      </c>
      <c r="I73" s="437" t="s">
        <v>640</v>
      </c>
      <c r="J73" s="457">
        <v>15</v>
      </c>
      <c r="K73" s="449">
        <f t="shared" si="0"/>
        <v>120</v>
      </c>
      <c r="L73" s="399">
        <v>120</v>
      </c>
      <c r="M73" s="67">
        <v>0</v>
      </c>
      <c r="N73" s="68" t="e">
        <f>IF(L73="nio",0,IF(L73&gt;0,L73*J73/P73,0))*VLOOKUP(B73,'2-Kosten per locatie'!$A$15:$C$16,3,FALSE)</f>
        <v>#DIV/0!</v>
      </c>
      <c r="O73" s="68">
        <f t="shared" si="1"/>
        <v>0</v>
      </c>
      <c r="P73" s="69">
        <f>IF(L73="nio",0,IF(L73&gt;0,VLOOKUP(H73,'3-Productie normen'!A:I,VLOOKUP(L73,'3-Productie normen'!$B$38:$C$44,2,FALSE),FALSE)))</f>
        <v>0</v>
      </c>
      <c r="Q73" s="69">
        <f t="shared" si="2"/>
        <v>0</v>
      </c>
      <c r="R73" s="70"/>
      <c r="T73" s="43">
        <f t="shared" si="3"/>
        <v>1800</v>
      </c>
    </row>
    <row r="74" spans="1:20" ht="14.1" customHeight="1">
      <c r="A74" s="53">
        <v>74</v>
      </c>
      <c r="B74" s="447" t="s">
        <v>214</v>
      </c>
      <c r="C74" s="447"/>
      <c r="D74" s="447" t="s">
        <v>213</v>
      </c>
      <c r="E74" s="448"/>
      <c r="F74" s="513" t="s">
        <v>300</v>
      </c>
      <c r="G74" s="437" t="s">
        <v>299</v>
      </c>
      <c r="H74" s="437" t="s">
        <v>150</v>
      </c>
      <c r="I74" s="437" t="s">
        <v>640</v>
      </c>
      <c r="J74" s="457">
        <v>10</v>
      </c>
      <c r="K74" s="449">
        <f t="shared" ref="K74:K137" si="4">SUM(L74:M74)</f>
        <v>120</v>
      </c>
      <c r="L74" s="399">
        <v>120</v>
      </c>
      <c r="M74" s="67">
        <v>0</v>
      </c>
      <c r="N74" s="68" t="e">
        <f>IF(L74="nio",0,IF(L74&gt;0,L74*J74/P74,0))*VLOOKUP(B74,'2-Kosten per locatie'!$A$15:$C$16,3,FALSE)</f>
        <v>#DIV/0!</v>
      </c>
      <c r="O74" s="68">
        <f t="shared" ref="O74:O137" si="5">IF(M74&gt;0,M74*J74/Q74,0)</f>
        <v>0</v>
      </c>
      <c r="P74" s="69">
        <f>IF(L74="nio",0,IF(L74&gt;0,VLOOKUP(H74,'3-Productie normen'!A:I,VLOOKUP(L74,'3-Productie normen'!$B$38:$C$44,2,FALSE),FALSE)))</f>
        <v>0</v>
      </c>
      <c r="Q74" s="69">
        <f t="shared" ref="Q74:Q137" si="6">IF(M74&gt;0,P74*$Q$8,0)</f>
        <v>0</v>
      </c>
      <c r="R74" s="70"/>
      <c r="T74" s="43">
        <f t="shared" ref="T74:T137" si="7">K74*J74</f>
        <v>1200</v>
      </c>
    </row>
    <row r="75" spans="1:20" ht="14.1" customHeight="1">
      <c r="A75" s="53">
        <v>75</v>
      </c>
      <c r="B75" s="447" t="s">
        <v>214</v>
      </c>
      <c r="C75" s="447"/>
      <c r="D75" s="447" t="s">
        <v>213</v>
      </c>
      <c r="E75" s="448"/>
      <c r="F75" s="513" t="s">
        <v>301</v>
      </c>
      <c r="G75" s="437" t="s">
        <v>299</v>
      </c>
      <c r="H75" s="437" t="s">
        <v>150</v>
      </c>
      <c r="I75" s="437" t="s">
        <v>640</v>
      </c>
      <c r="J75" s="457">
        <v>19</v>
      </c>
      <c r="K75" s="449">
        <f t="shared" si="4"/>
        <v>120</v>
      </c>
      <c r="L75" s="399">
        <v>120</v>
      </c>
      <c r="M75" s="67">
        <v>0</v>
      </c>
      <c r="N75" s="68" t="e">
        <f>IF(L75="nio",0,IF(L75&gt;0,L75*J75/P75,0))*VLOOKUP(B75,'2-Kosten per locatie'!$A$15:$C$16,3,FALSE)</f>
        <v>#DIV/0!</v>
      </c>
      <c r="O75" s="68">
        <f t="shared" si="5"/>
        <v>0</v>
      </c>
      <c r="P75" s="69">
        <f>IF(L75="nio",0,IF(L75&gt;0,VLOOKUP(H75,'3-Productie normen'!A:I,VLOOKUP(L75,'3-Productie normen'!$B$38:$C$44,2,FALSE),FALSE)))</f>
        <v>0</v>
      </c>
      <c r="Q75" s="69">
        <f t="shared" si="6"/>
        <v>0</v>
      </c>
      <c r="R75" s="70"/>
      <c r="T75" s="43">
        <f t="shared" si="7"/>
        <v>2280</v>
      </c>
    </row>
    <row r="76" spans="1:20" ht="14.1" customHeight="1">
      <c r="A76" s="53">
        <v>76</v>
      </c>
      <c r="B76" s="447" t="s">
        <v>214</v>
      </c>
      <c r="C76" s="447"/>
      <c r="D76" s="447" t="s">
        <v>213</v>
      </c>
      <c r="E76" s="448"/>
      <c r="F76" s="513" t="s">
        <v>302</v>
      </c>
      <c r="G76" s="437" t="s">
        <v>299</v>
      </c>
      <c r="H76" s="437" t="s">
        <v>150</v>
      </c>
      <c r="I76" s="437" t="s">
        <v>640</v>
      </c>
      <c r="J76" s="457">
        <v>19</v>
      </c>
      <c r="K76" s="449">
        <f t="shared" si="4"/>
        <v>120</v>
      </c>
      <c r="L76" s="399">
        <v>120</v>
      </c>
      <c r="M76" s="67">
        <v>0</v>
      </c>
      <c r="N76" s="68" t="e">
        <f>IF(L76="nio",0,IF(L76&gt;0,L76*J76/P76,0))*VLOOKUP(B76,'2-Kosten per locatie'!$A$15:$C$16,3,FALSE)</f>
        <v>#DIV/0!</v>
      </c>
      <c r="O76" s="68">
        <f t="shared" si="5"/>
        <v>0</v>
      </c>
      <c r="P76" s="69">
        <f>IF(L76="nio",0,IF(L76&gt;0,VLOOKUP(H76,'3-Productie normen'!A:I,VLOOKUP(L76,'3-Productie normen'!$B$38:$C$44,2,FALSE),FALSE)))</f>
        <v>0</v>
      </c>
      <c r="Q76" s="69">
        <f t="shared" si="6"/>
        <v>0</v>
      </c>
      <c r="R76" s="70"/>
      <c r="T76" s="43">
        <f t="shared" si="7"/>
        <v>2280</v>
      </c>
    </row>
    <row r="77" spans="1:20" ht="14.1" customHeight="1">
      <c r="A77" s="53">
        <v>77</v>
      </c>
      <c r="B77" s="447" t="s">
        <v>214</v>
      </c>
      <c r="C77" s="447"/>
      <c r="D77" s="447" t="s">
        <v>213</v>
      </c>
      <c r="E77" s="448"/>
      <c r="F77" s="513" t="s">
        <v>303</v>
      </c>
      <c r="G77" s="437" t="s">
        <v>299</v>
      </c>
      <c r="H77" s="437" t="s">
        <v>150</v>
      </c>
      <c r="I77" s="437" t="s">
        <v>640</v>
      </c>
      <c r="J77" s="457">
        <v>15</v>
      </c>
      <c r="K77" s="449">
        <f t="shared" si="4"/>
        <v>120</v>
      </c>
      <c r="L77" s="399">
        <v>120</v>
      </c>
      <c r="M77" s="67">
        <v>0</v>
      </c>
      <c r="N77" s="68" t="e">
        <f>IF(L77="nio",0,IF(L77&gt;0,L77*J77/P77,0))*VLOOKUP(B77,'2-Kosten per locatie'!$A$15:$C$16,3,FALSE)</f>
        <v>#DIV/0!</v>
      </c>
      <c r="O77" s="68">
        <f t="shared" si="5"/>
        <v>0</v>
      </c>
      <c r="P77" s="69">
        <f>IF(L77="nio",0,IF(L77&gt;0,VLOOKUP(H77,'3-Productie normen'!A:I,VLOOKUP(L77,'3-Productie normen'!$B$38:$C$44,2,FALSE),FALSE)))</f>
        <v>0</v>
      </c>
      <c r="Q77" s="69">
        <f t="shared" si="6"/>
        <v>0</v>
      </c>
      <c r="R77" s="70"/>
      <c r="T77" s="43">
        <f t="shared" si="7"/>
        <v>1800</v>
      </c>
    </row>
    <row r="78" spans="1:20" ht="14.1" customHeight="1">
      <c r="A78" s="53">
        <v>78</v>
      </c>
      <c r="B78" s="447" t="s">
        <v>214</v>
      </c>
      <c r="C78" s="447"/>
      <c r="D78" s="447" t="s">
        <v>213</v>
      </c>
      <c r="E78" s="448"/>
      <c r="F78" s="513" t="s">
        <v>304</v>
      </c>
      <c r="G78" s="437" t="s">
        <v>299</v>
      </c>
      <c r="H78" s="437" t="s">
        <v>150</v>
      </c>
      <c r="I78" s="437" t="s">
        <v>640</v>
      </c>
      <c r="J78" s="457">
        <v>10</v>
      </c>
      <c r="K78" s="449">
        <f t="shared" si="4"/>
        <v>120</v>
      </c>
      <c r="L78" s="399">
        <v>120</v>
      </c>
      <c r="M78" s="67">
        <v>0</v>
      </c>
      <c r="N78" s="68" t="e">
        <f>IF(L78="nio",0,IF(L78&gt;0,L78*J78/P78,0))*VLOOKUP(B78,'2-Kosten per locatie'!$A$15:$C$16,3,FALSE)</f>
        <v>#DIV/0!</v>
      </c>
      <c r="O78" s="68">
        <f t="shared" si="5"/>
        <v>0</v>
      </c>
      <c r="P78" s="69">
        <f>IF(L78="nio",0,IF(L78&gt;0,VLOOKUP(H78,'3-Productie normen'!A:I,VLOOKUP(L78,'3-Productie normen'!$B$38:$C$44,2,FALSE),FALSE)))</f>
        <v>0</v>
      </c>
      <c r="Q78" s="69">
        <f t="shared" si="6"/>
        <v>0</v>
      </c>
      <c r="R78" s="70"/>
      <c r="T78" s="43">
        <f t="shared" si="7"/>
        <v>1200</v>
      </c>
    </row>
    <row r="79" spans="1:20" ht="14.1" customHeight="1">
      <c r="A79" s="53">
        <v>79</v>
      </c>
      <c r="B79" s="447" t="s">
        <v>214</v>
      </c>
      <c r="C79" s="447"/>
      <c r="D79" s="447" t="s">
        <v>213</v>
      </c>
      <c r="E79" s="448"/>
      <c r="F79" s="513" t="s">
        <v>305</v>
      </c>
      <c r="G79" s="437" t="s">
        <v>299</v>
      </c>
      <c r="H79" s="437" t="s">
        <v>150</v>
      </c>
      <c r="I79" s="437" t="s">
        <v>640</v>
      </c>
      <c r="J79" s="457">
        <v>19</v>
      </c>
      <c r="K79" s="449">
        <f t="shared" si="4"/>
        <v>120</v>
      </c>
      <c r="L79" s="399">
        <v>120</v>
      </c>
      <c r="M79" s="67">
        <v>0</v>
      </c>
      <c r="N79" s="68" t="e">
        <f>IF(L79="nio",0,IF(L79&gt;0,L79*J79/P79,0))*VLOOKUP(B79,'2-Kosten per locatie'!$A$15:$C$16,3,FALSE)</f>
        <v>#DIV/0!</v>
      </c>
      <c r="O79" s="68">
        <f t="shared" si="5"/>
        <v>0</v>
      </c>
      <c r="P79" s="69">
        <f>IF(L79="nio",0,IF(L79&gt;0,VLOOKUP(H79,'3-Productie normen'!A:I,VLOOKUP(L79,'3-Productie normen'!$B$38:$C$44,2,FALSE),FALSE)))</f>
        <v>0</v>
      </c>
      <c r="Q79" s="69">
        <f t="shared" si="6"/>
        <v>0</v>
      </c>
      <c r="R79" s="70"/>
      <c r="T79" s="43">
        <f t="shared" si="7"/>
        <v>2280</v>
      </c>
    </row>
    <row r="80" spans="1:20" ht="14.1" customHeight="1">
      <c r="A80" s="53">
        <v>80</v>
      </c>
      <c r="B80" s="447" t="s">
        <v>214</v>
      </c>
      <c r="C80" s="447"/>
      <c r="D80" s="447" t="s">
        <v>213</v>
      </c>
      <c r="E80" s="448"/>
      <c r="F80" s="513" t="s">
        <v>306</v>
      </c>
      <c r="G80" s="437" t="s">
        <v>299</v>
      </c>
      <c r="H80" s="437" t="s">
        <v>150</v>
      </c>
      <c r="I80" s="437" t="s">
        <v>640</v>
      </c>
      <c r="J80" s="457">
        <v>10</v>
      </c>
      <c r="K80" s="449">
        <f t="shared" si="4"/>
        <v>120</v>
      </c>
      <c r="L80" s="399">
        <v>120</v>
      </c>
      <c r="M80" s="67">
        <v>0</v>
      </c>
      <c r="N80" s="68" t="e">
        <f>IF(L80="nio",0,IF(L80&gt;0,L80*J80/P80,0))*VLOOKUP(B80,'2-Kosten per locatie'!$A$15:$C$16,3,FALSE)</f>
        <v>#DIV/0!</v>
      </c>
      <c r="O80" s="68">
        <f t="shared" si="5"/>
        <v>0</v>
      </c>
      <c r="P80" s="69">
        <f>IF(L80="nio",0,IF(L80&gt;0,VLOOKUP(H80,'3-Productie normen'!A:I,VLOOKUP(L80,'3-Productie normen'!$B$38:$C$44,2,FALSE),FALSE)))</f>
        <v>0</v>
      </c>
      <c r="Q80" s="69">
        <f t="shared" si="6"/>
        <v>0</v>
      </c>
      <c r="R80" s="70"/>
      <c r="T80" s="43">
        <f t="shared" si="7"/>
        <v>1200</v>
      </c>
    </row>
    <row r="81" spans="1:20" ht="14.1" customHeight="1">
      <c r="A81" s="53">
        <v>81</v>
      </c>
      <c r="B81" s="447" t="s">
        <v>214</v>
      </c>
      <c r="C81" s="447"/>
      <c r="D81" s="447" t="s">
        <v>213</v>
      </c>
      <c r="E81" s="448"/>
      <c r="F81" s="513" t="s">
        <v>307</v>
      </c>
      <c r="G81" s="437" t="s">
        <v>299</v>
      </c>
      <c r="H81" s="437" t="s">
        <v>150</v>
      </c>
      <c r="I81" s="437" t="s">
        <v>640</v>
      </c>
      <c r="J81" s="457">
        <v>15</v>
      </c>
      <c r="K81" s="449">
        <f t="shared" si="4"/>
        <v>120</v>
      </c>
      <c r="L81" s="399">
        <v>120</v>
      </c>
      <c r="M81" s="67">
        <v>0</v>
      </c>
      <c r="N81" s="68" t="e">
        <f>IF(L81="nio",0,IF(L81&gt;0,L81*J81/P81,0))*VLOOKUP(B81,'2-Kosten per locatie'!$A$15:$C$16,3,FALSE)</f>
        <v>#DIV/0!</v>
      </c>
      <c r="O81" s="68">
        <f t="shared" si="5"/>
        <v>0</v>
      </c>
      <c r="P81" s="69">
        <f>IF(L81="nio",0,IF(L81&gt;0,VLOOKUP(H81,'3-Productie normen'!A:I,VLOOKUP(L81,'3-Productie normen'!$B$38:$C$44,2,FALSE),FALSE)))</f>
        <v>0</v>
      </c>
      <c r="Q81" s="69">
        <f t="shared" si="6"/>
        <v>0</v>
      </c>
      <c r="R81" s="70"/>
      <c r="T81" s="43">
        <f t="shared" si="7"/>
        <v>1800</v>
      </c>
    </row>
    <row r="82" spans="1:20" ht="14.1" customHeight="1">
      <c r="A82" s="53">
        <v>82</v>
      </c>
      <c r="B82" s="447" t="s">
        <v>214</v>
      </c>
      <c r="C82" s="447"/>
      <c r="D82" s="447" t="s">
        <v>213</v>
      </c>
      <c r="E82" s="448"/>
      <c r="F82" s="513" t="s">
        <v>308</v>
      </c>
      <c r="G82" s="437" t="s">
        <v>299</v>
      </c>
      <c r="H82" s="437" t="s">
        <v>150</v>
      </c>
      <c r="I82" s="437" t="s">
        <v>640</v>
      </c>
      <c r="J82" s="457">
        <v>19</v>
      </c>
      <c r="K82" s="449">
        <f t="shared" si="4"/>
        <v>120</v>
      </c>
      <c r="L82" s="399">
        <v>120</v>
      </c>
      <c r="M82" s="67">
        <v>0</v>
      </c>
      <c r="N82" s="68" t="e">
        <f>IF(L82="nio",0,IF(L82&gt;0,L82*J82/P82,0))*VLOOKUP(B82,'2-Kosten per locatie'!$A$15:$C$16,3,FALSE)</f>
        <v>#DIV/0!</v>
      </c>
      <c r="O82" s="68">
        <f t="shared" si="5"/>
        <v>0</v>
      </c>
      <c r="P82" s="69">
        <f>IF(L82="nio",0,IF(L82&gt;0,VLOOKUP(H82,'3-Productie normen'!A:I,VLOOKUP(L82,'3-Productie normen'!$B$38:$C$44,2,FALSE),FALSE)))</f>
        <v>0</v>
      </c>
      <c r="Q82" s="69">
        <f t="shared" si="6"/>
        <v>0</v>
      </c>
      <c r="R82" s="70"/>
      <c r="T82" s="43">
        <f t="shared" si="7"/>
        <v>2280</v>
      </c>
    </row>
    <row r="83" spans="1:20" ht="14.1" customHeight="1">
      <c r="A83" s="53">
        <v>83</v>
      </c>
      <c r="B83" s="447" t="s">
        <v>214</v>
      </c>
      <c r="C83" s="447"/>
      <c r="D83" s="447" t="s">
        <v>213</v>
      </c>
      <c r="E83" s="448"/>
      <c r="F83" s="513" t="s">
        <v>309</v>
      </c>
      <c r="G83" s="437" t="s">
        <v>299</v>
      </c>
      <c r="H83" s="437" t="s">
        <v>150</v>
      </c>
      <c r="I83" s="437" t="s">
        <v>640</v>
      </c>
      <c r="J83" s="457">
        <v>15</v>
      </c>
      <c r="K83" s="449">
        <f t="shared" si="4"/>
        <v>120</v>
      </c>
      <c r="L83" s="399">
        <v>120</v>
      </c>
      <c r="M83" s="67">
        <v>0</v>
      </c>
      <c r="N83" s="68" t="e">
        <f>IF(L83="nio",0,IF(L83&gt;0,L83*J83/P83,0))*VLOOKUP(B83,'2-Kosten per locatie'!$A$15:$C$16,3,FALSE)</f>
        <v>#DIV/0!</v>
      </c>
      <c r="O83" s="68">
        <f t="shared" si="5"/>
        <v>0</v>
      </c>
      <c r="P83" s="69">
        <f>IF(L83="nio",0,IF(L83&gt;0,VLOOKUP(H83,'3-Productie normen'!A:I,VLOOKUP(L83,'3-Productie normen'!$B$38:$C$44,2,FALSE),FALSE)))</f>
        <v>0</v>
      </c>
      <c r="Q83" s="69">
        <f t="shared" si="6"/>
        <v>0</v>
      </c>
      <c r="R83" s="70"/>
      <c r="T83" s="43">
        <f t="shared" si="7"/>
        <v>1800</v>
      </c>
    </row>
    <row r="84" spans="1:20" ht="14.1" customHeight="1">
      <c r="A84" s="53">
        <v>84</v>
      </c>
      <c r="B84" s="447" t="s">
        <v>214</v>
      </c>
      <c r="C84" s="447"/>
      <c r="D84" s="447" t="s">
        <v>213</v>
      </c>
      <c r="E84" s="448"/>
      <c r="F84" s="513" t="s">
        <v>310</v>
      </c>
      <c r="G84" s="437" t="s">
        <v>299</v>
      </c>
      <c r="H84" s="437" t="s">
        <v>150</v>
      </c>
      <c r="I84" s="437" t="s">
        <v>640</v>
      </c>
      <c r="J84" s="457">
        <v>10</v>
      </c>
      <c r="K84" s="449">
        <f t="shared" si="4"/>
        <v>120</v>
      </c>
      <c r="L84" s="399">
        <v>120</v>
      </c>
      <c r="M84" s="67">
        <v>0</v>
      </c>
      <c r="N84" s="68" t="e">
        <f>IF(L84="nio",0,IF(L84&gt;0,L84*J84/P84,0))*VLOOKUP(B84,'2-Kosten per locatie'!$A$15:$C$16,3,FALSE)</f>
        <v>#DIV/0!</v>
      </c>
      <c r="O84" s="68">
        <f t="shared" si="5"/>
        <v>0</v>
      </c>
      <c r="P84" s="69">
        <f>IF(L84="nio",0,IF(L84&gt;0,VLOOKUP(H84,'3-Productie normen'!A:I,VLOOKUP(L84,'3-Productie normen'!$B$38:$C$44,2,FALSE),FALSE)))</f>
        <v>0</v>
      </c>
      <c r="Q84" s="69">
        <f t="shared" si="6"/>
        <v>0</v>
      </c>
      <c r="R84" s="70"/>
      <c r="T84" s="43">
        <f t="shared" si="7"/>
        <v>1200</v>
      </c>
    </row>
    <row r="85" spans="1:20" ht="14.1" customHeight="1">
      <c r="A85" s="53">
        <v>85</v>
      </c>
      <c r="B85" s="447" t="s">
        <v>214</v>
      </c>
      <c r="C85" s="447"/>
      <c r="D85" s="447" t="s">
        <v>217</v>
      </c>
      <c r="E85" s="448"/>
      <c r="F85" s="513" t="s">
        <v>311</v>
      </c>
      <c r="G85" s="437" t="s">
        <v>299</v>
      </c>
      <c r="H85" s="437" t="s">
        <v>150</v>
      </c>
      <c r="I85" s="437" t="s">
        <v>640</v>
      </c>
      <c r="J85" s="457">
        <v>10</v>
      </c>
      <c r="K85" s="449">
        <f t="shared" si="4"/>
        <v>120</v>
      </c>
      <c r="L85" s="399">
        <v>120</v>
      </c>
      <c r="M85" s="67">
        <v>0</v>
      </c>
      <c r="N85" s="68" t="e">
        <f>IF(L85="nio",0,IF(L85&gt;0,L85*J85/P85,0))*VLOOKUP(B85,'2-Kosten per locatie'!$A$15:$C$16,3,FALSE)</f>
        <v>#DIV/0!</v>
      </c>
      <c r="O85" s="68">
        <f t="shared" si="5"/>
        <v>0</v>
      </c>
      <c r="P85" s="69">
        <f>IF(L85="nio",0,IF(L85&gt;0,VLOOKUP(H85,'3-Productie normen'!A:I,VLOOKUP(L85,'3-Productie normen'!$B$38:$C$44,2,FALSE),FALSE)))</f>
        <v>0</v>
      </c>
      <c r="Q85" s="69">
        <f t="shared" si="6"/>
        <v>0</v>
      </c>
      <c r="R85" s="70"/>
      <c r="T85" s="43">
        <f t="shared" si="7"/>
        <v>1200</v>
      </c>
    </row>
    <row r="86" spans="1:20" ht="14.1" customHeight="1">
      <c r="A86" s="53">
        <v>86</v>
      </c>
      <c r="B86" s="447" t="s">
        <v>214</v>
      </c>
      <c r="C86" s="447"/>
      <c r="D86" s="447" t="s">
        <v>217</v>
      </c>
      <c r="E86" s="448"/>
      <c r="F86" s="513" t="s">
        <v>312</v>
      </c>
      <c r="G86" s="437" t="s">
        <v>299</v>
      </c>
      <c r="H86" s="437" t="s">
        <v>150</v>
      </c>
      <c r="I86" s="437" t="s">
        <v>640</v>
      </c>
      <c r="J86" s="457">
        <v>17</v>
      </c>
      <c r="K86" s="449">
        <f t="shared" si="4"/>
        <v>120</v>
      </c>
      <c r="L86" s="399">
        <v>120</v>
      </c>
      <c r="M86" s="67">
        <v>0</v>
      </c>
      <c r="N86" s="68" t="e">
        <f>IF(L86="nio",0,IF(L86&gt;0,L86*J86/P86,0))*VLOOKUP(B86,'2-Kosten per locatie'!$A$15:$C$16,3,FALSE)</f>
        <v>#DIV/0!</v>
      </c>
      <c r="O86" s="68">
        <f t="shared" si="5"/>
        <v>0</v>
      </c>
      <c r="P86" s="69">
        <f>IF(L86="nio",0,IF(L86&gt;0,VLOOKUP(H86,'3-Productie normen'!A:I,VLOOKUP(L86,'3-Productie normen'!$B$38:$C$44,2,FALSE),FALSE)))</f>
        <v>0</v>
      </c>
      <c r="Q86" s="69">
        <f t="shared" si="6"/>
        <v>0</v>
      </c>
      <c r="R86" s="70"/>
      <c r="T86" s="43">
        <f t="shared" si="7"/>
        <v>2040</v>
      </c>
    </row>
    <row r="87" spans="1:20" ht="14.1" customHeight="1">
      <c r="A87" s="53">
        <v>87</v>
      </c>
      <c r="B87" s="447" t="s">
        <v>214</v>
      </c>
      <c r="C87" s="447"/>
      <c r="D87" s="447" t="s">
        <v>217</v>
      </c>
      <c r="E87" s="448"/>
      <c r="F87" s="513" t="s">
        <v>313</v>
      </c>
      <c r="G87" s="437" t="s">
        <v>299</v>
      </c>
      <c r="H87" s="437" t="s">
        <v>150</v>
      </c>
      <c r="I87" s="437" t="s">
        <v>640</v>
      </c>
      <c r="J87" s="457">
        <v>11</v>
      </c>
      <c r="K87" s="449">
        <f t="shared" si="4"/>
        <v>120</v>
      </c>
      <c r="L87" s="399">
        <v>120</v>
      </c>
      <c r="M87" s="67">
        <v>0</v>
      </c>
      <c r="N87" s="68" t="e">
        <f>IF(L87="nio",0,IF(L87&gt;0,L87*J87/P87,0))*VLOOKUP(B87,'2-Kosten per locatie'!$A$15:$C$16,3,FALSE)</f>
        <v>#DIV/0!</v>
      </c>
      <c r="O87" s="68">
        <f t="shared" si="5"/>
        <v>0</v>
      </c>
      <c r="P87" s="69">
        <f>IF(L87="nio",0,IF(L87&gt;0,VLOOKUP(H87,'3-Productie normen'!A:I,VLOOKUP(L87,'3-Productie normen'!$B$38:$C$44,2,FALSE),FALSE)))</f>
        <v>0</v>
      </c>
      <c r="Q87" s="69">
        <f t="shared" si="6"/>
        <v>0</v>
      </c>
      <c r="R87" s="70"/>
      <c r="T87" s="43">
        <f t="shared" si="7"/>
        <v>1320</v>
      </c>
    </row>
    <row r="88" spans="1:20" ht="14.1" customHeight="1">
      <c r="A88" s="53">
        <v>88</v>
      </c>
      <c r="B88" s="447" t="s">
        <v>214</v>
      </c>
      <c r="C88" s="447"/>
      <c r="D88" s="447" t="s">
        <v>213</v>
      </c>
      <c r="E88" s="448"/>
      <c r="F88" s="513" t="s">
        <v>314</v>
      </c>
      <c r="G88" s="437" t="s">
        <v>315</v>
      </c>
      <c r="H88" s="447" t="s">
        <v>685</v>
      </c>
      <c r="I88" s="437" t="s">
        <v>640</v>
      </c>
      <c r="J88" s="457">
        <v>51</v>
      </c>
      <c r="K88" s="449">
        <f t="shared" si="4"/>
        <v>200</v>
      </c>
      <c r="L88" s="399">
        <v>200</v>
      </c>
      <c r="M88" s="67">
        <v>0</v>
      </c>
      <c r="N88" s="68" t="e">
        <f>IF(L88="nio",0,IF(L88&gt;0,L88*J88/P88,0))*VLOOKUP(B88,'2-Kosten per locatie'!$A$15:$C$16,3,FALSE)</f>
        <v>#DIV/0!</v>
      </c>
      <c r="O88" s="68">
        <f t="shared" si="5"/>
        <v>0</v>
      </c>
      <c r="P88" s="69">
        <f>IF(L88="nio",0,IF(L88&gt;0,VLOOKUP(H88,'3-Productie normen'!A:I,VLOOKUP(L88,'3-Productie normen'!$B$38:$C$44,2,FALSE),FALSE)))</f>
        <v>0</v>
      </c>
      <c r="Q88" s="69">
        <f t="shared" si="6"/>
        <v>0</v>
      </c>
      <c r="R88" s="70"/>
      <c r="T88" s="43">
        <f t="shared" si="7"/>
        <v>10200</v>
      </c>
    </row>
    <row r="89" spans="1:20" ht="14.1" customHeight="1">
      <c r="A89" s="53">
        <v>89</v>
      </c>
      <c r="B89" s="447" t="s">
        <v>214</v>
      </c>
      <c r="C89" s="447"/>
      <c r="D89" s="447" t="s">
        <v>213</v>
      </c>
      <c r="E89" s="448"/>
      <c r="F89" s="513" t="s">
        <v>316</v>
      </c>
      <c r="G89" s="437" t="s">
        <v>315</v>
      </c>
      <c r="H89" s="447" t="s">
        <v>685</v>
      </c>
      <c r="I89" s="437" t="s">
        <v>640</v>
      </c>
      <c r="J89" s="457">
        <v>51</v>
      </c>
      <c r="K89" s="449">
        <f t="shared" si="4"/>
        <v>200</v>
      </c>
      <c r="L89" s="399">
        <v>200</v>
      </c>
      <c r="M89" s="67">
        <v>0</v>
      </c>
      <c r="N89" s="68" t="e">
        <f>IF(L89="nio",0,IF(L89&gt;0,L89*J89/P89,0))*VLOOKUP(B89,'2-Kosten per locatie'!$A$15:$C$16,3,FALSE)</f>
        <v>#DIV/0!</v>
      </c>
      <c r="O89" s="68">
        <f t="shared" si="5"/>
        <v>0</v>
      </c>
      <c r="P89" s="69">
        <f>IF(L89="nio",0,IF(L89&gt;0,VLOOKUP(H89,'3-Productie normen'!A:I,VLOOKUP(L89,'3-Productie normen'!$B$38:$C$44,2,FALSE),FALSE)))</f>
        <v>0</v>
      </c>
      <c r="Q89" s="69">
        <f t="shared" si="6"/>
        <v>0</v>
      </c>
      <c r="R89" s="70"/>
      <c r="T89" s="43">
        <f t="shared" si="7"/>
        <v>10200</v>
      </c>
    </row>
    <row r="90" spans="1:20" ht="14.1" customHeight="1">
      <c r="A90" s="53">
        <v>90</v>
      </c>
      <c r="B90" s="447" t="s">
        <v>214</v>
      </c>
      <c r="C90" s="447"/>
      <c r="D90" s="447" t="s">
        <v>213</v>
      </c>
      <c r="E90" s="448"/>
      <c r="F90" s="513" t="s">
        <v>317</v>
      </c>
      <c r="G90" s="437" t="s">
        <v>315</v>
      </c>
      <c r="H90" s="447" t="s">
        <v>685</v>
      </c>
      <c r="I90" s="437" t="s">
        <v>640</v>
      </c>
      <c r="J90" s="457">
        <v>51</v>
      </c>
      <c r="K90" s="449">
        <f t="shared" si="4"/>
        <v>200</v>
      </c>
      <c r="L90" s="399">
        <v>200</v>
      </c>
      <c r="M90" s="67">
        <v>0</v>
      </c>
      <c r="N90" s="68" t="e">
        <f>IF(L90="nio",0,IF(L90&gt;0,L90*J90/P90,0))*VLOOKUP(B90,'2-Kosten per locatie'!$A$15:$C$16,3,FALSE)</f>
        <v>#DIV/0!</v>
      </c>
      <c r="O90" s="68">
        <f t="shared" si="5"/>
        <v>0</v>
      </c>
      <c r="P90" s="69">
        <f>IF(L90="nio",0,IF(L90&gt;0,VLOOKUP(H90,'3-Productie normen'!A:I,VLOOKUP(L90,'3-Productie normen'!$B$38:$C$44,2,FALSE),FALSE)))</f>
        <v>0</v>
      </c>
      <c r="Q90" s="69">
        <f t="shared" si="6"/>
        <v>0</v>
      </c>
      <c r="R90" s="70"/>
      <c r="T90" s="43">
        <f t="shared" si="7"/>
        <v>10200</v>
      </c>
    </row>
    <row r="91" spans="1:20" ht="14.1" customHeight="1">
      <c r="A91" s="53">
        <v>91</v>
      </c>
      <c r="B91" s="447" t="s">
        <v>214</v>
      </c>
      <c r="C91" s="447"/>
      <c r="D91" s="447" t="s">
        <v>213</v>
      </c>
      <c r="E91" s="448"/>
      <c r="F91" s="513" t="s">
        <v>318</v>
      </c>
      <c r="G91" s="437" t="s">
        <v>315</v>
      </c>
      <c r="H91" s="447" t="s">
        <v>685</v>
      </c>
      <c r="I91" s="437" t="s">
        <v>640</v>
      </c>
      <c r="J91" s="457">
        <v>51</v>
      </c>
      <c r="K91" s="449">
        <f t="shared" si="4"/>
        <v>200</v>
      </c>
      <c r="L91" s="399">
        <v>200</v>
      </c>
      <c r="M91" s="67">
        <v>0</v>
      </c>
      <c r="N91" s="68" t="e">
        <f>IF(L91="nio",0,IF(L91&gt;0,L91*J91/P91,0))*VLOOKUP(B91,'2-Kosten per locatie'!$A$15:$C$16,3,FALSE)</f>
        <v>#DIV/0!</v>
      </c>
      <c r="O91" s="68">
        <f t="shared" si="5"/>
        <v>0</v>
      </c>
      <c r="P91" s="69">
        <f>IF(L91="nio",0,IF(L91&gt;0,VLOOKUP(H91,'3-Productie normen'!A:I,VLOOKUP(L91,'3-Productie normen'!$B$38:$C$44,2,FALSE),FALSE)))</f>
        <v>0</v>
      </c>
      <c r="Q91" s="69">
        <f t="shared" si="6"/>
        <v>0</v>
      </c>
      <c r="R91" s="70"/>
      <c r="T91" s="43">
        <f t="shared" si="7"/>
        <v>10200</v>
      </c>
    </row>
    <row r="92" spans="1:20" ht="14.1" customHeight="1">
      <c r="A92" s="53">
        <v>92</v>
      </c>
      <c r="B92" s="447" t="s">
        <v>214</v>
      </c>
      <c r="C92" s="447"/>
      <c r="D92" s="447" t="s">
        <v>213</v>
      </c>
      <c r="E92" s="448"/>
      <c r="F92" s="513" t="s">
        <v>319</v>
      </c>
      <c r="G92" s="437" t="s">
        <v>315</v>
      </c>
      <c r="H92" s="447" t="s">
        <v>685</v>
      </c>
      <c r="I92" s="437" t="s">
        <v>640</v>
      </c>
      <c r="J92" s="457">
        <v>54</v>
      </c>
      <c r="K92" s="449">
        <f t="shared" si="4"/>
        <v>200</v>
      </c>
      <c r="L92" s="399">
        <v>200</v>
      </c>
      <c r="M92" s="67">
        <v>0</v>
      </c>
      <c r="N92" s="68" t="e">
        <f>IF(L92="nio",0,IF(L92&gt;0,L92*J92/P92,0))*VLOOKUP(B92,'2-Kosten per locatie'!$A$15:$C$16,3,FALSE)</f>
        <v>#DIV/0!</v>
      </c>
      <c r="O92" s="68">
        <f t="shared" si="5"/>
        <v>0</v>
      </c>
      <c r="P92" s="69">
        <f>IF(L92="nio",0,IF(L92&gt;0,VLOOKUP(H92,'3-Productie normen'!A:I,VLOOKUP(L92,'3-Productie normen'!$B$38:$C$44,2,FALSE),FALSE)))</f>
        <v>0</v>
      </c>
      <c r="Q92" s="69">
        <f t="shared" si="6"/>
        <v>0</v>
      </c>
      <c r="R92" s="70"/>
      <c r="T92" s="43">
        <f t="shared" si="7"/>
        <v>10800</v>
      </c>
    </row>
    <row r="93" spans="1:20" ht="14.1" customHeight="1">
      <c r="A93" s="53">
        <v>93</v>
      </c>
      <c r="B93" s="447" t="s">
        <v>214</v>
      </c>
      <c r="C93" s="447"/>
      <c r="D93" s="447" t="s">
        <v>213</v>
      </c>
      <c r="E93" s="448"/>
      <c r="F93" s="513" t="s">
        <v>320</v>
      </c>
      <c r="G93" s="437" t="s">
        <v>315</v>
      </c>
      <c r="H93" s="447" t="s">
        <v>685</v>
      </c>
      <c r="I93" s="437" t="s">
        <v>640</v>
      </c>
      <c r="J93" s="457">
        <v>51</v>
      </c>
      <c r="K93" s="449">
        <f t="shared" si="4"/>
        <v>200</v>
      </c>
      <c r="L93" s="399">
        <v>200</v>
      </c>
      <c r="M93" s="67">
        <v>0</v>
      </c>
      <c r="N93" s="68" t="e">
        <f>IF(L93="nio",0,IF(L93&gt;0,L93*J93/P93,0))*VLOOKUP(B93,'2-Kosten per locatie'!$A$15:$C$16,3,FALSE)</f>
        <v>#DIV/0!</v>
      </c>
      <c r="O93" s="68">
        <f t="shared" si="5"/>
        <v>0</v>
      </c>
      <c r="P93" s="69">
        <f>IF(L93="nio",0,IF(L93&gt;0,VLOOKUP(H93,'3-Productie normen'!A:I,VLOOKUP(L93,'3-Productie normen'!$B$38:$C$44,2,FALSE),FALSE)))</f>
        <v>0</v>
      </c>
      <c r="Q93" s="69">
        <f t="shared" si="6"/>
        <v>0</v>
      </c>
      <c r="R93" s="70"/>
      <c r="T93" s="43">
        <f t="shared" si="7"/>
        <v>10200</v>
      </c>
    </row>
    <row r="94" spans="1:20" ht="14.1" customHeight="1">
      <c r="A94" s="53">
        <v>94</v>
      </c>
      <c r="B94" s="447" t="s">
        <v>214</v>
      </c>
      <c r="C94" s="447"/>
      <c r="D94" s="447" t="s">
        <v>213</v>
      </c>
      <c r="E94" s="448"/>
      <c r="F94" s="513" t="s">
        <v>321</v>
      </c>
      <c r="G94" s="437" t="s">
        <v>315</v>
      </c>
      <c r="H94" s="447" t="s">
        <v>685</v>
      </c>
      <c r="I94" s="437" t="s">
        <v>640</v>
      </c>
      <c r="J94" s="457">
        <v>51</v>
      </c>
      <c r="K94" s="449">
        <f t="shared" si="4"/>
        <v>200</v>
      </c>
      <c r="L94" s="399">
        <v>200</v>
      </c>
      <c r="M94" s="67">
        <v>0</v>
      </c>
      <c r="N94" s="68" t="e">
        <f>IF(L94="nio",0,IF(L94&gt;0,L94*J94/P94,0))*VLOOKUP(B94,'2-Kosten per locatie'!$A$15:$C$16,3,FALSE)</f>
        <v>#DIV/0!</v>
      </c>
      <c r="O94" s="68">
        <f t="shared" si="5"/>
        <v>0</v>
      </c>
      <c r="P94" s="69">
        <f>IF(L94="nio",0,IF(L94&gt;0,VLOOKUP(H94,'3-Productie normen'!A:I,VLOOKUP(L94,'3-Productie normen'!$B$38:$C$44,2,FALSE),FALSE)))</f>
        <v>0</v>
      </c>
      <c r="Q94" s="69">
        <f t="shared" si="6"/>
        <v>0</v>
      </c>
      <c r="R94" s="70"/>
      <c r="T94" s="43">
        <f t="shared" si="7"/>
        <v>10200</v>
      </c>
    </row>
    <row r="95" spans="1:20" ht="14.1" customHeight="1">
      <c r="A95" s="53">
        <v>95</v>
      </c>
      <c r="B95" s="447" t="s">
        <v>214</v>
      </c>
      <c r="C95" s="447"/>
      <c r="D95" s="447" t="s">
        <v>213</v>
      </c>
      <c r="E95" s="448"/>
      <c r="F95" s="513" t="s">
        <v>322</v>
      </c>
      <c r="G95" s="437" t="s">
        <v>315</v>
      </c>
      <c r="H95" s="447" t="s">
        <v>685</v>
      </c>
      <c r="I95" s="437" t="s">
        <v>640</v>
      </c>
      <c r="J95" s="457">
        <v>51</v>
      </c>
      <c r="K95" s="449">
        <f t="shared" si="4"/>
        <v>200</v>
      </c>
      <c r="L95" s="399">
        <v>200</v>
      </c>
      <c r="M95" s="67">
        <v>0</v>
      </c>
      <c r="N95" s="68" t="e">
        <f>IF(L95="nio",0,IF(L95&gt;0,L95*J95/P95,0))*VLOOKUP(B95,'2-Kosten per locatie'!$A$15:$C$16,3,FALSE)</f>
        <v>#DIV/0!</v>
      </c>
      <c r="O95" s="68">
        <f t="shared" si="5"/>
        <v>0</v>
      </c>
      <c r="P95" s="69">
        <f>IF(L95="nio",0,IF(L95&gt;0,VLOOKUP(H95,'3-Productie normen'!A:I,VLOOKUP(L95,'3-Productie normen'!$B$38:$C$44,2,FALSE),FALSE)))</f>
        <v>0</v>
      </c>
      <c r="Q95" s="69">
        <f t="shared" si="6"/>
        <v>0</v>
      </c>
      <c r="R95" s="70"/>
      <c r="T95" s="43">
        <f t="shared" si="7"/>
        <v>10200</v>
      </c>
    </row>
    <row r="96" spans="1:20" ht="14.1" customHeight="1">
      <c r="A96" s="53">
        <v>96</v>
      </c>
      <c r="B96" s="447" t="s">
        <v>214</v>
      </c>
      <c r="C96" s="447"/>
      <c r="D96" s="447" t="s">
        <v>213</v>
      </c>
      <c r="E96" s="448"/>
      <c r="F96" s="513" t="s">
        <v>323</v>
      </c>
      <c r="G96" s="437" t="s">
        <v>315</v>
      </c>
      <c r="H96" s="447" t="s">
        <v>685</v>
      </c>
      <c r="I96" s="437" t="s">
        <v>640</v>
      </c>
      <c r="J96" s="457">
        <v>51</v>
      </c>
      <c r="K96" s="449">
        <f t="shared" si="4"/>
        <v>200</v>
      </c>
      <c r="L96" s="399">
        <v>200</v>
      </c>
      <c r="M96" s="67">
        <v>0</v>
      </c>
      <c r="N96" s="68" t="e">
        <f>IF(L96="nio",0,IF(L96&gt;0,L96*J96/P96,0))*VLOOKUP(B96,'2-Kosten per locatie'!$A$15:$C$16,3,FALSE)</f>
        <v>#DIV/0!</v>
      </c>
      <c r="O96" s="68">
        <f t="shared" si="5"/>
        <v>0</v>
      </c>
      <c r="P96" s="69">
        <f>IF(L96="nio",0,IF(L96&gt;0,VLOOKUP(H96,'3-Productie normen'!A:I,VLOOKUP(L96,'3-Productie normen'!$B$38:$C$44,2,FALSE),FALSE)))</f>
        <v>0</v>
      </c>
      <c r="Q96" s="69">
        <f t="shared" si="6"/>
        <v>0</v>
      </c>
      <c r="R96" s="70"/>
      <c r="T96" s="43">
        <f t="shared" si="7"/>
        <v>10200</v>
      </c>
    </row>
    <row r="97" spans="1:20" ht="14.1" customHeight="1">
      <c r="A97" s="53">
        <v>97</v>
      </c>
      <c r="B97" s="447" t="s">
        <v>214</v>
      </c>
      <c r="C97" s="447"/>
      <c r="D97" s="447" t="s">
        <v>213</v>
      </c>
      <c r="E97" s="448"/>
      <c r="F97" s="513" t="s">
        <v>324</v>
      </c>
      <c r="G97" s="437" t="s">
        <v>315</v>
      </c>
      <c r="H97" s="447" t="s">
        <v>685</v>
      </c>
      <c r="I97" s="437" t="s">
        <v>640</v>
      </c>
      <c r="J97" s="457">
        <v>54</v>
      </c>
      <c r="K97" s="449">
        <f t="shared" si="4"/>
        <v>200</v>
      </c>
      <c r="L97" s="399">
        <v>200</v>
      </c>
      <c r="M97" s="67">
        <v>0</v>
      </c>
      <c r="N97" s="68" t="e">
        <f>IF(L97="nio",0,IF(L97&gt;0,L97*J97/P97,0))*VLOOKUP(B97,'2-Kosten per locatie'!$A$15:$C$16,3,FALSE)</f>
        <v>#DIV/0!</v>
      </c>
      <c r="O97" s="68">
        <f t="shared" si="5"/>
        <v>0</v>
      </c>
      <c r="P97" s="69">
        <f>IF(L97="nio",0,IF(L97&gt;0,VLOOKUP(H97,'3-Productie normen'!A:I,VLOOKUP(L97,'3-Productie normen'!$B$38:$C$44,2,FALSE),FALSE)))</f>
        <v>0</v>
      </c>
      <c r="Q97" s="69">
        <f t="shared" si="6"/>
        <v>0</v>
      </c>
      <c r="R97" s="70"/>
      <c r="T97" s="43">
        <f t="shared" si="7"/>
        <v>10800</v>
      </c>
    </row>
    <row r="98" spans="1:20" ht="14.1" customHeight="1">
      <c r="A98" s="53">
        <v>98</v>
      </c>
      <c r="B98" s="447" t="s">
        <v>214</v>
      </c>
      <c r="C98" s="447"/>
      <c r="D98" s="447" t="s">
        <v>213</v>
      </c>
      <c r="E98" s="448"/>
      <c r="F98" s="513" t="s">
        <v>325</v>
      </c>
      <c r="G98" s="437" t="s">
        <v>315</v>
      </c>
      <c r="H98" s="447" t="s">
        <v>685</v>
      </c>
      <c r="I98" s="437" t="s">
        <v>640</v>
      </c>
      <c r="J98" s="457">
        <v>51</v>
      </c>
      <c r="K98" s="449">
        <f t="shared" si="4"/>
        <v>200</v>
      </c>
      <c r="L98" s="399">
        <v>200</v>
      </c>
      <c r="M98" s="67">
        <v>0</v>
      </c>
      <c r="N98" s="68" t="e">
        <f>IF(L98="nio",0,IF(L98&gt;0,L98*J98/P98,0))*VLOOKUP(B98,'2-Kosten per locatie'!$A$15:$C$16,3,FALSE)</f>
        <v>#DIV/0!</v>
      </c>
      <c r="O98" s="68">
        <f t="shared" si="5"/>
        <v>0</v>
      </c>
      <c r="P98" s="69">
        <f>IF(L98="nio",0,IF(L98&gt;0,VLOOKUP(H98,'3-Productie normen'!A:I,VLOOKUP(L98,'3-Productie normen'!$B$38:$C$44,2,FALSE),FALSE)))</f>
        <v>0</v>
      </c>
      <c r="Q98" s="69">
        <f t="shared" si="6"/>
        <v>0</v>
      </c>
      <c r="R98" s="70"/>
      <c r="T98" s="43">
        <f t="shared" si="7"/>
        <v>10200</v>
      </c>
    </row>
    <row r="99" spans="1:20" ht="14.1" customHeight="1">
      <c r="A99" s="53">
        <v>99</v>
      </c>
      <c r="B99" s="447" t="s">
        <v>214</v>
      </c>
      <c r="C99" s="447"/>
      <c r="D99" s="447" t="s">
        <v>213</v>
      </c>
      <c r="E99" s="448"/>
      <c r="F99" s="513" t="s">
        <v>326</v>
      </c>
      <c r="G99" s="437" t="s">
        <v>315</v>
      </c>
      <c r="H99" s="447" t="s">
        <v>685</v>
      </c>
      <c r="I99" s="437" t="s">
        <v>640</v>
      </c>
      <c r="J99" s="457">
        <v>51</v>
      </c>
      <c r="K99" s="449">
        <f t="shared" si="4"/>
        <v>200</v>
      </c>
      <c r="L99" s="399">
        <v>200</v>
      </c>
      <c r="M99" s="67">
        <v>0</v>
      </c>
      <c r="N99" s="68" t="e">
        <f>IF(L99="nio",0,IF(L99&gt;0,L99*J99/P99,0))*VLOOKUP(B99,'2-Kosten per locatie'!$A$15:$C$16,3,FALSE)</f>
        <v>#DIV/0!</v>
      </c>
      <c r="O99" s="68">
        <f t="shared" si="5"/>
        <v>0</v>
      </c>
      <c r="P99" s="69">
        <f>IF(L99="nio",0,IF(L99&gt;0,VLOOKUP(H99,'3-Productie normen'!A:I,VLOOKUP(L99,'3-Productie normen'!$B$38:$C$44,2,FALSE),FALSE)))</f>
        <v>0</v>
      </c>
      <c r="Q99" s="69">
        <f t="shared" si="6"/>
        <v>0</v>
      </c>
      <c r="R99" s="70"/>
      <c r="T99" s="43">
        <f t="shared" si="7"/>
        <v>10200</v>
      </c>
    </row>
    <row r="100" spans="1:20" ht="14.1" customHeight="1">
      <c r="A100" s="53">
        <v>100</v>
      </c>
      <c r="B100" s="447" t="s">
        <v>214</v>
      </c>
      <c r="C100" s="447"/>
      <c r="D100" s="447" t="s">
        <v>213</v>
      </c>
      <c r="E100" s="448"/>
      <c r="F100" s="513" t="s">
        <v>327</v>
      </c>
      <c r="G100" s="437" t="s">
        <v>315</v>
      </c>
      <c r="H100" s="447" t="s">
        <v>685</v>
      </c>
      <c r="I100" s="437" t="s">
        <v>640</v>
      </c>
      <c r="J100" s="457">
        <v>51</v>
      </c>
      <c r="K100" s="449">
        <f t="shared" si="4"/>
        <v>200</v>
      </c>
      <c r="L100" s="399">
        <v>200</v>
      </c>
      <c r="M100" s="67">
        <v>0</v>
      </c>
      <c r="N100" s="68" t="e">
        <f>IF(L100="nio",0,IF(L100&gt;0,L100*J100/P100,0))*VLOOKUP(B100,'2-Kosten per locatie'!$A$15:$C$16,3,FALSE)</f>
        <v>#DIV/0!</v>
      </c>
      <c r="O100" s="68">
        <f t="shared" si="5"/>
        <v>0</v>
      </c>
      <c r="P100" s="69">
        <f>IF(L100="nio",0,IF(L100&gt;0,VLOOKUP(H100,'3-Productie normen'!A:I,VLOOKUP(L100,'3-Productie normen'!$B$38:$C$44,2,FALSE),FALSE)))</f>
        <v>0</v>
      </c>
      <c r="Q100" s="69">
        <f t="shared" si="6"/>
        <v>0</v>
      </c>
      <c r="R100" s="70"/>
      <c r="T100" s="43">
        <f t="shared" si="7"/>
        <v>10200</v>
      </c>
    </row>
    <row r="101" spans="1:20" ht="14.1" customHeight="1">
      <c r="A101" s="53">
        <v>101</v>
      </c>
      <c r="B101" s="447" t="s">
        <v>214</v>
      </c>
      <c r="C101" s="447"/>
      <c r="D101" s="447" t="s">
        <v>213</v>
      </c>
      <c r="E101" s="448"/>
      <c r="F101" s="513" t="s">
        <v>328</v>
      </c>
      <c r="G101" s="437" t="s">
        <v>315</v>
      </c>
      <c r="H101" s="447" t="s">
        <v>685</v>
      </c>
      <c r="I101" s="437" t="s">
        <v>640</v>
      </c>
      <c r="J101" s="457">
        <v>51</v>
      </c>
      <c r="K101" s="449">
        <f t="shared" si="4"/>
        <v>200</v>
      </c>
      <c r="L101" s="399">
        <v>200</v>
      </c>
      <c r="M101" s="67">
        <v>0</v>
      </c>
      <c r="N101" s="68" t="e">
        <f>IF(L101="nio",0,IF(L101&gt;0,L101*J101/P101,0))*VLOOKUP(B101,'2-Kosten per locatie'!$A$15:$C$16,3,FALSE)</f>
        <v>#DIV/0!</v>
      </c>
      <c r="O101" s="68">
        <f t="shared" si="5"/>
        <v>0</v>
      </c>
      <c r="P101" s="69">
        <f>IF(L101="nio",0,IF(L101&gt;0,VLOOKUP(H101,'3-Productie normen'!A:I,VLOOKUP(L101,'3-Productie normen'!$B$38:$C$44,2,FALSE),FALSE)))</f>
        <v>0</v>
      </c>
      <c r="Q101" s="69">
        <f t="shared" si="6"/>
        <v>0</v>
      </c>
      <c r="R101" s="70"/>
      <c r="T101" s="43">
        <f t="shared" si="7"/>
        <v>10200</v>
      </c>
    </row>
    <row r="102" spans="1:20" ht="14.1" customHeight="1">
      <c r="A102" s="53">
        <v>102</v>
      </c>
      <c r="B102" s="447" t="s">
        <v>214</v>
      </c>
      <c r="C102" s="447"/>
      <c r="D102" s="447" t="s">
        <v>213</v>
      </c>
      <c r="E102" s="448"/>
      <c r="F102" s="513" t="s">
        <v>329</v>
      </c>
      <c r="G102" s="437" t="s">
        <v>315</v>
      </c>
      <c r="H102" s="447" t="s">
        <v>685</v>
      </c>
      <c r="I102" s="437" t="s">
        <v>640</v>
      </c>
      <c r="J102" s="457">
        <v>54</v>
      </c>
      <c r="K102" s="449">
        <f t="shared" si="4"/>
        <v>200</v>
      </c>
      <c r="L102" s="399">
        <v>200</v>
      </c>
      <c r="M102" s="67">
        <v>0</v>
      </c>
      <c r="N102" s="68" t="e">
        <f>IF(L102="nio",0,IF(L102&gt;0,L102*J102/P102,0))*VLOOKUP(B102,'2-Kosten per locatie'!$A$15:$C$16,3,FALSE)</f>
        <v>#DIV/0!</v>
      </c>
      <c r="O102" s="68">
        <f t="shared" si="5"/>
        <v>0</v>
      </c>
      <c r="P102" s="69">
        <f>IF(L102="nio",0,IF(L102&gt;0,VLOOKUP(H102,'3-Productie normen'!A:I,VLOOKUP(L102,'3-Productie normen'!$B$38:$C$44,2,FALSE),FALSE)))</f>
        <v>0</v>
      </c>
      <c r="Q102" s="69">
        <f t="shared" si="6"/>
        <v>0</v>
      </c>
      <c r="R102" s="70"/>
      <c r="T102" s="43">
        <f t="shared" si="7"/>
        <v>10800</v>
      </c>
    </row>
    <row r="103" spans="1:20" ht="14.1" customHeight="1">
      <c r="A103" s="53">
        <v>103</v>
      </c>
      <c r="B103" s="447" t="s">
        <v>214</v>
      </c>
      <c r="C103" s="447"/>
      <c r="D103" s="447" t="s">
        <v>213</v>
      </c>
      <c r="E103" s="448"/>
      <c r="F103" s="513" t="s">
        <v>330</v>
      </c>
      <c r="G103" s="437" t="s">
        <v>315</v>
      </c>
      <c r="H103" s="447" t="s">
        <v>685</v>
      </c>
      <c r="I103" s="437" t="s">
        <v>640</v>
      </c>
      <c r="J103" s="457">
        <v>51</v>
      </c>
      <c r="K103" s="449">
        <f t="shared" si="4"/>
        <v>200</v>
      </c>
      <c r="L103" s="399">
        <v>200</v>
      </c>
      <c r="M103" s="67">
        <v>0</v>
      </c>
      <c r="N103" s="68" t="e">
        <f>IF(L103="nio",0,IF(L103&gt;0,L103*J103/P103,0))*VLOOKUP(B103,'2-Kosten per locatie'!$A$15:$C$16,3,FALSE)</f>
        <v>#DIV/0!</v>
      </c>
      <c r="O103" s="68">
        <f t="shared" si="5"/>
        <v>0</v>
      </c>
      <c r="P103" s="69">
        <f>IF(L103="nio",0,IF(L103&gt;0,VLOOKUP(H103,'3-Productie normen'!A:I,VLOOKUP(L103,'3-Productie normen'!$B$38:$C$44,2,FALSE),FALSE)))</f>
        <v>0</v>
      </c>
      <c r="Q103" s="69">
        <f t="shared" si="6"/>
        <v>0</v>
      </c>
      <c r="R103" s="70"/>
      <c r="T103" s="43">
        <f t="shared" si="7"/>
        <v>10200</v>
      </c>
    </row>
    <row r="104" spans="1:20" ht="14.1" customHeight="1">
      <c r="A104" s="53">
        <v>104</v>
      </c>
      <c r="B104" s="447" t="s">
        <v>214</v>
      </c>
      <c r="C104" s="447"/>
      <c r="D104" s="447" t="s">
        <v>213</v>
      </c>
      <c r="E104" s="448"/>
      <c r="F104" s="513" t="s">
        <v>331</v>
      </c>
      <c r="G104" s="437" t="s">
        <v>315</v>
      </c>
      <c r="H104" s="447" t="s">
        <v>685</v>
      </c>
      <c r="I104" s="437" t="s">
        <v>640</v>
      </c>
      <c r="J104" s="457">
        <v>51</v>
      </c>
      <c r="K104" s="449">
        <f t="shared" si="4"/>
        <v>200</v>
      </c>
      <c r="L104" s="399">
        <v>200</v>
      </c>
      <c r="M104" s="67">
        <v>0</v>
      </c>
      <c r="N104" s="68" t="e">
        <f>IF(L104="nio",0,IF(L104&gt;0,L104*J104/P104,0))*VLOOKUP(B104,'2-Kosten per locatie'!$A$15:$C$16,3,FALSE)</f>
        <v>#DIV/0!</v>
      </c>
      <c r="O104" s="68">
        <f t="shared" si="5"/>
        <v>0</v>
      </c>
      <c r="P104" s="69">
        <f>IF(L104="nio",0,IF(L104&gt;0,VLOOKUP(H104,'3-Productie normen'!A:I,VLOOKUP(L104,'3-Productie normen'!$B$38:$C$44,2,FALSE),FALSE)))</f>
        <v>0</v>
      </c>
      <c r="Q104" s="69">
        <f t="shared" si="6"/>
        <v>0</v>
      </c>
      <c r="R104" s="70"/>
      <c r="T104" s="43">
        <f t="shared" si="7"/>
        <v>10200</v>
      </c>
    </row>
    <row r="105" spans="1:20" ht="14.1" customHeight="1">
      <c r="A105" s="53">
        <v>105</v>
      </c>
      <c r="B105" s="447" t="s">
        <v>214</v>
      </c>
      <c r="C105" s="447"/>
      <c r="D105" s="447" t="s">
        <v>213</v>
      </c>
      <c r="E105" s="448"/>
      <c r="F105" s="513" t="s">
        <v>332</v>
      </c>
      <c r="G105" s="437" t="s">
        <v>315</v>
      </c>
      <c r="H105" s="447" t="s">
        <v>685</v>
      </c>
      <c r="I105" s="437" t="s">
        <v>640</v>
      </c>
      <c r="J105" s="457">
        <v>51</v>
      </c>
      <c r="K105" s="449">
        <f t="shared" si="4"/>
        <v>200</v>
      </c>
      <c r="L105" s="399">
        <v>200</v>
      </c>
      <c r="M105" s="67">
        <v>0</v>
      </c>
      <c r="N105" s="68" t="e">
        <f>IF(L105="nio",0,IF(L105&gt;0,L105*J105/P105,0))*VLOOKUP(B105,'2-Kosten per locatie'!$A$15:$C$16,3,FALSE)</f>
        <v>#DIV/0!</v>
      </c>
      <c r="O105" s="68">
        <f t="shared" si="5"/>
        <v>0</v>
      </c>
      <c r="P105" s="69">
        <f>IF(L105="nio",0,IF(L105&gt;0,VLOOKUP(H105,'3-Productie normen'!A:I,VLOOKUP(L105,'3-Productie normen'!$B$38:$C$44,2,FALSE),FALSE)))</f>
        <v>0</v>
      </c>
      <c r="Q105" s="69">
        <f t="shared" si="6"/>
        <v>0</v>
      </c>
      <c r="R105" s="70"/>
      <c r="T105" s="43">
        <f t="shared" si="7"/>
        <v>10200</v>
      </c>
    </row>
    <row r="106" spans="1:20" ht="14.1" customHeight="1">
      <c r="A106" s="53">
        <v>106</v>
      </c>
      <c r="B106" s="447" t="s">
        <v>214</v>
      </c>
      <c r="C106" s="447"/>
      <c r="D106" s="447" t="s">
        <v>213</v>
      </c>
      <c r="E106" s="448"/>
      <c r="F106" s="513" t="s">
        <v>333</v>
      </c>
      <c r="G106" s="437" t="s">
        <v>315</v>
      </c>
      <c r="H106" s="447" t="s">
        <v>685</v>
      </c>
      <c r="I106" s="437" t="s">
        <v>640</v>
      </c>
      <c r="J106" s="457">
        <v>51</v>
      </c>
      <c r="K106" s="449">
        <f t="shared" si="4"/>
        <v>200</v>
      </c>
      <c r="L106" s="399">
        <v>200</v>
      </c>
      <c r="M106" s="67">
        <v>0</v>
      </c>
      <c r="N106" s="68" t="e">
        <f>IF(L106="nio",0,IF(L106&gt;0,L106*J106/P106,0))*VLOOKUP(B106,'2-Kosten per locatie'!$A$15:$C$16,3,FALSE)</f>
        <v>#DIV/0!</v>
      </c>
      <c r="O106" s="68">
        <f t="shared" si="5"/>
        <v>0</v>
      </c>
      <c r="P106" s="69">
        <f>IF(L106="nio",0,IF(L106&gt;0,VLOOKUP(H106,'3-Productie normen'!A:I,VLOOKUP(L106,'3-Productie normen'!$B$38:$C$44,2,FALSE),FALSE)))</f>
        <v>0</v>
      </c>
      <c r="Q106" s="69">
        <f t="shared" si="6"/>
        <v>0</v>
      </c>
      <c r="R106" s="70"/>
      <c r="T106" s="43">
        <f t="shared" si="7"/>
        <v>10200</v>
      </c>
    </row>
    <row r="107" spans="1:20" ht="14.1" customHeight="1">
      <c r="A107" s="53">
        <v>107</v>
      </c>
      <c r="B107" s="447" t="s">
        <v>214</v>
      </c>
      <c r="C107" s="447"/>
      <c r="D107" s="447" t="s">
        <v>213</v>
      </c>
      <c r="E107" s="448"/>
      <c r="F107" s="513" t="s">
        <v>334</v>
      </c>
      <c r="G107" s="437" t="s">
        <v>315</v>
      </c>
      <c r="H107" s="447" t="s">
        <v>685</v>
      </c>
      <c r="I107" s="437" t="s">
        <v>640</v>
      </c>
      <c r="J107" s="457">
        <v>54</v>
      </c>
      <c r="K107" s="449">
        <f t="shared" si="4"/>
        <v>200</v>
      </c>
      <c r="L107" s="399">
        <v>200</v>
      </c>
      <c r="M107" s="67">
        <v>0</v>
      </c>
      <c r="N107" s="68" t="e">
        <f>IF(L107="nio",0,IF(L107&gt;0,L107*J107/P107,0))*VLOOKUP(B107,'2-Kosten per locatie'!$A$15:$C$16,3,FALSE)</f>
        <v>#DIV/0!</v>
      </c>
      <c r="O107" s="68">
        <f t="shared" si="5"/>
        <v>0</v>
      </c>
      <c r="P107" s="69">
        <f>IF(L107="nio",0,IF(L107&gt;0,VLOOKUP(H107,'3-Productie normen'!A:I,VLOOKUP(L107,'3-Productie normen'!$B$38:$C$44,2,FALSE),FALSE)))</f>
        <v>0</v>
      </c>
      <c r="Q107" s="69">
        <f t="shared" si="6"/>
        <v>0</v>
      </c>
      <c r="R107" s="70"/>
      <c r="T107" s="43">
        <f t="shared" si="7"/>
        <v>10800</v>
      </c>
    </row>
    <row r="108" spans="1:20" ht="14.1" customHeight="1">
      <c r="A108" s="53">
        <v>108</v>
      </c>
      <c r="B108" s="447" t="s">
        <v>214</v>
      </c>
      <c r="C108" s="447"/>
      <c r="D108" s="447" t="s">
        <v>217</v>
      </c>
      <c r="E108" s="448"/>
      <c r="F108" s="513" t="s">
        <v>335</v>
      </c>
      <c r="G108" s="437" t="s">
        <v>315</v>
      </c>
      <c r="H108" s="447" t="s">
        <v>685</v>
      </c>
      <c r="I108" s="437" t="s">
        <v>640</v>
      </c>
      <c r="J108" s="457">
        <v>50</v>
      </c>
      <c r="K108" s="449">
        <f t="shared" si="4"/>
        <v>200</v>
      </c>
      <c r="L108" s="399">
        <v>200</v>
      </c>
      <c r="M108" s="67">
        <v>0</v>
      </c>
      <c r="N108" s="68" t="e">
        <f>IF(L108="nio",0,IF(L108&gt;0,L108*J108/P108,0))*VLOOKUP(B108,'2-Kosten per locatie'!$A$15:$C$16,3,FALSE)</f>
        <v>#DIV/0!</v>
      </c>
      <c r="O108" s="68">
        <f t="shared" si="5"/>
        <v>0</v>
      </c>
      <c r="P108" s="69">
        <f>IF(L108="nio",0,IF(L108&gt;0,VLOOKUP(H108,'3-Productie normen'!A:I,VLOOKUP(L108,'3-Productie normen'!$B$38:$C$44,2,FALSE),FALSE)))</f>
        <v>0</v>
      </c>
      <c r="Q108" s="69">
        <f t="shared" si="6"/>
        <v>0</v>
      </c>
      <c r="R108" s="70"/>
      <c r="T108" s="43">
        <f t="shared" si="7"/>
        <v>10000</v>
      </c>
    </row>
    <row r="109" spans="1:20" ht="14.1" customHeight="1">
      <c r="A109" s="53">
        <v>109</v>
      </c>
      <c r="B109" s="447" t="s">
        <v>214</v>
      </c>
      <c r="C109" s="447"/>
      <c r="D109" s="447" t="s">
        <v>217</v>
      </c>
      <c r="E109" s="448"/>
      <c r="F109" s="513" t="s">
        <v>336</v>
      </c>
      <c r="G109" s="437" t="s">
        <v>315</v>
      </c>
      <c r="H109" s="447" t="s">
        <v>685</v>
      </c>
      <c r="I109" s="437" t="s">
        <v>640</v>
      </c>
      <c r="J109" s="457">
        <v>50</v>
      </c>
      <c r="K109" s="449">
        <f t="shared" si="4"/>
        <v>200</v>
      </c>
      <c r="L109" s="399">
        <v>200</v>
      </c>
      <c r="M109" s="67">
        <v>0</v>
      </c>
      <c r="N109" s="68" t="e">
        <f>IF(L109="nio",0,IF(L109&gt;0,L109*J109/P109,0))*VLOOKUP(B109,'2-Kosten per locatie'!$A$15:$C$16,3,FALSE)</f>
        <v>#DIV/0!</v>
      </c>
      <c r="O109" s="68">
        <f t="shared" si="5"/>
        <v>0</v>
      </c>
      <c r="P109" s="69">
        <f>IF(L109="nio",0,IF(L109&gt;0,VLOOKUP(H109,'3-Productie normen'!A:I,VLOOKUP(L109,'3-Productie normen'!$B$38:$C$44,2,FALSE),FALSE)))</f>
        <v>0</v>
      </c>
      <c r="Q109" s="69">
        <f t="shared" si="6"/>
        <v>0</v>
      </c>
      <c r="R109" s="70"/>
      <c r="T109" s="43">
        <f t="shared" si="7"/>
        <v>10000</v>
      </c>
    </row>
    <row r="110" spans="1:20" ht="14.1" customHeight="1">
      <c r="A110" s="53">
        <v>110</v>
      </c>
      <c r="B110" s="447" t="s">
        <v>214</v>
      </c>
      <c r="C110" s="447"/>
      <c r="D110" s="447" t="s">
        <v>217</v>
      </c>
      <c r="E110" s="448"/>
      <c r="F110" s="513" t="s">
        <v>337</v>
      </c>
      <c r="G110" s="437" t="s">
        <v>315</v>
      </c>
      <c r="H110" s="447" t="s">
        <v>685</v>
      </c>
      <c r="I110" s="437" t="s">
        <v>640</v>
      </c>
      <c r="J110" s="457">
        <v>50</v>
      </c>
      <c r="K110" s="449">
        <f t="shared" si="4"/>
        <v>200</v>
      </c>
      <c r="L110" s="399">
        <v>200</v>
      </c>
      <c r="M110" s="67">
        <v>0</v>
      </c>
      <c r="N110" s="68" t="e">
        <f>IF(L110="nio",0,IF(L110&gt;0,L110*J110/P110,0))*VLOOKUP(B110,'2-Kosten per locatie'!$A$15:$C$16,3,FALSE)</f>
        <v>#DIV/0!</v>
      </c>
      <c r="O110" s="68">
        <f t="shared" si="5"/>
        <v>0</v>
      </c>
      <c r="P110" s="69">
        <f>IF(L110="nio",0,IF(L110&gt;0,VLOOKUP(H110,'3-Productie normen'!A:I,VLOOKUP(L110,'3-Productie normen'!$B$38:$C$44,2,FALSE),FALSE)))</f>
        <v>0</v>
      </c>
      <c r="Q110" s="69">
        <f t="shared" si="6"/>
        <v>0</v>
      </c>
      <c r="R110" s="70"/>
      <c r="T110" s="43">
        <f t="shared" si="7"/>
        <v>10000</v>
      </c>
    </row>
    <row r="111" spans="1:20" ht="14.1" customHeight="1">
      <c r="A111" s="53">
        <v>111</v>
      </c>
      <c r="B111" s="447" t="s">
        <v>214</v>
      </c>
      <c r="C111" s="447"/>
      <c r="D111" s="447" t="s">
        <v>217</v>
      </c>
      <c r="E111" s="448"/>
      <c r="F111" s="513" t="s">
        <v>338</v>
      </c>
      <c r="G111" s="437" t="s">
        <v>315</v>
      </c>
      <c r="H111" s="447" t="s">
        <v>685</v>
      </c>
      <c r="I111" s="437" t="s">
        <v>640</v>
      </c>
      <c r="J111" s="457">
        <v>50</v>
      </c>
      <c r="K111" s="449">
        <f t="shared" si="4"/>
        <v>200</v>
      </c>
      <c r="L111" s="399">
        <v>200</v>
      </c>
      <c r="M111" s="67">
        <v>0</v>
      </c>
      <c r="N111" s="68" t="e">
        <f>IF(L111="nio",0,IF(L111&gt;0,L111*J111/P111,0))*VLOOKUP(B111,'2-Kosten per locatie'!$A$15:$C$16,3,FALSE)</f>
        <v>#DIV/0!</v>
      </c>
      <c r="O111" s="68">
        <f t="shared" si="5"/>
        <v>0</v>
      </c>
      <c r="P111" s="69">
        <f>IF(L111="nio",0,IF(L111&gt;0,VLOOKUP(H111,'3-Productie normen'!A:I,VLOOKUP(L111,'3-Productie normen'!$B$38:$C$44,2,FALSE),FALSE)))</f>
        <v>0</v>
      </c>
      <c r="Q111" s="69">
        <f t="shared" si="6"/>
        <v>0</v>
      </c>
      <c r="R111" s="70"/>
      <c r="T111" s="43">
        <f t="shared" si="7"/>
        <v>10000</v>
      </c>
    </row>
    <row r="112" spans="1:20" ht="14.1" customHeight="1">
      <c r="A112" s="53">
        <v>112</v>
      </c>
      <c r="B112" s="447" t="s">
        <v>214</v>
      </c>
      <c r="C112" s="447"/>
      <c r="D112" s="447" t="s">
        <v>217</v>
      </c>
      <c r="E112" s="448"/>
      <c r="F112" s="513" t="s">
        <v>339</v>
      </c>
      <c r="G112" s="437" t="s">
        <v>315</v>
      </c>
      <c r="H112" s="447" t="s">
        <v>685</v>
      </c>
      <c r="I112" s="437" t="s">
        <v>640</v>
      </c>
      <c r="J112" s="457">
        <v>52</v>
      </c>
      <c r="K112" s="449">
        <f t="shared" si="4"/>
        <v>200</v>
      </c>
      <c r="L112" s="399">
        <v>200</v>
      </c>
      <c r="M112" s="67">
        <v>0</v>
      </c>
      <c r="N112" s="68" t="e">
        <f>IF(L112="nio",0,IF(L112&gt;0,L112*J112/P112,0))*VLOOKUP(B112,'2-Kosten per locatie'!$A$15:$C$16,3,FALSE)</f>
        <v>#DIV/0!</v>
      </c>
      <c r="O112" s="68">
        <f t="shared" si="5"/>
        <v>0</v>
      </c>
      <c r="P112" s="69">
        <f>IF(L112="nio",0,IF(L112&gt;0,VLOOKUP(H112,'3-Productie normen'!A:I,VLOOKUP(L112,'3-Productie normen'!$B$38:$C$44,2,FALSE),FALSE)))</f>
        <v>0</v>
      </c>
      <c r="Q112" s="69">
        <f t="shared" si="6"/>
        <v>0</v>
      </c>
      <c r="R112" s="70"/>
      <c r="T112" s="43">
        <f t="shared" si="7"/>
        <v>10400</v>
      </c>
    </row>
    <row r="113" spans="1:20" ht="14.1" customHeight="1">
      <c r="A113" s="53">
        <v>113</v>
      </c>
      <c r="B113" s="447" t="s">
        <v>214</v>
      </c>
      <c r="C113" s="447"/>
      <c r="D113" s="447" t="s">
        <v>217</v>
      </c>
      <c r="E113" s="448"/>
      <c r="F113" s="513" t="s">
        <v>340</v>
      </c>
      <c r="G113" s="437" t="s">
        <v>315</v>
      </c>
      <c r="H113" s="447" t="s">
        <v>685</v>
      </c>
      <c r="I113" s="437" t="s">
        <v>640</v>
      </c>
      <c r="J113" s="457">
        <v>50</v>
      </c>
      <c r="K113" s="449">
        <f t="shared" si="4"/>
        <v>200</v>
      </c>
      <c r="L113" s="399">
        <v>200</v>
      </c>
      <c r="M113" s="67">
        <v>0</v>
      </c>
      <c r="N113" s="68" t="e">
        <f>IF(L113="nio",0,IF(L113&gt;0,L113*J113/P113,0))*VLOOKUP(B113,'2-Kosten per locatie'!$A$15:$C$16,3,FALSE)</f>
        <v>#DIV/0!</v>
      </c>
      <c r="O113" s="68">
        <f t="shared" si="5"/>
        <v>0</v>
      </c>
      <c r="P113" s="69">
        <f>IF(L113="nio",0,IF(L113&gt;0,VLOOKUP(H113,'3-Productie normen'!A:I,VLOOKUP(L113,'3-Productie normen'!$B$38:$C$44,2,FALSE),FALSE)))</f>
        <v>0</v>
      </c>
      <c r="Q113" s="69">
        <f t="shared" si="6"/>
        <v>0</v>
      </c>
      <c r="R113" s="70"/>
      <c r="T113" s="43">
        <f t="shared" si="7"/>
        <v>10000</v>
      </c>
    </row>
    <row r="114" spans="1:20" ht="14.1" customHeight="1">
      <c r="A114" s="53">
        <v>114</v>
      </c>
      <c r="B114" s="447" t="s">
        <v>214</v>
      </c>
      <c r="C114" s="447"/>
      <c r="D114" s="447" t="s">
        <v>217</v>
      </c>
      <c r="E114" s="448"/>
      <c r="F114" s="513" t="s">
        <v>341</v>
      </c>
      <c r="G114" s="437" t="s">
        <v>315</v>
      </c>
      <c r="H114" s="447" t="s">
        <v>685</v>
      </c>
      <c r="I114" s="437" t="s">
        <v>640</v>
      </c>
      <c r="J114" s="457">
        <v>60</v>
      </c>
      <c r="K114" s="449">
        <f t="shared" si="4"/>
        <v>200</v>
      </c>
      <c r="L114" s="399">
        <v>200</v>
      </c>
      <c r="M114" s="67">
        <v>0</v>
      </c>
      <c r="N114" s="68" t="e">
        <f>IF(L114="nio",0,IF(L114&gt;0,L114*J114/P114,0))*VLOOKUP(B114,'2-Kosten per locatie'!$A$15:$C$16,3,FALSE)</f>
        <v>#DIV/0!</v>
      </c>
      <c r="O114" s="68">
        <f t="shared" si="5"/>
        <v>0</v>
      </c>
      <c r="P114" s="69">
        <f>IF(L114="nio",0,IF(L114&gt;0,VLOOKUP(H114,'3-Productie normen'!A:I,VLOOKUP(L114,'3-Productie normen'!$B$38:$C$44,2,FALSE),FALSE)))</f>
        <v>0</v>
      </c>
      <c r="Q114" s="69">
        <f t="shared" si="6"/>
        <v>0</v>
      </c>
      <c r="R114" s="70"/>
      <c r="T114" s="43">
        <f t="shared" si="7"/>
        <v>12000</v>
      </c>
    </row>
    <row r="115" spans="1:20" ht="14.1" customHeight="1">
      <c r="A115" s="53">
        <v>115</v>
      </c>
      <c r="B115" s="447" t="s">
        <v>214</v>
      </c>
      <c r="C115" s="447"/>
      <c r="D115" s="447" t="s">
        <v>217</v>
      </c>
      <c r="E115" s="448"/>
      <c r="F115" s="513" t="s">
        <v>342</v>
      </c>
      <c r="G115" s="437" t="s">
        <v>315</v>
      </c>
      <c r="H115" s="447" t="s">
        <v>685</v>
      </c>
      <c r="I115" s="437" t="s">
        <v>640</v>
      </c>
      <c r="J115" s="457">
        <v>50</v>
      </c>
      <c r="K115" s="449">
        <f t="shared" si="4"/>
        <v>200</v>
      </c>
      <c r="L115" s="399">
        <v>200</v>
      </c>
      <c r="M115" s="67">
        <v>0</v>
      </c>
      <c r="N115" s="68" t="e">
        <f>IF(L115="nio",0,IF(L115&gt;0,L115*J115/P115,0))*VLOOKUP(B115,'2-Kosten per locatie'!$A$15:$C$16,3,FALSE)</f>
        <v>#DIV/0!</v>
      </c>
      <c r="O115" s="68">
        <f t="shared" si="5"/>
        <v>0</v>
      </c>
      <c r="P115" s="69">
        <f>IF(L115="nio",0,IF(L115&gt;0,VLOOKUP(H115,'3-Productie normen'!A:I,VLOOKUP(L115,'3-Productie normen'!$B$38:$C$44,2,FALSE),FALSE)))</f>
        <v>0</v>
      </c>
      <c r="Q115" s="69">
        <f t="shared" si="6"/>
        <v>0</v>
      </c>
      <c r="R115" s="70"/>
      <c r="T115" s="43">
        <f t="shared" si="7"/>
        <v>10000</v>
      </c>
    </row>
    <row r="116" spans="1:20" ht="14.1" customHeight="1">
      <c r="A116" s="53">
        <v>116</v>
      </c>
      <c r="B116" s="447" t="s">
        <v>214</v>
      </c>
      <c r="C116" s="447"/>
      <c r="D116" s="447" t="s">
        <v>217</v>
      </c>
      <c r="E116" s="448"/>
      <c r="F116" s="513" t="s">
        <v>343</v>
      </c>
      <c r="G116" s="437" t="s">
        <v>315</v>
      </c>
      <c r="H116" s="447" t="s">
        <v>685</v>
      </c>
      <c r="I116" s="437" t="s">
        <v>640</v>
      </c>
      <c r="J116" s="457">
        <v>50</v>
      </c>
      <c r="K116" s="449">
        <f t="shared" si="4"/>
        <v>200</v>
      </c>
      <c r="L116" s="399">
        <v>200</v>
      </c>
      <c r="M116" s="67">
        <v>0</v>
      </c>
      <c r="N116" s="68" t="e">
        <f>IF(L116="nio",0,IF(L116&gt;0,L116*J116/P116,0))*VLOOKUP(B116,'2-Kosten per locatie'!$A$15:$C$16,3,FALSE)</f>
        <v>#DIV/0!</v>
      </c>
      <c r="O116" s="68">
        <f t="shared" si="5"/>
        <v>0</v>
      </c>
      <c r="P116" s="69">
        <f>IF(L116="nio",0,IF(L116&gt;0,VLOOKUP(H116,'3-Productie normen'!A:I,VLOOKUP(L116,'3-Productie normen'!$B$38:$C$44,2,FALSE),FALSE)))</f>
        <v>0</v>
      </c>
      <c r="Q116" s="69">
        <f t="shared" si="6"/>
        <v>0</v>
      </c>
      <c r="R116" s="70"/>
      <c r="T116" s="43">
        <f t="shared" si="7"/>
        <v>10000</v>
      </c>
    </row>
    <row r="117" spans="1:20" ht="14.1" customHeight="1">
      <c r="A117" s="53">
        <v>117</v>
      </c>
      <c r="B117" s="447" t="s">
        <v>214</v>
      </c>
      <c r="C117" s="447"/>
      <c r="D117" s="447" t="s">
        <v>217</v>
      </c>
      <c r="E117" s="448"/>
      <c r="F117" s="513" t="s">
        <v>344</v>
      </c>
      <c r="G117" s="437" t="s">
        <v>315</v>
      </c>
      <c r="H117" s="447" t="s">
        <v>685</v>
      </c>
      <c r="I117" s="437" t="s">
        <v>640</v>
      </c>
      <c r="J117" s="457">
        <v>50</v>
      </c>
      <c r="K117" s="449">
        <f t="shared" si="4"/>
        <v>200</v>
      </c>
      <c r="L117" s="399">
        <v>200</v>
      </c>
      <c r="M117" s="67">
        <v>0</v>
      </c>
      <c r="N117" s="68" t="e">
        <f>IF(L117="nio",0,IF(L117&gt;0,L117*J117/P117,0))*VLOOKUP(B117,'2-Kosten per locatie'!$A$15:$C$16,3,FALSE)</f>
        <v>#DIV/0!</v>
      </c>
      <c r="O117" s="68">
        <f t="shared" si="5"/>
        <v>0</v>
      </c>
      <c r="P117" s="69">
        <f>IF(L117="nio",0,IF(L117&gt;0,VLOOKUP(H117,'3-Productie normen'!A:I,VLOOKUP(L117,'3-Productie normen'!$B$38:$C$44,2,FALSE),FALSE)))</f>
        <v>0</v>
      </c>
      <c r="Q117" s="69">
        <f t="shared" si="6"/>
        <v>0</v>
      </c>
      <c r="R117" s="70"/>
      <c r="T117" s="43">
        <f t="shared" si="7"/>
        <v>10000</v>
      </c>
    </row>
    <row r="118" spans="1:20" ht="14.1" customHeight="1">
      <c r="A118" s="53">
        <v>118</v>
      </c>
      <c r="B118" s="447" t="s">
        <v>214</v>
      </c>
      <c r="C118" s="447"/>
      <c r="D118" s="447" t="s">
        <v>213</v>
      </c>
      <c r="E118" s="448"/>
      <c r="F118" s="513" t="s">
        <v>345</v>
      </c>
      <c r="G118" s="437" t="s">
        <v>346</v>
      </c>
      <c r="H118" s="437" t="s">
        <v>207</v>
      </c>
      <c r="I118" s="437" t="s">
        <v>640</v>
      </c>
      <c r="J118" s="457">
        <v>11</v>
      </c>
      <c r="K118" s="449">
        <f t="shared" si="4"/>
        <v>120</v>
      </c>
      <c r="L118" s="399">
        <v>120</v>
      </c>
      <c r="M118" s="67">
        <v>0</v>
      </c>
      <c r="N118" s="68" t="e">
        <f>IF(L118="nio",0,IF(L118&gt;0,L118*J118/P118,0))*VLOOKUP(B118,'2-Kosten per locatie'!$A$15:$C$16,3,FALSE)</f>
        <v>#DIV/0!</v>
      </c>
      <c r="O118" s="68">
        <f t="shared" si="5"/>
        <v>0</v>
      </c>
      <c r="P118" s="69">
        <f>IF(L118="nio",0,IF(L118&gt;0,VLOOKUP(H118,'3-Productie normen'!A:I,VLOOKUP(L118,'3-Productie normen'!$B$38:$C$44,2,FALSE),FALSE)))</f>
        <v>0</v>
      </c>
      <c r="Q118" s="69">
        <f t="shared" si="6"/>
        <v>0</v>
      </c>
      <c r="R118" s="70"/>
      <c r="T118" s="43">
        <f t="shared" si="7"/>
        <v>1320</v>
      </c>
    </row>
    <row r="119" spans="1:20" ht="14.1" customHeight="1">
      <c r="A119" s="53">
        <v>119</v>
      </c>
      <c r="B119" s="447" t="s">
        <v>214</v>
      </c>
      <c r="C119" s="447"/>
      <c r="D119" s="447" t="s">
        <v>217</v>
      </c>
      <c r="E119" s="448"/>
      <c r="F119" s="513" t="s">
        <v>347</v>
      </c>
      <c r="G119" s="437" t="s">
        <v>348</v>
      </c>
      <c r="H119" s="437" t="s">
        <v>666</v>
      </c>
      <c r="I119" s="437" t="s">
        <v>640</v>
      </c>
      <c r="J119" s="457">
        <v>5</v>
      </c>
      <c r="K119" s="449">
        <f t="shared" si="4"/>
        <v>120</v>
      </c>
      <c r="L119" s="399">
        <v>120</v>
      </c>
      <c r="M119" s="67">
        <v>0</v>
      </c>
      <c r="N119" s="68" t="e">
        <f>IF(L119="nio",0,IF(L119&gt;0,L119*J119/P119,0))*VLOOKUP(B119,'2-Kosten per locatie'!$A$15:$C$16,3,FALSE)</f>
        <v>#DIV/0!</v>
      </c>
      <c r="O119" s="68">
        <f t="shared" si="5"/>
        <v>0</v>
      </c>
      <c r="P119" s="69">
        <f>IF(L119="nio",0,IF(L119&gt;0,VLOOKUP(H119,'3-Productie normen'!A:I,VLOOKUP(L119,'3-Productie normen'!$B$38:$C$44,2,FALSE),FALSE)))</f>
        <v>0</v>
      </c>
      <c r="Q119" s="69">
        <f t="shared" si="6"/>
        <v>0</v>
      </c>
      <c r="R119" s="70"/>
      <c r="T119" s="43">
        <f t="shared" si="7"/>
        <v>600</v>
      </c>
    </row>
    <row r="120" spans="1:20" ht="14.1" customHeight="1">
      <c r="A120" s="53">
        <v>120</v>
      </c>
      <c r="B120" s="447" t="s">
        <v>214</v>
      </c>
      <c r="C120" s="447"/>
      <c r="D120" s="447" t="s">
        <v>217</v>
      </c>
      <c r="E120" s="448"/>
      <c r="F120" s="513" t="s">
        <v>349</v>
      </c>
      <c r="G120" s="437" t="s">
        <v>350</v>
      </c>
      <c r="H120" s="447" t="s">
        <v>685</v>
      </c>
      <c r="I120" s="437" t="s">
        <v>640</v>
      </c>
      <c r="J120" s="457">
        <v>60</v>
      </c>
      <c r="K120" s="449">
        <f t="shared" si="4"/>
        <v>200</v>
      </c>
      <c r="L120" s="399">
        <v>200</v>
      </c>
      <c r="M120" s="67">
        <v>0</v>
      </c>
      <c r="N120" s="68" t="e">
        <f>IF(L120="nio",0,IF(L120&gt;0,L120*J120/P120,0))*VLOOKUP(B120,'2-Kosten per locatie'!$A$15:$C$16,3,FALSE)</f>
        <v>#DIV/0!</v>
      </c>
      <c r="O120" s="68">
        <f t="shared" si="5"/>
        <v>0</v>
      </c>
      <c r="P120" s="69">
        <f>IF(L120="nio",0,IF(L120&gt;0,VLOOKUP(H120,'3-Productie normen'!A:I,VLOOKUP(L120,'3-Productie normen'!$B$38:$C$44,2,FALSE),FALSE)))</f>
        <v>0</v>
      </c>
      <c r="Q120" s="69">
        <f t="shared" si="6"/>
        <v>0</v>
      </c>
      <c r="R120" s="70"/>
      <c r="T120" s="43">
        <f t="shared" si="7"/>
        <v>12000</v>
      </c>
    </row>
    <row r="121" spans="1:20" ht="14.1" customHeight="1">
      <c r="A121" s="53">
        <v>121</v>
      </c>
      <c r="B121" s="447" t="s">
        <v>214</v>
      </c>
      <c r="C121" s="447"/>
      <c r="D121" s="447" t="s">
        <v>217</v>
      </c>
      <c r="E121" s="448"/>
      <c r="F121" s="513" t="s">
        <v>351</v>
      </c>
      <c r="G121" s="437" t="s">
        <v>350</v>
      </c>
      <c r="H121" s="447" t="s">
        <v>685</v>
      </c>
      <c r="I121" s="437" t="s">
        <v>640</v>
      </c>
      <c r="J121" s="457">
        <v>75</v>
      </c>
      <c r="K121" s="449">
        <f t="shared" si="4"/>
        <v>200</v>
      </c>
      <c r="L121" s="399">
        <v>200</v>
      </c>
      <c r="M121" s="67">
        <v>0</v>
      </c>
      <c r="N121" s="68" t="e">
        <f>IF(L121="nio",0,IF(L121&gt;0,L121*J121/P121,0))*VLOOKUP(B121,'2-Kosten per locatie'!$A$15:$C$16,3,FALSE)</f>
        <v>#DIV/0!</v>
      </c>
      <c r="O121" s="68">
        <f t="shared" si="5"/>
        <v>0</v>
      </c>
      <c r="P121" s="69">
        <f>IF(L121="nio",0,IF(L121&gt;0,VLOOKUP(H121,'3-Productie normen'!A:I,VLOOKUP(L121,'3-Productie normen'!$B$38:$C$44,2,FALSE),FALSE)))</f>
        <v>0</v>
      </c>
      <c r="Q121" s="69">
        <f t="shared" si="6"/>
        <v>0</v>
      </c>
      <c r="R121" s="70"/>
      <c r="T121" s="43">
        <f t="shared" si="7"/>
        <v>15000</v>
      </c>
    </row>
    <row r="122" spans="1:20" ht="14.1" customHeight="1">
      <c r="A122" s="53">
        <v>122</v>
      </c>
      <c r="B122" s="447" t="s">
        <v>214</v>
      </c>
      <c r="C122" s="447"/>
      <c r="D122" s="447" t="s">
        <v>217</v>
      </c>
      <c r="E122" s="448"/>
      <c r="F122" s="513" t="s">
        <v>352</v>
      </c>
      <c r="G122" s="437" t="s">
        <v>350</v>
      </c>
      <c r="H122" s="447" t="s">
        <v>685</v>
      </c>
      <c r="I122" s="437" t="s">
        <v>640</v>
      </c>
      <c r="J122" s="457">
        <v>55</v>
      </c>
      <c r="K122" s="449">
        <f t="shared" si="4"/>
        <v>200</v>
      </c>
      <c r="L122" s="399">
        <v>200</v>
      </c>
      <c r="M122" s="67">
        <v>0</v>
      </c>
      <c r="N122" s="68" t="e">
        <f>IF(L122="nio",0,IF(L122&gt;0,L122*J122/P122,0))*VLOOKUP(B122,'2-Kosten per locatie'!$A$15:$C$16,3,FALSE)</f>
        <v>#DIV/0!</v>
      </c>
      <c r="O122" s="68">
        <f t="shared" si="5"/>
        <v>0</v>
      </c>
      <c r="P122" s="69">
        <f>IF(L122="nio",0,IF(L122&gt;0,VLOOKUP(H122,'3-Productie normen'!A:I,VLOOKUP(L122,'3-Productie normen'!$B$38:$C$44,2,FALSE),FALSE)))</f>
        <v>0</v>
      </c>
      <c r="Q122" s="69">
        <f t="shared" si="6"/>
        <v>0</v>
      </c>
      <c r="R122" s="70"/>
      <c r="T122" s="43">
        <f t="shared" si="7"/>
        <v>11000</v>
      </c>
    </row>
    <row r="123" spans="1:20" ht="14.1" customHeight="1">
      <c r="A123" s="53">
        <v>123</v>
      </c>
      <c r="B123" s="447" t="s">
        <v>214</v>
      </c>
      <c r="C123" s="447"/>
      <c r="D123" s="447" t="s">
        <v>217</v>
      </c>
      <c r="E123" s="448"/>
      <c r="F123" s="513" t="s">
        <v>353</v>
      </c>
      <c r="G123" s="437" t="s">
        <v>354</v>
      </c>
      <c r="H123" s="447" t="s">
        <v>685</v>
      </c>
      <c r="I123" s="437" t="s">
        <v>640</v>
      </c>
      <c r="J123" s="457">
        <v>106</v>
      </c>
      <c r="K123" s="449">
        <f t="shared" si="4"/>
        <v>200</v>
      </c>
      <c r="L123" s="399">
        <v>200</v>
      </c>
      <c r="M123" s="67">
        <v>0</v>
      </c>
      <c r="N123" s="68" t="e">
        <f>IF(L123="nio",0,IF(L123&gt;0,L123*J123/P123,0))*VLOOKUP(B123,'2-Kosten per locatie'!$A$15:$C$16,3,FALSE)</f>
        <v>#DIV/0!</v>
      </c>
      <c r="O123" s="68">
        <f t="shared" si="5"/>
        <v>0</v>
      </c>
      <c r="P123" s="69">
        <f>IF(L123="nio",0,IF(L123&gt;0,VLOOKUP(H123,'3-Productie normen'!A:I,VLOOKUP(L123,'3-Productie normen'!$B$38:$C$44,2,FALSE),FALSE)))</f>
        <v>0</v>
      </c>
      <c r="Q123" s="69">
        <f t="shared" si="6"/>
        <v>0</v>
      </c>
      <c r="R123" s="70"/>
      <c r="T123" s="43">
        <f t="shared" si="7"/>
        <v>21200</v>
      </c>
    </row>
    <row r="124" spans="1:20" ht="14.1" customHeight="1">
      <c r="A124" s="53">
        <v>124</v>
      </c>
      <c r="B124" s="447" t="s">
        <v>214</v>
      </c>
      <c r="C124" s="447"/>
      <c r="D124" s="447" t="s">
        <v>217</v>
      </c>
      <c r="E124" s="448"/>
      <c r="F124" s="513" t="s">
        <v>355</v>
      </c>
      <c r="G124" s="437" t="s">
        <v>356</v>
      </c>
      <c r="H124" s="447" t="s">
        <v>680</v>
      </c>
      <c r="I124" s="437" t="s">
        <v>640</v>
      </c>
      <c r="J124" s="457">
        <v>3</v>
      </c>
      <c r="K124" s="449">
        <f t="shared" si="4"/>
        <v>0</v>
      </c>
      <c r="L124" s="461" t="s">
        <v>677</v>
      </c>
      <c r="M124" s="67">
        <v>0</v>
      </c>
      <c r="N124" s="68">
        <f>IF(L124="nio",0,IF(L124&gt;0,L124*J124/P124,0))*VLOOKUP(B124,'2-Kosten per locatie'!$A$15:$C$16,3,FALSE)</f>
        <v>0</v>
      </c>
      <c r="O124" s="68">
        <f t="shared" si="5"/>
        <v>0</v>
      </c>
      <c r="P124" s="69">
        <f>IF(L124="nio",0,IF(L124&gt;0,VLOOKUP(H124,'3-Productie normen'!A:I,VLOOKUP(L124,'3-Productie normen'!$B$38:$C$44,2,FALSE),FALSE)))</f>
        <v>0</v>
      </c>
      <c r="Q124" s="69">
        <f t="shared" si="6"/>
        <v>0</v>
      </c>
      <c r="R124" s="70"/>
      <c r="T124" s="43">
        <f t="shared" si="7"/>
        <v>0</v>
      </c>
    </row>
    <row r="125" spans="1:20" ht="14.1" customHeight="1">
      <c r="A125" s="53">
        <v>125</v>
      </c>
      <c r="B125" s="447" t="s">
        <v>214</v>
      </c>
      <c r="C125" s="447"/>
      <c r="D125" s="447" t="s">
        <v>217</v>
      </c>
      <c r="E125" s="448"/>
      <c r="F125" s="513" t="s">
        <v>357</v>
      </c>
      <c r="G125" s="437" t="s">
        <v>356</v>
      </c>
      <c r="H125" s="447" t="s">
        <v>680</v>
      </c>
      <c r="I125" s="437" t="s">
        <v>640</v>
      </c>
      <c r="J125" s="457">
        <v>3</v>
      </c>
      <c r="K125" s="449">
        <f t="shared" si="4"/>
        <v>0</v>
      </c>
      <c r="L125" s="461" t="s">
        <v>677</v>
      </c>
      <c r="M125" s="67">
        <v>0</v>
      </c>
      <c r="N125" s="68">
        <f>IF(L125="nio",0,IF(L125&gt;0,L125*J125/P125,0))*VLOOKUP(B125,'2-Kosten per locatie'!$A$15:$C$16,3,FALSE)</f>
        <v>0</v>
      </c>
      <c r="O125" s="68">
        <f t="shared" si="5"/>
        <v>0</v>
      </c>
      <c r="P125" s="69">
        <f>IF(L125="nio",0,IF(L125&gt;0,VLOOKUP(H125,'3-Productie normen'!A:I,VLOOKUP(L125,'3-Productie normen'!$B$38:$C$44,2,FALSE),FALSE)))</f>
        <v>0</v>
      </c>
      <c r="Q125" s="69">
        <f t="shared" si="6"/>
        <v>0</v>
      </c>
      <c r="R125" s="70"/>
      <c r="T125" s="43">
        <f t="shared" si="7"/>
        <v>0</v>
      </c>
    </row>
    <row r="126" spans="1:20" ht="14.1" customHeight="1">
      <c r="A126" s="53">
        <v>126</v>
      </c>
      <c r="B126" s="447" t="s">
        <v>214</v>
      </c>
      <c r="C126" s="447"/>
      <c r="D126" s="447" t="s">
        <v>233</v>
      </c>
      <c r="E126" s="448"/>
      <c r="F126" s="513" t="s">
        <v>358</v>
      </c>
      <c r="G126" s="437" t="s">
        <v>356</v>
      </c>
      <c r="H126" s="447" t="s">
        <v>680</v>
      </c>
      <c r="I126" s="437" t="s">
        <v>640</v>
      </c>
      <c r="J126" s="457">
        <v>6</v>
      </c>
      <c r="K126" s="449">
        <f t="shared" si="4"/>
        <v>0</v>
      </c>
      <c r="L126" s="461" t="s">
        <v>677</v>
      </c>
      <c r="M126" s="67">
        <v>0</v>
      </c>
      <c r="N126" s="68">
        <f>IF(L126="nio",0,IF(L126&gt;0,L126*J126/P126,0))*VLOOKUP(B126,'2-Kosten per locatie'!$A$15:$C$16,3,FALSE)</f>
        <v>0</v>
      </c>
      <c r="O126" s="68">
        <f t="shared" si="5"/>
        <v>0</v>
      </c>
      <c r="P126" s="69">
        <f>IF(L126="nio",0,IF(L126&gt;0,VLOOKUP(H126,'3-Productie normen'!A:I,VLOOKUP(L126,'3-Productie normen'!$B$38:$C$44,2,FALSE),FALSE)))</f>
        <v>0</v>
      </c>
      <c r="Q126" s="69">
        <f t="shared" si="6"/>
        <v>0</v>
      </c>
      <c r="R126" s="70"/>
      <c r="T126" s="43">
        <f t="shared" si="7"/>
        <v>0</v>
      </c>
    </row>
    <row r="127" spans="1:20" ht="14.1" customHeight="1">
      <c r="A127" s="53">
        <v>127</v>
      </c>
      <c r="B127" s="447" t="s">
        <v>214</v>
      </c>
      <c r="C127" s="447"/>
      <c r="D127" s="447" t="s">
        <v>233</v>
      </c>
      <c r="E127" s="448"/>
      <c r="F127" s="513" t="s">
        <v>359</v>
      </c>
      <c r="G127" s="437" t="s">
        <v>356</v>
      </c>
      <c r="H127" s="447" t="s">
        <v>680</v>
      </c>
      <c r="I127" s="437" t="s">
        <v>640</v>
      </c>
      <c r="J127" s="457">
        <v>3</v>
      </c>
      <c r="K127" s="449">
        <f t="shared" si="4"/>
        <v>0</v>
      </c>
      <c r="L127" s="461" t="s">
        <v>677</v>
      </c>
      <c r="M127" s="67">
        <v>0</v>
      </c>
      <c r="N127" s="68">
        <f>IF(L127="nio",0,IF(L127&gt;0,L127*J127/P127,0))*VLOOKUP(B127,'2-Kosten per locatie'!$A$15:$C$16,3,FALSE)</f>
        <v>0</v>
      </c>
      <c r="O127" s="68">
        <f t="shared" si="5"/>
        <v>0</v>
      </c>
      <c r="P127" s="69">
        <f>IF(L127="nio",0,IF(L127&gt;0,VLOOKUP(H127,'3-Productie normen'!A:I,VLOOKUP(L127,'3-Productie normen'!$B$38:$C$44,2,FALSE),FALSE)))</f>
        <v>0</v>
      </c>
      <c r="Q127" s="69">
        <f t="shared" si="6"/>
        <v>0</v>
      </c>
      <c r="R127" s="70"/>
      <c r="T127" s="43">
        <f t="shared" si="7"/>
        <v>0</v>
      </c>
    </row>
    <row r="128" spans="1:20" ht="14.1" customHeight="1">
      <c r="A128" s="53">
        <v>128</v>
      </c>
      <c r="B128" s="447" t="s">
        <v>214</v>
      </c>
      <c r="C128" s="447"/>
      <c r="D128" s="447" t="s">
        <v>233</v>
      </c>
      <c r="E128" s="448"/>
      <c r="F128" s="513" t="s">
        <v>360</v>
      </c>
      <c r="G128" s="437" t="s">
        <v>356</v>
      </c>
      <c r="H128" s="447" t="s">
        <v>680</v>
      </c>
      <c r="I128" s="437" t="s">
        <v>640</v>
      </c>
      <c r="J128" s="457">
        <v>5</v>
      </c>
      <c r="K128" s="449">
        <f t="shared" si="4"/>
        <v>0</v>
      </c>
      <c r="L128" s="461" t="s">
        <v>677</v>
      </c>
      <c r="M128" s="67">
        <v>0</v>
      </c>
      <c r="N128" s="68">
        <f>IF(L128="nio",0,IF(L128&gt;0,L128*J128/P128,0))*VLOOKUP(B128,'2-Kosten per locatie'!$A$15:$C$16,3,FALSE)</f>
        <v>0</v>
      </c>
      <c r="O128" s="68">
        <f t="shared" si="5"/>
        <v>0</v>
      </c>
      <c r="P128" s="69">
        <f>IF(L128="nio",0,IF(L128&gt;0,VLOOKUP(H128,'3-Productie normen'!A:I,VLOOKUP(L128,'3-Productie normen'!$B$38:$C$44,2,FALSE),FALSE)))</f>
        <v>0</v>
      </c>
      <c r="Q128" s="69">
        <f t="shared" si="6"/>
        <v>0</v>
      </c>
      <c r="R128" s="70"/>
      <c r="T128" s="43">
        <f t="shared" si="7"/>
        <v>0</v>
      </c>
    </row>
    <row r="129" spans="1:20" ht="14.1" customHeight="1">
      <c r="A129" s="53">
        <v>130</v>
      </c>
      <c r="B129" s="447" t="s">
        <v>214</v>
      </c>
      <c r="C129" s="447"/>
      <c r="D129" s="447" t="s">
        <v>217</v>
      </c>
      <c r="E129" s="448"/>
      <c r="F129" s="513" t="s">
        <v>361</v>
      </c>
      <c r="G129" s="437" t="s">
        <v>362</v>
      </c>
      <c r="H129" s="437" t="s">
        <v>686</v>
      </c>
      <c r="I129" s="437" t="s">
        <v>641</v>
      </c>
      <c r="J129" s="457">
        <v>83</v>
      </c>
      <c r="K129" s="449">
        <f t="shared" si="4"/>
        <v>200</v>
      </c>
      <c r="L129" s="399">
        <v>200</v>
      </c>
      <c r="M129" s="67">
        <v>0</v>
      </c>
      <c r="N129" s="68" t="e">
        <f>IF(L129="nio",0,IF(L129&gt;0,L129*J129/P129,0))*VLOOKUP(B129,'2-Kosten per locatie'!$A$15:$C$16,3,FALSE)</f>
        <v>#DIV/0!</v>
      </c>
      <c r="O129" s="68">
        <f t="shared" si="5"/>
        <v>0</v>
      </c>
      <c r="P129" s="69">
        <f>IF(L129="nio",0,IF(L129&gt;0,VLOOKUP(H129,'3-Productie normen'!A:I,VLOOKUP(L129,'3-Productie normen'!$B$38:$C$44,2,FALSE),FALSE)))</f>
        <v>0</v>
      </c>
      <c r="Q129" s="69">
        <f t="shared" si="6"/>
        <v>0</v>
      </c>
      <c r="R129" s="70"/>
      <c r="T129" s="43">
        <f t="shared" si="7"/>
        <v>16600</v>
      </c>
    </row>
    <row r="130" spans="1:20" ht="14.1" customHeight="1">
      <c r="A130" s="53">
        <v>131</v>
      </c>
      <c r="B130" s="447" t="s">
        <v>214</v>
      </c>
      <c r="C130" s="447"/>
      <c r="D130" s="447"/>
      <c r="E130" s="448"/>
      <c r="F130" s="513" t="s">
        <v>363</v>
      </c>
      <c r="G130" s="437" t="s">
        <v>364</v>
      </c>
      <c r="H130" s="437" t="s">
        <v>665</v>
      </c>
      <c r="I130" s="437" t="s">
        <v>642</v>
      </c>
      <c r="J130" s="457">
        <v>5</v>
      </c>
      <c r="K130" s="449">
        <f t="shared" si="4"/>
        <v>12</v>
      </c>
      <c r="L130" s="399">
        <v>12</v>
      </c>
      <c r="M130" s="67">
        <v>0</v>
      </c>
      <c r="N130" s="68" t="e">
        <f>IF(L130="nio",0,IF(L130&gt;0,L130*J130/P130,0))*VLOOKUP(B130,'2-Kosten per locatie'!$A$15:$C$16,3,FALSE)</f>
        <v>#DIV/0!</v>
      </c>
      <c r="O130" s="68">
        <f t="shared" si="5"/>
        <v>0</v>
      </c>
      <c r="P130" s="69">
        <f>IF(L130="nio",0,IF(L130&gt;0,VLOOKUP(H130,'3-Productie normen'!A:I,VLOOKUP(L130,'3-Productie normen'!$B$38:$C$44,2,FALSE),FALSE)))</f>
        <v>0</v>
      </c>
      <c r="Q130" s="69">
        <f t="shared" si="6"/>
        <v>0</v>
      </c>
      <c r="R130" s="70"/>
      <c r="T130" s="43">
        <f t="shared" si="7"/>
        <v>60</v>
      </c>
    </row>
    <row r="131" spans="1:20" ht="14.1" customHeight="1">
      <c r="A131" s="53">
        <v>132</v>
      </c>
      <c r="B131" s="447" t="s">
        <v>214</v>
      </c>
      <c r="C131" s="447"/>
      <c r="D131" s="447" t="s">
        <v>213</v>
      </c>
      <c r="E131" s="448"/>
      <c r="F131" s="513" t="s">
        <v>365</v>
      </c>
      <c r="G131" s="437" t="s">
        <v>366</v>
      </c>
      <c r="H131" s="437" t="s">
        <v>665</v>
      </c>
      <c r="I131" s="437" t="s">
        <v>642</v>
      </c>
      <c r="J131" s="457">
        <v>5</v>
      </c>
      <c r="K131" s="449">
        <f t="shared" si="4"/>
        <v>12</v>
      </c>
      <c r="L131" s="399">
        <v>12</v>
      </c>
      <c r="M131" s="67">
        <v>0</v>
      </c>
      <c r="N131" s="68" t="e">
        <f>IF(L131="nio",0,IF(L131&gt;0,L131*J131/P131,0))*VLOOKUP(B131,'2-Kosten per locatie'!$A$15:$C$16,3,FALSE)</f>
        <v>#DIV/0!</v>
      </c>
      <c r="O131" s="68">
        <f t="shared" si="5"/>
        <v>0</v>
      </c>
      <c r="P131" s="69">
        <f>IF(L131="nio",0,IF(L131&gt;0,VLOOKUP(H131,'3-Productie normen'!A:I,VLOOKUP(L131,'3-Productie normen'!$B$38:$C$44,2,FALSE),FALSE)))</f>
        <v>0</v>
      </c>
      <c r="Q131" s="69">
        <f t="shared" si="6"/>
        <v>0</v>
      </c>
      <c r="R131" s="70"/>
      <c r="T131" s="43">
        <f t="shared" si="7"/>
        <v>60</v>
      </c>
    </row>
    <row r="132" spans="1:20" ht="14.1" customHeight="1">
      <c r="A132" s="53">
        <v>133</v>
      </c>
      <c r="B132" s="447" t="s">
        <v>214</v>
      </c>
      <c r="C132" s="447"/>
      <c r="D132" s="447" t="s">
        <v>213</v>
      </c>
      <c r="E132" s="448"/>
      <c r="F132" s="513" t="s">
        <v>367</v>
      </c>
      <c r="G132" s="437" t="s">
        <v>224</v>
      </c>
      <c r="H132" s="447" t="s">
        <v>680</v>
      </c>
      <c r="I132" s="437" t="s">
        <v>642</v>
      </c>
      <c r="J132" s="457">
        <v>5</v>
      </c>
      <c r="K132" s="449">
        <f t="shared" si="4"/>
        <v>0</v>
      </c>
      <c r="L132" s="461" t="s">
        <v>677</v>
      </c>
      <c r="M132" s="67">
        <v>0</v>
      </c>
      <c r="N132" s="68">
        <f>IF(L132="nio",0,IF(L132&gt;0,L132*J132/P132,0))*VLOOKUP(B132,'2-Kosten per locatie'!$A$15:$C$16,3,FALSE)</f>
        <v>0</v>
      </c>
      <c r="O132" s="68">
        <f t="shared" si="5"/>
        <v>0</v>
      </c>
      <c r="P132" s="69">
        <f>IF(L132="nio",0,IF(L132&gt;0,VLOOKUP(H132,'3-Productie normen'!A:I,VLOOKUP(L132,'3-Productie normen'!$B$38:$C$44,2,FALSE),FALSE)))</f>
        <v>0</v>
      </c>
      <c r="Q132" s="69">
        <f t="shared" si="6"/>
        <v>0</v>
      </c>
      <c r="R132" s="70"/>
      <c r="T132" s="43">
        <f t="shared" si="7"/>
        <v>0</v>
      </c>
    </row>
    <row r="133" spans="1:20" ht="14.1" customHeight="1">
      <c r="A133" s="53">
        <v>134</v>
      </c>
      <c r="B133" s="447" t="s">
        <v>214</v>
      </c>
      <c r="C133" s="447"/>
      <c r="D133" s="447" t="s">
        <v>213</v>
      </c>
      <c r="E133" s="448"/>
      <c r="F133" s="513" t="s">
        <v>368</v>
      </c>
      <c r="G133" s="437" t="s">
        <v>224</v>
      </c>
      <c r="H133" s="447" t="s">
        <v>680</v>
      </c>
      <c r="I133" s="437" t="s">
        <v>642</v>
      </c>
      <c r="J133" s="457">
        <v>5</v>
      </c>
      <c r="K133" s="449">
        <f t="shared" si="4"/>
        <v>0</v>
      </c>
      <c r="L133" s="461" t="s">
        <v>677</v>
      </c>
      <c r="M133" s="67">
        <v>0</v>
      </c>
      <c r="N133" s="68">
        <f>IF(L133="nio",0,IF(L133&gt;0,L133*J133/P133,0))*VLOOKUP(B133,'2-Kosten per locatie'!$A$15:$C$16,3,FALSE)</f>
        <v>0</v>
      </c>
      <c r="O133" s="68">
        <f t="shared" si="5"/>
        <v>0</v>
      </c>
      <c r="P133" s="69">
        <f>IF(L133="nio",0,IF(L133&gt;0,VLOOKUP(H133,'3-Productie normen'!A:I,VLOOKUP(L133,'3-Productie normen'!$B$38:$C$44,2,FALSE),FALSE)))</f>
        <v>0</v>
      </c>
      <c r="Q133" s="69">
        <f t="shared" si="6"/>
        <v>0</v>
      </c>
      <c r="R133" s="70"/>
      <c r="T133" s="43">
        <f t="shared" si="7"/>
        <v>0</v>
      </c>
    </row>
    <row r="134" spans="1:20" ht="14.1" customHeight="1">
      <c r="A134" s="53">
        <v>135</v>
      </c>
      <c r="B134" s="447" t="s">
        <v>214</v>
      </c>
      <c r="C134" s="447"/>
      <c r="D134" s="447" t="s">
        <v>213</v>
      </c>
      <c r="E134" s="448"/>
      <c r="F134" s="513" t="s">
        <v>369</v>
      </c>
      <c r="G134" s="437" t="s">
        <v>224</v>
      </c>
      <c r="H134" s="447" t="s">
        <v>680</v>
      </c>
      <c r="I134" s="437" t="s">
        <v>642</v>
      </c>
      <c r="J134" s="457">
        <v>5</v>
      </c>
      <c r="K134" s="449">
        <f t="shared" si="4"/>
        <v>0</v>
      </c>
      <c r="L134" s="461" t="s">
        <v>677</v>
      </c>
      <c r="M134" s="67">
        <v>0</v>
      </c>
      <c r="N134" s="68">
        <f>IF(L134="nio",0,IF(L134&gt;0,L134*J134/P134,0))*VLOOKUP(B134,'2-Kosten per locatie'!$A$15:$C$16,3,FALSE)</f>
        <v>0</v>
      </c>
      <c r="O134" s="68">
        <f t="shared" si="5"/>
        <v>0</v>
      </c>
      <c r="P134" s="69">
        <f>IF(L134="nio",0,IF(L134&gt;0,VLOOKUP(H134,'3-Productie normen'!A:I,VLOOKUP(L134,'3-Productie normen'!$B$38:$C$44,2,FALSE),FALSE)))</f>
        <v>0</v>
      </c>
      <c r="Q134" s="69">
        <f t="shared" si="6"/>
        <v>0</v>
      </c>
      <c r="R134" s="70"/>
      <c r="T134" s="43">
        <f t="shared" si="7"/>
        <v>0</v>
      </c>
    </row>
    <row r="135" spans="1:20" ht="14.1" customHeight="1">
      <c r="A135" s="53">
        <v>136</v>
      </c>
      <c r="B135" s="447" t="s">
        <v>214</v>
      </c>
      <c r="C135" s="447"/>
      <c r="D135" s="447" t="s">
        <v>213</v>
      </c>
      <c r="E135" s="448"/>
      <c r="F135" s="513" t="s">
        <v>370</v>
      </c>
      <c r="G135" s="437" t="s">
        <v>224</v>
      </c>
      <c r="H135" s="447" t="s">
        <v>680</v>
      </c>
      <c r="I135" s="437" t="s">
        <v>642</v>
      </c>
      <c r="J135" s="457">
        <v>5</v>
      </c>
      <c r="K135" s="449">
        <f t="shared" si="4"/>
        <v>0</v>
      </c>
      <c r="L135" s="461" t="s">
        <v>677</v>
      </c>
      <c r="M135" s="67">
        <v>0</v>
      </c>
      <c r="N135" s="68">
        <f>IF(L135="nio",0,IF(L135&gt;0,L135*J135/P135,0))*VLOOKUP(B135,'2-Kosten per locatie'!$A$15:$C$16,3,FALSE)</f>
        <v>0</v>
      </c>
      <c r="O135" s="68">
        <f t="shared" si="5"/>
        <v>0</v>
      </c>
      <c r="P135" s="69">
        <f>IF(L135="nio",0,IF(L135&gt;0,VLOOKUP(H135,'3-Productie normen'!A:I,VLOOKUP(L135,'3-Productie normen'!$B$38:$C$44,2,FALSE),FALSE)))</f>
        <v>0</v>
      </c>
      <c r="Q135" s="69">
        <f t="shared" si="6"/>
        <v>0</v>
      </c>
      <c r="R135" s="70"/>
      <c r="T135" s="43">
        <f t="shared" si="7"/>
        <v>0</v>
      </c>
    </row>
    <row r="136" spans="1:20" ht="14.1" customHeight="1">
      <c r="A136" s="53">
        <v>137</v>
      </c>
      <c r="B136" s="447" t="s">
        <v>214</v>
      </c>
      <c r="C136" s="447"/>
      <c r="D136" s="447" t="s">
        <v>217</v>
      </c>
      <c r="E136" s="448"/>
      <c r="F136" s="513" t="s">
        <v>371</v>
      </c>
      <c r="G136" s="437" t="s">
        <v>372</v>
      </c>
      <c r="H136" s="437" t="s">
        <v>665</v>
      </c>
      <c r="I136" s="437" t="s">
        <v>642</v>
      </c>
      <c r="J136" s="457">
        <v>3</v>
      </c>
      <c r="K136" s="449">
        <f t="shared" si="4"/>
        <v>12</v>
      </c>
      <c r="L136" s="399">
        <v>12</v>
      </c>
      <c r="M136" s="67">
        <v>0</v>
      </c>
      <c r="N136" s="68" t="e">
        <f>IF(L136="nio",0,IF(L136&gt;0,L136*J136/P136,0))*VLOOKUP(B136,'2-Kosten per locatie'!$A$15:$C$16,3,FALSE)</f>
        <v>#DIV/0!</v>
      </c>
      <c r="O136" s="68">
        <f t="shared" si="5"/>
        <v>0</v>
      </c>
      <c r="P136" s="69">
        <f>IF(L136="nio",0,IF(L136&gt;0,VLOOKUP(H136,'3-Productie normen'!A:I,VLOOKUP(L136,'3-Productie normen'!$B$38:$C$44,2,FALSE),FALSE)))</f>
        <v>0</v>
      </c>
      <c r="Q136" s="69">
        <f t="shared" si="6"/>
        <v>0</v>
      </c>
      <c r="R136" s="70"/>
      <c r="T136" s="43">
        <f t="shared" si="7"/>
        <v>36</v>
      </c>
    </row>
    <row r="137" spans="1:20" ht="14.1" customHeight="1">
      <c r="A137" s="53">
        <v>138</v>
      </c>
      <c r="B137" s="447" t="s">
        <v>214</v>
      </c>
      <c r="C137" s="447"/>
      <c r="D137" s="447" t="s">
        <v>217</v>
      </c>
      <c r="E137" s="448"/>
      <c r="F137" s="513" t="s">
        <v>373</v>
      </c>
      <c r="G137" s="437" t="s">
        <v>372</v>
      </c>
      <c r="H137" s="437" t="s">
        <v>665</v>
      </c>
      <c r="I137" s="437" t="s">
        <v>642</v>
      </c>
      <c r="J137" s="457">
        <v>23</v>
      </c>
      <c r="K137" s="449">
        <f t="shared" si="4"/>
        <v>12</v>
      </c>
      <c r="L137" s="399">
        <v>12</v>
      </c>
      <c r="M137" s="67">
        <v>0</v>
      </c>
      <c r="N137" s="68" t="e">
        <f>IF(L137="nio",0,IF(L137&gt;0,L137*J137/P137,0))*VLOOKUP(B137,'2-Kosten per locatie'!$A$15:$C$16,3,FALSE)</f>
        <v>#DIV/0!</v>
      </c>
      <c r="O137" s="68">
        <f t="shared" si="5"/>
        <v>0</v>
      </c>
      <c r="P137" s="69">
        <f>IF(L137="nio",0,IF(L137&gt;0,VLOOKUP(H137,'3-Productie normen'!A:I,VLOOKUP(L137,'3-Productie normen'!$B$38:$C$44,2,FALSE),FALSE)))</f>
        <v>0</v>
      </c>
      <c r="Q137" s="69">
        <f t="shared" si="6"/>
        <v>0</v>
      </c>
      <c r="R137" s="70"/>
      <c r="T137" s="43">
        <f t="shared" si="7"/>
        <v>276</v>
      </c>
    </row>
    <row r="138" spans="1:20" ht="14.1" customHeight="1">
      <c r="A138" s="53">
        <v>139</v>
      </c>
      <c r="B138" s="447" t="s">
        <v>214</v>
      </c>
      <c r="C138" s="447"/>
      <c r="D138" s="447" t="s">
        <v>217</v>
      </c>
      <c r="E138" s="448"/>
      <c r="F138" s="513" t="s">
        <v>374</v>
      </c>
      <c r="G138" s="437" t="s">
        <v>375</v>
      </c>
      <c r="H138" s="437" t="s">
        <v>675</v>
      </c>
      <c r="I138" s="437" t="s">
        <v>642</v>
      </c>
      <c r="J138" s="457">
        <v>974</v>
      </c>
      <c r="K138" s="449">
        <f t="shared" ref="K138:K201" si="8">SUM(L138:M138)</f>
        <v>12</v>
      </c>
      <c r="L138" s="399">
        <v>12</v>
      </c>
      <c r="M138" s="67">
        <v>0</v>
      </c>
      <c r="N138" s="68" t="e">
        <f>IF(L138="nio",0,IF(L138&gt;0,L138*J138/P138,0))*VLOOKUP(B138,'2-Kosten per locatie'!$A$15:$C$16,3,FALSE)</f>
        <v>#DIV/0!</v>
      </c>
      <c r="O138" s="68">
        <f t="shared" ref="O138:O201" si="9">IF(M138&gt;0,M138*J138/Q138,0)</f>
        <v>0</v>
      </c>
      <c r="P138" s="69">
        <f>IF(L138="nio",0,IF(L138&gt;0,VLOOKUP(H138,'3-Productie normen'!A:I,VLOOKUP(L138,'3-Productie normen'!$B$38:$C$44,2,FALSE),FALSE)))</f>
        <v>0</v>
      </c>
      <c r="Q138" s="69">
        <f t="shared" ref="Q138:Q201" si="10">IF(M138&gt;0,P138*$Q$8,0)</f>
        <v>0</v>
      </c>
      <c r="R138" s="70"/>
      <c r="T138" s="43">
        <f t="shared" ref="T138:T201" si="11">K138*J138</f>
        <v>11688</v>
      </c>
    </row>
    <row r="139" spans="1:20" ht="14.1" customHeight="1">
      <c r="A139" s="53">
        <v>141</v>
      </c>
      <c r="B139" s="447" t="s">
        <v>214</v>
      </c>
      <c r="C139" s="447"/>
      <c r="D139" s="447" t="s">
        <v>233</v>
      </c>
      <c r="E139" s="448"/>
      <c r="F139" s="513" t="s">
        <v>376</v>
      </c>
      <c r="G139" s="437" t="s">
        <v>377</v>
      </c>
      <c r="H139" s="447" t="s">
        <v>680</v>
      </c>
      <c r="I139" s="437" t="s">
        <v>642</v>
      </c>
      <c r="J139" s="457">
        <v>95</v>
      </c>
      <c r="K139" s="449">
        <f t="shared" si="8"/>
        <v>0</v>
      </c>
      <c r="L139" s="461" t="s">
        <v>677</v>
      </c>
      <c r="M139" s="67">
        <v>0</v>
      </c>
      <c r="N139" s="68">
        <f>IF(L139="nio",0,IF(L139&gt;0,L139*J139/P139,0))*VLOOKUP(B139,'2-Kosten per locatie'!$A$15:$C$16,3,FALSE)</f>
        <v>0</v>
      </c>
      <c r="O139" s="68">
        <f t="shared" si="9"/>
        <v>0</v>
      </c>
      <c r="P139" s="69">
        <f>IF(L139="nio",0,IF(L139&gt;0,VLOOKUP(H139,'3-Productie normen'!A:I,VLOOKUP(L139,'3-Productie normen'!$B$38:$C$44,2,FALSE),FALSE)))</f>
        <v>0</v>
      </c>
      <c r="Q139" s="69">
        <f t="shared" si="10"/>
        <v>0</v>
      </c>
      <c r="R139" s="70"/>
      <c r="T139" s="43">
        <f t="shared" si="11"/>
        <v>0</v>
      </c>
    </row>
    <row r="140" spans="1:20" ht="14.1" customHeight="1">
      <c r="A140" s="53">
        <v>142</v>
      </c>
      <c r="B140" s="447" t="s">
        <v>214</v>
      </c>
      <c r="C140" s="447"/>
      <c r="D140" s="447" t="s">
        <v>217</v>
      </c>
      <c r="E140" s="448"/>
      <c r="F140" s="513" t="s">
        <v>378</v>
      </c>
      <c r="G140" s="437" t="s">
        <v>379</v>
      </c>
      <c r="H140" s="447" t="s">
        <v>680</v>
      </c>
      <c r="I140" s="437" t="s">
        <v>642</v>
      </c>
      <c r="J140" s="457">
        <v>5</v>
      </c>
      <c r="K140" s="449">
        <f t="shared" si="8"/>
        <v>0</v>
      </c>
      <c r="L140" s="461" t="s">
        <v>677</v>
      </c>
      <c r="M140" s="67">
        <v>0</v>
      </c>
      <c r="N140" s="68">
        <f>IF(L140="nio",0,IF(L140&gt;0,L140*J140/P140,0))*VLOOKUP(B140,'2-Kosten per locatie'!$A$15:$C$16,3,FALSE)</f>
        <v>0</v>
      </c>
      <c r="O140" s="68">
        <f t="shared" si="9"/>
        <v>0</v>
      </c>
      <c r="P140" s="69">
        <f>IF(L140="nio",0,IF(L140&gt;0,VLOOKUP(H140,'3-Productie normen'!A:I,VLOOKUP(L140,'3-Productie normen'!$B$38:$C$44,2,FALSE),FALSE)))</f>
        <v>0</v>
      </c>
      <c r="Q140" s="69">
        <f t="shared" si="10"/>
        <v>0</v>
      </c>
      <c r="R140" s="70"/>
      <c r="T140" s="43">
        <f t="shared" si="11"/>
        <v>0</v>
      </c>
    </row>
    <row r="141" spans="1:20" ht="14.1" customHeight="1">
      <c r="A141" s="53">
        <v>143</v>
      </c>
      <c r="B141" s="447" t="s">
        <v>214</v>
      </c>
      <c r="C141" s="447"/>
      <c r="D141" s="447"/>
      <c r="E141" s="448"/>
      <c r="F141" s="513" t="s">
        <v>380</v>
      </c>
      <c r="G141" s="447" t="s">
        <v>381</v>
      </c>
      <c r="H141" s="447" t="s">
        <v>680</v>
      </c>
      <c r="I141" s="437" t="s">
        <v>642</v>
      </c>
      <c r="J141" s="457">
        <v>24</v>
      </c>
      <c r="K141" s="449">
        <f t="shared" si="8"/>
        <v>0</v>
      </c>
      <c r="L141" s="461" t="s">
        <v>677</v>
      </c>
      <c r="M141" s="67">
        <v>0</v>
      </c>
      <c r="N141" s="68">
        <f>IF(L141="nio",0,IF(L141&gt;0,L141*J141/P141,0))*VLOOKUP(B141,'2-Kosten per locatie'!$A$15:$C$16,3,FALSE)</f>
        <v>0</v>
      </c>
      <c r="O141" s="68">
        <f t="shared" si="9"/>
        <v>0</v>
      </c>
      <c r="P141" s="69">
        <f>IF(L141="nio",0,IF(L141&gt;0,VLOOKUP(H141,'3-Productie normen'!A:I,VLOOKUP(L141,'3-Productie normen'!$B$38:$C$44,2,FALSE),FALSE)))</f>
        <v>0</v>
      </c>
      <c r="Q141" s="69">
        <f t="shared" si="10"/>
        <v>0</v>
      </c>
      <c r="R141" s="70"/>
      <c r="T141" s="43">
        <f t="shared" si="11"/>
        <v>0</v>
      </c>
    </row>
    <row r="142" spans="1:20" ht="14.1" customHeight="1">
      <c r="A142" s="53">
        <v>144</v>
      </c>
      <c r="B142" s="447" t="s">
        <v>214</v>
      </c>
      <c r="C142" s="447"/>
      <c r="D142" s="447" t="s">
        <v>217</v>
      </c>
      <c r="E142" s="448"/>
      <c r="F142" s="513" t="s">
        <v>382</v>
      </c>
      <c r="G142" s="447" t="s">
        <v>383</v>
      </c>
      <c r="H142" s="447" t="s">
        <v>680</v>
      </c>
      <c r="I142" s="437" t="s">
        <v>642</v>
      </c>
      <c r="J142" s="457">
        <v>362</v>
      </c>
      <c r="K142" s="449">
        <f t="shared" si="8"/>
        <v>0</v>
      </c>
      <c r="L142" s="461" t="s">
        <v>677</v>
      </c>
      <c r="M142" s="67">
        <v>0</v>
      </c>
      <c r="N142" s="68">
        <f>IF(L142="nio",0,IF(L142&gt;0,L142*J142/P142,0))*VLOOKUP(B142,'2-Kosten per locatie'!$A$15:$C$16,3,FALSE)</f>
        <v>0</v>
      </c>
      <c r="O142" s="68">
        <f t="shared" si="9"/>
        <v>0</v>
      </c>
      <c r="P142" s="69">
        <f>IF(L142="nio",0,IF(L142&gt;0,VLOOKUP(H142,'3-Productie normen'!A:I,VLOOKUP(L142,'3-Productie normen'!$B$38:$C$44,2,FALSE),FALSE)))</f>
        <v>0</v>
      </c>
      <c r="Q142" s="69">
        <f t="shared" si="10"/>
        <v>0</v>
      </c>
      <c r="R142" s="70"/>
      <c r="T142" s="43">
        <f t="shared" si="11"/>
        <v>0</v>
      </c>
    </row>
    <row r="143" spans="1:20" ht="14.1" customHeight="1">
      <c r="A143" s="53">
        <v>145</v>
      </c>
      <c r="B143" s="447" t="s">
        <v>214</v>
      </c>
      <c r="C143" s="447"/>
      <c r="D143" s="447" t="s">
        <v>217</v>
      </c>
      <c r="E143" s="448"/>
      <c r="F143" s="513" t="s">
        <v>384</v>
      </c>
      <c r="G143" s="447" t="s">
        <v>385</v>
      </c>
      <c r="H143" s="447" t="s">
        <v>680</v>
      </c>
      <c r="I143" s="437" t="s">
        <v>642</v>
      </c>
      <c r="J143" s="457">
        <v>29</v>
      </c>
      <c r="K143" s="449">
        <f t="shared" si="8"/>
        <v>0</v>
      </c>
      <c r="L143" s="461" t="s">
        <v>677</v>
      </c>
      <c r="M143" s="67">
        <v>0</v>
      </c>
      <c r="N143" s="68">
        <f>IF(L143="nio",0,IF(L143&gt;0,L143*J143/P143,0))*VLOOKUP(B143,'2-Kosten per locatie'!$A$15:$C$16,3,FALSE)</f>
        <v>0</v>
      </c>
      <c r="O143" s="68">
        <f t="shared" si="9"/>
        <v>0</v>
      </c>
      <c r="P143" s="69">
        <f>IF(L143="nio",0,IF(L143&gt;0,VLOOKUP(H143,'3-Productie normen'!A:I,VLOOKUP(L143,'3-Productie normen'!$B$38:$C$44,2,FALSE),FALSE)))</f>
        <v>0</v>
      </c>
      <c r="Q143" s="69">
        <f t="shared" si="10"/>
        <v>0</v>
      </c>
      <c r="R143" s="70"/>
      <c r="T143" s="43">
        <f t="shared" si="11"/>
        <v>0</v>
      </c>
    </row>
    <row r="144" spans="1:20" ht="14.1" customHeight="1">
      <c r="A144" s="53">
        <v>146</v>
      </c>
      <c r="B144" s="447" t="s">
        <v>214</v>
      </c>
      <c r="C144" s="447"/>
      <c r="D144" s="447" t="s">
        <v>233</v>
      </c>
      <c r="E144" s="448"/>
      <c r="F144" s="513" t="s">
        <v>386</v>
      </c>
      <c r="G144" s="437" t="s">
        <v>387</v>
      </c>
      <c r="H144" s="447" t="s">
        <v>680</v>
      </c>
      <c r="I144" s="437" t="s">
        <v>642</v>
      </c>
      <c r="J144" s="457">
        <v>5</v>
      </c>
      <c r="K144" s="449">
        <f t="shared" si="8"/>
        <v>0</v>
      </c>
      <c r="L144" s="461" t="s">
        <v>677</v>
      </c>
      <c r="M144" s="67">
        <v>0</v>
      </c>
      <c r="N144" s="68">
        <f>IF(L144="nio",0,IF(L144&gt;0,L144*J144/P144,0))*VLOOKUP(B144,'2-Kosten per locatie'!$A$15:$C$16,3,FALSE)</f>
        <v>0</v>
      </c>
      <c r="O144" s="68">
        <f t="shared" si="9"/>
        <v>0</v>
      </c>
      <c r="P144" s="69">
        <f>IF(L144="nio",0,IF(L144&gt;0,VLOOKUP(H144,'3-Productie normen'!A:I,VLOOKUP(L144,'3-Productie normen'!$B$38:$C$44,2,FALSE),FALSE)))</f>
        <v>0</v>
      </c>
      <c r="Q144" s="69">
        <f t="shared" si="10"/>
        <v>0</v>
      </c>
      <c r="R144" s="70"/>
      <c r="T144" s="43">
        <f t="shared" si="11"/>
        <v>0</v>
      </c>
    </row>
    <row r="145" spans="1:20" ht="14.1" customHeight="1">
      <c r="A145" s="53">
        <v>147</v>
      </c>
      <c r="B145" s="447" t="s">
        <v>214</v>
      </c>
      <c r="C145" s="447"/>
      <c r="D145" s="447"/>
      <c r="E145" s="448"/>
      <c r="F145" s="513" t="s">
        <v>388</v>
      </c>
      <c r="G145" s="437" t="s">
        <v>389</v>
      </c>
      <c r="H145" s="447" t="s">
        <v>680</v>
      </c>
      <c r="I145" s="437" t="s">
        <v>642</v>
      </c>
      <c r="J145" s="457">
        <v>5</v>
      </c>
      <c r="K145" s="449">
        <f t="shared" si="8"/>
        <v>0</v>
      </c>
      <c r="L145" s="461" t="s">
        <v>677</v>
      </c>
      <c r="M145" s="67">
        <v>0</v>
      </c>
      <c r="N145" s="68">
        <f>IF(L145="nio",0,IF(L145&gt;0,L145*J145/P145,0))*VLOOKUP(B145,'2-Kosten per locatie'!$A$15:$C$16,3,FALSE)</f>
        <v>0</v>
      </c>
      <c r="O145" s="68">
        <f t="shared" si="9"/>
        <v>0</v>
      </c>
      <c r="P145" s="69">
        <f>IF(L145="nio",0,IF(L145&gt;0,VLOOKUP(H145,'3-Productie normen'!A:I,VLOOKUP(L145,'3-Productie normen'!$B$38:$C$44,2,FALSE),FALSE)))</f>
        <v>0</v>
      </c>
      <c r="Q145" s="69">
        <f t="shared" si="10"/>
        <v>0</v>
      </c>
      <c r="R145" s="70"/>
      <c r="T145" s="43">
        <f t="shared" si="11"/>
        <v>0</v>
      </c>
    </row>
    <row r="146" spans="1:20" ht="14.1" customHeight="1">
      <c r="A146" s="53">
        <v>148</v>
      </c>
      <c r="B146" s="447" t="s">
        <v>214</v>
      </c>
      <c r="C146" s="447"/>
      <c r="D146" s="447" t="s">
        <v>233</v>
      </c>
      <c r="E146" s="448"/>
      <c r="F146" s="513" t="s">
        <v>390</v>
      </c>
      <c r="G146" s="437" t="s">
        <v>391</v>
      </c>
      <c r="H146" s="447" t="s">
        <v>680</v>
      </c>
      <c r="I146" s="437" t="s">
        <v>642</v>
      </c>
      <c r="J146" s="457">
        <v>7</v>
      </c>
      <c r="K146" s="449">
        <f t="shared" si="8"/>
        <v>0</v>
      </c>
      <c r="L146" s="461" t="s">
        <v>677</v>
      </c>
      <c r="M146" s="67">
        <v>0</v>
      </c>
      <c r="N146" s="68">
        <f>IF(L146="nio",0,IF(L146&gt;0,L146*J146/P146,0))*VLOOKUP(B146,'2-Kosten per locatie'!$A$15:$C$16,3,FALSE)</f>
        <v>0</v>
      </c>
      <c r="O146" s="68">
        <f t="shared" si="9"/>
        <v>0</v>
      </c>
      <c r="P146" s="69">
        <f>IF(L146="nio",0,IF(L146&gt;0,VLOOKUP(H146,'3-Productie normen'!A:I,VLOOKUP(L146,'3-Productie normen'!$B$38:$C$44,2,FALSE),FALSE)))</f>
        <v>0</v>
      </c>
      <c r="Q146" s="69">
        <f t="shared" si="10"/>
        <v>0</v>
      </c>
      <c r="R146" s="70"/>
      <c r="T146" s="43">
        <f t="shared" si="11"/>
        <v>0</v>
      </c>
    </row>
    <row r="147" spans="1:20" ht="14.1" customHeight="1">
      <c r="A147" s="53">
        <v>149</v>
      </c>
      <c r="B147" s="447" t="s">
        <v>214</v>
      </c>
      <c r="C147" s="447"/>
      <c r="D147" s="447" t="s">
        <v>233</v>
      </c>
      <c r="E147" s="448"/>
      <c r="F147" s="513" t="s">
        <v>392</v>
      </c>
      <c r="G147" s="437" t="s">
        <v>393</v>
      </c>
      <c r="H147" s="447" t="s">
        <v>680</v>
      </c>
      <c r="I147" s="437" t="s">
        <v>642</v>
      </c>
      <c r="J147" s="457">
        <v>3</v>
      </c>
      <c r="K147" s="449">
        <f t="shared" si="8"/>
        <v>0</v>
      </c>
      <c r="L147" s="461" t="s">
        <v>677</v>
      </c>
      <c r="M147" s="67">
        <v>0</v>
      </c>
      <c r="N147" s="68">
        <f>IF(L147="nio",0,IF(L147&gt;0,L147*J147/P147,0))*VLOOKUP(B147,'2-Kosten per locatie'!$A$15:$C$16,3,FALSE)</f>
        <v>0</v>
      </c>
      <c r="O147" s="68">
        <f t="shared" si="9"/>
        <v>0</v>
      </c>
      <c r="P147" s="69">
        <f>IF(L147="nio",0,IF(L147&gt;0,VLOOKUP(H147,'3-Productie normen'!A:I,VLOOKUP(L147,'3-Productie normen'!$B$38:$C$44,2,FALSE),FALSE)))</f>
        <v>0</v>
      </c>
      <c r="Q147" s="69">
        <f t="shared" si="10"/>
        <v>0</v>
      </c>
      <c r="R147" s="70"/>
      <c r="T147" s="43">
        <f t="shared" si="11"/>
        <v>0</v>
      </c>
    </row>
    <row r="148" spans="1:20" ht="14.1" customHeight="1">
      <c r="A148" s="53">
        <v>150</v>
      </c>
      <c r="B148" s="447" t="s">
        <v>214</v>
      </c>
      <c r="C148" s="447"/>
      <c r="D148" s="447" t="s">
        <v>233</v>
      </c>
      <c r="E148" s="448"/>
      <c r="F148" s="513" t="s">
        <v>394</v>
      </c>
      <c r="G148" s="437" t="s">
        <v>395</v>
      </c>
      <c r="H148" s="447" t="s">
        <v>680</v>
      </c>
      <c r="I148" s="437" t="s">
        <v>642</v>
      </c>
      <c r="J148" s="457">
        <v>7</v>
      </c>
      <c r="K148" s="449">
        <f t="shared" si="8"/>
        <v>0</v>
      </c>
      <c r="L148" s="461" t="s">
        <v>677</v>
      </c>
      <c r="M148" s="67">
        <v>0</v>
      </c>
      <c r="N148" s="68">
        <f>IF(L148="nio",0,IF(L148&gt;0,L148*J148/P148,0))*VLOOKUP(B148,'2-Kosten per locatie'!$A$15:$C$16,3,FALSE)</f>
        <v>0</v>
      </c>
      <c r="O148" s="68">
        <f t="shared" si="9"/>
        <v>0</v>
      </c>
      <c r="P148" s="69">
        <f>IF(L148="nio",0,IF(L148&gt;0,VLOOKUP(H148,'3-Productie normen'!A:I,VLOOKUP(L148,'3-Productie normen'!$B$38:$C$44,2,FALSE),FALSE)))</f>
        <v>0</v>
      </c>
      <c r="Q148" s="69">
        <f t="shared" si="10"/>
        <v>0</v>
      </c>
      <c r="R148" s="70"/>
      <c r="T148" s="43">
        <f t="shared" si="11"/>
        <v>0</v>
      </c>
    </row>
    <row r="149" spans="1:20" ht="14.1" customHeight="1">
      <c r="A149" s="53">
        <v>151</v>
      </c>
      <c r="B149" s="447" t="s">
        <v>214</v>
      </c>
      <c r="C149" s="447"/>
      <c r="D149" s="447" t="s">
        <v>233</v>
      </c>
      <c r="E149" s="448"/>
      <c r="F149" s="513" t="s">
        <v>396</v>
      </c>
      <c r="G149" s="437" t="s">
        <v>397</v>
      </c>
      <c r="H149" s="447" t="s">
        <v>680</v>
      </c>
      <c r="I149" s="437" t="s">
        <v>642</v>
      </c>
      <c r="J149" s="457">
        <v>1</v>
      </c>
      <c r="K149" s="449">
        <f t="shared" si="8"/>
        <v>0</v>
      </c>
      <c r="L149" s="461" t="s">
        <v>677</v>
      </c>
      <c r="M149" s="67">
        <v>0</v>
      </c>
      <c r="N149" s="68">
        <f>IF(L149="nio",0,IF(L149&gt;0,L149*J149/P149,0))*VLOOKUP(B149,'2-Kosten per locatie'!$A$15:$C$16,3,FALSE)</f>
        <v>0</v>
      </c>
      <c r="O149" s="68">
        <f t="shared" si="9"/>
        <v>0</v>
      </c>
      <c r="P149" s="69">
        <f>IF(L149="nio",0,IF(L149&gt;0,VLOOKUP(H149,'3-Productie normen'!A:I,VLOOKUP(L149,'3-Productie normen'!$B$38:$C$44,2,FALSE),FALSE)))</f>
        <v>0</v>
      </c>
      <c r="Q149" s="69">
        <f t="shared" si="10"/>
        <v>0</v>
      </c>
      <c r="R149" s="70"/>
      <c r="T149" s="43">
        <f t="shared" si="11"/>
        <v>0</v>
      </c>
    </row>
    <row r="150" spans="1:20" ht="14.1" customHeight="1">
      <c r="A150" s="53">
        <v>152</v>
      </c>
      <c r="B150" s="447" t="s">
        <v>214</v>
      </c>
      <c r="C150" s="447"/>
      <c r="D150" s="447"/>
      <c r="E150" s="448"/>
      <c r="F150" s="513" t="s">
        <v>398</v>
      </c>
      <c r="G150" s="437" t="s">
        <v>356</v>
      </c>
      <c r="H150" s="447" t="s">
        <v>680</v>
      </c>
      <c r="I150" s="437" t="s">
        <v>642</v>
      </c>
      <c r="J150" s="457">
        <v>2</v>
      </c>
      <c r="K150" s="449">
        <f t="shared" si="8"/>
        <v>0</v>
      </c>
      <c r="L150" s="461" t="s">
        <v>677</v>
      </c>
      <c r="M150" s="67">
        <v>0</v>
      </c>
      <c r="N150" s="68">
        <f>IF(L150="nio",0,IF(L150&gt;0,L150*J150/P150,0))*VLOOKUP(B150,'2-Kosten per locatie'!$A$15:$C$16,3,FALSE)</f>
        <v>0</v>
      </c>
      <c r="O150" s="68">
        <f t="shared" si="9"/>
        <v>0</v>
      </c>
      <c r="P150" s="69">
        <f>IF(L150="nio",0,IF(L150&gt;0,VLOOKUP(H150,'3-Productie normen'!A:I,VLOOKUP(L150,'3-Productie normen'!$B$38:$C$44,2,FALSE),FALSE)))</f>
        <v>0</v>
      </c>
      <c r="Q150" s="69">
        <f t="shared" si="10"/>
        <v>0</v>
      </c>
      <c r="R150" s="70"/>
      <c r="T150" s="43">
        <f t="shared" si="11"/>
        <v>0</v>
      </c>
    </row>
    <row r="151" spans="1:20" ht="14.1" customHeight="1">
      <c r="A151" s="53">
        <v>153</v>
      </c>
      <c r="B151" s="447" t="s">
        <v>214</v>
      </c>
      <c r="C151" s="447"/>
      <c r="D151" s="447" t="s">
        <v>213</v>
      </c>
      <c r="E151" s="448"/>
      <c r="F151" s="513" t="s">
        <v>399</v>
      </c>
      <c r="G151" s="437" t="s">
        <v>356</v>
      </c>
      <c r="H151" s="447" t="s">
        <v>680</v>
      </c>
      <c r="I151" s="437" t="s">
        <v>642</v>
      </c>
      <c r="J151" s="457">
        <v>4</v>
      </c>
      <c r="K151" s="449">
        <f t="shared" si="8"/>
        <v>0</v>
      </c>
      <c r="L151" s="461" t="s">
        <v>677</v>
      </c>
      <c r="M151" s="67">
        <v>0</v>
      </c>
      <c r="N151" s="68">
        <f>IF(L151="nio",0,IF(L151&gt;0,L151*J151/P151,0))*VLOOKUP(B151,'2-Kosten per locatie'!$A$15:$C$16,3,FALSE)</f>
        <v>0</v>
      </c>
      <c r="O151" s="68">
        <f t="shared" si="9"/>
        <v>0</v>
      </c>
      <c r="P151" s="69">
        <f>IF(L151="nio",0,IF(L151&gt;0,VLOOKUP(H151,'3-Productie normen'!A:I,VLOOKUP(L151,'3-Productie normen'!$B$38:$C$44,2,FALSE),FALSE)))</f>
        <v>0</v>
      </c>
      <c r="Q151" s="69">
        <f t="shared" si="10"/>
        <v>0</v>
      </c>
      <c r="R151" s="70"/>
      <c r="T151" s="43">
        <f t="shared" si="11"/>
        <v>0</v>
      </c>
    </row>
    <row r="152" spans="1:20" ht="14.1" customHeight="1">
      <c r="A152" s="53">
        <v>154</v>
      </c>
      <c r="B152" s="447" t="s">
        <v>214</v>
      </c>
      <c r="C152" s="447"/>
      <c r="D152" s="447" t="s">
        <v>213</v>
      </c>
      <c r="E152" s="448"/>
      <c r="F152" s="513" t="s">
        <v>400</v>
      </c>
      <c r="G152" s="437" t="s">
        <v>356</v>
      </c>
      <c r="H152" s="447" t="s">
        <v>680</v>
      </c>
      <c r="I152" s="437" t="s">
        <v>642</v>
      </c>
      <c r="J152" s="457">
        <v>4</v>
      </c>
      <c r="K152" s="449">
        <f t="shared" si="8"/>
        <v>0</v>
      </c>
      <c r="L152" s="461" t="s">
        <v>677</v>
      </c>
      <c r="M152" s="67">
        <v>0</v>
      </c>
      <c r="N152" s="68">
        <f>IF(L152="nio",0,IF(L152&gt;0,L152*J152/P152,0))*VLOOKUP(B152,'2-Kosten per locatie'!$A$15:$C$16,3,FALSE)</f>
        <v>0</v>
      </c>
      <c r="O152" s="68">
        <f t="shared" si="9"/>
        <v>0</v>
      </c>
      <c r="P152" s="69">
        <f>IF(L152="nio",0,IF(L152&gt;0,VLOOKUP(H152,'3-Productie normen'!A:I,VLOOKUP(L152,'3-Productie normen'!$B$38:$C$44,2,FALSE),FALSE)))</f>
        <v>0</v>
      </c>
      <c r="Q152" s="69">
        <f t="shared" si="10"/>
        <v>0</v>
      </c>
      <c r="R152" s="70"/>
      <c r="T152" s="43">
        <f t="shared" si="11"/>
        <v>0</v>
      </c>
    </row>
    <row r="153" spans="1:20" ht="14.1" customHeight="1">
      <c r="A153" s="53">
        <v>155</v>
      </c>
      <c r="B153" s="447" t="s">
        <v>214</v>
      </c>
      <c r="C153" s="447"/>
      <c r="D153" s="447" t="s">
        <v>213</v>
      </c>
      <c r="E153" s="448"/>
      <c r="F153" s="513" t="s">
        <v>401</v>
      </c>
      <c r="G153" s="437" t="s">
        <v>356</v>
      </c>
      <c r="H153" s="447" t="s">
        <v>680</v>
      </c>
      <c r="I153" s="437" t="s">
        <v>642</v>
      </c>
      <c r="J153" s="457">
        <v>4</v>
      </c>
      <c r="K153" s="449">
        <f t="shared" si="8"/>
        <v>0</v>
      </c>
      <c r="L153" s="461" t="s">
        <v>677</v>
      </c>
      <c r="M153" s="67">
        <v>0</v>
      </c>
      <c r="N153" s="68">
        <f>IF(L153="nio",0,IF(L153&gt;0,L153*J153/P153,0))*VLOOKUP(B153,'2-Kosten per locatie'!$A$15:$C$16,3,FALSE)</f>
        <v>0</v>
      </c>
      <c r="O153" s="68">
        <f t="shared" si="9"/>
        <v>0</v>
      </c>
      <c r="P153" s="69">
        <f>IF(L153="nio",0,IF(L153&gt;0,VLOOKUP(H153,'3-Productie normen'!A:I,VLOOKUP(L153,'3-Productie normen'!$B$38:$C$44,2,FALSE),FALSE)))</f>
        <v>0</v>
      </c>
      <c r="Q153" s="69">
        <f t="shared" si="10"/>
        <v>0</v>
      </c>
      <c r="R153" s="70"/>
      <c r="T153" s="43">
        <f t="shared" si="11"/>
        <v>0</v>
      </c>
    </row>
    <row r="154" spans="1:20" ht="14.1" customHeight="1">
      <c r="A154" s="53">
        <v>156</v>
      </c>
      <c r="B154" s="447" t="s">
        <v>214</v>
      </c>
      <c r="C154" s="447"/>
      <c r="D154" s="447" t="s">
        <v>213</v>
      </c>
      <c r="E154" s="448"/>
      <c r="F154" s="513" t="s">
        <v>402</v>
      </c>
      <c r="G154" s="437" t="s">
        <v>356</v>
      </c>
      <c r="H154" s="447" t="s">
        <v>680</v>
      </c>
      <c r="I154" s="437" t="s">
        <v>642</v>
      </c>
      <c r="J154" s="457">
        <v>4</v>
      </c>
      <c r="K154" s="449">
        <f t="shared" si="8"/>
        <v>0</v>
      </c>
      <c r="L154" s="461" t="s">
        <v>677</v>
      </c>
      <c r="M154" s="67">
        <v>0</v>
      </c>
      <c r="N154" s="68">
        <f>IF(L154="nio",0,IF(L154&gt;0,L154*J154/P154,0))*VLOOKUP(B154,'2-Kosten per locatie'!$A$15:$C$16,3,FALSE)</f>
        <v>0</v>
      </c>
      <c r="O154" s="68">
        <f t="shared" si="9"/>
        <v>0</v>
      </c>
      <c r="P154" s="69">
        <f>IF(L154="nio",0,IF(L154&gt;0,VLOOKUP(H154,'3-Productie normen'!A:I,VLOOKUP(L154,'3-Productie normen'!$B$38:$C$44,2,FALSE),FALSE)))</f>
        <v>0</v>
      </c>
      <c r="Q154" s="69">
        <f t="shared" si="10"/>
        <v>0</v>
      </c>
      <c r="R154" s="70"/>
      <c r="T154" s="43">
        <f t="shared" si="11"/>
        <v>0</v>
      </c>
    </row>
    <row r="155" spans="1:20" ht="14.1" customHeight="1">
      <c r="A155" s="53">
        <v>158</v>
      </c>
      <c r="B155" s="447" t="s">
        <v>214</v>
      </c>
      <c r="C155" s="447"/>
      <c r="D155" s="447"/>
      <c r="E155" s="448"/>
      <c r="F155" s="513" t="s">
        <v>403</v>
      </c>
      <c r="G155" s="447" t="s">
        <v>404</v>
      </c>
      <c r="H155" s="447" t="s">
        <v>149</v>
      </c>
      <c r="I155" s="437" t="s">
        <v>643</v>
      </c>
      <c r="J155" s="457">
        <v>17</v>
      </c>
      <c r="K155" s="449">
        <f t="shared" si="8"/>
        <v>200</v>
      </c>
      <c r="L155" s="399">
        <v>200</v>
      </c>
      <c r="M155" s="67">
        <v>0</v>
      </c>
      <c r="N155" s="68" t="e">
        <f>IF(L155="nio",0,IF(L155&gt;0,L155*J155/P155,0))*VLOOKUP(B155,'2-Kosten per locatie'!$A$15:$C$16,3,FALSE)</f>
        <v>#DIV/0!</v>
      </c>
      <c r="O155" s="68">
        <f t="shared" si="9"/>
        <v>0</v>
      </c>
      <c r="P155" s="69">
        <f>IF(L155="nio",0,IF(L155&gt;0,VLOOKUP(H155,'3-Productie normen'!A:I,VLOOKUP(L155,'3-Productie normen'!$B$38:$C$44,2,FALSE),FALSE)))</f>
        <v>0</v>
      </c>
      <c r="Q155" s="69">
        <f t="shared" si="10"/>
        <v>0</v>
      </c>
      <c r="R155" s="70"/>
      <c r="T155" s="43">
        <f t="shared" si="11"/>
        <v>3400</v>
      </c>
    </row>
    <row r="156" spans="1:20" ht="14.1" customHeight="1">
      <c r="A156" s="53">
        <v>159</v>
      </c>
      <c r="B156" s="447" t="s">
        <v>214</v>
      </c>
      <c r="C156" s="447"/>
      <c r="D156" s="447"/>
      <c r="E156" s="448"/>
      <c r="F156" s="513" t="s">
        <v>405</v>
      </c>
      <c r="G156" s="447" t="s">
        <v>406</v>
      </c>
      <c r="H156" s="447" t="s">
        <v>1</v>
      </c>
      <c r="I156" s="437" t="s">
        <v>643</v>
      </c>
      <c r="J156" s="457">
        <v>29</v>
      </c>
      <c r="K156" s="449">
        <f t="shared" si="8"/>
        <v>200</v>
      </c>
      <c r="L156" s="399">
        <v>200</v>
      </c>
      <c r="M156" s="67">
        <v>0</v>
      </c>
      <c r="N156" s="68" t="e">
        <f>IF(L156="nio",0,IF(L156&gt;0,L156*J156/P156,0))*VLOOKUP(B156,'2-Kosten per locatie'!$A$15:$C$16,3,FALSE)</f>
        <v>#DIV/0!</v>
      </c>
      <c r="O156" s="68">
        <f t="shared" si="9"/>
        <v>0</v>
      </c>
      <c r="P156" s="69">
        <f>IF(L156="nio",0,IF(L156&gt;0,VLOOKUP(H156,'3-Productie normen'!A:I,VLOOKUP(L156,'3-Productie normen'!$B$38:$C$44,2,FALSE),FALSE)))</f>
        <v>0</v>
      </c>
      <c r="Q156" s="69">
        <f t="shared" si="10"/>
        <v>0</v>
      </c>
      <c r="R156" s="70"/>
      <c r="T156" s="43">
        <f t="shared" si="11"/>
        <v>5800</v>
      </c>
    </row>
    <row r="157" spans="1:20" ht="14.1" customHeight="1">
      <c r="A157" s="53">
        <v>160</v>
      </c>
      <c r="B157" s="447" t="s">
        <v>214</v>
      </c>
      <c r="C157" s="447"/>
      <c r="D157" s="447"/>
      <c r="E157" s="448"/>
      <c r="F157" s="513" t="s">
        <v>407</v>
      </c>
      <c r="G157" s="447" t="s">
        <v>406</v>
      </c>
      <c r="H157" s="447" t="s">
        <v>1</v>
      </c>
      <c r="I157" s="437" t="s">
        <v>643</v>
      </c>
      <c r="J157" s="457">
        <v>29</v>
      </c>
      <c r="K157" s="449">
        <f t="shared" si="8"/>
        <v>200</v>
      </c>
      <c r="L157" s="399">
        <v>200</v>
      </c>
      <c r="M157" s="67">
        <v>0</v>
      </c>
      <c r="N157" s="68" t="e">
        <f>IF(L157="nio",0,IF(L157&gt;0,L157*J157/P157,0))*VLOOKUP(B157,'2-Kosten per locatie'!$A$15:$C$16,3,FALSE)</f>
        <v>#DIV/0!</v>
      </c>
      <c r="O157" s="68">
        <f t="shared" si="9"/>
        <v>0</v>
      </c>
      <c r="P157" s="69">
        <f>IF(L157="nio",0,IF(L157&gt;0,VLOOKUP(H157,'3-Productie normen'!A:I,VLOOKUP(L157,'3-Productie normen'!$B$38:$C$44,2,FALSE),FALSE)))</f>
        <v>0</v>
      </c>
      <c r="Q157" s="69">
        <f t="shared" si="10"/>
        <v>0</v>
      </c>
      <c r="R157" s="70"/>
      <c r="T157" s="43">
        <f t="shared" si="11"/>
        <v>5800</v>
      </c>
    </row>
    <row r="158" spans="1:20" ht="14.1" customHeight="1">
      <c r="A158" s="53">
        <v>161</v>
      </c>
      <c r="B158" s="447" t="s">
        <v>214</v>
      </c>
      <c r="C158" s="447"/>
      <c r="D158" s="447"/>
      <c r="E158" s="448"/>
      <c r="F158" s="513" t="s">
        <v>408</v>
      </c>
      <c r="G158" s="437" t="s">
        <v>409</v>
      </c>
      <c r="H158" s="437" t="s">
        <v>16</v>
      </c>
      <c r="I158" s="437" t="s">
        <v>643</v>
      </c>
      <c r="J158" s="457">
        <v>4</v>
      </c>
      <c r="K158" s="449">
        <f t="shared" si="8"/>
        <v>200</v>
      </c>
      <c r="L158" s="399">
        <v>200</v>
      </c>
      <c r="M158" s="67">
        <v>0</v>
      </c>
      <c r="N158" s="68" t="e">
        <f>IF(L158="nio",0,IF(L158&gt;0,L158*J158/P158,0))*VLOOKUP(B158,'2-Kosten per locatie'!$A$15:$C$16,3,FALSE)</f>
        <v>#DIV/0!</v>
      </c>
      <c r="O158" s="68">
        <f t="shared" si="9"/>
        <v>0</v>
      </c>
      <c r="P158" s="69">
        <f>IF(L158="nio",0,IF(L158&gt;0,VLOOKUP(H158,'3-Productie normen'!A:I,VLOOKUP(L158,'3-Productie normen'!$B$38:$C$44,2,FALSE),FALSE)))</f>
        <v>0</v>
      </c>
      <c r="Q158" s="69">
        <f t="shared" si="10"/>
        <v>0</v>
      </c>
      <c r="R158" s="70"/>
      <c r="T158" s="43">
        <f t="shared" si="11"/>
        <v>800</v>
      </c>
    </row>
    <row r="159" spans="1:20" ht="14.1" customHeight="1">
      <c r="A159" s="53">
        <v>162</v>
      </c>
      <c r="B159" s="447" t="s">
        <v>214</v>
      </c>
      <c r="C159" s="447"/>
      <c r="D159" s="447"/>
      <c r="E159" s="448"/>
      <c r="F159" s="513" t="s">
        <v>410</v>
      </c>
      <c r="G159" s="437" t="s">
        <v>411</v>
      </c>
      <c r="H159" s="437" t="s">
        <v>666</v>
      </c>
      <c r="I159" s="437" t="s">
        <v>643</v>
      </c>
      <c r="J159" s="457">
        <v>7</v>
      </c>
      <c r="K159" s="449">
        <f t="shared" si="8"/>
        <v>200</v>
      </c>
      <c r="L159" s="399">
        <v>200</v>
      </c>
      <c r="M159" s="67">
        <v>0</v>
      </c>
      <c r="N159" s="68" t="e">
        <f>IF(L159="nio",0,IF(L159&gt;0,L159*J159/P159,0))*VLOOKUP(B159,'2-Kosten per locatie'!$A$15:$C$16,3,FALSE)</f>
        <v>#DIV/0!</v>
      </c>
      <c r="O159" s="68">
        <f t="shared" si="9"/>
        <v>0</v>
      </c>
      <c r="P159" s="69">
        <f>IF(L159="nio",0,IF(L159&gt;0,VLOOKUP(H159,'3-Productie normen'!A:I,VLOOKUP(L159,'3-Productie normen'!$B$38:$C$44,2,FALSE),FALSE)))</f>
        <v>0</v>
      </c>
      <c r="Q159" s="69">
        <f t="shared" si="10"/>
        <v>0</v>
      </c>
      <c r="R159" s="70"/>
      <c r="T159" s="43">
        <f t="shared" si="11"/>
        <v>1400</v>
      </c>
    </row>
    <row r="160" spans="1:20" ht="14.1" customHeight="1">
      <c r="A160" s="53">
        <v>163</v>
      </c>
      <c r="B160" s="447" t="s">
        <v>214</v>
      </c>
      <c r="C160" s="447"/>
      <c r="D160" s="447"/>
      <c r="E160" s="448"/>
      <c r="F160" s="513" t="s">
        <v>412</v>
      </c>
      <c r="G160" s="437" t="s">
        <v>413</v>
      </c>
      <c r="H160" s="437" t="s">
        <v>149</v>
      </c>
      <c r="I160" s="437" t="s">
        <v>643</v>
      </c>
      <c r="J160" s="457">
        <v>4</v>
      </c>
      <c r="K160" s="449">
        <f t="shared" si="8"/>
        <v>200</v>
      </c>
      <c r="L160" s="399">
        <v>200</v>
      </c>
      <c r="M160" s="67">
        <v>0</v>
      </c>
      <c r="N160" s="68" t="e">
        <f>IF(L160="nio",0,IF(L160&gt;0,L160*J160/P160,0))*VLOOKUP(B160,'2-Kosten per locatie'!$A$15:$C$16,3,FALSE)</f>
        <v>#DIV/0!</v>
      </c>
      <c r="O160" s="68">
        <f t="shared" si="9"/>
        <v>0</v>
      </c>
      <c r="P160" s="69">
        <f>IF(L160="nio",0,IF(L160&gt;0,VLOOKUP(H160,'3-Productie normen'!A:I,VLOOKUP(L160,'3-Productie normen'!$B$38:$C$44,2,FALSE),FALSE)))</f>
        <v>0</v>
      </c>
      <c r="Q160" s="69">
        <f t="shared" si="10"/>
        <v>0</v>
      </c>
      <c r="R160" s="70"/>
      <c r="T160" s="43">
        <f t="shared" si="11"/>
        <v>800</v>
      </c>
    </row>
    <row r="161" spans="1:20" ht="14.1" customHeight="1">
      <c r="A161" s="53">
        <v>164</v>
      </c>
      <c r="B161" s="447" t="s">
        <v>214</v>
      </c>
      <c r="C161" s="447"/>
      <c r="D161" s="447" t="s">
        <v>217</v>
      </c>
      <c r="E161" s="448"/>
      <c r="F161" s="513" t="s">
        <v>414</v>
      </c>
      <c r="G161" s="437" t="s">
        <v>415</v>
      </c>
      <c r="H161" s="437" t="s">
        <v>16</v>
      </c>
      <c r="I161" s="437" t="s">
        <v>643</v>
      </c>
      <c r="J161" s="457">
        <v>3</v>
      </c>
      <c r="K161" s="449">
        <f t="shared" si="8"/>
        <v>400</v>
      </c>
      <c r="L161" s="399">
        <v>200</v>
      </c>
      <c r="M161" s="67">
        <v>200</v>
      </c>
      <c r="N161" s="68" t="e">
        <f>IF(L161="nio",0,IF(L161&gt;0,L161*J161/P161,0))*VLOOKUP(B161,'2-Kosten per locatie'!$A$15:$C$16,3,FALSE)</f>
        <v>#DIV/0!</v>
      </c>
      <c r="O161" s="68" t="e">
        <f t="shared" si="9"/>
        <v>#DIV/0!</v>
      </c>
      <c r="P161" s="69">
        <f>IF(L161="nio",0,IF(L161&gt;0,VLOOKUP(H161,'3-Productie normen'!A:I,VLOOKUP(L161,'3-Productie normen'!$B$38:$C$44,2,FALSE),FALSE)))</f>
        <v>0</v>
      </c>
      <c r="Q161" s="69">
        <f t="shared" si="10"/>
        <v>0</v>
      </c>
      <c r="R161" s="70"/>
      <c r="T161" s="43">
        <f t="shared" si="11"/>
        <v>1200</v>
      </c>
    </row>
    <row r="162" spans="1:20" ht="14.1" customHeight="1">
      <c r="A162" s="53">
        <v>165</v>
      </c>
      <c r="B162" s="447" t="s">
        <v>214</v>
      </c>
      <c r="C162" s="447"/>
      <c r="D162" s="447" t="s">
        <v>217</v>
      </c>
      <c r="E162" s="448"/>
      <c r="F162" s="513" t="s">
        <v>416</v>
      </c>
      <c r="G162" s="437" t="s">
        <v>417</v>
      </c>
      <c r="H162" s="437" t="s">
        <v>16</v>
      </c>
      <c r="I162" s="437" t="s">
        <v>643</v>
      </c>
      <c r="J162" s="457">
        <v>3</v>
      </c>
      <c r="K162" s="449">
        <f t="shared" si="8"/>
        <v>400</v>
      </c>
      <c r="L162" s="399">
        <v>200</v>
      </c>
      <c r="M162" s="67">
        <v>200</v>
      </c>
      <c r="N162" s="68" t="e">
        <f>IF(L162="nio",0,IF(L162&gt;0,L162*J162/P162,0))*VLOOKUP(B162,'2-Kosten per locatie'!$A$15:$C$16,3,FALSE)</f>
        <v>#DIV/0!</v>
      </c>
      <c r="O162" s="68" t="e">
        <f t="shared" si="9"/>
        <v>#DIV/0!</v>
      </c>
      <c r="P162" s="69">
        <f>IF(L162="nio",0,IF(L162&gt;0,VLOOKUP(H162,'3-Productie normen'!A:I,VLOOKUP(L162,'3-Productie normen'!$B$38:$C$44,2,FALSE),FALSE)))</f>
        <v>0</v>
      </c>
      <c r="Q162" s="69">
        <f t="shared" si="10"/>
        <v>0</v>
      </c>
      <c r="R162" s="70"/>
      <c r="T162" s="43">
        <f t="shared" si="11"/>
        <v>1200</v>
      </c>
    </row>
    <row r="163" spans="1:20" ht="14.1" customHeight="1">
      <c r="A163" s="53">
        <v>166</v>
      </c>
      <c r="B163" s="447" t="s">
        <v>214</v>
      </c>
      <c r="C163" s="447"/>
      <c r="D163" s="447"/>
      <c r="E163" s="448"/>
      <c r="F163" s="513" t="s">
        <v>418</v>
      </c>
      <c r="G163" s="437" t="s">
        <v>419</v>
      </c>
      <c r="H163" s="437" t="s">
        <v>16</v>
      </c>
      <c r="I163" s="437" t="s">
        <v>643</v>
      </c>
      <c r="J163" s="457">
        <v>7</v>
      </c>
      <c r="K163" s="449">
        <f t="shared" si="8"/>
        <v>200</v>
      </c>
      <c r="L163" s="399">
        <v>200</v>
      </c>
      <c r="M163" s="67">
        <v>0</v>
      </c>
      <c r="N163" s="68" t="e">
        <f>IF(L163="nio",0,IF(L163&gt;0,L163*J163/P163,0))*VLOOKUP(B163,'2-Kosten per locatie'!$A$15:$C$16,3,FALSE)</f>
        <v>#DIV/0!</v>
      </c>
      <c r="O163" s="68">
        <f t="shared" si="9"/>
        <v>0</v>
      </c>
      <c r="P163" s="69">
        <f>IF(L163="nio",0,IF(L163&gt;0,VLOOKUP(H163,'3-Productie normen'!A:I,VLOOKUP(L163,'3-Productie normen'!$B$38:$C$44,2,FALSE),FALSE)))</f>
        <v>0</v>
      </c>
      <c r="Q163" s="69">
        <f t="shared" si="10"/>
        <v>0</v>
      </c>
      <c r="R163" s="70"/>
      <c r="T163" s="43">
        <f t="shared" si="11"/>
        <v>1400</v>
      </c>
    </row>
    <row r="164" spans="1:20" ht="14.1" customHeight="1">
      <c r="A164" s="53">
        <v>167</v>
      </c>
      <c r="B164" s="447" t="s">
        <v>214</v>
      </c>
      <c r="C164" s="447"/>
      <c r="D164" s="447" t="s">
        <v>213</v>
      </c>
      <c r="E164" s="448"/>
      <c r="F164" s="513" t="s">
        <v>420</v>
      </c>
      <c r="G164" s="437" t="s">
        <v>421</v>
      </c>
      <c r="H164" s="437" t="s">
        <v>16</v>
      </c>
      <c r="I164" s="437" t="s">
        <v>643</v>
      </c>
      <c r="J164" s="457">
        <v>10</v>
      </c>
      <c r="K164" s="449">
        <f t="shared" si="8"/>
        <v>400</v>
      </c>
      <c r="L164" s="399">
        <v>200</v>
      </c>
      <c r="M164" s="67">
        <v>200</v>
      </c>
      <c r="N164" s="68" t="e">
        <f>IF(L164="nio",0,IF(L164&gt;0,L164*J164/P164,0))*VLOOKUP(B164,'2-Kosten per locatie'!$A$15:$C$16,3,FALSE)</f>
        <v>#DIV/0!</v>
      </c>
      <c r="O164" s="68" t="e">
        <f t="shared" si="9"/>
        <v>#DIV/0!</v>
      </c>
      <c r="P164" s="69">
        <f>IF(L164="nio",0,IF(L164&gt;0,VLOOKUP(H164,'3-Productie normen'!A:I,VLOOKUP(L164,'3-Productie normen'!$B$38:$C$44,2,FALSE),FALSE)))</f>
        <v>0</v>
      </c>
      <c r="Q164" s="69">
        <f t="shared" si="10"/>
        <v>0</v>
      </c>
      <c r="R164" s="70"/>
      <c r="T164" s="43">
        <f t="shared" si="11"/>
        <v>4000</v>
      </c>
    </row>
    <row r="165" spans="1:20" ht="14.1" customHeight="1">
      <c r="A165" s="53">
        <v>168</v>
      </c>
      <c r="B165" s="447" t="s">
        <v>214</v>
      </c>
      <c r="C165" s="447"/>
      <c r="D165" s="447" t="s">
        <v>217</v>
      </c>
      <c r="E165" s="448"/>
      <c r="F165" s="513" t="s">
        <v>422</v>
      </c>
      <c r="G165" s="437" t="s">
        <v>421</v>
      </c>
      <c r="H165" s="437" t="s">
        <v>16</v>
      </c>
      <c r="I165" s="437" t="s">
        <v>643</v>
      </c>
      <c r="J165" s="457">
        <v>21</v>
      </c>
      <c r="K165" s="449">
        <f t="shared" si="8"/>
        <v>400</v>
      </c>
      <c r="L165" s="399">
        <v>200</v>
      </c>
      <c r="M165" s="67">
        <v>200</v>
      </c>
      <c r="N165" s="68" t="e">
        <f>IF(L165="nio",0,IF(L165&gt;0,L165*J165/P165,0))*VLOOKUP(B165,'2-Kosten per locatie'!$A$15:$C$16,3,FALSE)</f>
        <v>#DIV/0!</v>
      </c>
      <c r="O165" s="68" t="e">
        <f t="shared" si="9"/>
        <v>#DIV/0!</v>
      </c>
      <c r="P165" s="69">
        <f>IF(L165="nio",0,IF(L165&gt;0,VLOOKUP(H165,'3-Productie normen'!A:I,VLOOKUP(L165,'3-Productie normen'!$B$38:$C$44,2,FALSE),FALSE)))</f>
        <v>0</v>
      </c>
      <c r="Q165" s="69">
        <f t="shared" si="10"/>
        <v>0</v>
      </c>
      <c r="R165" s="70"/>
      <c r="T165" s="43">
        <f t="shared" si="11"/>
        <v>8400</v>
      </c>
    </row>
    <row r="166" spans="1:20" ht="14.1" customHeight="1">
      <c r="A166" s="53">
        <v>169</v>
      </c>
      <c r="B166" s="447" t="s">
        <v>214</v>
      </c>
      <c r="C166" s="447"/>
      <c r="D166" s="447" t="s">
        <v>213</v>
      </c>
      <c r="E166" s="448"/>
      <c r="F166" s="513" t="s">
        <v>423</v>
      </c>
      <c r="G166" s="437" t="s">
        <v>424</v>
      </c>
      <c r="H166" s="437" t="s">
        <v>16</v>
      </c>
      <c r="I166" s="437" t="s">
        <v>643</v>
      </c>
      <c r="J166" s="457">
        <v>10</v>
      </c>
      <c r="K166" s="449">
        <f t="shared" si="8"/>
        <v>400</v>
      </c>
      <c r="L166" s="399">
        <v>200</v>
      </c>
      <c r="M166" s="67">
        <v>200</v>
      </c>
      <c r="N166" s="68" t="e">
        <f>IF(L166="nio",0,IF(L166&gt;0,L166*J166/P166,0))*VLOOKUP(B166,'2-Kosten per locatie'!$A$15:$C$16,3,FALSE)</f>
        <v>#DIV/0!</v>
      </c>
      <c r="O166" s="68" t="e">
        <f t="shared" si="9"/>
        <v>#DIV/0!</v>
      </c>
      <c r="P166" s="69">
        <f>IF(L166="nio",0,IF(L166&gt;0,VLOOKUP(H166,'3-Productie normen'!A:I,VLOOKUP(L166,'3-Productie normen'!$B$38:$C$44,2,FALSE),FALSE)))</f>
        <v>0</v>
      </c>
      <c r="Q166" s="69">
        <f t="shared" si="10"/>
        <v>0</v>
      </c>
      <c r="R166" s="70"/>
      <c r="T166" s="43">
        <f t="shared" si="11"/>
        <v>4000</v>
      </c>
    </row>
    <row r="167" spans="1:20" ht="14.1" customHeight="1">
      <c r="A167" s="53">
        <v>170</v>
      </c>
      <c r="B167" s="447" t="s">
        <v>214</v>
      </c>
      <c r="C167" s="447"/>
      <c r="D167" s="447" t="s">
        <v>217</v>
      </c>
      <c r="E167" s="448"/>
      <c r="F167" s="513" t="s">
        <v>425</v>
      </c>
      <c r="G167" s="437" t="s">
        <v>424</v>
      </c>
      <c r="H167" s="437" t="s">
        <v>16</v>
      </c>
      <c r="I167" s="437" t="s">
        <v>643</v>
      </c>
      <c r="J167" s="457">
        <v>20</v>
      </c>
      <c r="K167" s="449">
        <f t="shared" si="8"/>
        <v>400</v>
      </c>
      <c r="L167" s="399">
        <v>200</v>
      </c>
      <c r="M167" s="67">
        <v>200</v>
      </c>
      <c r="N167" s="68" t="e">
        <f>IF(L167="nio",0,IF(L167&gt;0,L167*J167/P167,0))*VLOOKUP(B167,'2-Kosten per locatie'!$A$15:$C$16,3,FALSE)</f>
        <v>#DIV/0!</v>
      </c>
      <c r="O167" s="68" t="e">
        <f t="shared" si="9"/>
        <v>#DIV/0!</v>
      </c>
      <c r="P167" s="69">
        <f>IF(L167="nio",0,IF(L167&gt;0,VLOOKUP(H167,'3-Productie normen'!A:I,VLOOKUP(L167,'3-Productie normen'!$B$38:$C$44,2,FALSE),FALSE)))</f>
        <v>0</v>
      </c>
      <c r="Q167" s="69">
        <f t="shared" si="10"/>
        <v>0</v>
      </c>
      <c r="R167" s="70"/>
      <c r="T167" s="43">
        <f t="shared" si="11"/>
        <v>8000</v>
      </c>
    </row>
    <row r="168" spans="1:20" ht="14.1" customHeight="1">
      <c r="A168" s="53">
        <v>171</v>
      </c>
      <c r="B168" s="447" t="s">
        <v>214</v>
      </c>
      <c r="C168" s="447"/>
      <c r="D168" s="447" t="s">
        <v>213</v>
      </c>
      <c r="E168" s="448"/>
      <c r="F168" s="513" t="s">
        <v>426</v>
      </c>
      <c r="G168" s="437" t="s">
        <v>411</v>
      </c>
      <c r="H168" s="437" t="s">
        <v>666</v>
      </c>
      <c r="I168" s="437" t="s">
        <v>644</v>
      </c>
      <c r="J168" s="457">
        <v>4</v>
      </c>
      <c r="K168" s="449">
        <f t="shared" si="8"/>
        <v>200</v>
      </c>
      <c r="L168" s="399">
        <v>200</v>
      </c>
      <c r="M168" s="67">
        <v>0</v>
      </c>
      <c r="N168" s="68" t="e">
        <f>IF(L168="nio",0,IF(L168&gt;0,L168*J168/P168,0))*VLOOKUP(B168,'2-Kosten per locatie'!$A$15:$C$16,3,FALSE)</f>
        <v>#DIV/0!</v>
      </c>
      <c r="O168" s="68">
        <f t="shared" si="9"/>
        <v>0</v>
      </c>
      <c r="P168" s="69">
        <f>IF(L168="nio",0,IF(L168&gt;0,VLOOKUP(H168,'3-Productie normen'!A:I,VLOOKUP(L168,'3-Productie normen'!$B$38:$C$44,2,FALSE),FALSE)))</f>
        <v>0</v>
      </c>
      <c r="Q168" s="69">
        <f t="shared" si="10"/>
        <v>0</v>
      </c>
      <c r="R168" s="70"/>
      <c r="T168" s="43">
        <f t="shared" si="11"/>
        <v>800</v>
      </c>
    </row>
    <row r="169" spans="1:20" ht="14.1" customHeight="1">
      <c r="A169" s="53">
        <v>172</v>
      </c>
      <c r="B169" s="447" t="s">
        <v>214</v>
      </c>
      <c r="C169" s="447"/>
      <c r="D169" s="447" t="s">
        <v>213</v>
      </c>
      <c r="E169" s="448"/>
      <c r="F169" s="513" t="s">
        <v>427</v>
      </c>
      <c r="G169" s="437" t="s">
        <v>421</v>
      </c>
      <c r="H169" s="437" t="s">
        <v>16</v>
      </c>
      <c r="I169" s="437" t="s">
        <v>644</v>
      </c>
      <c r="J169" s="457">
        <v>11</v>
      </c>
      <c r="K169" s="449">
        <f t="shared" si="8"/>
        <v>400</v>
      </c>
      <c r="L169" s="399">
        <v>200</v>
      </c>
      <c r="M169" s="67">
        <v>200</v>
      </c>
      <c r="N169" s="68" t="e">
        <f>IF(L169="nio",0,IF(L169&gt;0,L169*J169/P169,0))*VLOOKUP(B169,'2-Kosten per locatie'!$A$15:$C$16,3,FALSE)</f>
        <v>#DIV/0!</v>
      </c>
      <c r="O169" s="68" t="e">
        <f t="shared" si="9"/>
        <v>#DIV/0!</v>
      </c>
      <c r="P169" s="69">
        <f>IF(L169="nio",0,IF(L169&gt;0,VLOOKUP(H169,'3-Productie normen'!A:I,VLOOKUP(L169,'3-Productie normen'!$B$38:$C$44,2,FALSE),FALSE)))</f>
        <v>0</v>
      </c>
      <c r="Q169" s="69">
        <f t="shared" si="10"/>
        <v>0</v>
      </c>
      <c r="R169" s="70"/>
      <c r="T169" s="43">
        <f t="shared" si="11"/>
        <v>4400</v>
      </c>
    </row>
    <row r="170" spans="1:20" ht="14.1" customHeight="1">
      <c r="A170" s="53">
        <v>173</v>
      </c>
      <c r="B170" s="447" t="s">
        <v>214</v>
      </c>
      <c r="C170" s="447"/>
      <c r="D170" s="447" t="s">
        <v>213</v>
      </c>
      <c r="E170" s="448"/>
      <c r="F170" s="513" t="s">
        <v>428</v>
      </c>
      <c r="G170" s="447" t="s">
        <v>424</v>
      </c>
      <c r="H170" s="447" t="s">
        <v>16</v>
      </c>
      <c r="I170" s="437" t="s">
        <v>644</v>
      </c>
      <c r="J170" s="457">
        <v>11</v>
      </c>
      <c r="K170" s="449">
        <f t="shared" si="8"/>
        <v>400</v>
      </c>
      <c r="L170" s="399">
        <v>200</v>
      </c>
      <c r="M170" s="67">
        <v>200</v>
      </c>
      <c r="N170" s="68" t="e">
        <f>IF(L170="nio",0,IF(L170&gt;0,L170*J170/P170,0))*VLOOKUP(B170,'2-Kosten per locatie'!$A$15:$C$16,3,FALSE)</f>
        <v>#DIV/0!</v>
      </c>
      <c r="O170" s="68" t="e">
        <f t="shared" si="9"/>
        <v>#DIV/0!</v>
      </c>
      <c r="P170" s="69">
        <f>IF(L170="nio",0,IF(L170&gt;0,VLOOKUP(H170,'3-Productie normen'!A:I,VLOOKUP(L170,'3-Productie normen'!$B$38:$C$44,2,FALSE),FALSE)))</f>
        <v>0</v>
      </c>
      <c r="Q170" s="69">
        <f t="shared" si="10"/>
        <v>0</v>
      </c>
      <c r="R170" s="70"/>
      <c r="T170" s="43">
        <f t="shared" si="11"/>
        <v>4400</v>
      </c>
    </row>
    <row r="171" spans="1:20" ht="14.1" customHeight="1">
      <c r="A171" s="53">
        <v>174</v>
      </c>
      <c r="B171" s="447" t="s">
        <v>214</v>
      </c>
      <c r="C171" s="447"/>
      <c r="D171" s="447" t="s">
        <v>217</v>
      </c>
      <c r="E171" s="448"/>
      <c r="F171" s="513" t="s">
        <v>429</v>
      </c>
      <c r="G171" s="447" t="s">
        <v>409</v>
      </c>
      <c r="H171" s="447" t="s">
        <v>16</v>
      </c>
      <c r="I171" s="437" t="s">
        <v>645</v>
      </c>
      <c r="J171" s="457">
        <v>4</v>
      </c>
      <c r="K171" s="449">
        <f t="shared" si="8"/>
        <v>200</v>
      </c>
      <c r="L171" s="399">
        <v>200</v>
      </c>
      <c r="M171" s="67">
        <v>0</v>
      </c>
      <c r="N171" s="68" t="e">
        <f>IF(L171="nio",0,IF(L171&gt;0,L171*J171/P171,0))*VLOOKUP(B171,'2-Kosten per locatie'!$A$15:$C$16,3,FALSE)</f>
        <v>#DIV/0!</v>
      </c>
      <c r="O171" s="68">
        <f t="shared" si="9"/>
        <v>0</v>
      </c>
      <c r="P171" s="69">
        <f>IF(L171="nio",0,IF(L171&gt;0,VLOOKUP(H171,'3-Productie normen'!A:I,VLOOKUP(L171,'3-Productie normen'!$B$38:$C$44,2,FALSE),FALSE)))</f>
        <v>0</v>
      </c>
      <c r="Q171" s="69">
        <f t="shared" si="10"/>
        <v>0</v>
      </c>
      <c r="R171" s="70"/>
      <c r="T171" s="43">
        <f t="shared" si="11"/>
        <v>800</v>
      </c>
    </row>
    <row r="172" spans="1:20" ht="14.1" customHeight="1">
      <c r="A172" s="53">
        <v>175</v>
      </c>
      <c r="B172" s="447" t="s">
        <v>214</v>
      </c>
      <c r="C172" s="447"/>
      <c r="D172" s="447" t="s">
        <v>213</v>
      </c>
      <c r="E172" s="448"/>
      <c r="F172" s="513" t="s">
        <v>430</v>
      </c>
      <c r="G172" s="447" t="s">
        <v>411</v>
      </c>
      <c r="H172" s="437" t="s">
        <v>666</v>
      </c>
      <c r="I172" s="437" t="s">
        <v>645</v>
      </c>
      <c r="J172" s="457">
        <v>4</v>
      </c>
      <c r="K172" s="449">
        <f t="shared" si="8"/>
        <v>200</v>
      </c>
      <c r="L172" s="399">
        <v>200</v>
      </c>
      <c r="M172" s="67">
        <v>0</v>
      </c>
      <c r="N172" s="68" t="e">
        <f>IF(L172="nio",0,IF(L172&gt;0,L172*J172/P172,0))*VLOOKUP(B172,'2-Kosten per locatie'!$A$15:$C$16,3,FALSE)</f>
        <v>#DIV/0!</v>
      </c>
      <c r="O172" s="68">
        <f t="shared" si="9"/>
        <v>0</v>
      </c>
      <c r="P172" s="69">
        <f>IF(L172="nio",0,IF(L172&gt;0,VLOOKUP(H172,'3-Productie normen'!A:I,VLOOKUP(L172,'3-Productie normen'!$B$38:$C$44,2,FALSE),FALSE)))</f>
        <v>0</v>
      </c>
      <c r="Q172" s="69">
        <f t="shared" si="10"/>
        <v>0</v>
      </c>
      <c r="R172" s="70"/>
      <c r="T172" s="43">
        <f t="shared" si="11"/>
        <v>800</v>
      </c>
    </row>
    <row r="173" spans="1:20" ht="14.1" customHeight="1">
      <c r="A173" s="53">
        <v>176</v>
      </c>
      <c r="B173" s="447" t="s">
        <v>214</v>
      </c>
      <c r="C173" s="447"/>
      <c r="D173" s="447" t="s">
        <v>213</v>
      </c>
      <c r="E173" s="448"/>
      <c r="F173" s="513" t="s">
        <v>431</v>
      </c>
      <c r="G173" s="437" t="s">
        <v>421</v>
      </c>
      <c r="H173" s="437" t="s">
        <v>16</v>
      </c>
      <c r="I173" s="437" t="s">
        <v>645</v>
      </c>
      <c r="J173" s="457">
        <v>11</v>
      </c>
      <c r="K173" s="449">
        <f t="shared" si="8"/>
        <v>400</v>
      </c>
      <c r="L173" s="399">
        <v>200</v>
      </c>
      <c r="M173" s="67">
        <v>200</v>
      </c>
      <c r="N173" s="68" t="e">
        <f>IF(L173="nio",0,IF(L173&gt;0,L173*J173/P173,0))*VLOOKUP(B173,'2-Kosten per locatie'!$A$15:$C$16,3,FALSE)</f>
        <v>#DIV/0!</v>
      </c>
      <c r="O173" s="68" t="e">
        <f t="shared" si="9"/>
        <v>#DIV/0!</v>
      </c>
      <c r="P173" s="69">
        <f>IF(L173="nio",0,IF(L173&gt;0,VLOOKUP(H173,'3-Productie normen'!A:I,VLOOKUP(L173,'3-Productie normen'!$B$38:$C$44,2,FALSE),FALSE)))</f>
        <v>0</v>
      </c>
      <c r="Q173" s="69">
        <f t="shared" si="10"/>
        <v>0</v>
      </c>
      <c r="R173" s="70"/>
      <c r="T173" s="43">
        <f t="shared" si="11"/>
        <v>4400</v>
      </c>
    </row>
    <row r="174" spans="1:20" ht="14.1" customHeight="1">
      <c r="A174" s="53">
        <v>177</v>
      </c>
      <c r="B174" s="447" t="s">
        <v>214</v>
      </c>
      <c r="C174" s="447"/>
      <c r="D174" s="447" t="s">
        <v>217</v>
      </c>
      <c r="E174" s="448"/>
      <c r="F174" s="513" t="s">
        <v>432</v>
      </c>
      <c r="G174" s="437" t="s">
        <v>421</v>
      </c>
      <c r="H174" s="437" t="s">
        <v>16</v>
      </c>
      <c r="I174" s="437" t="s">
        <v>645</v>
      </c>
      <c r="J174" s="457">
        <v>13</v>
      </c>
      <c r="K174" s="449">
        <f t="shared" si="8"/>
        <v>400</v>
      </c>
      <c r="L174" s="399">
        <v>200</v>
      </c>
      <c r="M174" s="67">
        <v>200</v>
      </c>
      <c r="N174" s="68" t="e">
        <f>IF(L174="nio",0,IF(L174&gt;0,L174*J174/P174,0))*VLOOKUP(B174,'2-Kosten per locatie'!$A$15:$C$16,3,FALSE)</f>
        <v>#DIV/0!</v>
      </c>
      <c r="O174" s="68" t="e">
        <f t="shared" si="9"/>
        <v>#DIV/0!</v>
      </c>
      <c r="P174" s="69">
        <f>IF(L174="nio",0,IF(L174&gt;0,VLOOKUP(H174,'3-Productie normen'!A:I,VLOOKUP(L174,'3-Productie normen'!$B$38:$C$44,2,FALSE),FALSE)))</f>
        <v>0</v>
      </c>
      <c r="Q174" s="69">
        <f t="shared" si="10"/>
        <v>0</v>
      </c>
      <c r="R174" s="70"/>
      <c r="T174" s="43">
        <f t="shared" si="11"/>
        <v>5200</v>
      </c>
    </row>
    <row r="175" spans="1:20" ht="14.1" customHeight="1">
      <c r="A175" s="53">
        <v>178</v>
      </c>
      <c r="B175" s="447" t="s">
        <v>214</v>
      </c>
      <c r="C175" s="447"/>
      <c r="D175" s="447" t="s">
        <v>213</v>
      </c>
      <c r="E175" s="448"/>
      <c r="F175" s="513" t="s">
        <v>433</v>
      </c>
      <c r="G175" s="437" t="s">
        <v>424</v>
      </c>
      <c r="H175" s="437" t="s">
        <v>16</v>
      </c>
      <c r="I175" s="437" t="s">
        <v>645</v>
      </c>
      <c r="J175" s="457">
        <v>11</v>
      </c>
      <c r="K175" s="449">
        <f t="shared" si="8"/>
        <v>400</v>
      </c>
      <c r="L175" s="399">
        <v>200</v>
      </c>
      <c r="M175" s="67">
        <v>200</v>
      </c>
      <c r="N175" s="68" t="e">
        <f>IF(L175="nio",0,IF(L175&gt;0,L175*J175/P175,0))*VLOOKUP(B175,'2-Kosten per locatie'!$A$15:$C$16,3,FALSE)</f>
        <v>#DIV/0!</v>
      </c>
      <c r="O175" s="68" t="e">
        <f t="shared" si="9"/>
        <v>#DIV/0!</v>
      </c>
      <c r="P175" s="69">
        <f>IF(L175="nio",0,IF(L175&gt;0,VLOOKUP(H175,'3-Productie normen'!A:I,VLOOKUP(L175,'3-Productie normen'!$B$38:$C$44,2,FALSE),FALSE)))</f>
        <v>0</v>
      </c>
      <c r="Q175" s="69">
        <f t="shared" si="10"/>
        <v>0</v>
      </c>
      <c r="R175" s="70"/>
      <c r="T175" s="43">
        <f t="shared" si="11"/>
        <v>4400</v>
      </c>
    </row>
    <row r="176" spans="1:20" ht="14.1" customHeight="1">
      <c r="A176" s="53">
        <v>179</v>
      </c>
      <c r="B176" s="447" t="s">
        <v>214</v>
      </c>
      <c r="C176" s="447"/>
      <c r="D176" s="447" t="s">
        <v>217</v>
      </c>
      <c r="E176" s="448"/>
      <c r="F176" s="513" t="s">
        <v>434</v>
      </c>
      <c r="G176" s="437" t="s">
        <v>424</v>
      </c>
      <c r="H176" s="437" t="s">
        <v>16</v>
      </c>
      <c r="I176" s="437" t="s">
        <v>645</v>
      </c>
      <c r="J176" s="457">
        <v>10</v>
      </c>
      <c r="K176" s="449">
        <f t="shared" si="8"/>
        <v>400</v>
      </c>
      <c r="L176" s="399">
        <v>200</v>
      </c>
      <c r="M176" s="67">
        <v>200</v>
      </c>
      <c r="N176" s="68" t="e">
        <f>IF(L176="nio",0,IF(L176&gt;0,L176*J176/P176,0))*VLOOKUP(B176,'2-Kosten per locatie'!$A$15:$C$16,3,FALSE)</f>
        <v>#DIV/0!</v>
      </c>
      <c r="O176" s="68" t="e">
        <f t="shared" si="9"/>
        <v>#DIV/0!</v>
      </c>
      <c r="P176" s="69">
        <f>IF(L176="nio",0,IF(L176&gt;0,VLOOKUP(H176,'3-Productie normen'!A:I,VLOOKUP(L176,'3-Productie normen'!$B$38:$C$44,2,FALSE),FALSE)))</f>
        <v>0</v>
      </c>
      <c r="Q176" s="69">
        <f t="shared" si="10"/>
        <v>0</v>
      </c>
      <c r="R176" s="70"/>
      <c r="T176" s="43">
        <f t="shared" si="11"/>
        <v>4000</v>
      </c>
    </row>
    <row r="177" spans="1:20" ht="14.1" customHeight="1">
      <c r="A177" s="53">
        <v>180</v>
      </c>
      <c r="B177" s="447" t="s">
        <v>214</v>
      </c>
      <c r="C177" s="447"/>
      <c r="D177" s="447" t="s">
        <v>217</v>
      </c>
      <c r="E177" s="448"/>
      <c r="F177" s="513" t="s">
        <v>435</v>
      </c>
      <c r="G177" s="437" t="s">
        <v>436</v>
      </c>
      <c r="H177" s="447" t="s">
        <v>680</v>
      </c>
      <c r="I177" s="437" t="s">
        <v>645</v>
      </c>
      <c r="J177" s="457">
        <v>36</v>
      </c>
      <c r="K177" s="449">
        <f t="shared" si="8"/>
        <v>0</v>
      </c>
      <c r="L177" s="461" t="s">
        <v>677</v>
      </c>
      <c r="M177" s="67">
        <v>0</v>
      </c>
      <c r="N177" s="68">
        <f>IF(L177="nio",0,IF(L177&gt;0,L177*J177/P177,0))*VLOOKUP(B177,'2-Kosten per locatie'!$A$15:$C$16,3,FALSE)</f>
        <v>0</v>
      </c>
      <c r="O177" s="68">
        <f t="shared" si="9"/>
        <v>0</v>
      </c>
      <c r="P177" s="69">
        <f>IF(L177="nio",0,IF(L177&gt;0,VLOOKUP(H177,'3-Productie normen'!A:I,VLOOKUP(L177,'3-Productie normen'!$B$38:$C$44,2,FALSE),FALSE)))</f>
        <v>0</v>
      </c>
      <c r="Q177" s="69">
        <f t="shared" si="10"/>
        <v>0</v>
      </c>
      <c r="R177" s="70"/>
      <c r="T177" s="43">
        <f t="shared" si="11"/>
        <v>0</v>
      </c>
    </row>
    <row r="178" spans="1:20" ht="14.1" customHeight="1">
      <c r="A178" s="53">
        <v>181</v>
      </c>
      <c r="B178" s="447" t="s">
        <v>214</v>
      </c>
      <c r="C178" s="447"/>
      <c r="D178" s="447" t="s">
        <v>213</v>
      </c>
      <c r="E178" s="448"/>
      <c r="F178" s="513" t="s">
        <v>437</v>
      </c>
      <c r="G178" s="437" t="s">
        <v>411</v>
      </c>
      <c r="H178" s="437" t="s">
        <v>666</v>
      </c>
      <c r="I178" s="437" t="s">
        <v>646</v>
      </c>
      <c r="J178" s="457">
        <v>4</v>
      </c>
      <c r="K178" s="449">
        <f t="shared" si="8"/>
        <v>200</v>
      </c>
      <c r="L178" s="399">
        <v>200</v>
      </c>
      <c r="M178" s="67">
        <v>0</v>
      </c>
      <c r="N178" s="68" t="e">
        <f>IF(L178="nio",0,IF(L178&gt;0,L178*J178/P178,0))*VLOOKUP(B178,'2-Kosten per locatie'!$A$15:$C$16,3,FALSE)</f>
        <v>#DIV/0!</v>
      </c>
      <c r="O178" s="68">
        <f t="shared" si="9"/>
        <v>0</v>
      </c>
      <c r="P178" s="69">
        <f>IF(L178="nio",0,IF(L178&gt;0,VLOOKUP(H178,'3-Productie normen'!A:I,VLOOKUP(L178,'3-Productie normen'!$B$38:$C$44,2,FALSE),FALSE)))</f>
        <v>0</v>
      </c>
      <c r="Q178" s="69">
        <f t="shared" si="10"/>
        <v>0</v>
      </c>
      <c r="R178" s="70"/>
      <c r="T178" s="43">
        <f t="shared" si="11"/>
        <v>800</v>
      </c>
    </row>
    <row r="179" spans="1:20" ht="14.1" customHeight="1">
      <c r="A179" s="53">
        <v>182</v>
      </c>
      <c r="B179" s="447" t="s">
        <v>214</v>
      </c>
      <c r="C179" s="447"/>
      <c r="D179" s="447" t="s">
        <v>213</v>
      </c>
      <c r="E179" s="448"/>
      <c r="F179" s="513" t="s">
        <v>438</v>
      </c>
      <c r="G179" s="437" t="s">
        <v>421</v>
      </c>
      <c r="H179" s="437" t="s">
        <v>16</v>
      </c>
      <c r="I179" s="437" t="s">
        <v>646</v>
      </c>
      <c r="J179" s="457">
        <v>11</v>
      </c>
      <c r="K179" s="449">
        <f t="shared" si="8"/>
        <v>400</v>
      </c>
      <c r="L179" s="399">
        <v>200</v>
      </c>
      <c r="M179" s="67">
        <v>200</v>
      </c>
      <c r="N179" s="68" t="e">
        <f>IF(L179="nio",0,IF(L179&gt;0,L179*J179/P179,0))*VLOOKUP(B179,'2-Kosten per locatie'!$A$15:$C$16,3,FALSE)</f>
        <v>#DIV/0!</v>
      </c>
      <c r="O179" s="68" t="e">
        <f t="shared" si="9"/>
        <v>#DIV/0!</v>
      </c>
      <c r="P179" s="69">
        <f>IF(L179="nio",0,IF(L179&gt;0,VLOOKUP(H179,'3-Productie normen'!A:I,VLOOKUP(L179,'3-Productie normen'!$B$38:$C$44,2,FALSE),FALSE)))</f>
        <v>0</v>
      </c>
      <c r="Q179" s="69">
        <f t="shared" si="10"/>
        <v>0</v>
      </c>
      <c r="R179" s="70"/>
      <c r="T179" s="43">
        <f t="shared" si="11"/>
        <v>4400</v>
      </c>
    </row>
    <row r="180" spans="1:20" ht="14.1" customHeight="1">
      <c r="A180" s="53">
        <v>183</v>
      </c>
      <c r="B180" s="447" t="s">
        <v>214</v>
      </c>
      <c r="C180" s="447"/>
      <c r="D180" s="447" t="s">
        <v>213</v>
      </c>
      <c r="E180" s="448"/>
      <c r="F180" s="513" t="s">
        <v>439</v>
      </c>
      <c r="G180" s="437" t="s">
        <v>424</v>
      </c>
      <c r="H180" s="437" t="s">
        <v>16</v>
      </c>
      <c r="I180" s="437" t="s">
        <v>646</v>
      </c>
      <c r="J180" s="457">
        <v>11</v>
      </c>
      <c r="K180" s="449">
        <f t="shared" si="8"/>
        <v>400</v>
      </c>
      <c r="L180" s="399">
        <v>200</v>
      </c>
      <c r="M180" s="67">
        <v>200</v>
      </c>
      <c r="N180" s="68" t="e">
        <f>IF(L180="nio",0,IF(L180&gt;0,L180*J180/P180,0))*VLOOKUP(B180,'2-Kosten per locatie'!$A$15:$C$16,3,FALSE)</f>
        <v>#DIV/0!</v>
      </c>
      <c r="O180" s="68" t="e">
        <f t="shared" si="9"/>
        <v>#DIV/0!</v>
      </c>
      <c r="P180" s="69">
        <f>IF(L180="nio",0,IF(L180&gt;0,VLOOKUP(H180,'3-Productie normen'!A:I,VLOOKUP(L180,'3-Productie normen'!$B$38:$C$44,2,FALSE),FALSE)))</f>
        <v>0</v>
      </c>
      <c r="Q180" s="69">
        <f t="shared" si="10"/>
        <v>0</v>
      </c>
      <c r="R180" s="70"/>
      <c r="T180" s="43">
        <f t="shared" si="11"/>
        <v>4400</v>
      </c>
    </row>
    <row r="181" spans="1:20" ht="14.1" customHeight="1">
      <c r="A181" s="53">
        <v>184</v>
      </c>
      <c r="B181" s="447" t="s">
        <v>214</v>
      </c>
      <c r="C181" s="447"/>
      <c r="D181" s="447" t="s">
        <v>213</v>
      </c>
      <c r="E181" s="448"/>
      <c r="F181" s="513" t="s">
        <v>440</v>
      </c>
      <c r="G181" s="447" t="s">
        <v>411</v>
      </c>
      <c r="H181" s="437" t="s">
        <v>666</v>
      </c>
      <c r="I181" s="437" t="s">
        <v>647</v>
      </c>
      <c r="J181" s="457">
        <v>4</v>
      </c>
      <c r="K181" s="449">
        <f t="shared" si="8"/>
        <v>200</v>
      </c>
      <c r="L181" s="399">
        <v>200</v>
      </c>
      <c r="M181" s="67">
        <v>0</v>
      </c>
      <c r="N181" s="68" t="e">
        <f>IF(L181="nio",0,IF(L181&gt;0,L181*J181/P181,0))*VLOOKUP(B181,'2-Kosten per locatie'!$A$15:$C$16,3,FALSE)</f>
        <v>#DIV/0!</v>
      </c>
      <c r="O181" s="68">
        <f t="shared" si="9"/>
        <v>0</v>
      </c>
      <c r="P181" s="69">
        <f>IF(L181="nio",0,IF(L181&gt;0,VLOOKUP(H181,'3-Productie normen'!A:I,VLOOKUP(L181,'3-Productie normen'!$B$38:$C$44,2,FALSE),FALSE)))</f>
        <v>0</v>
      </c>
      <c r="Q181" s="69">
        <f t="shared" si="10"/>
        <v>0</v>
      </c>
      <c r="R181" s="70"/>
      <c r="T181" s="43">
        <f t="shared" si="11"/>
        <v>800</v>
      </c>
    </row>
    <row r="182" spans="1:20" ht="14.1" customHeight="1">
      <c r="A182" s="53">
        <v>185</v>
      </c>
      <c r="B182" s="447" t="s">
        <v>214</v>
      </c>
      <c r="C182" s="447"/>
      <c r="D182" s="447" t="s">
        <v>213</v>
      </c>
      <c r="E182" s="448"/>
      <c r="F182" s="513" t="s">
        <v>441</v>
      </c>
      <c r="G182" s="447" t="s">
        <v>421</v>
      </c>
      <c r="H182" s="447" t="s">
        <v>16</v>
      </c>
      <c r="I182" s="437" t="s">
        <v>647</v>
      </c>
      <c r="J182" s="457">
        <v>11</v>
      </c>
      <c r="K182" s="449">
        <f t="shared" si="8"/>
        <v>400</v>
      </c>
      <c r="L182" s="399">
        <v>200</v>
      </c>
      <c r="M182" s="67">
        <v>200</v>
      </c>
      <c r="N182" s="68" t="e">
        <f>IF(L182="nio",0,IF(L182&gt;0,L182*J182/P182,0))*VLOOKUP(B182,'2-Kosten per locatie'!$A$15:$C$16,3,FALSE)</f>
        <v>#DIV/0!</v>
      </c>
      <c r="O182" s="68" t="e">
        <f t="shared" si="9"/>
        <v>#DIV/0!</v>
      </c>
      <c r="P182" s="69">
        <f>IF(L182="nio",0,IF(L182&gt;0,VLOOKUP(H182,'3-Productie normen'!A:I,VLOOKUP(L182,'3-Productie normen'!$B$38:$C$44,2,FALSE),FALSE)))</f>
        <v>0</v>
      </c>
      <c r="Q182" s="69">
        <f t="shared" si="10"/>
        <v>0</v>
      </c>
      <c r="R182" s="70"/>
      <c r="T182" s="43">
        <f t="shared" si="11"/>
        <v>4400</v>
      </c>
    </row>
    <row r="183" spans="1:20" ht="14.1" customHeight="1">
      <c r="A183" s="53">
        <v>186</v>
      </c>
      <c r="B183" s="447" t="s">
        <v>214</v>
      </c>
      <c r="C183" s="447"/>
      <c r="D183" s="447" t="s">
        <v>213</v>
      </c>
      <c r="E183" s="448"/>
      <c r="F183" s="513" t="s">
        <v>442</v>
      </c>
      <c r="G183" s="447" t="s">
        <v>424</v>
      </c>
      <c r="H183" s="447" t="s">
        <v>16</v>
      </c>
      <c r="I183" s="437" t="s">
        <v>647</v>
      </c>
      <c r="J183" s="457">
        <v>11</v>
      </c>
      <c r="K183" s="449">
        <f t="shared" si="8"/>
        <v>400</v>
      </c>
      <c r="L183" s="399">
        <v>200</v>
      </c>
      <c r="M183" s="67">
        <v>200</v>
      </c>
      <c r="N183" s="68" t="e">
        <f>IF(L183="nio",0,IF(L183&gt;0,L183*J183/P183,0))*VLOOKUP(B183,'2-Kosten per locatie'!$A$15:$C$16,3,FALSE)</f>
        <v>#DIV/0!</v>
      </c>
      <c r="O183" s="68" t="e">
        <f t="shared" si="9"/>
        <v>#DIV/0!</v>
      </c>
      <c r="P183" s="69">
        <f>IF(L183="nio",0,IF(L183&gt;0,VLOOKUP(H183,'3-Productie normen'!A:I,VLOOKUP(L183,'3-Productie normen'!$B$38:$C$44,2,FALSE),FALSE)))</f>
        <v>0</v>
      </c>
      <c r="Q183" s="69">
        <f t="shared" si="10"/>
        <v>0</v>
      </c>
      <c r="R183" s="70"/>
      <c r="T183" s="43">
        <f t="shared" si="11"/>
        <v>4400</v>
      </c>
    </row>
    <row r="184" spans="1:20" ht="14.1" customHeight="1">
      <c r="A184" s="53">
        <v>187</v>
      </c>
      <c r="B184" s="447" t="s">
        <v>214</v>
      </c>
      <c r="C184" s="447"/>
      <c r="D184" s="447" t="s">
        <v>233</v>
      </c>
      <c r="E184" s="448"/>
      <c r="F184" s="513" t="s">
        <v>443</v>
      </c>
      <c r="G184" s="437" t="s">
        <v>404</v>
      </c>
      <c r="H184" s="437" t="s">
        <v>666</v>
      </c>
      <c r="I184" s="437" t="s">
        <v>648</v>
      </c>
      <c r="J184" s="457">
        <v>17</v>
      </c>
      <c r="K184" s="449">
        <f t="shared" si="8"/>
        <v>200</v>
      </c>
      <c r="L184" s="399">
        <v>200</v>
      </c>
      <c r="M184" s="67">
        <v>0</v>
      </c>
      <c r="N184" s="68" t="e">
        <f>IF(L184="nio",0,IF(L184&gt;0,L184*J184/P184,0))*VLOOKUP(B184,'2-Kosten per locatie'!$A$15:$C$16,3,FALSE)</f>
        <v>#DIV/0!</v>
      </c>
      <c r="O184" s="68">
        <f t="shared" si="9"/>
        <v>0</v>
      </c>
      <c r="P184" s="69">
        <f>IF(L184="nio",0,IF(L184&gt;0,VLOOKUP(H184,'3-Productie normen'!A:I,VLOOKUP(L184,'3-Productie normen'!$B$38:$C$44,2,FALSE),FALSE)))</f>
        <v>0</v>
      </c>
      <c r="Q184" s="69">
        <f t="shared" si="10"/>
        <v>0</v>
      </c>
      <c r="R184" s="70"/>
      <c r="T184" s="43">
        <f t="shared" si="11"/>
        <v>3400</v>
      </c>
    </row>
    <row r="185" spans="1:20" ht="14.1" customHeight="1">
      <c r="A185" s="53">
        <v>188</v>
      </c>
      <c r="B185" s="447" t="s">
        <v>214</v>
      </c>
      <c r="C185" s="447"/>
      <c r="D185" s="447" t="s">
        <v>233</v>
      </c>
      <c r="E185" s="448"/>
      <c r="F185" s="513" t="s">
        <v>444</v>
      </c>
      <c r="G185" s="437" t="s">
        <v>445</v>
      </c>
      <c r="H185" s="437" t="s">
        <v>670</v>
      </c>
      <c r="I185" s="437" t="s">
        <v>648</v>
      </c>
      <c r="J185" s="457">
        <v>12</v>
      </c>
      <c r="K185" s="449">
        <f t="shared" si="8"/>
        <v>200</v>
      </c>
      <c r="L185" s="399">
        <v>200</v>
      </c>
      <c r="M185" s="67">
        <v>0</v>
      </c>
      <c r="N185" s="68" t="e">
        <f>IF(L185="nio",0,IF(L185&gt;0,L185*J185/P185,0))*VLOOKUP(B185,'2-Kosten per locatie'!$A$15:$C$16,3,FALSE)</f>
        <v>#DIV/0!</v>
      </c>
      <c r="O185" s="68">
        <f t="shared" si="9"/>
        <v>0</v>
      </c>
      <c r="P185" s="69">
        <f>IF(L185="nio",0,IF(L185&gt;0,VLOOKUP(H185,'3-Productie normen'!A:I,VLOOKUP(L185,'3-Productie normen'!$B$38:$C$44,2,FALSE),FALSE)))</f>
        <v>0</v>
      </c>
      <c r="Q185" s="69">
        <f t="shared" si="10"/>
        <v>0</v>
      </c>
      <c r="R185" s="70"/>
      <c r="T185" s="43">
        <f t="shared" si="11"/>
        <v>2400</v>
      </c>
    </row>
    <row r="186" spans="1:20" ht="14.1" customHeight="1">
      <c r="A186" s="53">
        <v>189</v>
      </c>
      <c r="B186" s="447" t="s">
        <v>214</v>
      </c>
      <c r="C186" s="447"/>
      <c r="D186" s="447" t="s">
        <v>233</v>
      </c>
      <c r="E186" s="448"/>
      <c r="F186" s="513" t="s">
        <v>446</v>
      </c>
      <c r="G186" s="437" t="s">
        <v>445</v>
      </c>
      <c r="H186" s="437" t="s">
        <v>670</v>
      </c>
      <c r="I186" s="437" t="s">
        <v>648</v>
      </c>
      <c r="J186" s="457">
        <v>11</v>
      </c>
      <c r="K186" s="449">
        <f t="shared" si="8"/>
        <v>200</v>
      </c>
      <c r="L186" s="399">
        <v>200</v>
      </c>
      <c r="M186" s="67">
        <v>0</v>
      </c>
      <c r="N186" s="68" t="e">
        <f>IF(L186="nio",0,IF(L186&gt;0,L186*J186/P186,0))*VLOOKUP(B186,'2-Kosten per locatie'!$A$15:$C$16,3,FALSE)</f>
        <v>#DIV/0!</v>
      </c>
      <c r="O186" s="68">
        <f t="shared" si="9"/>
        <v>0</v>
      </c>
      <c r="P186" s="69">
        <f>IF(L186="nio",0,IF(L186&gt;0,VLOOKUP(H186,'3-Productie normen'!A:I,VLOOKUP(L186,'3-Productie normen'!$B$38:$C$44,2,FALSE),FALSE)))</f>
        <v>0</v>
      </c>
      <c r="Q186" s="69">
        <f t="shared" si="10"/>
        <v>0</v>
      </c>
      <c r="R186" s="70"/>
      <c r="T186" s="43">
        <f t="shared" si="11"/>
        <v>2200</v>
      </c>
    </row>
    <row r="187" spans="1:20" ht="14.1" customHeight="1">
      <c r="A187" s="53">
        <v>190</v>
      </c>
      <c r="B187" s="447" t="s">
        <v>214</v>
      </c>
      <c r="C187" s="447"/>
      <c r="D187" s="447" t="s">
        <v>233</v>
      </c>
      <c r="E187" s="448"/>
      <c r="F187" s="513" t="s">
        <v>447</v>
      </c>
      <c r="G187" s="437" t="s">
        <v>445</v>
      </c>
      <c r="H187" s="437" t="s">
        <v>670</v>
      </c>
      <c r="I187" s="437" t="s">
        <v>648</v>
      </c>
      <c r="J187" s="457">
        <v>12</v>
      </c>
      <c r="K187" s="449">
        <f t="shared" si="8"/>
        <v>200</v>
      </c>
      <c r="L187" s="399">
        <v>200</v>
      </c>
      <c r="M187" s="67">
        <v>0</v>
      </c>
      <c r="N187" s="68" t="e">
        <f>IF(L187="nio",0,IF(L187&gt;0,L187*J187/P187,0))*VLOOKUP(B187,'2-Kosten per locatie'!$A$15:$C$16,3,FALSE)</f>
        <v>#DIV/0!</v>
      </c>
      <c r="O187" s="68">
        <f t="shared" si="9"/>
        <v>0</v>
      </c>
      <c r="P187" s="69">
        <f>IF(L187="nio",0,IF(L187&gt;0,VLOOKUP(H187,'3-Productie normen'!A:I,VLOOKUP(L187,'3-Productie normen'!$B$38:$C$44,2,FALSE),FALSE)))</f>
        <v>0</v>
      </c>
      <c r="Q187" s="69">
        <f t="shared" si="10"/>
        <v>0</v>
      </c>
      <c r="R187" s="70"/>
      <c r="T187" s="43">
        <f t="shared" si="11"/>
        <v>2400</v>
      </c>
    </row>
    <row r="188" spans="1:20" ht="14.1" customHeight="1">
      <c r="A188" s="53">
        <v>191</v>
      </c>
      <c r="B188" s="447" t="s">
        <v>214</v>
      </c>
      <c r="C188" s="447"/>
      <c r="D188" s="447" t="s">
        <v>233</v>
      </c>
      <c r="E188" s="448"/>
      <c r="F188" s="513" t="s">
        <v>448</v>
      </c>
      <c r="G188" s="437" t="s">
        <v>445</v>
      </c>
      <c r="H188" s="437" t="s">
        <v>670</v>
      </c>
      <c r="I188" s="437" t="s">
        <v>648</v>
      </c>
      <c r="J188" s="457">
        <v>11</v>
      </c>
      <c r="K188" s="449">
        <f t="shared" si="8"/>
        <v>200</v>
      </c>
      <c r="L188" s="399">
        <v>200</v>
      </c>
      <c r="M188" s="67">
        <v>0</v>
      </c>
      <c r="N188" s="68" t="e">
        <f>IF(L188="nio",0,IF(L188&gt;0,L188*J188/P188,0))*VLOOKUP(B188,'2-Kosten per locatie'!$A$15:$C$16,3,FALSE)</f>
        <v>#DIV/0!</v>
      </c>
      <c r="O188" s="68">
        <f t="shared" si="9"/>
        <v>0</v>
      </c>
      <c r="P188" s="69">
        <f>IF(L188="nio",0,IF(L188&gt;0,VLOOKUP(H188,'3-Productie normen'!A:I,VLOOKUP(L188,'3-Productie normen'!$B$38:$C$44,2,FALSE),FALSE)))</f>
        <v>0</v>
      </c>
      <c r="Q188" s="69">
        <f t="shared" si="10"/>
        <v>0</v>
      </c>
      <c r="R188" s="70"/>
      <c r="T188" s="43">
        <f t="shared" si="11"/>
        <v>2200</v>
      </c>
    </row>
    <row r="189" spans="1:20" ht="14.1" customHeight="1">
      <c r="A189" s="53">
        <v>192</v>
      </c>
      <c r="B189" s="447" t="s">
        <v>214</v>
      </c>
      <c r="C189" s="447"/>
      <c r="D189" s="447" t="s">
        <v>233</v>
      </c>
      <c r="E189" s="448"/>
      <c r="F189" s="513" t="s">
        <v>449</v>
      </c>
      <c r="G189" s="437" t="s">
        <v>445</v>
      </c>
      <c r="H189" s="437" t="s">
        <v>670</v>
      </c>
      <c r="I189" s="437" t="s">
        <v>648</v>
      </c>
      <c r="J189" s="457">
        <v>11</v>
      </c>
      <c r="K189" s="449">
        <f t="shared" si="8"/>
        <v>200</v>
      </c>
      <c r="L189" s="399">
        <v>200</v>
      </c>
      <c r="M189" s="67">
        <v>0</v>
      </c>
      <c r="N189" s="68" t="e">
        <f>IF(L189="nio",0,IF(L189&gt;0,L189*J189/P189,0))*VLOOKUP(B189,'2-Kosten per locatie'!$A$15:$C$16,3,FALSE)</f>
        <v>#DIV/0!</v>
      </c>
      <c r="O189" s="68">
        <f t="shared" si="9"/>
        <v>0</v>
      </c>
      <c r="P189" s="69">
        <f>IF(L189="nio",0,IF(L189&gt;0,VLOOKUP(H189,'3-Productie normen'!A:I,VLOOKUP(L189,'3-Productie normen'!$B$38:$C$44,2,FALSE),FALSE)))</f>
        <v>0</v>
      </c>
      <c r="Q189" s="69">
        <f t="shared" si="10"/>
        <v>0</v>
      </c>
      <c r="R189" s="70"/>
      <c r="T189" s="43">
        <f t="shared" si="11"/>
        <v>2200</v>
      </c>
    </row>
    <row r="190" spans="1:20" ht="14.1" customHeight="1">
      <c r="A190" s="53">
        <v>193</v>
      </c>
      <c r="B190" s="447" t="s">
        <v>214</v>
      </c>
      <c r="C190" s="447"/>
      <c r="D190" s="447" t="s">
        <v>233</v>
      </c>
      <c r="E190" s="448"/>
      <c r="F190" s="513" t="s">
        <v>450</v>
      </c>
      <c r="G190" s="447" t="s">
        <v>445</v>
      </c>
      <c r="H190" s="447" t="s">
        <v>670</v>
      </c>
      <c r="I190" s="437" t="s">
        <v>648</v>
      </c>
      <c r="J190" s="457">
        <v>11</v>
      </c>
      <c r="K190" s="449">
        <f t="shared" si="8"/>
        <v>200</v>
      </c>
      <c r="L190" s="399">
        <v>200</v>
      </c>
      <c r="M190" s="67">
        <v>0</v>
      </c>
      <c r="N190" s="68" t="e">
        <f>IF(L190="nio",0,IF(L190&gt;0,L190*J190/P190,0))*VLOOKUP(B190,'2-Kosten per locatie'!$A$15:$C$16,3,FALSE)</f>
        <v>#DIV/0!</v>
      </c>
      <c r="O190" s="68">
        <f t="shared" si="9"/>
        <v>0</v>
      </c>
      <c r="P190" s="69">
        <f>IF(L190="nio",0,IF(L190&gt;0,VLOOKUP(H190,'3-Productie normen'!A:I,VLOOKUP(L190,'3-Productie normen'!$B$38:$C$44,2,FALSE),FALSE)))</f>
        <v>0</v>
      </c>
      <c r="Q190" s="69">
        <f t="shared" si="10"/>
        <v>0</v>
      </c>
      <c r="R190" s="70"/>
      <c r="T190" s="43">
        <f t="shared" si="11"/>
        <v>2200</v>
      </c>
    </row>
    <row r="191" spans="1:20" ht="14.1" customHeight="1">
      <c r="A191" s="53">
        <v>194</v>
      </c>
      <c r="B191" s="447" t="s">
        <v>214</v>
      </c>
      <c r="C191" s="447"/>
      <c r="D191" s="447" t="s">
        <v>233</v>
      </c>
      <c r="E191" s="448"/>
      <c r="F191" s="513" t="s">
        <v>451</v>
      </c>
      <c r="G191" s="447" t="s">
        <v>406</v>
      </c>
      <c r="H191" s="447" t="s">
        <v>1</v>
      </c>
      <c r="I191" s="437" t="s">
        <v>648</v>
      </c>
      <c r="J191" s="457">
        <v>21</v>
      </c>
      <c r="K191" s="449">
        <f t="shared" si="8"/>
        <v>200</v>
      </c>
      <c r="L191" s="399">
        <v>200</v>
      </c>
      <c r="M191" s="67">
        <v>0</v>
      </c>
      <c r="N191" s="68" t="e">
        <f>IF(L191="nio",0,IF(L191&gt;0,L191*J191/P191,0))*VLOOKUP(B191,'2-Kosten per locatie'!$A$15:$C$16,3,FALSE)</f>
        <v>#DIV/0!</v>
      </c>
      <c r="O191" s="68">
        <f t="shared" si="9"/>
        <v>0</v>
      </c>
      <c r="P191" s="69">
        <f>IF(L191="nio",0,IF(L191&gt;0,VLOOKUP(H191,'3-Productie normen'!A:I,VLOOKUP(L191,'3-Productie normen'!$B$38:$C$44,2,FALSE),FALSE)))</f>
        <v>0</v>
      </c>
      <c r="Q191" s="69">
        <f t="shared" si="10"/>
        <v>0</v>
      </c>
      <c r="R191" s="70"/>
      <c r="T191" s="43">
        <f t="shared" si="11"/>
        <v>4200</v>
      </c>
    </row>
    <row r="192" spans="1:20" ht="14.1" customHeight="1">
      <c r="A192" s="53">
        <v>195</v>
      </c>
      <c r="B192" s="447" t="s">
        <v>214</v>
      </c>
      <c r="C192" s="447"/>
      <c r="D192" s="447" t="s">
        <v>233</v>
      </c>
      <c r="E192" s="448"/>
      <c r="F192" s="513" t="s">
        <v>452</v>
      </c>
      <c r="G192" s="447" t="s">
        <v>406</v>
      </c>
      <c r="H192" s="447" t="s">
        <v>1</v>
      </c>
      <c r="I192" s="437" t="s">
        <v>648</v>
      </c>
      <c r="J192" s="457">
        <v>23</v>
      </c>
      <c r="K192" s="449">
        <f t="shared" si="8"/>
        <v>200</v>
      </c>
      <c r="L192" s="399">
        <v>200</v>
      </c>
      <c r="M192" s="67">
        <v>0</v>
      </c>
      <c r="N192" s="68" t="e">
        <f>IF(L192="nio",0,IF(L192&gt;0,L192*J192/P192,0))*VLOOKUP(B192,'2-Kosten per locatie'!$A$15:$C$16,3,FALSE)</f>
        <v>#DIV/0!</v>
      </c>
      <c r="O192" s="68">
        <f t="shared" si="9"/>
        <v>0</v>
      </c>
      <c r="P192" s="69">
        <f>IF(L192="nio",0,IF(L192&gt;0,VLOOKUP(H192,'3-Productie normen'!A:I,VLOOKUP(L192,'3-Productie normen'!$B$38:$C$44,2,FALSE),FALSE)))</f>
        <v>0</v>
      </c>
      <c r="Q192" s="69">
        <f t="shared" si="10"/>
        <v>0</v>
      </c>
      <c r="R192" s="70"/>
      <c r="T192" s="43">
        <f t="shared" si="11"/>
        <v>4600</v>
      </c>
    </row>
    <row r="193" spans="1:20" ht="14.1" customHeight="1">
      <c r="A193" s="53">
        <v>196</v>
      </c>
      <c r="B193" s="447" t="s">
        <v>214</v>
      </c>
      <c r="C193" s="447"/>
      <c r="D193" s="447" t="s">
        <v>233</v>
      </c>
      <c r="E193" s="448"/>
      <c r="F193" s="513" t="s">
        <v>453</v>
      </c>
      <c r="G193" s="437" t="s">
        <v>406</v>
      </c>
      <c r="H193" s="437" t="s">
        <v>1</v>
      </c>
      <c r="I193" s="437" t="s">
        <v>648</v>
      </c>
      <c r="J193" s="457">
        <v>23</v>
      </c>
      <c r="K193" s="449">
        <f t="shared" si="8"/>
        <v>200</v>
      </c>
      <c r="L193" s="399">
        <v>200</v>
      </c>
      <c r="M193" s="67">
        <v>0</v>
      </c>
      <c r="N193" s="68" t="e">
        <f>IF(L193="nio",0,IF(L193&gt;0,L193*J193/P193,0))*VLOOKUP(B193,'2-Kosten per locatie'!$A$15:$C$16,3,FALSE)</f>
        <v>#DIV/0!</v>
      </c>
      <c r="O193" s="68">
        <f t="shared" si="9"/>
        <v>0</v>
      </c>
      <c r="P193" s="69">
        <f>IF(L193="nio",0,IF(L193&gt;0,VLOOKUP(H193,'3-Productie normen'!A:I,VLOOKUP(L193,'3-Productie normen'!$B$38:$C$44,2,FALSE),FALSE)))</f>
        <v>0</v>
      </c>
      <c r="Q193" s="69">
        <f t="shared" si="10"/>
        <v>0</v>
      </c>
      <c r="R193" s="70"/>
      <c r="T193" s="43">
        <f t="shared" si="11"/>
        <v>4600</v>
      </c>
    </row>
    <row r="194" spans="1:20" ht="14.1" customHeight="1">
      <c r="A194" s="53">
        <v>197</v>
      </c>
      <c r="B194" s="447" t="s">
        <v>214</v>
      </c>
      <c r="C194" s="447"/>
      <c r="D194" s="447" t="s">
        <v>233</v>
      </c>
      <c r="E194" s="448"/>
      <c r="F194" s="513" t="s">
        <v>454</v>
      </c>
      <c r="G194" s="437" t="s">
        <v>406</v>
      </c>
      <c r="H194" s="437" t="s">
        <v>1</v>
      </c>
      <c r="I194" s="437" t="s">
        <v>648</v>
      </c>
      <c r="J194" s="457">
        <v>23</v>
      </c>
      <c r="K194" s="449">
        <f t="shared" si="8"/>
        <v>200</v>
      </c>
      <c r="L194" s="399">
        <v>200</v>
      </c>
      <c r="M194" s="67">
        <v>0</v>
      </c>
      <c r="N194" s="68" t="e">
        <f>IF(L194="nio",0,IF(L194&gt;0,L194*J194/P194,0))*VLOOKUP(B194,'2-Kosten per locatie'!$A$15:$C$16,3,FALSE)</f>
        <v>#DIV/0!</v>
      </c>
      <c r="O194" s="68">
        <f t="shared" si="9"/>
        <v>0</v>
      </c>
      <c r="P194" s="69">
        <f>IF(L194="nio",0,IF(L194&gt;0,VLOOKUP(H194,'3-Productie normen'!A:I,VLOOKUP(L194,'3-Productie normen'!$B$38:$C$44,2,FALSE),FALSE)))</f>
        <v>0</v>
      </c>
      <c r="Q194" s="69">
        <f t="shared" si="10"/>
        <v>0</v>
      </c>
      <c r="R194" s="70"/>
      <c r="T194" s="43">
        <f t="shared" si="11"/>
        <v>4600</v>
      </c>
    </row>
    <row r="195" spans="1:20" ht="14.1" customHeight="1">
      <c r="A195" s="53">
        <v>198</v>
      </c>
      <c r="B195" s="447" t="s">
        <v>214</v>
      </c>
      <c r="C195" s="447"/>
      <c r="D195" s="447" t="s">
        <v>233</v>
      </c>
      <c r="E195" s="448"/>
      <c r="F195" s="513" t="s">
        <v>455</v>
      </c>
      <c r="G195" s="437" t="s">
        <v>406</v>
      </c>
      <c r="H195" s="437" t="s">
        <v>1</v>
      </c>
      <c r="I195" s="437" t="s">
        <v>648</v>
      </c>
      <c r="J195" s="457">
        <v>33</v>
      </c>
      <c r="K195" s="449">
        <f t="shared" si="8"/>
        <v>200</v>
      </c>
      <c r="L195" s="399">
        <v>200</v>
      </c>
      <c r="M195" s="67">
        <v>0</v>
      </c>
      <c r="N195" s="68" t="e">
        <f>IF(L195="nio",0,IF(L195&gt;0,L195*J195/P195,0))*VLOOKUP(B195,'2-Kosten per locatie'!$A$15:$C$16,3,FALSE)</f>
        <v>#DIV/0!</v>
      </c>
      <c r="O195" s="68">
        <f t="shared" si="9"/>
        <v>0</v>
      </c>
      <c r="P195" s="69">
        <f>IF(L195="nio",0,IF(L195&gt;0,VLOOKUP(H195,'3-Productie normen'!A:I,VLOOKUP(L195,'3-Productie normen'!$B$38:$C$44,2,FALSE),FALSE)))</f>
        <v>0</v>
      </c>
      <c r="Q195" s="69">
        <f t="shared" si="10"/>
        <v>0</v>
      </c>
      <c r="R195" s="70"/>
      <c r="T195" s="43">
        <f t="shared" si="11"/>
        <v>6600</v>
      </c>
    </row>
    <row r="196" spans="1:20" ht="14.1" customHeight="1">
      <c r="A196" s="53">
        <v>199</v>
      </c>
      <c r="B196" s="447" t="s">
        <v>214</v>
      </c>
      <c r="C196" s="447"/>
      <c r="D196" s="447" t="s">
        <v>233</v>
      </c>
      <c r="E196" s="448"/>
      <c r="F196" s="513" t="s">
        <v>456</v>
      </c>
      <c r="G196" s="437" t="s">
        <v>406</v>
      </c>
      <c r="H196" s="437" t="s">
        <v>1</v>
      </c>
      <c r="I196" s="437" t="s">
        <v>648</v>
      </c>
      <c r="J196" s="457">
        <v>21</v>
      </c>
      <c r="K196" s="449">
        <f t="shared" si="8"/>
        <v>200</v>
      </c>
      <c r="L196" s="399">
        <v>200</v>
      </c>
      <c r="M196" s="67">
        <v>0</v>
      </c>
      <c r="N196" s="68" t="e">
        <f>IF(L196="nio",0,IF(L196&gt;0,L196*J196/P196,0))*VLOOKUP(B196,'2-Kosten per locatie'!$A$15:$C$16,3,FALSE)</f>
        <v>#DIV/0!</v>
      </c>
      <c r="O196" s="68">
        <f t="shared" si="9"/>
        <v>0</v>
      </c>
      <c r="P196" s="69">
        <f>IF(L196="nio",0,IF(L196&gt;0,VLOOKUP(H196,'3-Productie normen'!A:I,VLOOKUP(L196,'3-Productie normen'!$B$38:$C$44,2,FALSE),FALSE)))</f>
        <v>0</v>
      </c>
      <c r="Q196" s="69">
        <f t="shared" si="10"/>
        <v>0</v>
      </c>
      <c r="R196" s="70"/>
      <c r="T196" s="43">
        <f t="shared" si="11"/>
        <v>4200</v>
      </c>
    </row>
    <row r="197" spans="1:20" ht="14.1" customHeight="1">
      <c r="A197" s="53">
        <v>200</v>
      </c>
      <c r="B197" s="447" t="s">
        <v>214</v>
      </c>
      <c r="C197" s="447"/>
      <c r="D197" s="447" t="s">
        <v>233</v>
      </c>
      <c r="E197" s="448"/>
      <c r="F197" s="513" t="s">
        <v>457</v>
      </c>
      <c r="G197" s="437" t="s">
        <v>458</v>
      </c>
      <c r="H197" s="437" t="s">
        <v>1</v>
      </c>
      <c r="I197" s="437" t="s">
        <v>648</v>
      </c>
      <c r="J197" s="457">
        <v>6</v>
      </c>
      <c r="K197" s="449">
        <f t="shared" si="8"/>
        <v>200</v>
      </c>
      <c r="L197" s="399">
        <v>200</v>
      </c>
      <c r="M197" s="67">
        <v>0</v>
      </c>
      <c r="N197" s="68" t="e">
        <f>IF(L197="nio",0,IF(L197&gt;0,L197*J197/P197,0))*VLOOKUP(B197,'2-Kosten per locatie'!$A$15:$C$16,3,FALSE)</f>
        <v>#DIV/0!</v>
      </c>
      <c r="O197" s="68">
        <f t="shared" si="9"/>
        <v>0</v>
      </c>
      <c r="P197" s="69">
        <f>IF(L197="nio",0,IF(L197&gt;0,VLOOKUP(H197,'3-Productie normen'!A:I,VLOOKUP(L197,'3-Productie normen'!$B$38:$C$44,2,FALSE),FALSE)))</f>
        <v>0</v>
      </c>
      <c r="Q197" s="69">
        <f t="shared" si="10"/>
        <v>0</v>
      </c>
      <c r="R197" s="70"/>
      <c r="T197" s="43">
        <f t="shared" si="11"/>
        <v>1200</v>
      </c>
    </row>
    <row r="198" spans="1:20" ht="14.1" customHeight="1">
      <c r="A198" s="53">
        <v>201</v>
      </c>
      <c r="B198" s="447" t="s">
        <v>214</v>
      </c>
      <c r="C198" s="447"/>
      <c r="D198" s="447" t="s">
        <v>233</v>
      </c>
      <c r="E198" s="448"/>
      <c r="F198" s="513" t="s">
        <v>459</v>
      </c>
      <c r="G198" s="437" t="s">
        <v>415</v>
      </c>
      <c r="H198" s="437" t="s">
        <v>16</v>
      </c>
      <c r="I198" s="437" t="s">
        <v>648</v>
      </c>
      <c r="J198" s="457">
        <v>1</v>
      </c>
      <c r="K198" s="449">
        <f t="shared" si="8"/>
        <v>400</v>
      </c>
      <c r="L198" s="399">
        <v>200</v>
      </c>
      <c r="M198" s="67">
        <v>200</v>
      </c>
      <c r="N198" s="68" t="e">
        <f>IF(L198="nio",0,IF(L198&gt;0,L198*J198/P198,0))*VLOOKUP(B198,'2-Kosten per locatie'!$A$15:$C$16,3,FALSE)</f>
        <v>#DIV/0!</v>
      </c>
      <c r="O198" s="68" t="e">
        <f t="shared" si="9"/>
        <v>#DIV/0!</v>
      </c>
      <c r="P198" s="69">
        <f>IF(L198="nio",0,IF(L198&gt;0,VLOOKUP(H198,'3-Productie normen'!A:I,VLOOKUP(L198,'3-Productie normen'!$B$38:$C$44,2,FALSE),FALSE)))</f>
        <v>0</v>
      </c>
      <c r="Q198" s="69">
        <f t="shared" si="10"/>
        <v>0</v>
      </c>
      <c r="R198" s="70"/>
      <c r="T198" s="43">
        <f t="shared" si="11"/>
        <v>400</v>
      </c>
    </row>
    <row r="199" spans="1:20" ht="14.1" customHeight="1">
      <c r="A199" s="53">
        <v>202</v>
      </c>
      <c r="B199" s="447" t="s">
        <v>214</v>
      </c>
      <c r="C199" s="447"/>
      <c r="D199" s="447" t="s">
        <v>233</v>
      </c>
      <c r="E199" s="448"/>
      <c r="F199" s="513" t="s">
        <v>460</v>
      </c>
      <c r="G199" s="437" t="s">
        <v>417</v>
      </c>
      <c r="H199" s="437" t="s">
        <v>16</v>
      </c>
      <c r="I199" s="437" t="s">
        <v>648</v>
      </c>
      <c r="J199" s="457">
        <v>1</v>
      </c>
      <c r="K199" s="449">
        <f t="shared" si="8"/>
        <v>400</v>
      </c>
      <c r="L199" s="399">
        <v>200</v>
      </c>
      <c r="M199" s="67">
        <v>200</v>
      </c>
      <c r="N199" s="68" t="e">
        <f>IF(L199="nio",0,IF(L199&gt;0,L199*J199/P199,0))*VLOOKUP(B199,'2-Kosten per locatie'!$A$15:$C$16,3,FALSE)</f>
        <v>#DIV/0!</v>
      </c>
      <c r="O199" s="68" t="e">
        <f t="shared" si="9"/>
        <v>#DIV/0!</v>
      </c>
      <c r="P199" s="69">
        <f>IF(L199="nio",0,IF(L199&gt;0,VLOOKUP(H199,'3-Productie normen'!A:I,VLOOKUP(L199,'3-Productie normen'!$B$38:$C$44,2,FALSE),FALSE)))</f>
        <v>0</v>
      </c>
      <c r="Q199" s="69">
        <f t="shared" si="10"/>
        <v>0</v>
      </c>
      <c r="R199" s="70"/>
      <c r="T199" s="43">
        <f t="shared" si="11"/>
        <v>400</v>
      </c>
    </row>
    <row r="200" spans="1:20" ht="14.1" customHeight="1">
      <c r="A200" s="53">
        <v>203</v>
      </c>
      <c r="B200" s="447" t="s">
        <v>214</v>
      </c>
      <c r="C200" s="447"/>
      <c r="D200" s="447" t="s">
        <v>217</v>
      </c>
      <c r="E200" s="448"/>
      <c r="F200" s="513" t="s">
        <v>461</v>
      </c>
      <c r="G200" s="437" t="s">
        <v>421</v>
      </c>
      <c r="H200" s="437" t="s">
        <v>16</v>
      </c>
      <c r="I200" s="437" t="s">
        <v>648</v>
      </c>
      <c r="J200" s="457">
        <v>24</v>
      </c>
      <c r="K200" s="449">
        <f t="shared" si="8"/>
        <v>400</v>
      </c>
      <c r="L200" s="399">
        <v>200</v>
      </c>
      <c r="M200" s="67">
        <v>200</v>
      </c>
      <c r="N200" s="68" t="e">
        <f>IF(L200="nio",0,IF(L200&gt;0,L200*J200/P200,0))*VLOOKUP(B200,'2-Kosten per locatie'!$A$15:$C$16,3,FALSE)</f>
        <v>#DIV/0!</v>
      </c>
      <c r="O200" s="68" t="e">
        <f t="shared" si="9"/>
        <v>#DIV/0!</v>
      </c>
      <c r="P200" s="69">
        <f>IF(L200="nio",0,IF(L200&gt;0,VLOOKUP(H200,'3-Productie normen'!A:I,VLOOKUP(L200,'3-Productie normen'!$B$38:$C$44,2,FALSE),FALSE)))</f>
        <v>0</v>
      </c>
      <c r="Q200" s="69">
        <f t="shared" si="10"/>
        <v>0</v>
      </c>
      <c r="R200" s="70"/>
      <c r="T200" s="43">
        <f t="shared" si="11"/>
        <v>9600</v>
      </c>
    </row>
    <row r="201" spans="1:20" ht="14.1" customHeight="1">
      <c r="A201" s="53">
        <v>204</v>
      </c>
      <c r="B201" s="447" t="s">
        <v>214</v>
      </c>
      <c r="C201" s="447"/>
      <c r="D201" s="447" t="s">
        <v>217</v>
      </c>
      <c r="E201" s="448"/>
      <c r="F201" s="513" t="s">
        <v>462</v>
      </c>
      <c r="G201" s="447" t="s">
        <v>424</v>
      </c>
      <c r="H201" s="447" t="s">
        <v>16</v>
      </c>
      <c r="I201" s="437" t="s">
        <v>648</v>
      </c>
      <c r="J201" s="457">
        <v>24</v>
      </c>
      <c r="K201" s="449">
        <f t="shared" si="8"/>
        <v>400</v>
      </c>
      <c r="L201" s="399">
        <v>200</v>
      </c>
      <c r="M201" s="67">
        <v>200</v>
      </c>
      <c r="N201" s="68" t="e">
        <f>IF(L201="nio",0,IF(L201&gt;0,L201*J201/P201,0))*VLOOKUP(B201,'2-Kosten per locatie'!$A$15:$C$16,3,FALSE)</f>
        <v>#DIV/0!</v>
      </c>
      <c r="O201" s="68" t="e">
        <f t="shared" si="9"/>
        <v>#DIV/0!</v>
      </c>
      <c r="P201" s="69">
        <f>IF(L201="nio",0,IF(L201&gt;0,VLOOKUP(H201,'3-Productie normen'!A:I,VLOOKUP(L201,'3-Productie normen'!$B$38:$C$44,2,FALSE),FALSE)))</f>
        <v>0</v>
      </c>
      <c r="Q201" s="69">
        <f t="shared" si="10"/>
        <v>0</v>
      </c>
      <c r="R201" s="70"/>
      <c r="T201" s="43">
        <f t="shared" si="11"/>
        <v>9600</v>
      </c>
    </row>
    <row r="202" spans="1:20" ht="14.1" customHeight="1">
      <c r="A202" s="53">
        <v>205</v>
      </c>
      <c r="B202" s="447" t="s">
        <v>214</v>
      </c>
      <c r="C202" s="447"/>
      <c r="D202" s="447" t="s">
        <v>213</v>
      </c>
      <c r="E202" s="448"/>
      <c r="F202" s="513" t="s">
        <v>463</v>
      </c>
      <c r="G202" s="447" t="s">
        <v>464</v>
      </c>
      <c r="H202" s="447" t="s">
        <v>16</v>
      </c>
      <c r="I202" s="437" t="s">
        <v>649</v>
      </c>
      <c r="J202" s="457">
        <v>6</v>
      </c>
      <c r="K202" s="449">
        <f t="shared" ref="K202:K265" si="12">SUM(L202:M202)</f>
        <v>200</v>
      </c>
      <c r="L202" s="399">
        <v>200</v>
      </c>
      <c r="M202" s="67">
        <v>0</v>
      </c>
      <c r="N202" s="68" t="e">
        <f>IF(L202="nio",0,IF(L202&gt;0,L202*J202/P202,0))*VLOOKUP(B202,'2-Kosten per locatie'!$A$15:$C$16,3,FALSE)</f>
        <v>#DIV/0!</v>
      </c>
      <c r="O202" s="68">
        <f t="shared" ref="O202:O265" si="13">IF(M202&gt;0,M202*J202/Q202,0)</f>
        <v>0</v>
      </c>
      <c r="P202" s="69">
        <f>IF(L202="nio",0,IF(L202&gt;0,VLOOKUP(H202,'3-Productie normen'!A:I,VLOOKUP(L202,'3-Productie normen'!$B$38:$C$44,2,FALSE),FALSE)))</f>
        <v>0</v>
      </c>
      <c r="Q202" s="69">
        <f t="shared" ref="Q202:Q265" si="14">IF(M202&gt;0,P202*$Q$8,0)</f>
        <v>0</v>
      </c>
      <c r="R202" s="70"/>
      <c r="T202" s="43">
        <f t="shared" ref="T202:T265" si="15">K202*J202</f>
        <v>1200</v>
      </c>
    </row>
    <row r="203" spans="1:20" ht="14.1" customHeight="1">
      <c r="A203" s="53">
        <v>206</v>
      </c>
      <c r="B203" s="447" t="s">
        <v>214</v>
      </c>
      <c r="C203" s="447"/>
      <c r="D203" s="447" t="s">
        <v>213</v>
      </c>
      <c r="E203" s="448"/>
      <c r="F203" s="513" t="s">
        <v>465</v>
      </c>
      <c r="G203" s="447" t="s">
        <v>385</v>
      </c>
      <c r="H203" s="447" t="s">
        <v>680</v>
      </c>
      <c r="I203" s="437" t="s">
        <v>650</v>
      </c>
      <c r="J203" s="457">
        <v>18</v>
      </c>
      <c r="K203" s="449">
        <f t="shared" si="12"/>
        <v>0</v>
      </c>
      <c r="L203" s="461" t="s">
        <v>677</v>
      </c>
      <c r="M203" s="67">
        <v>0</v>
      </c>
      <c r="N203" s="68">
        <f>IF(L203="nio",0,IF(L203&gt;0,L203*J203/P203,0))*VLOOKUP(B203,'2-Kosten per locatie'!$A$15:$C$16,3,FALSE)</f>
        <v>0</v>
      </c>
      <c r="O203" s="68">
        <f t="shared" si="13"/>
        <v>0</v>
      </c>
      <c r="P203" s="69">
        <f>IF(L203="nio",0,IF(L203&gt;0,VLOOKUP(H203,'3-Productie normen'!A:I,VLOOKUP(L203,'3-Productie normen'!$B$38:$C$44,2,FALSE),FALSE)))</f>
        <v>0</v>
      </c>
      <c r="Q203" s="69">
        <f t="shared" si="14"/>
        <v>0</v>
      </c>
      <c r="R203" s="70"/>
      <c r="T203" s="43">
        <f t="shared" si="15"/>
        <v>0</v>
      </c>
    </row>
    <row r="204" spans="1:20" ht="14.1" customHeight="1">
      <c r="A204" s="53">
        <v>207</v>
      </c>
      <c r="B204" s="447" t="s">
        <v>214</v>
      </c>
      <c r="C204" s="447"/>
      <c r="D204" s="447" t="s">
        <v>213</v>
      </c>
      <c r="E204" s="448"/>
      <c r="F204" s="513" t="s">
        <v>466</v>
      </c>
      <c r="G204" s="437" t="s">
        <v>467</v>
      </c>
      <c r="H204" s="437" t="s">
        <v>85</v>
      </c>
      <c r="I204" s="437" t="s">
        <v>651</v>
      </c>
      <c r="J204" s="457">
        <v>7</v>
      </c>
      <c r="K204" s="449">
        <f t="shared" si="12"/>
        <v>200</v>
      </c>
      <c r="L204" s="399">
        <v>200</v>
      </c>
      <c r="M204" s="67">
        <v>0</v>
      </c>
      <c r="N204" s="68" t="e">
        <f>IF(L204="nio",0,IF(L204&gt;0,L204*J204/P204,0))*VLOOKUP(B204,'2-Kosten per locatie'!$A$15:$C$16,3,FALSE)</f>
        <v>#DIV/0!</v>
      </c>
      <c r="O204" s="68">
        <f t="shared" si="13"/>
        <v>0</v>
      </c>
      <c r="P204" s="69">
        <f>IF(L204="nio",0,IF(L204&gt;0,VLOOKUP(H204,'3-Productie normen'!A:I,VLOOKUP(L204,'3-Productie normen'!$B$38:$C$44,2,FALSE),FALSE)))</f>
        <v>0</v>
      </c>
      <c r="Q204" s="69">
        <f t="shared" si="14"/>
        <v>0</v>
      </c>
      <c r="R204" s="70"/>
      <c r="T204" s="43">
        <f t="shared" si="15"/>
        <v>1400</v>
      </c>
    </row>
    <row r="205" spans="1:20" ht="14.1" customHeight="1">
      <c r="A205" s="53">
        <v>208</v>
      </c>
      <c r="B205" s="447" t="s">
        <v>214</v>
      </c>
      <c r="C205" s="447"/>
      <c r="D205" s="447" t="s">
        <v>233</v>
      </c>
      <c r="E205" s="448"/>
      <c r="F205" s="513" t="s">
        <v>468</v>
      </c>
      <c r="G205" s="437" t="s">
        <v>469</v>
      </c>
      <c r="H205" s="437" t="s">
        <v>85</v>
      </c>
      <c r="I205" s="437" t="s">
        <v>651</v>
      </c>
      <c r="J205" s="457">
        <v>7</v>
      </c>
      <c r="K205" s="449">
        <f t="shared" si="12"/>
        <v>200</v>
      </c>
      <c r="L205" s="399">
        <v>200</v>
      </c>
      <c r="M205" s="67">
        <v>0</v>
      </c>
      <c r="N205" s="68" t="e">
        <f>IF(L205="nio",0,IF(L205&gt;0,L205*J205/P205,0))*VLOOKUP(B205,'2-Kosten per locatie'!$A$15:$C$16,3,FALSE)</f>
        <v>#DIV/0!</v>
      </c>
      <c r="O205" s="68">
        <f t="shared" si="13"/>
        <v>0</v>
      </c>
      <c r="P205" s="69">
        <f>IF(L205="nio",0,IF(L205&gt;0,VLOOKUP(H205,'3-Productie normen'!A:I,VLOOKUP(L205,'3-Productie normen'!$B$38:$C$44,2,FALSE),FALSE)))</f>
        <v>0</v>
      </c>
      <c r="Q205" s="69">
        <f t="shared" si="14"/>
        <v>0</v>
      </c>
      <c r="R205" s="70"/>
      <c r="T205" s="43">
        <f t="shared" si="15"/>
        <v>1400</v>
      </c>
    </row>
    <row r="206" spans="1:20" ht="14.1" customHeight="1">
      <c r="A206" s="53">
        <v>209</v>
      </c>
      <c r="B206" s="447" t="s">
        <v>214</v>
      </c>
      <c r="C206" s="447"/>
      <c r="D206" s="447" t="s">
        <v>233</v>
      </c>
      <c r="E206" s="448"/>
      <c r="F206" s="513" t="s">
        <v>470</v>
      </c>
      <c r="G206" s="437" t="s">
        <v>469</v>
      </c>
      <c r="H206" s="437" t="s">
        <v>85</v>
      </c>
      <c r="I206" s="437" t="s">
        <v>651</v>
      </c>
      <c r="J206" s="457">
        <v>8</v>
      </c>
      <c r="K206" s="449">
        <f t="shared" si="12"/>
        <v>200</v>
      </c>
      <c r="L206" s="399">
        <v>200</v>
      </c>
      <c r="M206" s="67">
        <v>0</v>
      </c>
      <c r="N206" s="68" t="e">
        <f>IF(L206="nio",0,IF(L206&gt;0,L206*J206/P206,0))*VLOOKUP(B206,'2-Kosten per locatie'!$A$15:$C$16,3,FALSE)</f>
        <v>#DIV/0!</v>
      </c>
      <c r="O206" s="68">
        <f t="shared" si="13"/>
        <v>0</v>
      </c>
      <c r="P206" s="69">
        <f>IF(L206="nio",0,IF(L206&gt;0,VLOOKUP(H206,'3-Productie normen'!A:I,VLOOKUP(L206,'3-Productie normen'!$B$38:$C$44,2,FALSE),FALSE)))</f>
        <v>0</v>
      </c>
      <c r="Q206" s="69">
        <f t="shared" si="14"/>
        <v>0</v>
      </c>
      <c r="R206" s="70"/>
      <c r="T206" s="43">
        <f t="shared" si="15"/>
        <v>1600</v>
      </c>
    </row>
    <row r="207" spans="1:20" ht="14.1" customHeight="1">
      <c r="A207" s="53">
        <v>210</v>
      </c>
      <c r="B207" s="447" t="s">
        <v>214</v>
      </c>
      <c r="C207" s="447"/>
      <c r="D207" s="447"/>
      <c r="E207" s="448"/>
      <c r="F207" s="513" t="s">
        <v>471</v>
      </c>
      <c r="G207" s="437" t="s">
        <v>472</v>
      </c>
      <c r="H207" s="437" t="s">
        <v>85</v>
      </c>
      <c r="I207" s="437" t="s">
        <v>651</v>
      </c>
      <c r="J207" s="457">
        <v>7</v>
      </c>
      <c r="K207" s="449">
        <f t="shared" si="12"/>
        <v>200</v>
      </c>
      <c r="L207" s="399">
        <v>200</v>
      </c>
      <c r="M207" s="67">
        <v>0</v>
      </c>
      <c r="N207" s="68" t="e">
        <f>IF(L207="nio",0,IF(L207&gt;0,L207*J207/P207,0))*VLOOKUP(B207,'2-Kosten per locatie'!$A$15:$C$16,3,FALSE)</f>
        <v>#DIV/0!</v>
      </c>
      <c r="O207" s="68">
        <f t="shared" si="13"/>
        <v>0</v>
      </c>
      <c r="P207" s="69">
        <f>IF(L207="nio",0,IF(L207&gt;0,VLOOKUP(H207,'3-Productie normen'!A:I,VLOOKUP(L207,'3-Productie normen'!$B$38:$C$44,2,FALSE),FALSE)))</f>
        <v>0</v>
      </c>
      <c r="Q207" s="69">
        <f t="shared" si="14"/>
        <v>0</v>
      </c>
      <c r="R207" s="70"/>
      <c r="T207" s="43">
        <f t="shared" si="15"/>
        <v>1400</v>
      </c>
    </row>
    <row r="208" spans="1:20" ht="14.1" customHeight="1">
      <c r="A208" s="53">
        <v>211</v>
      </c>
      <c r="B208" s="447" t="s">
        <v>214</v>
      </c>
      <c r="C208" s="447"/>
      <c r="D208" s="447"/>
      <c r="E208" s="448"/>
      <c r="F208" s="513" t="s">
        <v>473</v>
      </c>
      <c r="G208" s="447" t="s">
        <v>472</v>
      </c>
      <c r="H208" s="447" t="s">
        <v>85</v>
      </c>
      <c r="I208" s="437" t="s">
        <v>651</v>
      </c>
      <c r="J208" s="457">
        <v>9</v>
      </c>
      <c r="K208" s="449">
        <f t="shared" si="12"/>
        <v>200</v>
      </c>
      <c r="L208" s="399">
        <v>200</v>
      </c>
      <c r="M208" s="67">
        <v>0</v>
      </c>
      <c r="N208" s="68" t="e">
        <f>IF(L208="nio",0,IF(L208&gt;0,L208*J208/P208,0))*VLOOKUP(B208,'2-Kosten per locatie'!$A$15:$C$16,3,FALSE)</f>
        <v>#DIV/0!</v>
      </c>
      <c r="O208" s="68">
        <f t="shared" si="13"/>
        <v>0</v>
      </c>
      <c r="P208" s="69">
        <f>IF(L208="nio",0,IF(L208&gt;0,VLOOKUP(H208,'3-Productie normen'!A:I,VLOOKUP(L208,'3-Productie normen'!$B$38:$C$44,2,FALSE),FALSE)))</f>
        <v>0</v>
      </c>
      <c r="Q208" s="69">
        <f t="shared" si="14"/>
        <v>0</v>
      </c>
      <c r="R208" s="70"/>
      <c r="T208" s="43">
        <f t="shared" si="15"/>
        <v>1800</v>
      </c>
    </row>
    <row r="209" spans="1:20" ht="14.1" customHeight="1">
      <c r="A209" s="53">
        <v>213</v>
      </c>
      <c r="B209" s="447" t="s">
        <v>214</v>
      </c>
      <c r="C209" s="447"/>
      <c r="D209" s="447"/>
      <c r="E209" s="448"/>
      <c r="F209" s="513" t="s">
        <v>474</v>
      </c>
      <c r="G209" s="447" t="s">
        <v>364</v>
      </c>
      <c r="H209" s="437" t="s">
        <v>665</v>
      </c>
      <c r="I209" s="437" t="s">
        <v>652</v>
      </c>
      <c r="J209" s="457">
        <v>32</v>
      </c>
      <c r="K209" s="449">
        <f t="shared" si="12"/>
        <v>200</v>
      </c>
      <c r="L209" s="399">
        <v>200</v>
      </c>
      <c r="M209" s="67">
        <v>0</v>
      </c>
      <c r="N209" s="68" t="e">
        <f>IF(L209="nio",0,IF(L209&gt;0,L209*J209/P209,0))*VLOOKUP(B209,'2-Kosten per locatie'!$A$15:$C$16,3,FALSE)</f>
        <v>#DIV/0!</v>
      </c>
      <c r="O209" s="68">
        <f t="shared" si="13"/>
        <v>0</v>
      </c>
      <c r="P209" s="69">
        <f>IF(L209="nio",0,IF(L209&gt;0,VLOOKUP(H209,'3-Productie normen'!A:I,VLOOKUP(L209,'3-Productie normen'!$B$38:$C$44,2,FALSE),FALSE)))</f>
        <v>0</v>
      </c>
      <c r="Q209" s="69">
        <f t="shared" si="14"/>
        <v>0</v>
      </c>
      <c r="R209" s="70"/>
      <c r="T209" s="43">
        <f t="shared" si="15"/>
        <v>6400</v>
      </c>
    </row>
    <row r="210" spans="1:20" ht="14.1" customHeight="1">
      <c r="A210" s="53">
        <v>214</v>
      </c>
      <c r="B210" s="447" t="s">
        <v>214</v>
      </c>
      <c r="C210" s="447"/>
      <c r="D210" s="447" t="s">
        <v>233</v>
      </c>
      <c r="E210" s="448"/>
      <c r="F210" s="513" t="s">
        <v>475</v>
      </c>
      <c r="G210" s="437" t="s">
        <v>364</v>
      </c>
      <c r="H210" s="437" t="s">
        <v>665</v>
      </c>
      <c r="I210" s="437" t="s">
        <v>652</v>
      </c>
      <c r="J210" s="457">
        <v>48</v>
      </c>
      <c r="K210" s="449">
        <f t="shared" si="12"/>
        <v>12</v>
      </c>
      <c r="L210" s="399">
        <v>12</v>
      </c>
      <c r="M210" s="67">
        <v>0</v>
      </c>
      <c r="N210" s="68" t="e">
        <f>IF(L210="nio",0,IF(L210&gt;0,L210*J210/P210,0))*VLOOKUP(B210,'2-Kosten per locatie'!$A$15:$C$16,3,FALSE)</f>
        <v>#DIV/0!</v>
      </c>
      <c r="O210" s="68">
        <f t="shared" si="13"/>
        <v>0</v>
      </c>
      <c r="P210" s="69">
        <f>IF(L210="nio",0,IF(L210&gt;0,VLOOKUP(H210,'3-Productie normen'!A:I,VLOOKUP(L210,'3-Productie normen'!$B$38:$C$44,2,FALSE),FALSE)))</f>
        <v>0</v>
      </c>
      <c r="Q210" s="69">
        <f t="shared" si="14"/>
        <v>0</v>
      </c>
      <c r="R210" s="70"/>
      <c r="T210" s="43">
        <f t="shared" si="15"/>
        <v>576</v>
      </c>
    </row>
    <row r="211" spans="1:20" ht="14.1" customHeight="1">
      <c r="A211" s="53">
        <v>215</v>
      </c>
      <c r="B211" s="447" t="s">
        <v>214</v>
      </c>
      <c r="C211" s="447"/>
      <c r="D211" s="447" t="s">
        <v>233</v>
      </c>
      <c r="E211" s="448"/>
      <c r="F211" s="513" t="s">
        <v>476</v>
      </c>
      <c r="G211" s="437" t="s">
        <v>364</v>
      </c>
      <c r="H211" s="437" t="s">
        <v>665</v>
      </c>
      <c r="I211" s="437" t="s">
        <v>652</v>
      </c>
      <c r="J211" s="457">
        <v>43</v>
      </c>
      <c r="K211" s="449">
        <f t="shared" si="12"/>
        <v>12</v>
      </c>
      <c r="L211" s="399">
        <v>12</v>
      </c>
      <c r="M211" s="67">
        <v>0</v>
      </c>
      <c r="N211" s="68" t="e">
        <f>IF(L211="nio",0,IF(L211&gt;0,L211*J211/P211,0))*VLOOKUP(B211,'2-Kosten per locatie'!$A$15:$C$16,3,FALSE)</f>
        <v>#DIV/0!</v>
      </c>
      <c r="O211" s="68">
        <f t="shared" si="13"/>
        <v>0</v>
      </c>
      <c r="P211" s="69">
        <f>IF(L211="nio",0,IF(L211&gt;0,VLOOKUP(H211,'3-Productie normen'!A:I,VLOOKUP(L211,'3-Productie normen'!$B$38:$C$44,2,FALSE),FALSE)))</f>
        <v>0</v>
      </c>
      <c r="Q211" s="69">
        <f t="shared" si="14"/>
        <v>0</v>
      </c>
      <c r="R211" s="70"/>
      <c r="T211" s="43">
        <f t="shared" si="15"/>
        <v>516</v>
      </c>
    </row>
    <row r="212" spans="1:20" ht="14.1" customHeight="1">
      <c r="A212" s="53">
        <v>216</v>
      </c>
      <c r="B212" s="447" t="s">
        <v>214</v>
      </c>
      <c r="C212" s="447"/>
      <c r="D212" s="447" t="s">
        <v>233</v>
      </c>
      <c r="E212" s="448"/>
      <c r="F212" s="513" t="s">
        <v>477</v>
      </c>
      <c r="G212" s="437" t="s">
        <v>364</v>
      </c>
      <c r="H212" s="437" t="s">
        <v>665</v>
      </c>
      <c r="I212" s="437" t="s">
        <v>652</v>
      </c>
      <c r="J212" s="457">
        <v>42</v>
      </c>
      <c r="K212" s="449">
        <f t="shared" si="12"/>
        <v>12</v>
      </c>
      <c r="L212" s="399">
        <v>12</v>
      </c>
      <c r="M212" s="67">
        <v>0</v>
      </c>
      <c r="N212" s="68" t="e">
        <f>IF(L212="nio",0,IF(L212&gt;0,L212*J212/P212,0))*VLOOKUP(B212,'2-Kosten per locatie'!$A$15:$C$16,3,FALSE)</f>
        <v>#DIV/0!</v>
      </c>
      <c r="O212" s="68">
        <f t="shared" si="13"/>
        <v>0</v>
      </c>
      <c r="P212" s="69">
        <f>IF(L212="nio",0,IF(L212&gt;0,VLOOKUP(H212,'3-Productie normen'!A:I,VLOOKUP(L212,'3-Productie normen'!$B$38:$C$44,2,FALSE),FALSE)))</f>
        <v>0</v>
      </c>
      <c r="Q212" s="69">
        <f t="shared" si="14"/>
        <v>0</v>
      </c>
      <c r="R212" s="70"/>
      <c r="T212" s="43">
        <f t="shared" si="15"/>
        <v>504</v>
      </c>
    </row>
    <row r="213" spans="1:20" ht="14.1" customHeight="1">
      <c r="A213" s="53">
        <v>217</v>
      </c>
      <c r="B213" s="447" t="s">
        <v>214</v>
      </c>
      <c r="C213" s="447"/>
      <c r="D213" s="447"/>
      <c r="E213" s="448"/>
      <c r="F213" s="513" t="s">
        <v>478</v>
      </c>
      <c r="G213" s="437" t="s">
        <v>479</v>
      </c>
      <c r="H213" s="437" t="s">
        <v>671</v>
      </c>
      <c r="I213" s="437" t="s">
        <v>652</v>
      </c>
      <c r="J213" s="457">
        <v>281</v>
      </c>
      <c r="K213" s="449">
        <f t="shared" si="12"/>
        <v>200</v>
      </c>
      <c r="L213" s="399">
        <v>200</v>
      </c>
      <c r="M213" s="67">
        <v>0</v>
      </c>
      <c r="N213" s="68" t="e">
        <f>IF(L213="nio",0,IF(L213&gt;0,L213*J213/P213,0))*VLOOKUP(B213,'2-Kosten per locatie'!$A$15:$C$16,3,FALSE)</f>
        <v>#DIV/0!</v>
      </c>
      <c r="O213" s="68">
        <f t="shared" si="13"/>
        <v>0</v>
      </c>
      <c r="P213" s="69">
        <f>IF(L213="nio",0,IF(L213&gt;0,VLOOKUP(H213,'3-Productie normen'!A:I,VLOOKUP(L213,'3-Productie normen'!$B$38:$C$44,2,FALSE),FALSE)))</f>
        <v>0</v>
      </c>
      <c r="Q213" s="69">
        <f t="shared" si="14"/>
        <v>0</v>
      </c>
      <c r="R213" s="70"/>
      <c r="T213" s="43">
        <f t="shared" si="15"/>
        <v>56200</v>
      </c>
    </row>
    <row r="214" spans="1:20" ht="14.1" customHeight="1">
      <c r="A214" s="53">
        <v>218</v>
      </c>
      <c r="B214" s="447" t="s">
        <v>214</v>
      </c>
      <c r="C214" s="447"/>
      <c r="D214" s="447" t="s">
        <v>233</v>
      </c>
      <c r="E214" s="448"/>
      <c r="F214" s="513" t="s">
        <v>480</v>
      </c>
      <c r="G214" s="437" t="s">
        <v>479</v>
      </c>
      <c r="H214" s="437" t="s">
        <v>671</v>
      </c>
      <c r="I214" s="437" t="s">
        <v>652</v>
      </c>
      <c r="J214" s="457">
        <v>308</v>
      </c>
      <c r="K214" s="449">
        <f t="shared" si="12"/>
        <v>200</v>
      </c>
      <c r="L214" s="399">
        <v>200</v>
      </c>
      <c r="M214" s="67">
        <v>0</v>
      </c>
      <c r="N214" s="68" t="e">
        <f>IF(L214="nio",0,IF(L214&gt;0,L214*J214/P214,0))*VLOOKUP(B214,'2-Kosten per locatie'!$A$15:$C$16,3,FALSE)</f>
        <v>#DIV/0!</v>
      </c>
      <c r="O214" s="68">
        <f t="shared" si="13"/>
        <v>0</v>
      </c>
      <c r="P214" s="69">
        <f>IF(L214="nio",0,IF(L214&gt;0,VLOOKUP(H214,'3-Productie normen'!A:I,VLOOKUP(L214,'3-Productie normen'!$B$38:$C$44,2,FALSE),FALSE)))</f>
        <v>0</v>
      </c>
      <c r="Q214" s="69">
        <f t="shared" si="14"/>
        <v>0</v>
      </c>
      <c r="R214" s="70"/>
      <c r="T214" s="43">
        <f t="shared" si="15"/>
        <v>61600</v>
      </c>
    </row>
    <row r="215" spans="1:20" ht="14.1" customHeight="1">
      <c r="A215" s="53">
        <v>219</v>
      </c>
      <c r="B215" s="447" t="s">
        <v>214</v>
      </c>
      <c r="C215" s="447"/>
      <c r="D215" s="447" t="s">
        <v>233</v>
      </c>
      <c r="E215" s="448"/>
      <c r="F215" s="513" t="s">
        <v>481</v>
      </c>
      <c r="G215" s="437" t="s">
        <v>479</v>
      </c>
      <c r="H215" s="437" t="s">
        <v>671</v>
      </c>
      <c r="I215" s="437" t="s">
        <v>652</v>
      </c>
      <c r="J215" s="457">
        <v>315</v>
      </c>
      <c r="K215" s="449">
        <f t="shared" si="12"/>
        <v>200</v>
      </c>
      <c r="L215" s="399">
        <v>200</v>
      </c>
      <c r="M215" s="67">
        <v>0</v>
      </c>
      <c r="N215" s="68" t="e">
        <f>IF(L215="nio",0,IF(L215&gt;0,L215*J215/P215,0))*VLOOKUP(B215,'2-Kosten per locatie'!$A$15:$C$16,3,FALSE)</f>
        <v>#DIV/0!</v>
      </c>
      <c r="O215" s="68">
        <f t="shared" si="13"/>
        <v>0</v>
      </c>
      <c r="P215" s="69">
        <f>IF(L215="nio",0,IF(L215&gt;0,VLOOKUP(H215,'3-Productie normen'!A:I,VLOOKUP(L215,'3-Productie normen'!$B$38:$C$44,2,FALSE),FALSE)))</f>
        <v>0</v>
      </c>
      <c r="Q215" s="69">
        <f t="shared" si="14"/>
        <v>0</v>
      </c>
      <c r="R215" s="70"/>
      <c r="T215" s="43">
        <f t="shared" si="15"/>
        <v>63000</v>
      </c>
    </row>
    <row r="216" spans="1:20" ht="14.1" customHeight="1">
      <c r="A216" s="53">
        <v>220</v>
      </c>
      <c r="B216" s="447" t="s">
        <v>214</v>
      </c>
      <c r="C216" s="447"/>
      <c r="D216" s="447" t="s">
        <v>233</v>
      </c>
      <c r="E216" s="448"/>
      <c r="F216" s="513" t="s">
        <v>482</v>
      </c>
      <c r="G216" s="437" t="s">
        <v>479</v>
      </c>
      <c r="H216" s="437" t="s">
        <v>671</v>
      </c>
      <c r="I216" s="437" t="s">
        <v>652</v>
      </c>
      <c r="J216" s="457">
        <v>308</v>
      </c>
      <c r="K216" s="449">
        <f t="shared" si="12"/>
        <v>200</v>
      </c>
      <c r="L216" s="399">
        <v>200</v>
      </c>
      <c r="M216" s="67">
        <v>0</v>
      </c>
      <c r="N216" s="68" t="e">
        <f>IF(L216="nio",0,IF(L216&gt;0,L216*J216/P216,0))*VLOOKUP(B216,'2-Kosten per locatie'!$A$15:$C$16,3,FALSE)</f>
        <v>#DIV/0!</v>
      </c>
      <c r="O216" s="68">
        <f t="shared" si="13"/>
        <v>0</v>
      </c>
      <c r="P216" s="69">
        <f>IF(L216="nio",0,IF(L216&gt;0,VLOOKUP(H216,'3-Productie normen'!A:I,VLOOKUP(L216,'3-Productie normen'!$B$38:$C$44,2,FALSE),FALSE)))</f>
        <v>0</v>
      </c>
      <c r="Q216" s="69">
        <f t="shared" si="14"/>
        <v>0</v>
      </c>
      <c r="R216" s="70"/>
      <c r="T216" s="43">
        <f t="shared" si="15"/>
        <v>61600</v>
      </c>
    </row>
    <row r="217" spans="1:20" ht="14.1" customHeight="1">
      <c r="A217" s="53">
        <v>221</v>
      </c>
      <c r="B217" s="447" t="s">
        <v>214</v>
      </c>
      <c r="C217" s="447"/>
      <c r="D217" s="447" t="s">
        <v>217</v>
      </c>
      <c r="E217" s="448"/>
      <c r="F217" s="513" t="s">
        <v>483</v>
      </c>
      <c r="G217" s="437" t="s">
        <v>484</v>
      </c>
      <c r="H217" s="437" t="s">
        <v>149</v>
      </c>
      <c r="I217" s="437" t="s">
        <v>653</v>
      </c>
      <c r="J217" s="457">
        <v>13</v>
      </c>
      <c r="K217" s="449">
        <f t="shared" si="12"/>
        <v>120</v>
      </c>
      <c r="L217" s="399">
        <v>120</v>
      </c>
      <c r="M217" s="67">
        <v>0</v>
      </c>
      <c r="N217" s="68" t="e">
        <f>IF(L217="nio",0,IF(L217&gt;0,L217*J217/P217,0))*VLOOKUP(B217,'2-Kosten per locatie'!$A$15:$C$16,3,FALSE)</f>
        <v>#DIV/0!</v>
      </c>
      <c r="O217" s="68">
        <f t="shared" si="13"/>
        <v>0</v>
      </c>
      <c r="P217" s="69">
        <f>IF(L217="nio",0,IF(L217&gt;0,VLOOKUP(H217,'3-Productie normen'!A:I,VLOOKUP(L217,'3-Productie normen'!$B$38:$C$44,2,FALSE),FALSE)))</f>
        <v>0</v>
      </c>
      <c r="Q217" s="69">
        <f t="shared" si="14"/>
        <v>0</v>
      </c>
      <c r="R217" s="70"/>
      <c r="T217" s="43">
        <f t="shared" si="15"/>
        <v>1560</v>
      </c>
    </row>
    <row r="218" spans="1:20" ht="14.1" customHeight="1">
      <c r="A218" s="53">
        <v>222</v>
      </c>
      <c r="B218" s="447" t="s">
        <v>214</v>
      </c>
      <c r="C218" s="447"/>
      <c r="D218" s="447" t="s">
        <v>213</v>
      </c>
      <c r="E218" s="448"/>
      <c r="F218" s="513" t="s">
        <v>485</v>
      </c>
      <c r="G218" s="437" t="s">
        <v>486</v>
      </c>
      <c r="H218" s="437" t="s">
        <v>149</v>
      </c>
      <c r="I218" s="437" t="s">
        <v>653</v>
      </c>
      <c r="J218" s="457">
        <v>10</v>
      </c>
      <c r="K218" s="449">
        <f t="shared" si="12"/>
        <v>120</v>
      </c>
      <c r="L218" s="399">
        <v>120</v>
      </c>
      <c r="M218" s="67">
        <v>0</v>
      </c>
      <c r="N218" s="68" t="e">
        <f>IF(L218="nio",0,IF(L218&gt;0,L218*J218/P218,0))*VLOOKUP(B218,'2-Kosten per locatie'!$A$15:$C$16,3,FALSE)</f>
        <v>#DIV/0!</v>
      </c>
      <c r="O218" s="68">
        <f t="shared" si="13"/>
        <v>0</v>
      </c>
      <c r="P218" s="69">
        <f>IF(L218="nio",0,IF(L218&gt;0,VLOOKUP(H218,'3-Productie normen'!A:I,VLOOKUP(L218,'3-Productie normen'!$B$38:$C$44,2,FALSE),FALSE)))</f>
        <v>0</v>
      </c>
      <c r="Q218" s="69">
        <f t="shared" si="14"/>
        <v>0</v>
      </c>
      <c r="R218" s="70"/>
      <c r="T218" s="43">
        <f t="shared" si="15"/>
        <v>1200</v>
      </c>
    </row>
    <row r="219" spans="1:20" ht="14.1" customHeight="1">
      <c r="A219" s="53">
        <v>223</v>
      </c>
      <c r="B219" s="447" t="s">
        <v>214</v>
      </c>
      <c r="C219" s="447"/>
      <c r="D219" s="447" t="s">
        <v>213</v>
      </c>
      <c r="E219" s="448"/>
      <c r="F219" s="513" t="s">
        <v>487</v>
      </c>
      <c r="G219" s="437" t="s">
        <v>488</v>
      </c>
      <c r="H219" s="437" t="s">
        <v>666</v>
      </c>
      <c r="I219" s="437" t="s">
        <v>653</v>
      </c>
      <c r="J219" s="457">
        <v>40</v>
      </c>
      <c r="K219" s="449">
        <f t="shared" si="12"/>
        <v>200</v>
      </c>
      <c r="L219" s="399">
        <v>200</v>
      </c>
      <c r="M219" s="67">
        <v>0</v>
      </c>
      <c r="N219" s="68" t="e">
        <f>IF(L219="nio",0,IF(L219&gt;0,L219*J219/P219,0))*VLOOKUP(B219,'2-Kosten per locatie'!$A$15:$C$16,3,FALSE)</f>
        <v>#DIV/0!</v>
      </c>
      <c r="O219" s="68">
        <f t="shared" si="13"/>
        <v>0</v>
      </c>
      <c r="P219" s="69">
        <f>IF(L219="nio",0,IF(L219&gt;0,VLOOKUP(H219,'3-Productie normen'!A:I,VLOOKUP(L219,'3-Productie normen'!$B$38:$C$44,2,FALSE),FALSE)))</f>
        <v>0</v>
      </c>
      <c r="Q219" s="69">
        <f t="shared" si="14"/>
        <v>0</v>
      </c>
      <c r="R219" s="70"/>
      <c r="T219" s="43">
        <f t="shared" si="15"/>
        <v>8000</v>
      </c>
    </row>
    <row r="220" spans="1:20" ht="14.1" customHeight="1">
      <c r="A220" s="53">
        <v>224</v>
      </c>
      <c r="B220" s="447" t="s">
        <v>214</v>
      </c>
      <c r="C220" s="447"/>
      <c r="D220" s="447" t="s">
        <v>213</v>
      </c>
      <c r="E220" s="448"/>
      <c r="F220" s="513" t="s">
        <v>489</v>
      </c>
      <c r="G220" s="437" t="s">
        <v>488</v>
      </c>
      <c r="H220" s="437" t="s">
        <v>666</v>
      </c>
      <c r="I220" s="437" t="s">
        <v>653</v>
      </c>
      <c r="J220" s="457">
        <v>40</v>
      </c>
      <c r="K220" s="449">
        <f t="shared" si="12"/>
        <v>200</v>
      </c>
      <c r="L220" s="399">
        <v>200</v>
      </c>
      <c r="M220" s="67">
        <v>0</v>
      </c>
      <c r="N220" s="68" t="e">
        <f>IF(L220="nio",0,IF(L220&gt;0,L220*J220/P220,0))*VLOOKUP(B220,'2-Kosten per locatie'!$A$15:$C$16,3,FALSE)</f>
        <v>#DIV/0!</v>
      </c>
      <c r="O220" s="68">
        <f t="shared" si="13"/>
        <v>0</v>
      </c>
      <c r="P220" s="69">
        <f>IF(L220="nio",0,IF(L220&gt;0,VLOOKUP(H220,'3-Productie normen'!A:I,VLOOKUP(L220,'3-Productie normen'!$B$38:$C$44,2,FALSE),FALSE)))</f>
        <v>0</v>
      </c>
      <c r="Q220" s="69">
        <f t="shared" si="14"/>
        <v>0</v>
      </c>
      <c r="R220" s="70"/>
      <c r="T220" s="43">
        <f t="shared" si="15"/>
        <v>8000</v>
      </c>
    </row>
    <row r="221" spans="1:20" ht="14.1" customHeight="1">
      <c r="A221" s="53">
        <v>225</v>
      </c>
      <c r="B221" s="447" t="s">
        <v>214</v>
      </c>
      <c r="C221" s="447"/>
      <c r="D221" s="447" t="s">
        <v>213</v>
      </c>
      <c r="E221" s="448"/>
      <c r="F221" s="513" t="s">
        <v>490</v>
      </c>
      <c r="G221" s="437" t="s">
        <v>488</v>
      </c>
      <c r="H221" s="437" t="s">
        <v>666</v>
      </c>
      <c r="I221" s="437" t="s">
        <v>653</v>
      </c>
      <c r="J221" s="457">
        <v>40</v>
      </c>
      <c r="K221" s="449">
        <f t="shared" si="12"/>
        <v>200</v>
      </c>
      <c r="L221" s="399">
        <v>200</v>
      </c>
      <c r="M221" s="67">
        <v>0</v>
      </c>
      <c r="N221" s="68" t="e">
        <f>IF(L221="nio",0,IF(L221&gt;0,L221*J221/P221,0))*VLOOKUP(B221,'2-Kosten per locatie'!$A$15:$C$16,3,FALSE)</f>
        <v>#DIV/0!</v>
      </c>
      <c r="O221" s="68">
        <f t="shared" si="13"/>
        <v>0</v>
      </c>
      <c r="P221" s="69">
        <f>IF(L221="nio",0,IF(L221&gt;0,VLOOKUP(H221,'3-Productie normen'!A:I,VLOOKUP(L221,'3-Productie normen'!$B$38:$C$44,2,FALSE),FALSE)))</f>
        <v>0</v>
      </c>
      <c r="Q221" s="69">
        <f t="shared" si="14"/>
        <v>0</v>
      </c>
      <c r="R221" s="70"/>
      <c r="T221" s="43">
        <f t="shared" si="15"/>
        <v>8000</v>
      </c>
    </row>
    <row r="222" spans="1:20" ht="14.1" customHeight="1">
      <c r="A222" s="53">
        <v>226</v>
      </c>
      <c r="B222" s="447" t="s">
        <v>214</v>
      </c>
      <c r="C222" s="447"/>
      <c r="D222" s="447" t="s">
        <v>213</v>
      </c>
      <c r="E222" s="448"/>
      <c r="F222" s="513" t="s">
        <v>491</v>
      </c>
      <c r="G222" s="437" t="s">
        <v>488</v>
      </c>
      <c r="H222" s="437" t="s">
        <v>666</v>
      </c>
      <c r="I222" s="437" t="s">
        <v>653</v>
      </c>
      <c r="J222" s="457">
        <v>40</v>
      </c>
      <c r="K222" s="449">
        <f t="shared" si="12"/>
        <v>200</v>
      </c>
      <c r="L222" s="399">
        <v>200</v>
      </c>
      <c r="M222" s="67">
        <v>0</v>
      </c>
      <c r="N222" s="68" t="e">
        <f>IF(L222="nio",0,IF(L222&gt;0,L222*J222/P222,0))*VLOOKUP(B222,'2-Kosten per locatie'!$A$15:$C$16,3,FALSE)</f>
        <v>#DIV/0!</v>
      </c>
      <c r="O222" s="68">
        <f t="shared" si="13"/>
        <v>0</v>
      </c>
      <c r="P222" s="69">
        <f>IF(L222="nio",0,IF(L222&gt;0,VLOOKUP(H222,'3-Productie normen'!A:I,VLOOKUP(L222,'3-Productie normen'!$B$38:$C$44,2,FALSE),FALSE)))</f>
        <v>0</v>
      </c>
      <c r="Q222" s="69">
        <f t="shared" si="14"/>
        <v>0</v>
      </c>
      <c r="R222" s="70"/>
      <c r="T222" s="43">
        <f t="shared" si="15"/>
        <v>8000</v>
      </c>
    </row>
    <row r="223" spans="1:20" ht="14.1" customHeight="1">
      <c r="A223" s="53">
        <v>227</v>
      </c>
      <c r="B223" s="447" t="s">
        <v>214</v>
      </c>
      <c r="C223" s="447"/>
      <c r="D223" s="447" t="s">
        <v>217</v>
      </c>
      <c r="E223" s="448"/>
      <c r="F223" s="513" t="s">
        <v>492</v>
      </c>
      <c r="G223" s="437" t="s">
        <v>488</v>
      </c>
      <c r="H223" s="437" t="s">
        <v>666</v>
      </c>
      <c r="I223" s="437" t="s">
        <v>653</v>
      </c>
      <c r="J223" s="457">
        <v>29</v>
      </c>
      <c r="K223" s="449">
        <f t="shared" si="12"/>
        <v>200</v>
      </c>
      <c r="L223" s="399">
        <v>200</v>
      </c>
      <c r="M223" s="67">
        <v>0</v>
      </c>
      <c r="N223" s="68" t="e">
        <f>IF(L223="nio",0,IF(L223&gt;0,L223*J223/P223,0))*VLOOKUP(B223,'2-Kosten per locatie'!$A$15:$C$16,3,FALSE)</f>
        <v>#DIV/0!</v>
      </c>
      <c r="O223" s="68">
        <f t="shared" si="13"/>
        <v>0</v>
      </c>
      <c r="P223" s="69">
        <f>IF(L223="nio",0,IF(L223&gt;0,VLOOKUP(H223,'3-Productie normen'!A:I,VLOOKUP(L223,'3-Productie normen'!$B$38:$C$44,2,FALSE),FALSE)))</f>
        <v>0</v>
      </c>
      <c r="Q223" s="69">
        <f t="shared" si="14"/>
        <v>0</v>
      </c>
      <c r="R223" s="70"/>
      <c r="T223" s="43">
        <f t="shared" si="15"/>
        <v>5800</v>
      </c>
    </row>
    <row r="224" spans="1:20" ht="14.1" customHeight="1">
      <c r="A224" s="53">
        <v>228</v>
      </c>
      <c r="B224" s="447" t="s">
        <v>214</v>
      </c>
      <c r="C224" s="447"/>
      <c r="D224" s="447" t="s">
        <v>217</v>
      </c>
      <c r="E224" s="448"/>
      <c r="F224" s="513" t="s">
        <v>493</v>
      </c>
      <c r="G224" s="437" t="s">
        <v>494</v>
      </c>
      <c r="H224" s="437" t="s">
        <v>666</v>
      </c>
      <c r="I224" s="437" t="s">
        <v>653</v>
      </c>
      <c r="J224" s="457">
        <v>75</v>
      </c>
      <c r="K224" s="449">
        <f t="shared" si="12"/>
        <v>200</v>
      </c>
      <c r="L224" s="399">
        <v>200</v>
      </c>
      <c r="M224" s="67">
        <v>0</v>
      </c>
      <c r="N224" s="68" t="e">
        <f>IF(L224="nio",0,IF(L224&gt;0,L224*J224/P224,0))*VLOOKUP(B224,'2-Kosten per locatie'!$A$15:$C$16,3,FALSE)</f>
        <v>#DIV/0!</v>
      </c>
      <c r="O224" s="68">
        <f t="shared" si="13"/>
        <v>0</v>
      </c>
      <c r="P224" s="69">
        <f>IF(L224="nio",0,IF(L224&gt;0,VLOOKUP(H224,'3-Productie normen'!A:I,VLOOKUP(L224,'3-Productie normen'!$B$38:$C$44,2,FALSE),FALSE)))</f>
        <v>0</v>
      </c>
      <c r="Q224" s="69">
        <f t="shared" si="14"/>
        <v>0</v>
      </c>
      <c r="R224" s="70"/>
      <c r="T224" s="43">
        <f t="shared" si="15"/>
        <v>15000</v>
      </c>
    </row>
    <row r="225" spans="1:20" ht="14.1" customHeight="1">
      <c r="A225" s="53">
        <v>229</v>
      </c>
      <c r="B225" s="447" t="s">
        <v>214</v>
      </c>
      <c r="C225" s="447"/>
      <c r="D225" s="447"/>
      <c r="E225" s="448"/>
      <c r="F225" s="513" t="s">
        <v>495</v>
      </c>
      <c r="G225" s="437" t="s">
        <v>496</v>
      </c>
      <c r="H225" s="437" t="s">
        <v>149</v>
      </c>
      <c r="I225" s="437" t="s">
        <v>653</v>
      </c>
      <c r="J225" s="457">
        <v>166</v>
      </c>
      <c r="K225" s="449">
        <f t="shared" si="12"/>
        <v>120</v>
      </c>
      <c r="L225" s="399">
        <v>120</v>
      </c>
      <c r="M225" s="67">
        <v>0</v>
      </c>
      <c r="N225" s="68" t="e">
        <f>IF(L225="nio",0,IF(L225&gt;0,L225*J225/P225,0))*VLOOKUP(B225,'2-Kosten per locatie'!$A$15:$C$16,3,FALSE)</f>
        <v>#DIV/0!</v>
      </c>
      <c r="O225" s="68">
        <f t="shared" si="13"/>
        <v>0</v>
      </c>
      <c r="P225" s="69">
        <f>IF(L225="nio",0,IF(L225&gt;0,VLOOKUP(H225,'3-Productie normen'!A:I,VLOOKUP(L225,'3-Productie normen'!$B$38:$C$44,2,FALSE),FALSE)))</f>
        <v>0</v>
      </c>
      <c r="Q225" s="69">
        <f t="shared" si="14"/>
        <v>0</v>
      </c>
      <c r="R225" s="70"/>
      <c r="T225" s="43">
        <f t="shared" si="15"/>
        <v>19920</v>
      </c>
    </row>
    <row r="226" spans="1:20" ht="14.1" customHeight="1">
      <c r="A226" s="53">
        <v>230</v>
      </c>
      <c r="B226" s="447" t="s">
        <v>214</v>
      </c>
      <c r="C226" s="447"/>
      <c r="D226" s="447" t="s">
        <v>217</v>
      </c>
      <c r="E226" s="448"/>
      <c r="F226" s="513" t="s">
        <v>497</v>
      </c>
      <c r="G226" s="437" t="s">
        <v>498</v>
      </c>
      <c r="H226" s="437" t="s">
        <v>149</v>
      </c>
      <c r="I226" s="437" t="s">
        <v>653</v>
      </c>
      <c r="J226" s="457">
        <v>18</v>
      </c>
      <c r="K226" s="449">
        <f t="shared" si="12"/>
        <v>120</v>
      </c>
      <c r="L226" s="399">
        <v>120</v>
      </c>
      <c r="M226" s="67">
        <v>0</v>
      </c>
      <c r="N226" s="68" t="e">
        <f>IF(L226="nio",0,IF(L226&gt;0,L226*J226/P226,0))*VLOOKUP(B226,'2-Kosten per locatie'!$A$15:$C$16,3,FALSE)</f>
        <v>#DIV/0!</v>
      </c>
      <c r="O226" s="68">
        <f t="shared" si="13"/>
        <v>0</v>
      </c>
      <c r="P226" s="69">
        <f>IF(L226="nio",0,IF(L226&gt;0,VLOOKUP(H226,'3-Productie normen'!A:I,VLOOKUP(L226,'3-Productie normen'!$B$38:$C$44,2,FALSE),FALSE)))</f>
        <v>0</v>
      </c>
      <c r="Q226" s="69">
        <f t="shared" si="14"/>
        <v>0</v>
      </c>
      <c r="R226" s="70"/>
      <c r="T226" s="43">
        <f t="shared" si="15"/>
        <v>2160</v>
      </c>
    </row>
    <row r="227" spans="1:20" ht="14.1" customHeight="1">
      <c r="A227" s="53">
        <v>231</v>
      </c>
      <c r="B227" s="447" t="s">
        <v>214</v>
      </c>
      <c r="C227" s="447"/>
      <c r="D227" s="447" t="s">
        <v>217</v>
      </c>
      <c r="E227" s="448"/>
      <c r="F227" s="513" t="s">
        <v>499</v>
      </c>
      <c r="G227" s="437" t="s">
        <v>500</v>
      </c>
      <c r="H227" s="437" t="s">
        <v>149</v>
      </c>
      <c r="I227" s="437" t="s">
        <v>653</v>
      </c>
      <c r="J227" s="457">
        <v>17</v>
      </c>
      <c r="K227" s="449">
        <f t="shared" si="12"/>
        <v>120</v>
      </c>
      <c r="L227" s="399">
        <v>120</v>
      </c>
      <c r="M227" s="67">
        <v>0</v>
      </c>
      <c r="N227" s="68" t="e">
        <f>IF(L227="nio",0,IF(L227&gt;0,L227*J227/P227,0))*VLOOKUP(B227,'2-Kosten per locatie'!$A$15:$C$16,3,FALSE)</f>
        <v>#DIV/0!</v>
      </c>
      <c r="O227" s="68">
        <f t="shared" si="13"/>
        <v>0</v>
      </c>
      <c r="P227" s="69">
        <f>IF(L227="nio",0,IF(L227&gt;0,VLOOKUP(H227,'3-Productie normen'!A:I,VLOOKUP(L227,'3-Productie normen'!$B$38:$C$44,2,FALSE),FALSE)))</f>
        <v>0</v>
      </c>
      <c r="Q227" s="69">
        <f t="shared" si="14"/>
        <v>0</v>
      </c>
      <c r="R227" s="70"/>
      <c r="T227" s="43">
        <f t="shared" si="15"/>
        <v>2040</v>
      </c>
    </row>
    <row r="228" spans="1:20" ht="14.1" customHeight="1">
      <c r="A228" s="53">
        <v>232</v>
      </c>
      <c r="B228" s="447" t="s">
        <v>214</v>
      </c>
      <c r="C228" s="447"/>
      <c r="D228" s="447" t="s">
        <v>217</v>
      </c>
      <c r="E228" s="448"/>
      <c r="F228" s="513" t="s">
        <v>501</v>
      </c>
      <c r="G228" s="447" t="s">
        <v>502</v>
      </c>
      <c r="H228" s="437" t="s">
        <v>149</v>
      </c>
      <c r="I228" s="437" t="s">
        <v>653</v>
      </c>
      <c r="J228" s="457">
        <v>26</v>
      </c>
      <c r="K228" s="449">
        <f t="shared" si="12"/>
        <v>120</v>
      </c>
      <c r="L228" s="399">
        <v>120</v>
      </c>
      <c r="M228" s="67">
        <v>0</v>
      </c>
      <c r="N228" s="68" t="e">
        <f>IF(L228="nio",0,IF(L228&gt;0,L228*J228/P228,0))*VLOOKUP(B228,'2-Kosten per locatie'!$A$15:$C$16,3,FALSE)</f>
        <v>#DIV/0!</v>
      </c>
      <c r="O228" s="68">
        <f t="shared" si="13"/>
        <v>0</v>
      </c>
      <c r="P228" s="69">
        <f>IF(L228="nio",0,IF(L228&gt;0,VLOOKUP(H228,'3-Productie normen'!A:I,VLOOKUP(L228,'3-Productie normen'!$B$38:$C$44,2,FALSE),FALSE)))</f>
        <v>0</v>
      </c>
      <c r="Q228" s="69">
        <f t="shared" si="14"/>
        <v>0</v>
      </c>
      <c r="R228" s="70"/>
      <c r="T228" s="43">
        <f t="shared" si="15"/>
        <v>3120</v>
      </c>
    </row>
    <row r="229" spans="1:20" ht="14.1" customHeight="1">
      <c r="A229" s="53">
        <v>233</v>
      </c>
      <c r="B229" s="447" t="s">
        <v>214</v>
      </c>
      <c r="C229" s="447"/>
      <c r="D229" s="447" t="s">
        <v>217</v>
      </c>
      <c r="E229" s="448"/>
      <c r="F229" s="513" t="s">
        <v>503</v>
      </c>
      <c r="G229" s="447" t="s">
        <v>504</v>
      </c>
      <c r="H229" s="437" t="s">
        <v>149</v>
      </c>
      <c r="I229" s="437" t="s">
        <v>653</v>
      </c>
      <c r="J229" s="457">
        <v>28</v>
      </c>
      <c r="K229" s="449">
        <f t="shared" si="12"/>
        <v>120</v>
      </c>
      <c r="L229" s="399">
        <v>120</v>
      </c>
      <c r="M229" s="67">
        <v>0</v>
      </c>
      <c r="N229" s="68" t="e">
        <f>IF(L229="nio",0,IF(L229&gt;0,L229*J229/P229,0))*VLOOKUP(B229,'2-Kosten per locatie'!$A$15:$C$16,3,FALSE)</f>
        <v>#DIV/0!</v>
      </c>
      <c r="O229" s="68">
        <f t="shared" si="13"/>
        <v>0</v>
      </c>
      <c r="P229" s="69">
        <f>IF(L229="nio",0,IF(L229&gt;0,VLOOKUP(H229,'3-Productie normen'!A:I,VLOOKUP(L229,'3-Productie normen'!$B$38:$C$44,2,FALSE),FALSE)))</f>
        <v>0</v>
      </c>
      <c r="Q229" s="69">
        <f t="shared" si="14"/>
        <v>0</v>
      </c>
      <c r="R229" s="70"/>
      <c r="T229" s="43">
        <f t="shared" si="15"/>
        <v>3360</v>
      </c>
    </row>
    <row r="230" spans="1:20" ht="14.1" customHeight="1">
      <c r="A230" s="53">
        <v>234</v>
      </c>
      <c r="B230" s="447" t="s">
        <v>214</v>
      </c>
      <c r="C230" s="447"/>
      <c r="D230" s="447" t="s">
        <v>217</v>
      </c>
      <c r="E230" s="448"/>
      <c r="F230" s="513" t="s">
        <v>505</v>
      </c>
      <c r="G230" s="447" t="s">
        <v>299</v>
      </c>
      <c r="H230" s="447" t="s">
        <v>150</v>
      </c>
      <c r="I230" s="437" t="s">
        <v>653</v>
      </c>
      <c r="J230" s="457">
        <v>4</v>
      </c>
      <c r="K230" s="449">
        <f t="shared" si="12"/>
        <v>120</v>
      </c>
      <c r="L230" s="399">
        <v>120</v>
      </c>
      <c r="M230" s="67">
        <v>0</v>
      </c>
      <c r="N230" s="68" t="e">
        <f>IF(L230="nio",0,IF(L230&gt;0,L230*J230/P230,0))*VLOOKUP(B230,'2-Kosten per locatie'!$A$15:$C$16,3,FALSE)</f>
        <v>#DIV/0!</v>
      </c>
      <c r="O230" s="68">
        <f t="shared" si="13"/>
        <v>0</v>
      </c>
      <c r="P230" s="69">
        <f>IF(L230="nio",0,IF(L230&gt;0,VLOOKUP(H230,'3-Productie normen'!A:I,VLOOKUP(L230,'3-Productie normen'!$B$38:$C$44,2,FALSE),FALSE)))</f>
        <v>0</v>
      </c>
      <c r="Q230" s="69">
        <f t="shared" si="14"/>
        <v>0</v>
      </c>
      <c r="R230" s="70"/>
      <c r="T230" s="43">
        <f t="shared" si="15"/>
        <v>480</v>
      </c>
    </row>
    <row r="231" spans="1:20" ht="14.1" customHeight="1">
      <c r="A231" s="53">
        <v>235</v>
      </c>
      <c r="B231" s="447" t="s">
        <v>214</v>
      </c>
      <c r="C231" s="447"/>
      <c r="D231" s="447"/>
      <c r="E231" s="448"/>
      <c r="F231" s="513" t="s">
        <v>506</v>
      </c>
      <c r="G231" s="437" t="s">
        <v>507</v>
      </c>
      <c r="H231" s="437" t="s">
        <v>149</v>
      </c>
      <c r="I231" s="437" t="s">
        <v>653</v>
      </c>
      <c r="J231" s="457">
        <v>28</v>
      </c>
      <c r="K231" s="449">
        <f t="shared" si="12"/>
        <v>120</v>
      </c>
      <c r="L231" s="399">
        <v>120</v>
      </c>
      <c r="M231" s="67">
        <v>0</v>
      </c>
      <c r="N231" s="68" t="e">
        <f>IF(L231="nio",0,IF(L231&gt;0,L231*J231/P231,0))*VLOOKUP(B231,'2-Kosten per locatie'!$A$15:$C$16,3,FALSE)</f>
        <v>#DIV/0!</v>
      </c>
      <c r="O231" s="68">
        <f t="shared" si="13"/>
        <v>0</v>
      </c>
      <c r="P231" s="69">
        <f>IF(L231="nio",0,IF(L231&gt;0,VLOOKUP(H231,'3-Productie normen'!A:I,VLOOKUP(L231,'3-Productie normen'!$B$38:$C$44,2,FALSE),FALSE)))</f>
        <v>0</v>
      </c>
      <c r="Q231" s="69">
        <f t="shared" si="14"/>
        <v>0</v>
      </c>
      <c r="R231" s="70"/>
      <c r="T231" s="43">
        <f t="shared" si="15"/>
        <v>3360</v>
      </c>
    </row>
    <row r="232" spans="1:20" ht="14.1" customHeight="1">
      <c r="A232" s="53">
        <v>236</v>
      </c>
      <c r="B232" s="447" t="s">
        <v>214</v>
      </c>
      <c r="C232" s="447"/>
      <c r="D232" s="447"/>
      <c r="E232" s="448"/>
      <c r="F232" s="513" t="s">
        <v>508</v>
      </c>
      <c r="G232" s="437" t="s">
        <v>507</v>
      </c>
      <c r="H232" s="437" t="s">
        <v>149</v>
      </c>
      <c r="I232" s="437" t="s">
        <v>653</v>
      </c>
      <c r="J232" s="457">
        <v>14</v>
      </c>
      <c r="K232" s="449">
        <f t="shared" si="12"/>
        <v>120</v>
      </c>
      <c r="L232" s="399">
        <v>120</v>
      </c>
      <c r="M232" s="67">
        <v>0</v>
      </c>
      <c r="N232" s="68" t="e">
        <f>IF(L232="nio",0,IF(L232&gt;0,L232*J232/P232,0))*VLOOKUP(B232,'2-Kosten per locatie'!$A$15:$C$16,3,FALSE)</f>
        <v>#DIV/0!</v>
      </c>
      <c r="O232" s="68">
        <f t="shared" si="13"/>
        <v>0</v>
      </c>
      <c r="P232" s="69">
        <f>IF(L232="nio",0,IF(L232&gt;0,VLOOKUP(H232,'3-Productie normen'!A:I,VLOOKUP(L232,'3-Productie normen'!$B$38:$C$44,2,FALSE),FALSE)))</f>
        <v>0</v>
      </c>
      <c r="Q232" s="69">
        <f t="shared" si="14"/>
        <v>0</v>
      </c>
      <c r="R232" s="70"/>
      <c r="T232" s="43">
        <f t="shared" si="15"/>
        <v>1680</v>
      </c>
    </row>
    <row r="233" spans="1:20" ht="14.1" customHeight="1">
      <c r="A233" s="53">
        <v>237</v>
      </c>
      <c r="B233" s="447" t="s">
        <v>214</v>
      </c>
      <c r="C233" s="447"/>
      <c r="D233" s="447"/>
      <c r="E233" s="448"/>
      <c r="F233" s="513" t="s">
        <v>509</v>
      </c>
      <c r="G233" s="437" t="s">
        <v>507</v>
      </c>
      <c r="H233" s="437" t="s">
        <v>149</v>
      </c>
      <c r="I233" s="437" t="s">
        <v>653</v>
      </c>
      <c r="J233" s="457">
        <v>14</v>
      </c>
      <c r="K233" s="449">
        <f t="shared" si="12"/>
        <v>120</v>
      </c>
      <c r="L233" s="399">
        <v>120</v>
      </c>
      <c r="M233" s="67">
        <v>0</v>
      </c>
      <c r="N233" s="68" t="e">
        <f>IF(L233="nio",0,IF(L233&gt;0,L233*J233/P233,0))*VLOOKUP(B233,'2-Kosten per locatie'!$A$15:$C$16,3,FALSE)</f>
        <v>#DIV/0!</v>
      </c>
      <c r="O233" s="68">
        <f t="shared" si="13"/>
        <v>0</v>
      </c>
      <c r="P233" s="69">
        <f>IF(L233="nio",0,IF(L233&gt;0,VLOOKUP(H233,'3-Productie normen'!A:I,VLOOKUP(L233,'3-Productie normen'!$B$38:$C$44,2,FALSE),FALSE)))</f>
        <v>0</v>
      </c>
      <c r="Q233" s="69">
        <f t="shared" si="14"/>
        <v>0</v>
      </c>
      <c r="R233" s="70"/>
      <c r="T233" s="43">
        <f t="shared" si="15"/>
        <v>1680</v>
      </c>
    </row>
    <row r="234" spans="1:20" ht="14.1" customHeight="1">
      <c r="A234" s="53">
        <v>238</v>
      </c>
      <c r="B234" s="447" t="s">
        <v>214</v>
      </c>
      <c r="C234" s="447"/>
      <c r="D234" s="447"/>
      <c r="E234" s="448"/>
      <c r="F234" s="513" t="s">
        <v>510</v>
      </c>
      <c r="G234" s="437" t="s">
        <v>507</v>
      </c>
      <c r="H234" s="437" t="s">
        <v>149</v>
      </c>
      <c r="I234" s="437" t="s">
        <v>653</v>
      </c>
      <c r="J234" s="457">
        <v>21</v>
      </c>
      <c r="K234" s="449">
        <f t="shared" si="12"/>
        <v>120</v>
      </c>
      <c r="L234" s="399">
        <v>120</v>
      </c>
      <c r="M234" s="67">
        <v>0</v>
      </c>
      <c r="N234" s="68" t="e">
        <f>IF(L234="nio",0,IF(L234&gt;0,L234*J234/P234,0))*VLOOKUP(B234,'2-Kosten per locatie'!$A$15:$C$16,3,FALSE)</f>
        <v>#DIV/0!</v>
      </c>
      <c r="O234" s="68">
        <f t="shared" si="13"/>
        <v>0</v>
      </c>
      <c r="P234" s="69">
        <f>IF(L234="nio",0,IF(L234&gt;0,VLOOKUP(H234,'3-Productie normen'!A:I,VLOOKUP(L234,'3-Productie normen'!$B$38:$C$44,2,FALSE),FALSE)))</f>
        <v>0</v>
      </c>
      <c r="Q234" s="69">
        <f t="shared" si="14"/>
        <v>0</v>
      </c>
      <c r="R234" s="70"/>
      <c r="T234" s="43">
        <f t="shared" si="15"/>
        <v>2520</v>
      </c>
    </row>
    <row r="235" spans="1:20" ht="14.1" customHeight="1">
      <c r="A235" s="53">
        <v>239</v>
      </c>
      <c r="B235" s="447" t="s">
        <v>214</v>
      </c>
      <c r="C235" s="447"/>
      <c r="D235" s="447"/>
      <c r="E235" s="503"/>
      <c r="F235" s="503" t="s">
        <v>511</v>
      </c>
      <c r="G235" s="437" t="s">
        <v>507</v>
      </c>
      <c r="H235" s="437" t="s">
        <v>149</v>
      </c>
      <c r="I235" s="437" t="s">
        <v>653</v>
      </c>
      <c r="J235" s="458">
        <v>21</v>
      </c>
      <c r="K235" s="449">
        <f t="shared" si="12"/>
        <v>120</v>
      </c>
      <c r="L235" s="399">
        <v>120</v>
      </c>
      <c r="M235" s="67">
        <v>0</v>
      </c>
      <c r="N235" s="68" t="e">
        <f>IF(L235="nio",0,IF(L235&gt;0,L235*J235/P235,0))*VLOOKUP(B235,'2-Kosten per locatie'!$A$15:$C$16,3,FALSE)</f>
        <v>#DIV/0!</v>
      </c>
      <c r="O235" s="68">
        <f t="shared" si="13"/>
        <v>0</v>
      </c>
      <c r="P235" s="69">
        <f>IF(L235="nio",0,IF(L235&gt;0,VLOOKUP(H235,'3-Productie normen'!A:I,VLOOKUP(L235,'3-Productie normen'!$B$38:$C$44,2,FALSE),FALSE)))</f>
        <v>0</v>
      </c>
      <c r="Q235" s="69">
        <f t="shared" si="14"/>
        <v>0</v>
      </c>
      <c r="R235" s="70"/>
      <c r="T235" s="43">
        <f t="shared" si="15"/>
        <v>2520</v>
      </c>
    </row>
    <row r="236" spans="1:20" ht="14.1" customHeight="1">
      <c r="A236" s="53">
        <v>240</v>
      </c>
      <c r="B236" s="447" t="s">
        <v>214</v>
      </c>
      <c r="C236" s="447"/>
      <c r="D236" s="447"/>
      <c r="E236" s="503"/>
      <c r="F236" s="503" t="s">
        <v>512</v>
      </c>
      <c r="G236" s="437" t="s">
        <v>507</v>
      </c>
      <c r="H236" s="437" t="s">
        <v>149</v>
      </c>
      <c r="I236" s="437" t="s">
        <v>653</v>
      </c>
      <c r="J236" s="458">
        <v>21</v>
      </c>
      <c r="K236" s="449">
        <f t="shared" si="12"/>
        <v>120</v>
      </c>
      <c r="L236" s="399">
        <v>120</v>
      </c>
      <c r="M236" s="67">
        <v>0</v>
      </c>
      <c r="N236" s="68" t="e">
        <f>IF(L236="nio",0,IF(L236&gt;0,L236*J236/P236,0))*VLOOKUP(B236,'2-Kosten per locatie'!$A$15:$C$16,3,FALSE)</f>
        <v>#DIV/0!</v>
      </c>
      <c r="O236" s="68">
        <f t="shared" si="13"/>
        <v>0</v>
      </c>
      <c r="P236" s="69">
        <f>IF(L236="nio",0,IF(L236&gt;0,VLOOKUP(H236,'3-Productie normen'!A:I,VLOOKUP(L236,'3-Productie normen'!$B$38:$C$44,2,FALSE),FALSE)))</f>
        <v>0</v>
      </c>
      <c r="Q236" s="69">
        <f t="shared" si="14"/>
        <v>0</v>
      </c>
      <c r="R236" s="70"/>
      <c r="T236" s="43">
        <f t="shared" si="15"/>
        <v>2520</v>
      </c>
    </row>
    <row r="237" spans="1:20" ht="14.1" customHeight="1">
      <c r="A237" s="53">
        <v>241</v>
      </c>
      <c r="B237" s="447" t="s">
        <v>214</v>
      </c>
      <c r="C237" s="447"/>
      <c r="D237" s="447"/>
      <c r="E237" s="503"/>
      <c r="F237" s="503" t="s">
        <v>513</v>
      </c>
      <c r="G237" s="437" t="s">
        <v>507</v>
      </c>
      <c r="H237" s="437" t="s">
        <v>149</v>
      </c>
      <c r="I237" s="437" t="s">
        <v>653</v>
      </c>
      <c r="J237" s="458">
        <v>27</v>
      </c>
      <c r="K237" s="449">
        <f t="shared" si="12"/>
        <v>120</v>
      </c>
      <c r="L237" s="399">
        <v>120</v>
      </c>
      <c r="M237" s="67">
        <v>0</v>
      </c>
      <c r="N237" s="68" t="e">
        <f>IF(L237="nio",0,IF(L237&gt;0,L237*J237/P237,0))*VLOOKUP(B237,'2-Kosten per locatie'!$A$15:$C$16,3,FALSE)</f>
        <v>#DIV/0!</v>
      </c>
      <c r="O237" s="68">
        <f t="shared" si="13"/>
        <v>0</v>
      </c>
      <c r="P237" s="69">
        <f>IF(L237="nio",0,IF(L237&gt;0,VLOOKUP(H237,'3-Productie normen'!A:I,VLOOKUP(L237,'3-Productie normen'!$B$38:$C$44,2,FALSE),FALSE)))</f>
        <v>0</v>
      </c>
      <c r="Q237" s="69">
        <f t="shared" si="14"/>
        <v>0</v>
      </c>
      <c r="R237" s="70"/>
      <c r="T237" s="43">
        <f t="shared" si="15"/>
        <v>3240</v>
      </c>
    </row>
    <row r="238" spans="1:20" ht="14.1" customHeight="1">
      <c r="A238" s="53">
        <v>242</v>
      </c>
      <c r="B238" s="447" t="s">
        <v>214</v>
      </c>
      <c r="C238" s="447"/>
      <c r="D238" s="447"/>
      <c r="E238" s="503"/>
      <c r="F238" s="503" t="s">
        <v>514</v>
      </c>
      <c r="G238" s="437" t="s">
        <v>507</v>
      </c>
      <c r="H238" s="437" t="s">
        <v>149</v>
      </c>
      <c r="I238" s="437" t="s">
        <v>653</v>
      </c>
      <c r="J238" s="458">
        <v>14</v>
      </c>
      <c r="K238" s="449">
        <f t="shared" si="12"/>
        <v>120</v>
      </c>
      <c r="L238" s="399">
        <v>120</v>
      </c>
      <c r="M238" s="67">
        <v>0</v>
      </c>
      <c r="N238" s="68" t="e">
        <f>IF(L238="nio",0,IF(L238&gt;0,L238*J238/P238,0))*VLOOKUP(B238,'2-Kosten per locatie'!$A$15:$C$16,3,FALSE)</f>
        <v>#DIV/0!</v>
      </c>
      <c r="O238" s="68">
        <f t="shared" si="13"/>
        <v>0</v>
      </c>
      <c r="P238" s="69">
        <f>IF(L238="nio",0,IF(L238&gt;0,VLOOKUP(H238,'3-Productie normen'!A:I,VLOOKUP(L238,'3-Productie normen'!$B$38:$C$44,2,FALSE),FALSE)))</f>
        <v>0</v>
      </c>
      <c r="Q238" s="69">
        <f t="shared" si="14"/>
        <v>0</v>
      </c>
      <c r="R238" s="70"/>
      <c r="T238" s="43">
        <f t="shared" si="15"/>
        <v>1680</v>
      </c>
    </row>
    <row r="239" spans="1:20" ht="14.1" customHeight="1">
      <c r="A239" s="53">
        <v>243</v>
      </c>
      <c r="B239" s="447" t="s">
        <v>214</v>
      </c>
      <c r="C239" s="447"/>
      <c r="D239" s="447"/>
      <c r="E239" s="503"/>
      <c r="F239" s="503" t="s">
        <v>512</v>
      </c>
      <c r="G239" s="437" t="s">
        <v>515</v>
      </c>
      <c r="H239" s="437" t="s">
        <v>149</v>
      </c>
      <c r="I239" s="437" t="s">
        <v>653</v>
      </c>
      <c r="J239" s="458">
        <v>7</v>
      </c>
      <c r="K239" s="449">
        <f t="shared" si="12"/>
        <v>120</v>
      </c>
      <c r="L239" s="399">
        <v>120</v>
      </c>
      <c r="M239" s="67">
        <v>0</v>
      </c>
      <c r="N239" s="68" t="e">
        <f>IF(L239="nio",0,IF(L239&gt;0,L239*J239/P239,0))*VLOOKUP(B239,'2-Kosten per locatie'!$A$15:$C$16,3,FALSE)</f>
        <v>#DIV/0!</v>
      </c>
      <c r="O239" s="68">
        <f t="shared" si="13"/>
        <v>0</v>
      </c>
      <c r="P239" s="69">
        <f>IF(L239="nio",0,IF(L239&gt;0,VLOOKUP(H239,'3-Productie normen'!A:I,VLOOKUP(L239,'3-Productie normen'!$B$38:$C$44,2,FALSE),FALSE)))</f>
        <v>0</v>
      </c>
      <c r="Q239" s="69">
        <f t="shared" si="14"/>
        <v>0</v>
      </c>
      <c r="R239" s="70"/>
      <c r="T239" s="43">
        <f t="shared" si="15"/>
        <v>840</v>
      </c>
    </row>
    <row r="240" spans="1:20" ht="14.1" customHeight="1">
      <c r="A240" s="53">
        <v>244</v>
      </c>
      <c r="B240" s="447" t="s">
        <v>214</v>
      </c>
      <c r="C240" s="447"/>
      <c r="D240" s="447" t="s">
        <v>217</v>
      </c>
      <c r="E240" s="503"/>
      <c r="F240" s="503" t="s">
        <v>516</v>
      </c>
      <c r="G240" s="437" t="s">
        <v>517</v>
      </c>
      <c r="H240" s="437" t="s">
        <v>149</v>
      </c>
      <c r="I240" s="451" t="s">
        <v>653</v>
      </c>
      <c r="J240" s="458">
        <v>22</v>
      </c>
      <c r="K240" s="449">
        <f t="shared" si="12"/>
        <v>120</v>
      </c>
      <c r="L240" s="399">
        <v>120</v>
      </c>
      <c r="M240" s="67">
        <v>0</v>
      </c>
      <c r="N240" s="68" t="e">
        <f>IF(L240="nio",0,IF(L240&gt;0,L240*J240/P240,0))*VLOOKUP(B240,'2-Kosten per locatie'!$A$15:$C$16,3,FALSE)</f>
        <v>#DIV/0!</v>
      </c>
      <c r="O240" s="68">
        <f t="shared" si="13"/>
        <v>0</v>
      </c>
      <c r="P240" s="69">
        <f>IF(L240="nio",0,IF(L240&gt;0,VLOOKUP(H240,'3-Productie normen'!A:I,VLOOKUP(L240,'3-Productie normen'!$B$38:$C$44,2,FALSE),FALSE)))</f>
        <v>0</v>
      </c>
      <c r="Q240" s="69">
        <f t="shared" si="14"/>
        <v>0</v>
      </c>
      <c r="R240" s="70"/>
      <c r="T240" s="43">
        <f t="shared" si="15"/>
        <v>2640</v>
      </c>
    </row>
    <row r="241" spans="1:20" ht="14.1" customHeight="1">
      <c r="A241" s="53">
        <v>245</v>
      </c>
      <c r="B241" s="447" t="s">
        <v>214</v>
      </c>
      <c r="C241" s="447"/>
      <c r="D241" s="447" t="s">
        <v>217</v>
      </c>
      <c r="E241" s="503"/>
      <c r="F241" s="503" t="s">
        <v>518</v>
      </c>
      <c r="G241" s="437" t="s">
        <v>519</v>
      </c>
      <c r="H241" s="437" t="s">
        <v>209</v>
      </c>
      <c r="I241" s="451" t="s">
        <v>653</v>
      </c>
      <c r="J241" s="458">
        <v>6</v>
      </c>
      <c r="K241" s="449">
        <f t="shared" si="12"/>
        <v>200</v>
      </c>
      <c r="L241" s="399">
        <v>200</v>
      </c>
      <c r="M241" s="67">
        <v>0</v>
      </c>
      <c r="N241" s="68" t="e">
        <f>IF(L241="nio",0,IF(L241&gt;0,L241*J241/P241,0))*VLOOKUP(B241,'2-Kosten per locatie'!$A$15:$C$16,3,FALSE)</f>
        <v>#DIV/0!</v>
      </c>
      <c r="O241" s="68">
        <f t="shared" si="13"/>
        <v>0</v>
      </c>
      <c r="P241" s="69">
        <f>IF(L241="nio",0,IF(L241&gt;0,VLOOKUP(H241,'3-Productie normen'!A:I,VLOOKUP(L241,'3-Productie normen'!$B$38:$C$44,2,FALSE),FALSE)))</f>
        <v>0</v>
      </c>
      <c r="Q241" s="69">
        <f t="shared" si="14"/>
        <v>0</v>
      </c>
      <c r="R241" s="70"/>
      <c r="T241" s="43">
        <f t="shared" si="15"/>
        <v>1200</v>
      </c>
    </row>
    <row r="242" spans="1:20" ht="14.1" customHeight="1">
      <c r="A242" s="53">
        <v>246</v>
      </c>
      <c r="B242" s="447" t="s">
        <v>214</v>
      </c>
      <c r="C242" s="447"/>
      <c r="D242" s="447" t="s">
        <v>217</v>
      </c>
      <c r="E242" s="503"/>
      <c r="F242" s="503" t="s">
        <v>520</v>
      </c>
      <c r="G242" s="437" t="s">
        <v>519</v>
      </c>
      <c r="H242" s="437" t="s">
        <v>209</v>
      </c>
      <c r="I242" s="451" t="s">
        <v>653</v>
      </c>
      <c r="J242" s="458">
        <v>4</v>
      </c>
      <c r="K242" s="449">
        <f t="shared" si="12"/>
        <v>200</v>
      </c>
      <c r="L242" s="399">
        <v>200</v>
      </c>
      <c r="M242" s="67">
        <v>0</v>
      </c>
      <c r="N242" s="68" t="e">
        <f>IF(L242="nio",0,IF(L242&gt;0,L242*J242/P242,0))*VLOOKUP(B242,'2-Kosten per locatie'!$A$15:$C$16,3,FALSE)</f>
        <v>#DIV/0!</v>
      </c>
      <c r="O242" s="68">
        <f t="shared" si="13"/>
        <v>0</v>
      </c>
      <c r="P242" s="69">
        <f>IF(L242="nio",0,IF(L242&gt;0,VLOOKUP(H242,'3-Productie normen'!A:I,VLOOKUP(L242,'3-Productie normen'!$B$38:$C$44,2,FALSE),FALSE)))</f>
        <v>0</v>
      </c>
      <c r="Q242" s="69">
        <f t="shared" si="14"/>
        <v>0</v>
      </c>
      <c r="R242" s="70"/>
      <c r="T242" s="43">
        <f t="shared" si="15"/>
        <v>800</v>
      </c>
    </row>
    <row r="243" spans="1:20" ht="14.1" customHeight="1">
      <c r="A243" s="53">
        <v>248</v>
      </c>
      <c r="B243" s="447" t="s">
        <v>214</v>
      </c>
      <c r="C243" s="447"/>
      <c r="D243" s="447" t="s">
        <v>217</v>
      </c>
      <c r="E243" s="503"/>
      <c r="F243" s="503" t="s">
        <v>521</v>
      </c>
      <c r="G243" s="437" t="s">
        <v>522</v>
      </c>
      <c r="H243" s="437" t="s">
        <v>666</v>
      </c>
      <c r="I243" s="451" t="s">
        <v>654</v>
      </c>
      <c r="J243" s="458">
        <v>187</v>
      </c>
      <c r="K243" s="449">
        <f t="shared" si="12"/>
        <v>200</v>
      </c>
      <c r="L243" s="399">
        <v>200</v>
      </c>
      <c r="M243" s="67">
        <v>0</v>
      </c>
      <c r="N243" s="68" t="e">
        <f>IF(L243="nio",0,IF(L243&gt;0,L243*J243/P243,0))*VLOOKUP(B243,'2-Kosten per locatie'!$A$15:$C$16,3,FALSE)</f>
        <v>#DIV/0!</v>
      </c>
      <c r="O243" s="68">
        <f t="shared" si="13"/>
        <v>0</v>
      </c>
      <c r="P243" s="69">
        <f>IF(L243="nio",0,IF(L243&gt;0,VLOOKUP(H243,'3-Productie normen'!A:I,VLOOKUP(L243,'3-Productie normen'!$B$38:$C$44,2,FALSE),FALSE)))</f>
        <v>0</v>
      </c>
      <c r="Q243" s="69">
        <f t="shared" si="14"/>
        <v>0</v>
      </c>
      <c r="R243" s="70"/>
      <c r="T243" s="43">
        <f t="shared" si="15"/>
        <v>37400</v>
      </c>
    </row>
    <row r="244" spans="1:20" ht="14.1" customHeight="1">
      <c r="A244" s="53">
        <v>249</v>
      </c>
      <c r="B244" s="447" t="s">
        <v>214</v>
      </c>
      <c r="C244" s="447"/>
      <c r="D244" s="447" t="s">
        <v>217</v>
      </c>
      <c r="E244" s="503"/>
      <c r="F244" s="503" t="s">
        <v>523</v>
      </c>
      <c r="G244" s="437" t="s">
        <v>364</v>
      </c>
      <c r="H244" s="437" t="s">
        <v>665</v>
      </c>
      <c r="I244" s="451" t="s">
        <v>655</v>
      </c>
      <c r="J244" s="458">
        <v>13</v>
      </c>
      <c r="K244" s="449">
        <f t="shared" si="12"/>
        <v>12</v>
      </c>
      <c r="L244" s="399">
        <v>12</v>
      </c>
      <c r="M244" s="67">
        <v>0</v>
      </c>
      <c r="N244" s="68" t="e">
        <f>IF(L244="nio",0,IF(L244&gt;0,L244*J244/P244,0))*VLOOKUP(B244,'2-Kosten per locatie'!$A$15:$C$16,3,FALSE)</f>
        <v>#DIV/0!</v>
      </c>
      <c r="O244" s="68">
        <f t="shared" si="13"/>
        <v>0</v>
      </c>
      <c r="P244" s="69">
        <f>IF(L244="nio",0,IF(L244&gt;0,VLOOKUP(H244,'3-Productie normen'!A:I,VLOOKUP(L244,'3-Productie normen'!$B$38:$C$44,2,FALSE),FALSE)))</f>
        <v>0</v>
      </c>
      <c r="Q244" s="69">
        <f t="shared" si="14"/>
        <v>0</v>
      </c>
      <c r="R244" s="70"/>
      <c r="T244" s="43">
        <f t="shared" si="15"/>
        <v>156</v>
      </c>
    </row>
    <row r="245" spans="1:20" ht="14.1" customHeight="1">
      <c r="A245" s="53">
        <v>250</v>
      </c>
      <c r="B245" s="447" t="s">
        <v>214</v>
      </c>
      <c r="C245" s="447"/>
      <c r="D245" s="447" t="s">
        <v>217</v>
      </c>
      <c r="E245" s="503"/>
      <c r="F245" s="503" t="s">
        <v>521</v>
      </c>
      <c r="G245" s="437" t="s">
        <v>524</v>
      </c>
      <c r="H245" s="437" t="s">
        <v>666</v>
      </c>
      <c r="I245" s="451" t="s">
        <v>655</v>
      </c>
      <c r="J245" s="458">
        <v>187</v>
      </c>
      <c r="K245" s="449">
        <f t="shared" si="12"/>
        <v>200</v>
      </c>
      <c r="L245" s="399">
        <v>200</v>
      </c>
      <c r="M245" s="67">
        <v>0</v>
      </c>
      <c r="N245" s="68" t="e">
        <f>IF(L245="nio",0,IF(L245&gt;0,L245*J245/P245,0))*VLOOKUP(B245,'2-Kosten per locatie'!$A$15:$C$16,3,FALSE)</f>
        <v>#DIV/0!</v>
      </c>
      <c r="O245" s="68">
        <f t="shared" si="13"/>
        <v>0</v>
      </c>
      <c r="P245" s="69">
        <f>IF(L245="nio",0,IF(L245&gt;0,VLOOKUP(H245,'3-Productie normen'!A:I,VLOOKUP(L245,'3-Productie normen'!$B$38:$C$44,2,FALSE),FALSE)))</f>
        <v>0</v>
      </c>
      <c r="Q245" s="69">
        <f t="shared" si="14"/>
        <v>0</v>
      </c>
      <c r="R245" s="70"/>
      <c r="T245" s="43">
        <f t="shared" si="15"/>
        <v>37400</v>
      </c>
    </row>
    <row r="246" spans="1:20" ht="14.1" customHeight="1">
      <c r="A246" s="53">
        <v>251</v>
      </c>
      <c r="B246" s="447" t="s">
        <v>214</v>
      </c>
      <c r="C246" s="447"/>
      <c r="D246" s="447" t="s">
        <v>217</v>
      </c>
      <c r="E246" s="503"/>
      <c r="F246" s="503" t="s">
        <v>525</v>
      </c>
      <c r="G246" s="437" t="s">
        <v>526</v>
      </c>
      <c r="H246" s="437" t="s">
        <v>207</v>
      </c>
      <c r="I246" s="451" t="s">
        <v>655</v>
      </c>
      <c r="J246" s="458">
        <v>60</v>
      </c>
      <c r="K246" s="449">
        <f t="shared" si="12"/>
        <v>120</v>
      </c>
      <c r="L246" s="399">
        <v>120</v>
      </c>
      <c r="M246" s="67">
        <v>0</v>
      </c>
      <c r="N246" s="68" t="e">
        <f>IF(L246="nio",0,IF(L246&gt;0,L246*J246/P246,0))*VLOOKUP(B246,'2-Kosten per locatie'!$A$15:$C$16,3,FALSE)</f>
        <v>#DIV/0!</v>
      </c>
      <c r="O246" s="68">
        <f t="shared" si="13"/>
        <v>0</v>
      </c>
      <c r="P246" s="69">
        <f>IF(L246="nio",0,IF(L246&gt;0,VLOOKUP(H246,'3-Productie normen'!A:I,VLOOKUP(L246,'3-Productie normen'!$B$38:$C$44,2,FALSE),FALSE)))</f>
        <v>0</v>
      </c>
      <c r="Q246" s="69">
        <f t="shared" si="14"/>
        <v>0</v>
      </c>
      <c r="R246" s="70"/>
      <c r="T246" s="43">
        <f t="shared" si="15"/>
        <v>7200</v>
      </c>
    </row>
    <row r="247" spans="1:20" ht="14.1" customHeight="1">
      <c r="A247" s="53">
        <v>252</v>
      </c>
      <c r="B247" s="447" t="s">
        <v>214</v>
      </c>
      <c r="C247" s="447"/>
      <c r="D247" s="447" t="s">
        <v>217</v>
      </c>
      <c r="E247" s="503"/>
      <c r="F247" s="503" t="s">
        <v>527</v>
      </c>
      <c r="G247" s="437" t="s">
        <v>526</v>
      </c>
      <c r="H247" s="437" t="s">
        <v>207</v>
      </c>
      <c r="I247" s="451" t="s">
        <v>655</v>
      </c>
      <c r="J247" s="458">
        <v>61</v>
      </c>
      <c r="K247" s="449">
        <f t="shared" si="12"/>
        <v>120</v>
      </c>
      <c r="L247" s="399">
        <v>120</v>
      </c>
      <c r="M247" s="67">
        <v>0</v>
      </c>
      <c r="N247" s="68" t="e">
        <f>IF(L247="nio",0,IF(L247&gt;0,L247*J247/P247,0))*VLOOKUP(B247,'2-Kosten per locatie'!$A$15:$C$16,3,FALSE)</f>
        <v>#DIV/0!</v>
      </c>
      <c r="O247" s="68">
        <f t="shared" si="13"/>
        <v>0</v>
      </c>
      <c r="P247" s="69">
        <f>IF(L247="nio",0,IF(L247&gt;0,VLOOKUP(H247,'3-Productie normen'!A:I,VLOOKUP(L247,'3-Productie normen'!$B$38:$C$44,2,FALSE),FALSE)))</f>
        <v>0</v>
      </c>
      <c r="Q247" s="69">
        <f t="shared" si="14"/>
        <v>0</v>
      </c>
      <c r="R247" s="70"/>
      <c r="T247" s="43">
        <f t="shared" si="15"/>
        <v>7320</v>
      </c>
    </row>
    <row r="248" spans="1:20" ht="14.1" customHeight="1">
      <c r="A248" s="53">
        <v>253</v>
      </c>
      <c r="B248" s="447" t="s">
        <v>214</v>
      </c>
      <c r="C248" s="447"/>
      <c r="D248" s="447" t="s">
        <v>217</v>
      </c>
      <c r="E248" s="503"/>
      <c r="F248" s="503" t="s">
        <v>528</v>
      </c>
      <c r="G248" s="437" t="s">
        <v>526</v>
      </c>
      <c r="H248" s="437" t="s">
        <v>207</v>
      </c>
      <c r="I248" s="451" t="s">
        <v>655</v>
      </c>
      <c r="J248" s="458">
        <v>61</v>
      </c>
      <c r="K248" s="449">
        <f t="shared" si="12"/>
        <v>120</v>
      </c>
      <c r="L248" s="399">
        <v>120</v>
      </c>
      <c r="M248" s="67">
        <v>0</v>
      </c>
      <c r="N248" s="68" t="e">
        <f>IF(L248="nio",0,IF(L248&gt;0,L248*J248/P248,0))*VLOOKUP(B248,'2-Kosten per locatie'!$A$15:$C$16,3,FALSE)</f>
        <v>#DIV/0!</v>
      </c>
      <c r="O248" s="68">
        <f t="shared" si="13"/>
        <v>0</v>
      </c>
      <c r="P248" s="69">
        <f>IF(L248="nio",0,IF(L248&gt;0,VLOOKUP(H248,'3-Productie normen'!A:I,VLOOKUP(L248,'3-Productie normen'!$B$38:$C$44,2,FALSE),FALSE)))</f>
        <v>0</v>
      </c>
      <c r="Q248" s="69">
        <f t="shared" si="14"/>
        <v>0</v>
      </c>
      <c r="R248" s="70"/>
      <c r="T248" s="43">
        <f t="shared" si="15"/>
        <v>7320</v>
      </c>
    </row>
    <row r="249" spans="1:20" ht="14.1" customHeight="1">
      <c r="A249" s="53">
        <v>254</v>
      </c>
      <c r="B249" s="447" t="s">
        <v>214</v>
      </c>
      <c r="C249" s="447"/>
      <c r="D249" s="447" t="s">
        <v>217</v>
      </c>
      <c r="E249" s="503"/>
      <c r="F249" s="503" t="s">
        <v>529</v>
      </c>
      <c r="G249" s="437" t="s">
        <v>526</v>
      </c>
      <c r="H249" s="437" t="s">
        <v>207</v>
      </c>
      <c r="I249" s="451" t="s">
        <v>655</v>
      </c>
      <c r="J249" s="458">
        <v>30</v>
      </c>
      <c r="K249" s="449">
        <f t="shared" si="12"/>
        <v>120</v>
      </c>
      <c r="L249" s="399">
        <v>120</v>
      </c>
      <c r="M249" s="67">
        <v>0</v>
      </c>
      <c r="N249" s="68" t="e">
        <f>IF(L249="nio",0,IF(L249&gt;0,L249*J249/P249,0))*VLOOKUP(B249,'2-Kosten per locatie'!$A$15:$C$16,3,FALSE)</f>
        <v>#DIV/0!</v>
      </c>
      <c r="O249" s="68">
        <f t="shared" si="13"/>
        <v>0</v>
      </c>
      <c r="P249" s="69">
        <f>IF(L249="nio",0,IF(L249&gt;0,VLOOKUP(H249,'3-Productie normen'!A:I,VLOOKUP(L249,'3-Productie normen'!$B$38:$C$44,2,FALSE),FALSE)))</f>
        <v>0</v>
      </c>
      <c r="Q249" s="69">
        <f t="shared" si="14"/>
        <v>0</v>
      </c>
      <c r="R249" s="70"/>
      <c r="T249" s="43">
        <f t="shared" si="15"/>
        <v>3600</v>
      </c>
    </row>
    <row r="250" spans="1:20" ht="14.1" customHeight="1">
      <c r="A250" s="53">
        <v>255</v>
      </c>
      <c r="B250" s="447" t="s">
        <v>214</v>
      </c>
      <c r="C250" s="447"/>
      <c r="D250" s="447" t="s">
        <v>217</v>
      </c>
      <c r="E250" s="503"/>
      <c r="F250" s="503" t="s">
        <v>530</v>
      </c>
      <c r="G250" s="437" t="s">
        <v>526</v>
      </c>
      <c r="H250" s="437" t="s">
        <v>207</v>
      </c>
      <c r="I250" s="451" t="s">
        <v>655</v>
      </c>
      <c r="J250" s="458">
        <v>60</v>
      </c>
      <c r="K250" s="449">
        <f t="shared" si="12"/>
        <v>120</v>
      </c>
      <c r="L250" s="399">
        <v>120</v>
      </c>
      <c r="M250" s="67">
        <v>0</v>
      </c>
      <c r="N250" s="68" t="e">
        <f>IF(L250="nio",0,IF(L250&gt;0,L250*J250/P250,0))*VLOOKUP(B250,'2-Kosten per locatie'!$A$15:$C$16,3,FALSE)</f>
        <v>#DIV/0!</v>
      </c>
      <c r="O250" s="68">
        <f t="shared" si="13"/>
        <v>0</v>
      </c>
      <c r="P250" s="69">
        <f>IF(L250="nio",0,IF(L250&gt;0,VLOOKUP(H250,'3-Productie normen'!A:I,VLOOKUP(L250,'3-Productie normen'!$B$38:$C$44,2,FALSE),FALSE)))</f>
        <v>0</v>
      </c>
      <c r="Q250" s="69">
        <f t="shared" si="14"/>
        <v>0</v>
      </c>
      <c r="R250" s="70"/>
      <c r="T250" s="43">
        <f t="shared" si="15"/>
        <v>7200</v>
      </c>
    </row>
    <row r="251" spans="1:20" ht="14.1" customHeight="1">
      <c r="A251" s="53">
        <v>256</v>
      </c>
      <c r="B251" s="447" t="s">
        <v>214</v>
      </c>
      <c r="C251" s="447"/>
      <c r="D251" s="447" t="s">
        <v>213</v>
      </c>
      <c r="E251" s="503"/>
      <c r="F251" s="503" t="s">
        <v>531</v>
      </c>
      <c r="G251" s="437" t="s">
        <v>227</v>
      </c>
      <c r="H251" s="437" t="s">
        <v>209</v>
      </c>
      <c r="I251" s="451" t="s">
        <v>656</v>
      </c>
      <c r="J251" s="458">
        <v>384</v>
      </c>
      <c r="K251" s="449">
        <f t="shared" si="12"/>
        <v>200</v>
      </c>
      <c r="L251" s="399">
        <v>200</v>
      </c>
      <c r="M251" s="67">
        <v>0</v>
      </c>
      <c r="N251" s="68" t="e">
        <f>IF(L251="nio",0,IF(L251&gt;0,L251*J251/P251,0))*VLOOKUP(B251,'2-Kosten per locatie'!$A$15:$C$16,3,FALSE)</f>
        <v>#DIV/0!</v>
      </c>
      <c r="O251" s="68">
        <f t="shared" si="13"/>
        <v>0</v>
      </c>
      <c r="P251" s="69">
        <f>IF(L251="nio",0,IF(L251&gt;0,VLOOKUP(H251,'3-Productie normen'!A:I,VLOOKUP(L251,'3-Productie normen'!$B$38:$C$44,2,FALSE),FALSE)))</f>
        <v>0</v>
      </c>
      <c r="Q251" s="69">
        <f t="shared" si="14"/>
        <v>0</v>
      </c>
      <c r="R251" s="70"/>
      <c r="T251" s="43">
        <f t="shared" si="15"/>
        <v>76800</v>
      </c>
    </row>
    <row r="252" spans="1:20" ht="14.1" customHeight="1">
      <c r="A252" s="53">
        <v>257</v>
      </c>
      <c r="B252" s="447" t="s">
        <v>214</v>
      </c>
      <c r="C252" s="447"/>
      <c r="D252" s="447" t="s">
        <v>217</v>
      </c>
      <c r="E252" s="503"/>
      <c r="F252" s="503" t="s">
        <v>521</v>
      </c>
      <c r="G252" s="437" t="s">
        <v>227</v>
      </c>
      <c r="H252" s="437" t="s">
        <v>209</v>
      </c>
      <c r="I252" s="451" t="s">
        <v>656</v>
      </c>
      <c r="J252" s="458">
        <v>159</v>
      </c>
      <c r="K252" s="449">
        <f t="shared" si="12"/>
        <v>200</v>
      </c>
      <c r="L252" s="399">
        <v>200</v>
      </c>
      <c r="M252" s="67">
        <v>0</v>
      </c>
      <c r="N252" s="68" t="e">
        <f>IF(L252="nio",0,IF(L252&gt;0,L252*J252/P252,0))*VLOOKUP(B252,'2-Kosten per locatie'!$A$15:$C$16,3,FALSE)</f>
        <v>#DIV/0!</v>
      </c>
      <c r="O252" s="68">
        <f t="shared" si="13"/>
        <v>0</v>
      </c>
      <c r="P252" s="69">
        <f>IF(L252="nio",0,IF(L252&gt;0,VLOOKUP(H252,'3-Productie normen'!A:I,VLOOKUP(L252,'3-Productie normen'!$B$38:$C$44,2,FALSE),FALSE)))</f>
        <v>0</v>
      </c>
      <c r="Q252" s="69">
        <f t="shared" si="14"/>
        <v>0</v>
      </c>
      <c r="R252" s="70"/>
      <c r="T252" s="43">
        <f t="shared" si="15"/>
        <v>31800</v>
      </c>
    </row>
    <row r="253" spans="1:20" ht="14.1" customHeight="1">
      <c r="A253" s="53">
        <v>258</v>
      </c>
      <c r="B253" s="447" t="s">
        <v>214</v>
      </c>
      <c r="C253" s="447"/>
      <c r="D253" s="447" t="s">
        <v>217</v>
      </c>
      <c r="E253" s="503"/>
      <c r="F253" s="503" t="s">
        <v>532</v>
      </c>
      <c r="G253" s="437" t="s">
        <v>232</v>
      </c>
      <c r="H253" s="437" t="s">
        <v>209</v>
      </c>
      <c r="I253" s="451" t="s">
        <v>656</v>
      </c>
      <c r="J253" s="458">
        <v>19</v>
      </c>
      <c r="K253" s="449">
        <f t="shared" si="12"/>
        <v>200</v>
      </c>
      <c r="L253" s="399">
        <v>200</v>
      </c>
      <c r="M253" s="67">
        <v>0</v>
      </c>
      <c r="N253" s="68" t="e">
        <f>IF(L253="nio",0,IF(L253&gt;0,L253*J253/P253,0))*VLOOKUP(B253,'2-Kosten per locatie'!$A$15:$C$16,3,FALSE)</f>
        <v>#DIV/0!</v>
      </c>
      <c r="O253" s="68">
        <f t="shared" si="13"/>
        <v>0</v>
      </c>
      <c r="P253" s="69">
        <f>IF(L253="nio",0,IF(L253&gt;0,VLOOKUP(H253,'3-Productie normen'!A:I,VLOOKUP(L253,'3-Productie normen'!$B$38:$C$44,2,FALSE),FALSE)))</f>
        <v>0</v>
      </c>
      <c r="Q253" s="69">
        <f t="shared" si="14"/>
        <v>0</v>
      </c>
      <c r="R253" s="70"/>
      <c r="T253" s="43">
        <f t="shared" si="15"/>
        <v>3800</v>
      </c>
    </row>
    <row r="254" spans="1:20" ht="14.1" customHeight="1">
      <c r="A254" s="53">
        <v>259</v>
      </c>
      <c r="B254" s="447" t="s">
        <v>214</v>
      </c>
      <c r="C254" s="447"/>
      <c r="D254" s="447" t="s">
        <v>217</v>
      </c>
      <c r="E254" s="503"/>
      <c r="F254" s="514" t="s">
        <v>533</v>
      </c>
      <c r="G254" s="454" t="s">
        <v>534</v>
      </c>
      <c r="H254" s="437" t="s">
        <v>209</v>
      </c>
      <c r="I254" s="451" t="s">
        <v>656</v>
      </c>
      <c r="J254" s="458">
        <v>58</v>
      </c>
      <c r="K254" s="449">
        <f t="shared" si="12"/>
        <v>200</v>
      </c>
      <c r="L254" s="399">
        <v>200</v>
      </c>
      <c r="M254" s="67">
        <v>0</v>
      </c>
      <c r="N254" s="68" t="e">
        <f>IF(L254="nio",0,IF(L254&gt;0,L254*J254/P254,0))*VLOOKUP(B254,'2-Kosten per locatie'!$A$15:$C$16,3,FALSE)</f>
        <v>#DIV/0!</v>
      </c>
      <c r="O254" s="68">
        <f t="shared" si="13"/>
        <v>0</v>
      </c>
      <c r="P254" s="69">
        <f>IF(L254="nio",0,IF(L254&gt;0,VLOOKUP(H254,'3-Productie normen'!A:I,VLOOKUP(L254,'3-Productie normen'!$B$38:$C$44,2,FALSE),FALSE)))</f>
        <v>0</v>
      </c>
      <c r="Q254" s="69">
        <f t="shared" si="14"/>
        <v>0</v>
      </c>
      <c r="R254" s="70"/>
      <c r="T254" s="43">
        <f t="shared" si="15"/>
        <v>11600</v>
      </c>
    </row>
    <row r="255" spans="1:20" ht="14.1" customHeight="1">
      <c r="A255" s="53">
        <v>260</v>
      </c>
      <c r="B255" s="447" t="s">
        <v>214</v>
      </c>
      <c r="C255" s="447"/>
      <c r="D255" s="447" t="s">
        <v>217</v>
      </c>
      <c r="E255" s="503"/>
      <c r="F255" s="503" t="s">
        <v>535</v>
      </c>
      <c r="G255" s="437" t="s">
        <v>534</v>
      </c>
      <c r="H255" s="437" t="s">
        <v>209</v>
      </c>
      <c r="I255" s="451" t="s">
        <v>656</v>
      </c>
      <c r="J255" s="458">
        <v>72</v>
      </c>
      <c r="K255" s="449">
        <f t="shared" si="12"/>
        <v>200</v>
      </c>
      <c r="L255" s="399">
        <v>200</v>
      </c>
      <c r="M255" s="67">
        <v>0</v>
      </c>
      <c r="N255" s="68" t="e">
        <f>IF(L255="nio",0,IF(L255&gt;0,L255*J255/P255,0))*VLOOKUP(B255,'2-Kosten per locatie'!$A$15:$C$16,3,FALSE)</f>
        <v>#DIV/0!</v>
      </c>
      <c r="O255" s="68">
        <f t="shared" si="13"/>
        <v>0</v>
      </c>
      <c r="P255" s="69">
        <f>IF(L255="nio",0,IF(L255&gt;0,VLOOKUP(H255,'3-Productie normen'!A:I,VLOOKUP(L255,'3-Productie normen'!$B$38:$C$44,2,FALSE),FALSE)))</f>
        <v>0</v>
      </c>
      <c r="Q255" s="69">
        <f t="shared" si="14"/>
        <v>0</v>
      </c>
      <c r="R255" s="70"/>
      <c r="T255" s="43">
        <f t="shared" si="15"/>
        <v>14400</v>
      </c>
    </row>
    <row r="256" spans="1:20" ht="14.1" customHeight="1">
      <c r="A256" s="53">
        <v>261</v>
      </c>
      <c r="B256" s="447" t="s">
        <v>214</v>
      </c>
      <c r="C256" s="447"/>
      <c r="D256" s="447" t="s">
        <v>217</v>
      </c>
      <c r="E256" s="503"/>
      <c r="F256" s="503" t="s">
        <v>536</v>
      </c>
      <c r="G256" s="437" t="s">
        <v>537</v>
      </c>
      <c r="H256" s="437" t="s">
        <v>149</v>
      </c>
      <c r="I256" s="451" t="s">
        <v>656</v>
      </c>
      <c r="J256" s="458">
        <v>11</v>
      </c>
      <c r="K256" s="449">
        <f t="shared" si="12"/>
        <v>200</v>
      </c>
      <c r="L256" s="399">
        <v>200</v>
      </c>
      <c r="M256" s="67">
        <v>0</v>
      </c>
      <c r="N256" s="68" t="e">
        <f>IF(L256="nio",0,IF(L256&gt;0,L256*J256/P256,0))*VLOOKUP(B256,'2-Kosten per locatie'!$A$15:$C$16,3,FALSE)</f>
        <v>#DIV/0!</v>
      </c>
      <c r="O256" s="68">
        <f t="shared" si="13"/>
        <v>0</v>
      </c>
      <c r="P256" s="69">
        <f>IF(L256="nio",0,IF(L256&gt;0,VLOOKUP(H256,'3-Productie normen'!A:I,VLOOKUP(L256,'3-Productie normen'!$B$38:$C$44,2,FALSE),FALSE)))</f>
        <v>0</v>
      </c>
      <c r="Q256" s="69">
        <f t="shared" si="14"/>
        <v>0</v>
      </c>
      <c r="R256" s="70"/>
      <c r="T256" s="43">
        <f t="shared" si="15"/>
        <v>2200</v>
      </c>
    </row>
    <row r="257" spans="1:20" ht="14.1" customHeight="1">
      <c r="A257" s="53">
        <v>262</v>
      </c>
      <c r="B257" s="447" t="s">
        <v>214</v>
      </c>
      <c r="C257" s="447"/>
      <c r="D257" s="447" t="s">
        <v>217</v>
      </c>
      <c r="E257" s="503"/>
      <c r="F257" s="503" t="s">
        <v>538</v>
      </c>
      <c r="G257" s="437" t="s">
        <v>356</v>
      </c>
      <c r="H257" s="447" t="s">
        <v>680</v>
      </c>
      <c r="I257" s="451" t="s">
        <v>656</v>
      </c>
      <c r="J257" s="458">
        <v>3</v>
      </c>
      <c r="K257" s="449">
        <f t="shared" si="12"/>
        <v>0</v>
      </c>
      <c r="L257" s="461" t="s">
        <v>677</v>
      </c>
      <c r="M257" s="67">
        <v>0</v>
      </c>
      <c r="N257" s="68">
        <f>IF(L257="nio",0,IF(L257&gt;0,L257*J257/P257,0))*VLOOKUP(B257,'2-Kosten per locatie'!$A$15:$C$16,3,FALSE)</f>
        <v>0</v>
      </c>
      <c r="O257" s="68">
        <f t="shared" si="13"/>
        <v>0</v>
      </c>
      <c r="P257" s="69">
        <f>IF(L257="nio",0,IF(L257&gt;0,VLOOKUP(H257,'3-Productie normen'!A:I,VLOOKUP(L257,'3-Productie normen'!$B$38:$C$44,2,FALSE),FALSE)))</f>
        <v>0</v>
      </c>
      <c r="Q257" s="69">
        <f t="shared" si="14"/>
        <v>0</v>
      </c>
      <c r="R257" s="70"/>
      <c r="T257" s="43">
        <f t="shared" si="15"/>
        <v>0</v>
      </c>
    </row>
    <row r="258" spans="1:20" ht="14.1" customHeight="1">
      <c r="A258" s="53">
        <v>263</v>
      </c>
      <c r="B258" s="447" t="s">
        <v>214</v>
      </c>
      <c r="C258" s="447"/>
      <c r="D258" s="447" t="s">
        <v>213</v>
      </c>
      <c r="E258" s="503"/>
      <c r="F258" s="503" t="s">
        <v>539</v>
      </c>
      <c r="G258" s="437" t="s">
        <v>540</v>
      </c>
      <c r="H258" s="437" t="s">
        <v>686</v>
      </c>
      <c r="I258" s="451" t="s">
        <v>657</v>
      </c>
      <c r="J258" s="458">
        <v>30</v>
      </c>
      <c r="K258" s="449">
        <f t="shared" si="12"/>
        <v>200</v>
      </c>
      <c r="L258" s="399">
        <v>200</v>
      </c>
      <c r="M258" s="67">
        <v>0</v>
      </c>
      <c r="N258" s="68" t="e">
        <f>IF(L258="nio",0,IF(L258&gt;0,L258*J258/P258,0))*VLOOKUP(B258,'2-Kosten per locatie'!$A$15:$C$16,3,FALSE)</f>
        <v>#DIV/0!</v>
      </c>
      <c r="O258" s="68">
        <f t="shared" si="13"/>
        <v>0</v>
      </c>
      <c r="P258" s="69">
        <f>IF(L258="nio",0,IF(L258&gt;0,VLOOKUP(H258,'3-Productie normen'!A:I,VLOOKUP(L258,'3-Productie normen'!$B$38:$C$44,2,FALSE),FALSE)))</f>
        <v>0</v>
      </c>
      <c r="Q258" s="69">
        <f t="shared" si="14"/>
        <v>0</v>
      </c>
      <c r="R258" s="70"/>
      <c r="T258" s="43">
        <f t="shared" si="15"/>
        <v>6000</v>
      </c>
    </row>
    <row r="259" spans="1:20" ht="14.1" customHeight="1">
      <c r="A259" s="53">
        <v>264</v>
      </c>
      <c r="B259" s="447" t="s">
        <v>214</v>
      </c>
      <c r="C259" s="447"/>
      <c r="D259" s="447" t="s">
        <v>213</v>
      </c>
      <c r="E259" s="503"/>
      <c r="F259" s="503" t="s">
        <v>541</v>
      </c>
      <c r="G259" s="437" t="s">
        <v>542</v>
      </c>
      <c r="H259" s="437" t="s">
        <v>686</v>
      </c>
      <c r="I259" s="451" t="s">
        <v>657</v>
      </c>
      <c r="J259" s="458">
        <v>168</v>
      </c>
      <c r="K259" s="449">
        <f t="shared" si="12"/>
        <v>200</v>
      </c>
      <c r="L259" s="399">
        <v>200</v>
      </c>
      <c r="M259" s="67">
        <v>0</v>
      </c>
      <c r="N259" s="68" t="e">
        <f>IF(L259="nio",0,IF(L259&gt;0,L259*J259/P259,0))*VLOOKUP(B259,'2-Kosten per locatie'!$A$15:$C$16,3,FALSE)</f>
        <v>#DIV/0!</v>
      </c>
      <c r="O259" s="68">
        <f t="shared" si="13"/>
        <v>0</v>
      </c>
      <c r="P259" s="69">
        <f>IF(L259="nio",0,IF(L259&gt;0,VLOOKUP(H259,'3-Productie normen'!A:I,VLOOKUP(L259,'3-Productie normen'!$B$38:$C$44,2,FALSE),FALSE)))</f>
        <v>0</v>
      </c>
      <c r="Q259" s="69">
        <f t="shared" si="14"/>
        <v>0</v>
      </c>
      <c r="R259" s="70"/>
      <c r="T259" s="43">
        <f t="shared" si="15"/>
        <v>33600</v>
      </c>
    </row>
    <row r="260" spans="1:20" ht="14.1" customHeight="1">
      <c r="A260" s="53">
        <v>265</v>
      </c>
      <c r="B260" s="447" t="s">
        <v>214</v>
      </c>
      <c r="C260" s="447"/>
      <c r="D260" s="447" t="s">
        <v>213</v>
      </c>
      <c r="E260" s="503"/>
      <c r="F260" s="503" t="s">
        <v>543</v>
      </c>
      <c r="G260" s="437" t="s">
        <v>544</v>
      </c>
      <c r="H260" s="437" t="s">
        <v>686</v>
      </c>
      <c r="I260" s="451" t="s">
        <v>657</v>
      </c>
      <c r="J260" s="458">
        <v>22</v>
      </c>
      <c r="K260" s="449">
        <f t="shared" si="12"/>
        <v>200</v>
      </c>
      <c r="L260" s="399">
        <v>200</v>
      </c>
      <c r="M260" s="67">
        <v>0</v>
      </c>
      <c r="N260" s="68" t="e">
        <f>IF(L260="nio",0,IF(L260&gt;0,L260*J260/P260,0))*VLOOKUP(B260,'2-Kosten per locatie'!$A$15:$C$16,3,FALSE)</f>
        <v>#DIV/0!</v>
      </c>
      <c r="O260" s="68">
        <f t="shared" si="13"/>
        <v>0</v>
      </c>
      <c r="P260" s="69">
        <f>IF(L260="nio",0,IF(L260&gt;0,VLOOKUP(H260,'3-Productie normen'!A:I,VLOOKUP(L260,'3-Productie normen'!$B$38:$C$44,2,FALSE),FALSE)))</f>
        <v>0</v>
      </c>
      <c r="Q260" s="69">
        <f t="shared" si="14"/>
        <v>0</v>
      </c>
      <c r="R260" s="70"/>
      <c r="T260" s="43">
        <f t="shared" si="15"/>
        <v>4400</v>
      </c>
    </row>
    <row r="261" spans="1:20" ht="14.1" customHeight="1">
      <c r="A261" s="53">
        <v>266</v>
      </c>
      <c r="B261" s="447" t="s">
        <v>214</v>
      </c>
      <c r="C261" s="447"/>
      <c r="D261" s="447" t="s">
        <v>213</v>
      </c>
      <c r="E261" s="503"/>
      <c r="F261" s="503" t="s">
        <v>503</v>
      </c>
      <c r="G261" s="437" t="s">
        <v>364</v>
      </c>
      <c r="H261" s="437" t="s">
        <v>665</v>
      </c>
      <c r="I261" s="451" t="s">
        <v>657</v>
      </c>
      <c r="J261" s="458">
        <v>18</v>
      </c>
      <c r="K261" s="449">
        <f t="shared" si="12"/>
        <v>12</v>
      </c>
      <c r="L261" s="399">
        <v>12</v>
      </c>
      <c r="M261" s="67">
        <v>0</v>
      </c>
      <c r="N261" s="68" t="e">
        <f>IF(L261="nio",0,IF(L261&gt;0,L261*J261/P261,0))*VLOOKUP(B261,'2-Kosten per locatie'!$A$15:$C$16,3,FALSE)</f>
        <v>#DIV/0!</v>
      </c>
      <c r="O261" s="68">
        <f t="shared" si="13"/>
        <v>0</v>
      </c>
      <c r="P261" s="69">
        <f>IF(L261="nio",0,IF(L261&gt;0,VLOOKUP(H261,'3-Productie normen'!A:I,VLOOKUP(L261,'3-Productie normen'!$B$38:$C$44,2,FALSE),FALSE)))</f>
        <v>0</v>
      </c>
      <c r="Q261" s="69">
        <f t="shared" si="14"/>
        <v>0</v>
      </c>
      <c r="R261" s="70"/>
      <c r="T261" s="43">
        <f t="shared" si="15"/>
        <v>216</v>
      </c>
    </row>
    <row r="262" spans="1:20" ht="14.1" customHeight="1">
      <c r="A262" s="53">
        <v>267</v>
      </c>
      <c r="B262" s="447" t="s">
        <v>214</v>
      </c>
      <c r="C262" s="447"/>
      <c r="D262" s="447" t="s">
        <v>213</v>
      </c>
      <c r="E262" s="503"/>
      <c r="F262" s="503" t="s">
        <v>545</v>
      </c>
      <c r="G262" s="437" t="s">
        <v>546</v>
      </c>
      <c r="H262" s="437" t="s">
        <v>686</v>
      </c>
      <c r="I262" s="451" t="s">
        <v>657</v>
      </c>
      <c r="J262" s="458">
        <v>17</v>
      </c>
      <c r="K262" s="449">
        <f t="shared" si="12"/>
        <v>200</v>
      </c>
      <c r="L262" s="399">
        <v>200</v>
      </c>
      <c r="M262" s="67">
        <v>0</v>
      </c>
      <c r="N262" s="68" t="e">
        <f>IF(L262="nio",0,IF(L262&gt;0,L262*J262/P262,0))*VLOOKUP(B262,'2-Kosten per locatie'!$A$15:$C$16,3,FALSE)</f>
        <v>#DIV/0!</v>
      </c>
      <c r="O262" s="68">
        <f t="shared" si="13"/>
        <v>0</v>
      </c>
      <c r="P262" s="69">
        <f>IF(L262="nio",0,IF(L262&gt;0,VLOOKUP(H262,'3-Productie normen'!A:I,VLOOKUP(L262,'3-Productie normen'!$B$38:$C$44,2,FALSE),FALSE)))</f>
        <v>0</v>
      </c>
      <c r="Q262" s="69">
        <f t="shared" si="14"/>
        <v>0</v>
      </c>
      <c r="R262" s="70"/>
      <c r="T262" s="43">
        <f t="shared" si="15"/>
        <v>3400</v>
      </c>
    </row>
    <row r="263" spans="1:20" ht="14.1" customHeight="1">
      <c r="A263" s="53">
        <v>268</v>
      </c>
      <c r="B263" s="447" t="s">
        <v>214</v>
      </c>
      <c r="C263" s="447"/>
      <c r="D263" s="447" t="s">
        <v>213</v>
      </c>
      <c r="E263" s="503"/>
      <c r="F263" s="503" t="s">
        <v>547</v>
      </c>
      <c r="G263" s="437" t="s">
        <v>548</v>
      </c>
      <c r="H263" s="437" t="s">
        <v>686</v>
      </c>
      <c r="I263" s="451" t="s">
        <v>657</v>
      </c>
      <c r="J263" s="458">
        <v>12</v>
      </c>
      <c r="K263" s="449">
        <f t="shared" si="12"/>
        <v>200</v>
      </c>
      <c r="L263" s="399">
        <v>200</v>
      </c>
      <c r="M263" s="67">
        <v>0</v>
      </c>
      <c r="N263" s="68" t="e">
        <f>IF(L263="nio",0,IF(L263&gt;0,L263*J263/P263,0))*VLOOKUP(B263,'2-Kosten per locatie'!$A$15:$C$16,3,FALSE)</f>
        <v>#DIV/0!</v>
      </c>
      <c r="O263" s="68">
        <f t="shared" si="13"/>
        <v>0</v>
      </c>
      <c r="P263" s="69">
        <f>IF(L263="nio",0,IF(L263&gt;0,VLOOKUP(H263,'3-Productie normen'!A:I,VLOOKUP(L263,'3-Productie normen'!$B$38:$C$44,2,FALSE),FALSE)))</f>
        <v>0</v>
      </c>
      <c r="Q263" s="69">
        <f t="shared" si="14"/>
        <v>0</v>
      </c>
      <c r="R263" s="70"/>
      <c r="T263" s="43">
        <f t="shared" si="15"/>
        <v>2400</v>
      </c>
    </row>
    <row r="264" spans="1:20" ht="14.1" customHeight="1">
      <c r="A264" s="53">
        <v>269</v>
      </c>
      <c r="B264" s="447" t="s">
        <v>214</v>
      </c>
      <c r="C264" s="447"/>
      <c r="D264" s="447" t="s">
        <v>213</v>
      </c>
      <c r="E264" s="503"/>
      <c r="F264" s="503" t="s">
        <v>549</v>
      </c>
      <c r="G264" s="437" t="s">
        <v>550</v>
      </c>
      <c r="H264" s="437" t="s">
        <v>149</v>
      </c>
      <c r="I264" s="451" t="s">
        <v>657</v>
      </c>
      <c r="J264" s="458">
        <v>44</v>
      </c>
      <c r="K264" s="449">
        <f t="shared" si="12"/>
        <v>200</v>
      </c>
      <c r="L264" s="399">
        <v>200</v>
      </c>
      <c r="M264" s="67">
        <v>0</v>
      </c>
      <c r="N264" s="68" t="e">
        <f>IF(L264="nio",0,IF(L264&gt;0,L264*J264/P264,0))*VLOOKUP(B264,'2-Kosten per locatie'!$A$15:$C$16,3,FALSE)</f>
        <v>#DIV/0!</v>
      </c>
      <c r="O264" s="68">
        <f t="shared" si="13"/>
        <v>0</v>
      </c>
      <c r="P264" s="69">
        <f>IF(L264="nio",0,IF(L264&gt;0,VLOOKUP(H264,'3-Productie normen'!A:I,VLOOKUP(L264,'3-Productie normen'!$B$38:$C$44,2,FALSE),FALSE)))</f>
        <v>0</v>
      </c>
      <c r="Q264" s="69">
        <f t="shared" si="14"/>
        <v>0</v>
      </c>
      <c r="R264" s="70"/>
      <c r="T264" s="43">
        <f t="shared" si="15"/>
        <v>8800</v>
      </c>
    </row>
    <row r="265" spans="1:20" ht="14.1" customHeight="1">
      <c r="A265" s="53">
        <v>270</v>
      </c>
      <c r="B265" s="447" t="s">
        <v>214</v>
      </c>
      <c r="C265" s="447"/>
      <c r="D265" s="447" t="s">
        <v>213</v>
      </c>
      <c r="E265" s="503"/>
      <c r="F265" s="503" t="s">
        <v>551</v>
      </c>
      <c r="G265" s="437" t="s">
        <v>552</v>
      </c>
      <c r="H265" s="447" t="s">
        <v>685</v>
      </c>
      <c r="I265" s="451" t="s">
        <v>657</v>
      </c>
      <c r="J265" s="458">
        <v>30</v>
      </c>
      <c r="K265" s="449">
        <f t="shared" si="12"/>
        <v>200</v>
      </c>
      <c r="L265" s="399">
        <v>200</v>
      </c>
      <c r="M265" s="67">
        <v>0</v>
      </c>
      <c r="N265" s="68" t="e">
        <f>IF(L265="nio",0,IF(L265&gt;0,L265*J265/P265,0))*VLOOKUP(B265,'2-Kosten per locatie'!$A$15:$C$16,3,FALSE)</f>
        <v>#DIV/0!</v>
      </c>
      <c r="O265" s="68">
        <f t="shared" si="13"/>
        <v>0</v>
      </c>
      <c r="P265" s="69">
        <f>IF(L265="nio",0,IF(L265&gt;0,VLOOKUP(H265,'3-Productie normen'!A:I,VLOOKUP(L265,'3-Productie normen'!$B$38:$C$44,2,FALSE),FALSE)))</f>
        <v>0</v>
      </c>
      <c r="Q265" s="69">
        <f t="shared" si="14"/>
        <v>0</v>
      </c>
      <c r="R265" s="70"/>
      <c r="T265" s="43">
        <f t="shared" si="15"/>
        <v>6000</v>
      </c>
    </row>
    <row r="266" spans="1:20" ht="14.1" customHeight="1">
      <c r="A266" s="53">
        <v>271</v>
      </c>
      <c r="B266" s="447" t="s">
        <v>214</v>
      </c>
      <c r="C266" s="447"/>
      <c r="D266" s="447" t="s">
        <v>213</v>
      </c>
      <c r="E266" s="503"/>
      <c r="F266" s="503" t="s">
        <v>553</v>
      </c>
      <c r="G266" s="437" t="s">
        <v>552</v>
      </c>
      <c r="H266" s="447" t="s">
        <v>685</v>
      </c>
      <c r="I266" s="451" t="s">
        <v>657</v>
      </c>
      <c r="J266" s="458">
        <v>19</v>
      </c>
      <c r="K266" s="449">
        <f t="shared" ref="K266:K350" si="16">SUM(L266:M266)</f>
        <v>200</v>
      </c>
      <c r="L266" s="399">
        <v>200</v>
      </c>
      <c r="M266" s="67">
        <v>0</v>
      </c>
      <c r="N266" s="68" t="e">
        <f>IF(L266="nio",0,IF(L266&gt;0,L266*J266/P266,0))*VLOOKUP(B266,'2-Kosten per locatie'!$A$15:$C$16,3,FALSE)</f>
        <v>#DIV/0!</v>
      </c>
      <c r="O266" s="68">
        <f t="shared" ref="O266:O350" si="17">IF(M266&gt;0,M266*J266/Q266,0)</f>
        <v>0</v>
      </c>
      <c r="P266" s="69">
        <f>IF(L266="nio",0,IF(L266&gt;0,VLOOKUP(H266,'3-Productie normen'!A:I,VLOOKUP(L266,'3-Productie normen'!$B$38:$C$44,2,FALSE),FALSE)))</f>
        <v>0</v>
      </c>
      <c r="Q266" s="69">
        <f t="shared" ref="Q266:Q350" si="18">IF(M266&gt;0,P266*$Q$8,0)</f>
        <v>0</v>
      </c>
      <c r="R266" s="70"/>
      <c r="T266" s="43">
        <f t="shared" ref="T266:T350" si="19">K266*J266</f>
        <v>3800</v>
      </c>
    </row>
    <row r="267" spans="1:20" ht="14.1" customHeight="1">
      <c r="A267" s="53">
        <v>272</v>
      </c>
      <c r="B267" s="447" t="s">
        <v>214</v>
      </c>
      <c r="C267" s="447"/>
      <c r="D267" s="447" t="s">
        <v>213</v>
      </c>
      <c r="E267" s="503"/>
      <c r="F267" s="503" t="s">
        <v>554</v>
      </c>
      <c r="G267" s="437" t="s">
        <v>555</v>
      </c>
      <c r="H267" s="437" t="s">
        <v>686</v>
      </c>
      <c r="I267" s="451" t="s">
        <v>657</v>
      </c>
      <c r="J267" s="458">
        <v>152</v>
      </c>
      <c r="K267" s="449">
        <f t="shared" si="16"/>
        <v>200</v>
      </c>
      <c r="L267" s="399">
        <v>200</v>
      </c>
      <c r="M267" s="67">
        <v>0</v>
      </c>
      <c r="N267" s="68" t="e">
        <f>IF(L267="nio",0,IF(L267&gt;0,L267*J267/P267,0))*VLOOKUP(B267,'2-Kosten per locatie'!$A$15:$C$16,3,FALSE)</f>
        <v>#DIV/0!</v>
      </c>
      <c r="O267" s="68">
        <f t="shared" si="17"/>
        <v>0</v>
      </c>
      <c r="P267" s="69">
        <f>IF(L267="nio",0,IF(L267&gt;0,VLOOKUP(H267,'3-Productie normen'!A:I,VLOOKUP(L267,'3-Productie normen'!$B$38:$C$44,2,FALSE),FALSE)))</f>
        <v>0</v>
      </c>
      <c r="Q267" s="69">
        <f t="shared" si="18"/>
        <v>0</v>
      </c>
      <c r="R267" s="70"/>
      <c r="T267" s="43">
        <f t="shared" si="19"/>
        <v>30400</v>
      </c>
    </row>
    <row r="268" spans="1:20" ht="14.1" customHeight="1">
      <c r="A268" s="53">
        <v>273</v>
      </c>
      <c r="B268" s="447" t="s">
        <v>214</v>
      </c>
      <c r="C268" s="447"/>
      <c r="D268" s="447" t="s">
        <v>213</v>
      </c>
      <c r="E268" s="503"/>
      <c r="F268" s="503" t="s">
        <v>556</v>
      </c>
      <c r="G268" s="437" t="s">
        <v>270</v>
      </c>
      <c r="H268" s="437" t="s">
        <v>207</v>
      </c>
      <c r="I268" s="451" t="s">
        <v>657</v>
      </c>
      <c r="J268" s="458">
        <v>11</v>
      </c>
      <c r="K268" s="449">
        <f t="shared" si="16"/>
        <v>2</v>
      </c>
      <c r="L268" s="399">
        <v>2</v>
      </c>
      <c r="M268" s="67">
        <v>0</v>
      </c>
      <c r="N268" s="68" t="e">
        <f>IF(L268="nio",0,IF(L268&gt;0,L268*J268/P268,0))*VLOOKUP(B268,'2-Kosten per locatie'!$A$15:$C$16,3,FALSE)</f>
        <v>#DIV/0!</v>
      </c>
      <c r="O268" s="68">
        <f t="shared" si="17"/>
        <v>0</v>
      </c>
      <c r="P268" s="69">
        <f>IF(L268="nio",0,IF(L268&gt;0,VLOOKUP(H268,'3-Productie normen'!A:I,VLOOKUP(L268,'3-Productie normen'!$B$38:$C$44,2,FALSE),FALSE)))</f>
        <v>0</v>
      </c>
      <c r="Q268" s="69">
        <f t="shared" si="18"/>
        <v>0</v>
      </c>
      <c r="R268" s="70"/>
      <c r="T268" s="43">
        <f t="shared" si="19"/>
        <v>22</v>
      </c>
    </row>
    <row r="269" spans="1:20" ht="14.1" customHeight="1">
      <c r="A269" s="53">
        <v>274</v>
      </c>
      <c r="B269" s="447" t="s">
        <v>214</v>
      </c>
      <c r="C269" s="447"/>
      <c r="D269" s="447" t="s">
        <v>213</v>
      </c>
      <c r="E269" s="503"/>
      <c r="F269" s="503" t="s">
        <v>557</v>
      </c>
      <c r="G269" s="437" t="s">
        <v>270</v>
      </c>
      <c r="H269" s="437" t="s">
        <v>207</v>
      </c>
      <c r="I269" s="451" t="s">
        <v>657</v>
      </c>
      <c r="J269" s="458">
        <v>9</v>
      </c>
      <c r="K269" s="449">
        <f t="shared" si="16"/>
        <v>2</v>
      </c>
      <c r="L269" s="399">
        <v>2</v>
      </c>
      <c r="M269" s="67">
        <v>0</v>
      </c>
      <c r="N269" s="68" t="e">
        <f>IF(L269="nio",0,IF(L269&gt;0,L269*J269/P269,0))*VLOOKUP(B269,'2-Kosten per locatie'!$A$15:$C$16,3,FALSE)</f>
        <v>#DIV/0!</v>
      </c>
      <c r="O269" s="68">
        <f t="shared" si="17"/>
        <v>0</v>
      </c>
      <c r="P269" s="69">
        <f>IF(L269="nio",0,IF(L269&gt;0,VLOOKUP(H269,'3-Productie normen'!A:I,VLOOKUP(L269,'3-Productie normen'!$B$38:$C$44,2,FALSE),FALSE)))</f>
        <v>0</v>
      </c>
      <c r="Q269" s="69">
        <f t="shared" si="18"/>
        <v>0</v>
      </c>
      <c r="R269" s="70"/>
      <c r="T269" s="43">
        <f t="shared" si="19"/>
        <v>18</v>
      </c>
    </row>
    <row r="270" spans="1:20" ht="14.1" customHeight="1">
      <c r="A270" s="53">
        <v>275</v>
      </c>
      <c r="B270" s="447" t="s">
        <v>214</v>
      </c>
      <c r="C270" s="447"/>
      <c r="D270" s="447" t="s">
        <v>213</v>
      </c>
      <c r="E270" s="503"/>
      <c r="F270" s="503" t="s">
        <v>558</v>
      </c>
      <c r="G270" s="437" t="s">
        <v>285</v>
      </c>
      <c r="H270" s="437" t="s">
        <v>665</v>
      </c>
      <c r="I270" s="451" t="s">
        <v>657</v>
      </c>
      <c r="J270" s="458">
        <v>9</v>
      </c>
      <c r="K270" s="449">
        <f t="shared" si="16"/>
        <v>12</v>
      </c>
      <c r="L270" s="399">
        <v>12</v>
      </c>
      <c r="M270" s="67">
        <v>0</v>
      </c>
      <c r="N270" s="68" t="e">
        <f>IF(L270="nio",0,IF(L270&gt;0,L270*J270/P270,0))*VLOOKUP(B270,'2-Kosten per locatie'!$A$15:$C$16,3,FALSE)</f>
        <v>#DIV/0!</v>
      </c>
      <c r="O270" s="68">
        <f t="shared" si="17"/>
        <v>0</v>
      </c>
      <c r="P270" s="69">
        <f>IF(L270="nio",0,IF(L270&gt;0,VLOOKUP(H270,'3-Productie normen'!A:I,VLOOKUP(L270,'3-Productie normen'!$B$38:$C$44,2,FALSE),FALSE)))</f>
        <v>0</v>
      </c>
      <c r="Q270" s="69">
        <f t="shared" si="18"/>
        <v>0</v>
      </c>
      <c r="R270" s="70"/>
      <c r="T270" s="43">
        <f t="shared" si="19"/>
        <v>108</v>
      </c>
    </row>
    <row r="271" spans="1:20" ht="14.1" customHeight="1">
      <c r="A271" s="53">
        <v>276</v>
      </c>
      <c r="B271" s="447" t="s">
        <v>214</v>
      </c>
      <c r="C271" s="447"/>
      <c r="D271" s="447" t="s">
        <v>213</v>
      </c>
      <c r="E271" s="503"/>
      <c r="F271" s="503" t="s">
        <v>559</v>
      </c>
      <c r="G271" s="437" t="s">
        <v>560</v>
      </c>
      <c r="H271" s="437" t="s">
        <v>149</v>
      </c>
      <c r="I271" s="451" t="s">
        <v>657</v>
      </c>
      <c r="J271" s="458">
        <v>11</v>
      </c>
      <c r="K271" s="449">
        <f t="shared" si="16"/>
        <v>200</v>
      </c>
      <c r="L271" s="399">
        <v>200</v>
      </c>
      <c r="M271" s="67">
        <v>0</v>
      </c>
      <c r="N271" s="68" t="e">
        <f>IF(L271="nio",0,IF(L271&gt;0,L271*J271/P271,0))*VLOOKUP(B271,'2-Kosten per locatie'!$A$15:$C$16,3,FALSE)</f>
        <v>#DIV/0!</v>
      </c>
      <c r="O271" s="68">
        <f t="shared" si="17"/>
        <v>0</v>
      </c>
      <c r="P271" s="69">
        <f>IF(L271="nio",0,IF(L271&gt;0,VLOOKUP(H271,'3-Productie normen'!A:I,VLOOKUP(L271,'3-Productie normen'!$B$38:$C$44,2,FALSE),FALSE)))</f>
        <v>0</v>
      </c>
      <c r="Q271" s="69">
        <f t="shared" si="18"/>
        <v>0</v>
      </c>
      <c r="R271" s="70"/>
      <c r="T271" s="43">
        <f t="shared" si="19"/>
        <v>2200</v>
      </c>
    </row>
    <row r="272" spans="1:20" ht="14.1" customHeight="1">
      <c r="A272" s="53">
        <v>277</v>
      </c>
      <c r="B272" s="447" t="s">
        <v>214</v>
      </c>
      <c r="C272" s="447"/>
      <c r="D272" s="447" t="s">
        <v>213</v>
      </c>
      <c r="E272" s="503"/>
      <c r="F272" s="503" t="s">
        <v>561</v>
      </c>
      <c r="G272" s="437" t="s">
        <v>562</v>
      </c>
      <c r="H272" s="437" t="s">
        <v>686</v>
      </c>
      <c r="I272" s="451" t="s">
        <v>657</v>
      </c>
      <c r="J272" s="458">
        <v>97</v>
      </c>
      <c r="K272" s="449">
        <f t="shared" si="16"/>
        <v>200</v>
      </c>
      <c r="L272" s="399">
        <v>200</v>
      </c>
      <c r="M272" s="67">
        <v>0</v>
      </c>
      <c r="N272" s="68" t="e">
        <f>IF(L272="nio",0,IF(L272&gt;0,L272*J272/P272,0))*VLOOKUP(B272,'2-Kosten per locatie'!$A$15:$C$16,3,FALSE)</f>
        <v>#DIV/0!</v>
      </c>
      <c r="O272" s="68">
        <f t="shared" si="17"/>
        <v>0</v>
      </c>
      <c r="P272" s="69">
        <f>IF(L272="nio",0,IF(L272&gt;0,VLOOKUP(H272,'3-Productie normen'!A:I,VLOOKUP(L272,'3-Productie normen'!$B$38:$C$44,2,FALSE),FALSE)))</f>
        <v>0</v>
      </c>
      <c r="Q272" s="69">
        <f t="shared" si="18"/>
        <v>0</v>
      </c>
      <c r="R272" s="70"/>
      <c r="T272" s="43">
        <f t="shared" si="19"/>
        <v>19400</v>
      </c>
    </row>
    <row r="273" spans="1:20" ht="14.1" customHeight="1">
      <c r="A273" s="53">
        <v>278</v>
      </c>
      <c r="B273" s="447" t="s">
        <v>214</v>
      </c>
      <c r="C273" s="447"/>
      <c r="D273" s="447" t="s">
        <v>213</v>
      </c>
      <c r="E273" s="503"/>
      <c r="F273" s="503" t="s">
        <v>563</v>
      </c>
      <c r="G273" s="437" t="s">
        <v>564</v>
      </c>
      <c r="H273" s="437" t="s">
        <v>686</v>
      </c>
      <c r="I273" s="451" t="s">
        <v>657</v>
      </c>
      <c r="J273" s="458">
        <v>110</v>
      </c>
      <c r="K273" s="449">
        <f t="shared" si="16"/>
        <v>200</v>
      </c>
      <c r="L273" s="399">
        <v>200</v>
      </c>
      <c r="M273" s="67">
        <v>0</v>
      </c>
      <c r="N273" s="68" t="e">
        <f>IF(L273="nio",0,IF(L273&gt;0,L273*J273/P273,0))*VLOOKUP(B273,'2-Kosten per locatie'!$A$15:$C$16,3,FALSE)</f>
        <v>#DIV/0!</v>
      </c>
      <c r="O273" s="68">
        <f t="shared" si="17"/>
        <v>0</v>
      </c>
      <c r="P273" s="69">
        <f>IF(L273="nio",0,IF(L273&gt;0,VLOOKUP(H273,'3-Productie normen'!A:I,VLOOKUP(L273,'3-Productie normen'!$B$38:$C$44,2,FALSE),FALSE)))</f>
        <v>0</v>
      </c>
      <c r="Q273" s="69">
        <f t="shared" si="18"/>
        <v>0</v>
      </c>
      <c r="R273" s="70"/>
      <c r="T273" s="43">
        <f t="shared" si="19"/>
        <v>22000</v>
      </c>
    </row>
    <row r="274" spans="1:20" ht="14.1" customHeight="1">
      <c r="A274" s="53">
        <v>279</v>
      </c>
      <c r="B274" s="447" t="s">
        <v>214</v>
      </c>
      <c r="C274" s="447"/>
      <c r="D274" s="447" t="s">
        <v>213</v>
      </c>
      <c r="E274" s="503"/>
      <c r="F274" s="503" t="s">
        <v>565</v>
      </c>
      <c r="G274" s="437" t="s">
        <v>566</v>
      </c>
      <c r="H274" s="437" t="s">
        <v>149</v>
      </c>
      <c r="I274" s="451" t="s">
        <v>657</v>
      </c>
      <c r="J274" s="458">
        <v>15</v>
      </c>
      <c r="K274" s="449">
        <f t="shared" si="16"/>
        <v>120</v>
      </c>
      <c r="L274" s="399">
        <v>120</v>
      </c>
      <c r="M274" s="67">
        <v>0</v>
      </c>
      <c r="N274" s="68" t="e">
        <f>IF(L274="nio",0,IF(L274&gt;0,L274*J274/P274,0))*VLOOKUP(B274,'2-Kosten per locatie'!$A$15:$C$16,3,FALSE)</f>
        <v>#DIV/0!</v>
      </c>
      <c r="O274" s="68">
        <f t="shared" si="17"/>
        <v>0</v>
      </c>
      <c r="P274" s="69">
        <f>IF(L274="nio",0,IF(L274&gt;0,VLOOKUP(H274,'3-Productie normen'!A:I,VLOOKUP(L274,'3-Productie normen'!$B$38:$C$44,2,FALSE),FALSE)))</f>
        <v>0</v>
      </c>
      <c r="Q274" s="69">
        <f t="shared" si="18"/>
        <v>0</v>
      </c>
      <c r="R274" s="70"/>
      <c r="T274" s="43">
        <f t="shared" si="19"/>
        <v>1800</v>
      </c>
    </row>
    <row r="275" spans="1:20" ht="14.1" customHeight="1">
      <c r="A275" s="53">
        <v>280</v>
      </c>
      <c r="B275" s="447" t="s">
        <v>214</v>
      </c>
      <c r="C275" s="447"/>
      <c r="D275" s="447" t="s">
        <v>708</v>
      </c>
      <c r="E275" s="503"/>
      <c r="F275" s="503"/>
      <c r="G275" s="437" t="s">
        <v>709</v>
      </c>
      <c r="H275" s="437" t="s">
        <v>149</v>
      </c>
      <c r="I275" s="451" t="s">
        <v>653</v>
      </c>
      <c r="J275" s="458">
        <v>45</v>
      </c>
      <c r="K275" s="449">
        <f t="shared" si="16"/>
        <v>120</v>
      </c>
      <c r="L275" s="399">
        <v>120</v>
      </c>
      <c r="M275" s="399"/>
      <c r="N275" s="68" t="e">
        <f>IF(L275="nio",0,IF(L275&gt;0,L275*J275/P275,0))*VLOOKUP(B275,'2-Kosten per locatie'!$A$15:$C$16,3,FALSE)</f>
        <v>#DIV/0!</v>
      </c>
      <c r="O275" s="68">
        <f t="shared" ref="O275:O278" si="20">IF(M275&gt;0,M275*J275/Q275,0)</f>
        <v>0</v>
      </c>
      <c r="P275" s="69">
        <f>IF(L275="nio",0,IF(L275&gt;0,VLOOKUP(H275,'3-Productie normen'!A:I,VLOOKUP(L275,'3-Productie normen'!$B$38:$C$44,2,FALSE),FALSE)))</f>
        <v>0</v>
      </c>
      <c r="Q275" s="69">
        <f t="shared" ref="Q275:Q278" si="21">IF(M275&gt;0,P275*$Q$8,0)</f>
        <v>0</v>
      </c>
      <c r="R275" s="70"/>
      <c r="T275" s="43">
        <f t="shared" ref="T275:T278" si="22">K275*J275</f>
        <v>5400</v>
      </c>
    </row>
    <row r="276" spans="1:20" ht="14.1" customHeight="1">
      <c r="A276" s="53">
        <v>281</v>
      </c>
      <c r="B276" s="447" t="s">
        <v>214</v>
      </c>
      <c r="C276" s="447"/>
      <c r="D276" s="447" t="s">
        <v>708</v>
      </c>
      <c r="E276" s="503"/>
      <c r="F276" s="503"/>
      <c r="G276" s="437" t="s">
        <v>709</v>
      </c>
      <c r="H276" s="437" t="s">
        <v>149</v>
      </c>
      <c r="I276" s="451" t="s">
        <v>653</v>
      </c>
      <c r="J276" s="458">
        <v>45</v>
      </c>
      <c r="K276" s="449">
        <f t="shared" si="16"/>
        <v>120</v>
      </c>
      <c r="L276" s="399">
        <v>120</v>
      </c>
      <c r="M276" s="399"/>
      <c r="N276" s="68" t="e">
        <f>IF(L276="nio",0,IF(L276&gt;0,L276*J276/P276,0))*VLOOKUP(B276,'2-Kosten per locatie'!$A$15:$C$16,3,FALSE)</f>
        <v>#DIV/0!</v>
      </c>
      <c r="O276" s="68">
        <f t="shared" si="20"/>
        <v>0</v>
      </c>
      <c r="P276" s="69">
        <f>IF(L276="nio",0,IF(L276&gt;0,VLOOKUP(H276,'3-Productie normen'!A:I,VLOOKUP(L276,'3-Productie normen'!$B$38:$C$44,2,FALSE),FALSE)))</f>
        <v>0</v>
      </c>
      <c r="Q276" s="69">
        <f t="shared" si="21"/>
        <v>0</v>
      </c>
      <c r="R276" s="70"/>
      <c r="T276" s="43">
        <f t="shared" si="22"/>
        <v>5400</v>
      </c>
    </row>
    <row r="277" spans="1:20" ht="14.1" customHeight="1">
      <c r="A277" s="53">
        <v>282</v>
      </c>
      <c r="B277" s="447" t="s">
        <v>214</v>
      </c>
      <c r="C277" s="447"/>
      <c r="D277" s="447" t="s">
        <v>708</v>
      </c>
      <c r="E277" s="503"/>
      <c r="F277" s="503"/>
      <c r="G277" s="437" t="s">
        <v>709</v>
      </c>
      <c r="H277" s="437" t="s">
        <v>149</v>
      </c>
      <c r="I277" s="451" t="s">
        <v>653</v>
      </c>
      <c r="J277" s="458">
        <v>55</v>
      </c>
      <c r="K277" s="449">
        <f t="shared" si="16"/>
        <v>120</v>
      </c>
      <c r="L277" s="399">
        <v>120</v>
      </c>
      <c r="M277" s="399"/>
      <c r="N277" s="68" t="e">
        <f>IF(L277="nio",0,IF(L277&gt;0,L277*J277/P277,0))*VLOOKUP(B277,'2-Kosten per locatie'!$A$15:$C$16,3,FALSE)</f>
        <v>#DIV/0!</v>
      </c>
      <c r="O277" s="68">
        <f t="shared" si="20"/>
        <v>0</v>
      </c>
      <c r="P277" s="69">
        <f>IF(L277="nio",0,IF(L277&gt;0,VLOOKUP(H277,'3-Productie normen'!A:I,VLOOKUP(L277,'3-Productie normen'!$B$38:$C$44,2,FALSE),FALSE)))</f>
        <v>0</v>
      </c>
      <c r="Q277" s="69">
        <f t="shared" si="21"/>
        <v>0</v>
      </c>
      <c r="R277" s="70"/>
      <c r="T277" s="43">
        <f t="shared" si="22"/>
        <v>6600</v>
      </c>
    </row>
    <row r="278" spans="1:20" ht="14.1" customHeight="1">
      <c r="A278" s="53">
        <v>283</v>
      </c>
      <c r="B278" s="447" t="s">
        <v>214</v>
      </c>
      <c r="C278" s="447"/>
      <c r="D278" s="447" t="s">
        <v>708</v>
      </c>
      <c r="E278" s="503"/>
      <c r="F278" s="503"/>
      <c r="G278" s="437" t="s">
        <v>710</v>
      </c>
      <c r="H278" s="437" t="s">
        <v>209</v>
      </c>
      <c r="I278" s="451" t="s">
        <v>653</v>
      </c>
      <c r="J278" s="458">
        <v>15</v>
      </c>
      <c r="K278" s="449">
        <f t="shared" si="16"/>
        <v>120</v>
      </c>
      <c r="L278" s="399">
        <v>120</v>
      </c>
      <c r="M278" s="399"/>
      <c r="N278" s="68" t="e">
        <f>IF(L278="nio",0,IF(L278&gt;0,L278*J278/P278,0))*VLOOKUP(B278,'2-Kosten per locatie'!$A$15:$C$16,3,FALSE)</f>
        <v>#DIV/0!</v>
      </c>
      <c r="O278" s="68">
        <f t="shared" si="20"/>
        <v>0</v>
      </c>
      <c r="P278" s="69">
        <f>IF(L278="nio",0,IF(L278&gt;0,VLOOKUP(H278,'3-Productie normen'!A:I,VLOOKUP(L278,'3-Productie normen'!$B$38:$C$44,2,FALSE),FALSE)))</f>
        <v>0</v>
      </c>
      <c r="Q278" s="69">
        <f t="shared" si="21"/>
        <v>0</v>
      </c>
      <c r="R278" s="70"/>
      <c r="T278" s="43">
        <f t="shared" si="22"/>
        <v>1800</v>
      </c>
    </row>
    <row r="279" spans="1:20" ht="14.1" customHeight="1">
      <c r="A279" s="53"/>
      <c r="B279" s="447" t="s">
        <v>214</v>
      </c>
      <c r="C279" s="447"/>
      <c r="D279" s="447" t="s">
        <v>711</v>
      </c>
      <c r="E279" s="503" t="s">
        <v>84</v>
      </c>
      <c r="F279" s="503"/>
      <c r="G279" s="437" t="s">
        <v>85</v>
      </c>
      <c r="H279" s="437" t="s">
        <v>85</v>
      </c>
      <c r="I279" s="451"/>
      <c r="J279" s="458">
        <v>9</v>
      </c>
      <c r="K279" s="449">
        <f t="shared" si="16"/>
        <v>200</v>
      </c>
      <c r="L279" s="399">
        <v>200</v>
      </c>
      <c r="M279" s="399"/>
      <c r="N279" s="68" t="e">
        <f>IF(L279="nio",0,IF(L279&gt;0,L279*J279/P279,0))*VLOOKUP(B279,'2-Kosten per locatie'!$A$15:$C$16,3,FALSE)</f>
        <v>#DIV/0!</v>
      </c>
      <c r="O279" s="68">
        <f t="shared" ref="O279:O296" si="23">IF(M279&gt;0,M279*J279/Q279,0)</f>
        <v>0</v>
      </c>
      <c r="P279" s="69">
        <f>IF(L279="nio",0,IF(L279&gt;0,VLOOKUP(H279,'3-Productie normen'!A:I,VLOOKUP(L279,'3-Productie normen'!$B$38:$C$44,2,FALSE),FALSE)))</f>
        <v>0</v>
      </c>
      <c r="Q279" s="69">
        <f t="shared" ref="Q279:Q296" si="24">IF(M279&gt;0,P279*$Q$8,0)</f>
        <v>0</v>
      </c>
      <c r="R279" s="70"/>
      <c r="T279" s="43">
        <f t="shared" ref="T279:T296" si="25">K279*J279</f>
        <v>1800</v>
      </c>
    </row>
    <row r="280" spans="1:20" ht="14.1" customHeight="1">
      <c r="A280" s="53"/>
      <c r="B280" s="447" t="s">
        <v>214</v>
      </c>
      <c r="C280" s="447"/>
      <c r="D280" s="447" t="s">
        <v>711</v>
      </c>
      <c r="E280" s="503" t="s">
        <v>84</v>
      </c>
      <c r="F280" s="503"/>
      <c r="G280" s="437" t="s">
        <v>712</v>
      </c>
      <c r="H280" s="437" t="s">
        <v>209</v>
      </c>
      <c r="I280" s="451"/>
      <c r="J280" s="458">
        <v>63</v>
      </c>
      <c r="K280" s="449">
        <f t="shared" si="16"/>
        <v>200</v>
      </c>
      <c r="L280" s="399">
        <v>200</v>
      </c>
      <c r="M280" s="399"/>
      <c r="N280" s="68" t="e">
        <f>IF(L280="nio",0,IF(L280&gt;0,L280*J280/P280,0))*VLOOKUP(B280,'2-Kosten per locatie'!$A$15:$C$16,3,FALSE)</f>
        <v>#DIV/0!</v>
      </c>
      <c r="O280" s="68">
        <f t="shared" si="23"/>
        <v>0</v>
      </c>
      <c r="P280" s="69">
        <f>IF(L280="nio",0,IF(L280&gt;0,VLOOKUP(H280,'3-Productie normen'!A:I,VLOOKUP(L280,'3-Productie normen'!$B$38:$C$44,2,FALSE),FALSE)))</f>
        <v>0</v>
      </c>
      <c r="Q280" s="69">
        <f t="shared" si="24"/>
        <v>0</v>
      </c>
      <c r="R280" s="70"/>
      <c r="T280" s="43">
        <f t="shared" si="25"/>
        <v>12600</v>
      </c>
    </row>
    <row r="281" spans="1:20" ht="14.1" customHeight="1">
      <c r="A281" s="53"/>
      <c r="B281" s="447" t="s">
        <v>214</v>
      </c>
      <c r="C281" s="447"/>
      <c r="D281" s="447" t="s">
        <v>711</v>
      </c>
      <c r="E281" s="503" t="s">
        <v>84</v>
      </c>
      <c r="F281" s="503"/>
      <c r="G281" s="437" t="s">
        <v>207</v>
      </c>
      <c r="H281" s="437" t="s">
        <v>207</v>
      </c>
      <c r="I281" s="451"/>
      <c r="J281" s="458">
        <v>18</v>
      </c>
      <c r="K281" s="449">
        <f t="shared" si="16"/>
        <v>120</v>
      </c>
      <c r="L281" s="399">
        <v>120</v>
      </c>
      <c r="M281" s="399"/>
      <c r="N281" s="68" t="e">
        <f>IF(L281="nio",0,IF(L281&gt;0,L281*J281/P281,0))*VLOOKUP(B281,'2-Kosten per locatie'!$A$15:$C$16,3,FALSE)</f>
        <v>#DIV/0!</v>
      </c>
      <c r="O281" s="68">
        <f t="shared" si="23"/>
        <v>0</v>
      </c>
      <c r="P281" s="69">
        <f>IF(L281="nio",0,IF(L281&gt;0,VLOOKUP(H281,'3-Productie normen'!A:I,VLOOKUP(L281,'3-Productie normen'!$B$38:$C$44,2,FALSE),FALSE)))</f>
        <v>0</v>
      </c>
      <c r="Q281" s="69">
        <f t="shared" si="24"/>
        <v>0</v>
      </c>
      <c r="R281" s="70"/>
      <c r="T281" s="43">
        <f t="shared" si="25"/>
        <v>2160</v>
      </c>
    </row>
    <row r="282" spans="1:20" ht="14.1" customHeight="1">
      <c r="A282" s="53"/>
      <c r="B282" s="447" t="s">
        <v>214</v>
      </c>
      <c r="C282" s="447"/>
      <c r="D282" s="447" t="s">
        <v>711</v>
      </c>
      <c r="E282" s="503" t="s">
        <v>84</v>
      </c>
      <c r="F282" s="503"/>
      <c r="G282" s="437" t="s">
        <v>713</v>
      </c>
      <c r="H282" s="437" t="s">
        <v>665</v>
      </c>
      <c r="I282" s="451"/>
      <c r="J282" s="458">
        <v>3</v>
      </c>
      <c r="K282" s="449">
        <f t="shared" si="16"/>
        <v>12</v>
      </c>
      <c r="L282" s="399">
        <v>12</v>
      </c>
      <c r="M282" s="399"/>
      <c r="N282" s="68" t="e">
        <f>IF(L282="nio",0,IF(L282&gt;0,L282*J282/P282,0))*VLOOKUP(B282,'2-Kosten per locatie'!$A$15:$C$16,3,FALSE)</f>
        <v>#DIV/0!</v>
      </c>
      <c r="O282" s="68">
        <f t="shared" si="23"/>
        <v>0</v>
      </c>
      <c r="P282" s="69">
        <f>IF(L282="nio",0,IF(L282&gt;0,VLOOKUP(H282,'3-Productie normen'!A:I,VLOOKUP(L282,'3-Productie normen'!$B$38:$C$44,2,FALSE),FALSE)))</f>
        <v>0</v>
      </c>
      <c r="Q282" s="69">
        <f t="shared" si="24"/>
        <v>0</v>
      </c>
      <c r="R282" s="70"/>
      <c r="T282" s="43">
        <f t="shared" si="25"/>
        <v>36</v>
      </c>
    </row>
    <row r="283" spans="1:20" ht="14.1" customHeight="1">
      <c r="A283" s="53"/>
      <c r="B283" s="447" t="s">
        <v>214</v>
      </c>
      <c r="C283" s="447"/>
      <c r="D283" s="447" t="s">
        <v>711</v>
      </c>
      <c r="E283" s="503" t="s">
        <v>84</v>
      </c>
      <c r="F283" s="503"/>
      <c r="G283" s="437" t="s">
        <v>714</v>
      </c>
      <c r="H283" s="437" t="s">
        <v>16</v>
      </c>
      <c r="I283" s="451"/>
      <c r="J283" s="458">
        <v>14</v>
      </c>
      <c r="K283" s="449">
        <f t="shared" si="16"/>
        <v>200</v>
      </c>
      <c r="L283" s="399">
        <v>200</v>
      </c>
      <c r="M283" s="399"/>
      <c r="N283" s="68" t="e">
        <f>IF(L283="nio",0,IF(L283&gt;0,L283*J283/P283,0))*VLOOKUP(B283,'2-Kosten per locatie'!$A$15:$C$16,3,FALSE)</f>
        <v>#DIV/0!</v>
      </c>
      <c r="O283" s="68">
        <f t="shared" si="23"/>
        <v>0</v>
      </c>
      <c r="P283" s="69">
        <f>IF(L283="nio",0,IF(L283&gt;0,VLOOKUP(H283,'3-Productie normen'!A:I,VLOOKUP(L283,'3-Productie normen'!$B$38:$C$44,2,FALSE),FALSE)))</f>
        <v>0</v>
      </c>
      <c r="Q283" s="69">
        <f t="shared" si="24"/>
        <v>0</v>
      </c>
      <c r="R283" s="70"/>
      <c r="T283" s="43">
        <f t="shared" si="25"/>
        <v>2800</v>
      </c>
    </row>
    <row r="284" spans="1:20" ht="14.1" customHeight="1">
      <c r="A284" s="53"/>
      <c r="B284" s="447" t="s">
        <v>214</v>
      </c>
      <c r="C284" s="447"/>
      <c r="D284" s="447" t="s">
        <v>711</v>
      </c>
      <c r="E284" s="503" t="s">
        <v>84</v>
      </c>
      <c r="F284" s="503"/>
      <c r="G284" s="437" t="s">
        <v>715</v>
      </c>
      <c r="H284" s="437" t="s">
        <v>149</v>
      </c>
      <c r="I284" s="451"/>
      <c r="J284" s="458">
        <v>16</v>
      </c>
      <c r="K284" s="449">
        <f t="shared" si="16"/>
        <v>200</v>
      </c>
      <c r="L284" s="399">
        <v>200</v>
      </c>
      <c r="M284" s="399"/>
      <c r="N284" s="68" t="e">
        <f>IF(L284="nio",0,IF(L284&gt;0,L284*J284/P284,0))*VLOOKUP(B284,'2-Kosten per locatie'!$A$15:$C$16,3,FALSE)</f>
        <v>#DIV/0!</v>
      </c>
      <c r="O284" s="68">
        <f t="shared" si="23"/>
        <v>0</v>
      </c>
      <c r="P284" s="69">
        <f>IF(L284="nio",0,IF(L284&gt;0,VLOOKUP(H284,'3-Productie normen'!A:I,VLOOKUP(L284,'3-Productie normen'!$B$38:$C$44,2,FALSE),FALSE)))</f>
        <v>0</v>
      </c>
      <c r="Q284" s="69">
        <f t="shared" si="24"/>
        <v>0</v>
      </c>
      <c r="R284" s="70"/>
      <c r="T284" s="43">
        <f t="shared" si="25"/>
        <v>3200</v>
      </c>
    </row>
    <row r="285" spans="1:20" ht="14.1" customHeight="1">
      <c r="A285" s="53"/>
      <c r="B285" s="447" t="s">
        <v>214</v>
      </c>
      <c r="C285" s="447"/>
      <c r="D285" s="447" t="s">
        <v>711</v>
      </c>
      <c r="E285" s="503" t="s">
        <v>84</v>
      </c>
      <c r="F285" s="503"/>
      <c r="G285" s="437" t="s">
        <v>716</v>
      </c>
      <c r="H285" s="437" t="s">
        <v>666</v>
      </c>
      <c r="I285" s="451"/>
      <c r="J285" s="458">
        <v>51</v>
      </c>
      <c r="K285" s="449">
        <f t="shared" si="16"/>
        <v>200</v>
      </c>
      <c r="L285" s="399">
        <v>200</v>
      </c>
      <c r="M285" s="399"/>
      <c r="N285" s="68" t="e">
        <f>IF(L285="nio",0,IF(L285&gt;0,L285*J285/P285,0))*VLOOKUP(B285,'2-Kosten per locatie'!$A$15:$C$16,3,FALSE)</f>
        <v>#DIV/0!</v>
      </c>
      <c r="O285" s="68">
        <f t="shared" si="23"/>
        <v>0</v>
      </c>
      <c r="P285" s="69">
        <f>IF(L285="nio",0,IF(L285&gt;0,VLOOKUP(H285,'3-Productie normen'!A:I,VLOOKUP(L285,'3-Productie normen'!$B$38:$C$44,2,FALSE),FALSE)))</f>
        <v>0</v>
      </c>
      <c r="Q285" s="69">
        <f t="shared" si="24"/>
        <v>0</v>
      </c>
      <c r="R285" s="70"/>
      <c r="T285" s="43">
        <f t="shared" si="25"/>
        <v>10200</v>
      </c>
    </row>
    <row r="286" spans="1:20" ht="14.1" customHeight="1">
      <c r="A286" s="53"/>
      <c r="B286" s="447" t="s">
        <v>214</v>
      </c>
      <c r="C286" s="447"/>
      <c r="D286" s="447" t="s">
        <v>711</v>
      </c>
      <c r="E286" s="503" t="s">
        <v>84</v>
      </c>
      <c r="F286" s="503"/>
      <c r="G286" s="437" t="s">
        <v>717</v>
      </c>
      <c r="H286" s="437" t="s">
        <v>685</v>
      </c>
      <c r="I286" s="451"/>
      <c r="J286" s="458">
        <v>51</v>
      </c>
      <c r="K286" s="449">
        <f t="shared" si="16"/>
        <v>200</v>
      </c>
      <c r="L286" s="399">
        <v>200</v>
      </c>
      <c r="M286" s="399"/>
      <c r="N286" s="68" t="e">
        <f>IF(L286="nio",0,IF(L286&gt;0,L286*J286/P286,0))*VLOOKUP(B286,'2-Kosten per locatie'!$A$15:$C$16,3,FALSE)</f>
        <v>#DIV/0!</v>
      </c>
      <c r="O286" s="68">
        <f t="shared" si="23"/>
        <v>0</v>
      </c>
      <c r="P286" s="69">
        <f>IF(L286="nio",0,IF(L286&gt;0,VLOOKUP(H286,'3-Productie normen'!A:I,VLOOKUP(L286,'3-Productie normen'!$B$38:$C$44,2,FALSE),FALSE)))</f>
        <v>0</v>
      </c>
      <c r="Q286" s="69">
        <f t="shared" si="24"/>
        <v>0</v>
      </c>
      <c r="R286" s="70"/>
      <c r="T286" s="43">
        <f t="shared" si="25"/>
        <v>10200</v>
      </c>
    </row>
    <row r="287" spans="1:20" ht="14.1" customHeight="1">
      <c r="A287" s="53"/>
      <c r="B287" s="447" t="s">
        <v>214</v>
      </c>
      <c r="C287" s="447"/>
      <c r="D287" s="447" t="s">
        <v>711</v>
      </c>
      <c r="E287" s="503" t="s">
        <v>84</v>
      </c>
      <c r="F287" s="503"/>
      <c r="G287" s="437" t="s">
        <v>718</v>
      </c>
      <c r="H287" s="437" t="s">
        <v>685</v>
      </c>
      <c r="I287" s="451"/>
      <c r="J287" s="458">
        <v>51</v>
      </c>
      <c r="K287" s="449">
        <f t="shared" si="16"/>
        <v>200</v>
      </c>
      <c r="L287" s="399">
        <v>200</v>
      </c>
      <c r="M287" s="399"/>
      <c r="N287" s="68" t="e">
        <f>IF(L287="nio",0,IF(L287&gt;0,L287*J287/P287,0))*VLOOKUP(B287,'2-Kosten per locatie'!$A$15:$C$16,3,FALSE)</f>
        <v>#DIV/0!</v>
      </c>
      <c r="O287" s="68">
        <f t="shared" si="23"/>
        <v>0</v>
      </c>
      <c r="P287" s="69">
        <f>IF(L287="nio",0,IF(L287&gt;0,VLOOKUP(H287,'3-Productie normen'!A:I,VLOOKUP(L287,'3-Productie normen'!$B$38:$C$44,2,FALSE),FALSE)))</f>
        <v>0</v>
      </c>
      <c r="Q287" s="69">
        <f t="shared" si="24"/>
        <v>0</v>
      </c>
      <c r="R287" s="70"/>
      <c r="T287" s="43">
        <f t="shared" si="25"/>
        <v>10200</v>
      </c>
    </row>
    <row r="288" spans="1:20" ht="14.1" customHeight="1">
      <c r="A288" s="53"/>
      <c r="B288" s="447" t="s">
        <v>214</v>
      </c>
      <c r="C288" s="447"/>
      <c r="D288" s="447" t="s">
        <v>711</v>
      </c>
      <c r="E288" s="503" t="s">
        <v>84</v>
      </c>
      <c r="F288" s="503"/>
      <c r="G288" s="437" t="s">
        <v>719</v>
      </c>
      <c r="H288" s="437" t="s">
        <v>685</v>
      </c>
      <c r="I288" s="451"/>
      <c r="J288" s="458">
        <v>51</v>
      </c>
      <c r="K288" s="449">
        <f t="shared" si="16"/>
        <v>200</v>
      </c>
      <c r="L288" s="399">
        <v>200</v>
      </c>
      <c r="M288" s="399"/>
      <c r="N288" s="68" t="e">
        <f>IF(L288="nio",0,IF(L288&gt;0,L288*J288/P288,0))*VLOOKUP(B288,'2-Kosten per locatie'!$A$15:$C$16,3,FALSE)</f>
        <v>#DIV/0!</v>
      </c>
      <c r="O288" s="68">
        <f t="shared" si="23"/>
        <v>0</v>
      </c>
      <c r="P288" s="69">
        <f>IF(L288="nio",0,IF(L288&gt;0,VLOOKUP(H288,'3-Productie normen'!A:I,VLOOKUP(L288,'3-Productie normen'!$B$38:$C$44,2,FALSE),FALSE)))</f>
        <v>0</v>
      </c>
      <c r="Q288" s="69">
        <f t="shared" si="24"/>
        <v>0</v>
      </c>
      <c r="R288" s="70"/>
      <c r="T288" s="43">
        <f t="shared" si="25"/>
        <v>10200</v>
      </c>
    </row>
    <row r="289" spans="1:20" ht="14.1" customHeight="1">
      <c r="A289" s="53"/>
      <c r="B289" s="447" t="s">
        <v>214</v>
      </c>
      <c r="C289" s="447"/>
      <c r="D289" s="447" t="s">
        <v>711</v>
      </c>
      <c r="E289" s="503" t="s">
        <v>720</v>
      </c>
      <c r="F289" s="503"/>
      <c r="G289" s="437" t="s">
        <v>712</v>
      </c>
      <c r="H289" s="437" t="s">
        <v>209</v>
      </c>
      <c r="I289" s="451"/>
      <c r="J289" s="458">
        <v>63</v>
      </c>
      <c r="K289" s="449">
        <f t="shared" si="16"/>
        <v>200</v>
      </c>
      <c r="L289" s="399">
        <v>200</v>
      </c>
      <c r="M289" s="399"/>
      <c r="N289" s="68" t="e">
        <f>IF(L289="nio",0,IF(L289&gt;0,L289*J289/P289,0))*VLOOKUP(B289,'2-Kosten per locatie'!$A$15:$C$16,3,FALSE)</f>
        <v>#DIV/0!</v>
      </c>
      <c r="O289" s="68">
        <f t="shared" si="23"/>
        <v>0</v>
      </c>
      <c r="P289" s="69">
        <f>IF(L289="nio",0,IF(L289&gt;0,VLOOKUP(H289,'3-Productie normen'!A:I,VLOOKUP(L289,'3-Productie normen'!$B$38:$C$44,2,FALSE),FALSE)))</f>
        <v>0</v>
      </c>
      <c r="Q289" s="69">
        <f t="shared" si="24"/>
        <v>0</v>
      </c>
      <c r="R289" s="70"/>
      <c r="T289" s="43">
        <f t="shared" si="25"/>
        <v>12600</v>
      </c>
    </row>
    <row r="290" spans="1:20" ht="14.1" customHeight="1">
      <c r="A290" s="53"/>
      <c r="B290" s="447" t="s">
        <v>214</v>
      </c>
      <c r="C290" s="447"/>
      <c r="D290" s="447" t="s">
        <v>711</v>
      </c>
      <c r="E290" s="503" t="s">
        <v>720</v>
      </c>
      <c r="F290" s="503"/>
      <c r="G290" s="437" t="s">
        <v>714</v>
      </c>
      <c r="H290" s="437" t="s">
        <v>16</v>
      </c>
      <c r="I290" s="451"/>
      <c r="J290" s="458">
        <v>14</v>
      </c>
      <c r="K290" s="449">
        <f t="shared" si="16"/>
        <v>200</v>
      </c>
      <c r="L290" s="399">
        <v>200</v>
      </c>
      <c r="M290" s="399"/>
      <c r="N290" s="68" t="e">
        <f>IF(L290="nio",0,IF(L290&gt;0,L290*J290/P290,0))*VLOOKUP(B290,'2-Kosten per locatie'!$A$15:$C$16,3,FALSE)</f>
        <v>#DIV/0!</v>
      </c>
      <c r="O290" s="68">
        <f t="shared" si="23"/>
        <v>0</v>
      </c>
      <c r="P290" s="69">
        <f>IF(L290="nio",0,IF(L290&gt;0,VLOOKUP(H290,'3-Productie normen'!A:I,VLOOKUP(L290,'3-Productie normen'!$B$38:$C$44,2,FALSE),FALSE)))</f>
        <v>0</v>
      </c>
      <c r="Q290" s="69">
        <f t="shared" si="24"/>
        <v>0</v>
      </c>
      <c r="R290" s="70"/>
      <c r="T290" s="43">
        <f t="shared" si="25"/>
        <v>2800</v>
      </c>
    </row>
    <row r="291" spans="1:20" ht="14.1" customHeight="1">
      <c r="A291" s="53"/>
      <c r="B291" s="447" t="s">
        <v>214</v>
      </c>
      <c r="C291" s="447"/>
      <c r="D291" s="447" t="s">
        <v>711</v>
      </c>
      <c r="E291" s="503" t="s">
        <v>720</v>
      </c>
      <c r="F291" s="503"/>
      <c r="G291" s="437" t="s">
        <v>709</v>
      </c>
      <c r="H291" s="437" t="s">
        <v>149</v>
      </c>
      <c r="I291" s="451"/>
      <c r="J291" s="458">
        <v>16</v>
      </c>
      <c r="K291" s="449">
        <f t="shared" si="16"/>
        <v>200</v>
      </c>
      <c r="L291" s="399">
        <v>200</v>
      </c>
      <c r="M291" s="399"/>
      <c r="N291" s="68" t="e">
        <f>IF(L291="nio",0,IF(L291&gt;0,L291*J291/P291,0))*VLOOKUP(B291,'2-Kosten per locatie'!$A$15:$C$16,3,FALSE)</f>
        <v>#DIV/0!</v>
      </c>
      <c r="O291" s="68">
        <f t="shared" si="23"/>
        <v>0</v>
      </c>
      <c r="P291" s="69">
        <f>IF(L291="nio",0,IF(L291&gt;0,VLOOKUP(H291,'3-Productie normen'!A:I,VLOOKUP(L291,'3-Productie normen'!$B$38:$C$44,2,FALSE),FALSE)))</f>
        <v>0</v>
      </c>
      <c r="Q291" s="69">
        <f t="shared" si="24"/>
        <v>0</v>
      </c>
      <c r="R291" s="70"/>
      <c r="T291" s="43">
        <f t="shared" si="25"/>
        <v>3200</v>
      </c>
    </row>
    <row r="292" spans="1:20" ht="14.1" customHeight="1">
      <c r="A292" s="53"/>
      <c r="B292" s="447" t="s">
        <v>214</v>
      </c>
      <c r="C292" s="447"/>
      <c r="D292" s="447" t="s">
        <v>711</v>
      </c>
      <c r="E292" s="503" t="s">
        <v>720</v>
      </c>
      <c r="F292" s="503"/>
      <c r="G292" s="437" t="s">
        <v>721</v>
      </c>
      <c r="H292" s="437" t="s">
        <v>685</v>
      </c>
      <c r="I292" s="451"/>
      <c r="J292" s="458">
        <v>51</v>
      </c>
      <c r="K292" s="449">
        <f t="shared" si="16"/>
        <v>200</v>
      </c>
      <c r="L292" s="399">
        <v>200</v>
      </c>
      <c r="M292" s="399"/>
      <c r="N292" s="68" t="e">
        <f>IF(L292="nio",0,IF(L292&gt;0,L292*J292/P292,0))*VLOOKUP(B292,'2-Kosten per locatie'!$A$15:$C$16,3,FALSE)</f>
        <v>#DIV/0!</v>
      </c>
      <c r="O292" s="68">
        <f t="shared" si="23"/>
        <v>0</v>
      </c>
      <c r="P292" s="69">
        <f>IF(L292="nio",0,IF(L292&gt;0,VLOOKUP(H292,'3-Productie normen'!A:I,VLOOKUP(L292,'3-Productie normen'!$B$38:$C$44,2,FALSE),FALSE)))</f>
        <v>0</v>
      </c>
      <c r="Q292" s="69">
        <f t="shared" si="24"/>
        <v>0</v>
      </c>
      <c r="R292" s="70"/>
      <c r="T292" s="43">
        <f t="shared" si="25"/>
        <v>10200</v>
      </c>
    </row>
    <row r="293" spans="1:20" ht="14.1" customHeight="1">
      <c r="A293" s="53"/>
      <c r="B293" s="447" t="s">
        <v>214</v>
      </c>
      <c r="C293" s="447"/>
      <c r="D293" s="447" t="s">
        <v>711</v>
      </c>
      <c r="E293" s="503" t="s">
        <v>720</v>
      </c>
      <c r="F293" s="503"/>
      <c r="G293" s="437" t="s">
        <v>722</v>
      </c>
      <c r="H293" s="437" t="s">
        <v>685</v>
      </c>
      <c r="I293" s="451"/>
      <c r="J293" s="458">
        <v>51</v>
      </c>
      <c r="K293" s="449">
        <f t="shared" si="16"/>
        <v>200</v>
      </c>
      <c r="L293" s="399">
        <v>200</v>
      </c>
      <c r="M293" s="399"/>
      <c r="N293" s="68" t="e">
        <f>IF(L293="nio",0,IF(L293&gt;0,L293*J293/P293,0))*VLOOKUP(B293,'2-Kosten per locatie'!$A$15:$C$16,3,FALSE)</f>
        <v>#DIV/0!</v>
      </c>
      <c r="O293" s="68">
        <f t="shared" si="23"/>
        <v>0</v>
      </c>
      <c r="P293" s="69">
        <f>IF(L293="nio",0,IF(L293&gt;0,VLOOKUP(H293,'3-Productie normen'!A:I,VLOOKUP(L293,'3-Productie normen'!$B$38:$C$44,2,FALSE),FALSE)))</f>
        <v>0</v>
      </c>
      <c r="Q293" s="69">
        <f t="shared" si="24"/>
        <v>0</v>
      </c>
      <c r="R293" s="70"/>
      <c r="T293" s="43">
        <f t="shared" si="25"/>
        <v>10200</v>
      </c>
    </row>
    <row r="294" spans="1:20" ht="14.1" customHeight="1">
      <c r="A294" s="53"/>
      <c r="B294" s="447" t="s">
        <v>214</v>
      </c>
      <c r="C294" s="447"/>
      <c r="D294" s="447" t="s">
        <v>711</v>
      </c>
      <c r="E294" s="503" t="s">
        <v>720</v>
      </c>
      <c r="F294" s="503"/>
      <c r="G294" s="437" t="s">
        <v>723</v>
      </c>
      <c r="H294" s="437" t="s">
        <v>685</v>
      </c>
      <c r="I294" s="451"/>
      <c r="J294" s="458">
        <v>51</v>
      </c>
      <c r="K294" s="449">
        <f t="shared" si="16"/>
        <v>200</v>
      </c>
      <c r="L294" s="399">
        <v>200</v>
      </c>
      <c r="M294" s="399"/>
      <c r="N294" s="68" t="e">
        <f>IF(L294="nio",0,IF(L294&gt;0,L294*J294/P294,0))*VLOOKUP(B294,'2-Kosten per locatie'!$A$15:$C$16,3,FALSE)</f>
        <v>#DIV/0!</v>
      </c>
      <c r="O294" s="68">
        <f t="shared" si="23"/>
        <v>0</v>
      </c>
      <c r="P294" s="69">
        <f>IF(L294="nio",0,IF(L294&gt;0,VLOOKUP(H294,'3-Productie normen'!A:I,VLOOKUP(L294,'3-Productie normen'!$B$38:$C$44,2,FALSE),FALSE)))</f>
        <v>0</v>
      </c>
      <c r="Q294" s="69">
        <f t="shared" si="24"/>
        <v>0</v>
      </c>
      <c r="R294" s="70"/>
      <c r="T294" s="43">
        <f t="shared" si="25"/>
        <v>10200</v>
      </c>
    </row>
    <row r="295" spans="1:20" ht="14.1" customHeight="1">
      <c r="A295" s="53"/>
      <c r="B295" s="447" t="s">
        <v>214</v>
      </c>
      <c r="C295" s="447"/>
      <c r="D295" s="447" t="s">
        <v>711</v>
      </c>
      <c r="E295" s="503" t="s">
        <v>720</v>
      </c>
      <c r="F295" s="503"/>
      <c r="G295" s="437" t="s">
        <v>724</v>
      </c>
      <c r="H295" s="437" t="s">
        <v>685</v>
      </c>
      <c r="I295" s="451"/>
      <c r="J295" s="458">
        <v>51</v>
      </c>
      <c r="K295" s="449">
        <f t="shared" si="16"/>
        <v>200</v>
      </c>
      <c r="L295" s="399">
        <v>200</v>
      </c>
      <c r="M295" s="399"/>
      <c r="N295" s="68" t="e">
        <f>IF(L295="nio",0,IF(L295&gt;0,L295*J295/P295,0))*VLOOKUP(B295,'2-Kosten per locatie'!$A$15:$C$16,3,FALSE)</f>
        <v>#DIV/0!</v>
      </c>
      <c r="O295" s="68">
        <f t="shared" si="23"/>
        <v>0</v>
      </c>
      <c r="P295" s="69">
        <f>IF(L295="nio",0,IF(L295&gt;0,VLOOKUP(H295,'3-Productie normen'!A:I,VLOOKUP(L295,'3-Productie normen'!$B$38:$C$44,2,FALSE),FALSE)))</f>
        <v>0</v>
      </c>
      <c r="Q295" s="69">
        <f t="shared" si="24"/>
        <v>0</v>
      </c>
      <c r="R295" s="70"/>
      <c r="T295" s="43">
        <f t="shared" si="25"/>
        <v>10200</v>
      </c>
    </row>
    <row r="296" spans="1:20" ht="14.1" customHeight="1">
      <c r="A296" s="53">
        <v>284</v>
      </c>
      <c r="B296" s="447" t="s">
        <v>669</v>
      </c>
      <c r="C296" s="447"/>
      <c r="D296" s="447"/>
      <c r="E296" s="503" t="s">
        <v>668</v>
      </c>
      <c r="F296" s="503" t="s">
        <v>567</v>
      </c>
      <c r="G296" s="437" t="s">
        <v>568</v>
      </c>
      <c r="H296" s="437" t="s">
        <v>209</v>
      </c>
      <c r="I296" s="451" t="s">
        <v>658</v>
      </c>
      <c r="J296" s="458">
        <v>6</v>
      </c>
      <c r="K296" s="449">
        <f t="shared" si="16"/>
        <v>200</v>
      </c>
      <c r="L296" s="399">
        <v>200</v>
      </c>
      <c r="M296" s="67">
        <v>0</v>
      </c>
      <c r="N296" s="68" t="e">
        <f>IF(L296="nio",0,IF(L296&gt;0,L296*J296/P296,0))*VLOOKUP(B296,'2-Kosten per locatie'!$A$15:$C$16,3,FALSE)</f>
        <v>#DIV/0!</v>
      </c>
      <c r="O296" s="68">
        <f t="shared" si="23"/>
        <v>0</v>
      </c>
      <c r="P296" s="69">
        <f>IF(L296="nio",0,IF(L296&gt;0,VLOOKUP(H296,'3-Productie normen'!A:I,VLOOKUP(L296,'3-Productie normen'!$B$38:$C$44,2,FALSE),FALSE)))</f>
        <v>0</v>
      </c>
      <c r="Q296" s="69">
        <f t="shared" si="24"/>
        <v>0</v>
      </c>
      <c r="R296" s="70"/>
      <c r="T296" s="43">
        <f t="shared" si="25"/>
        <v>1200</v>
      </c>
    </row>
    <row r="297" spans="1:20" ht="14.1" customHeight="1">
      <c r="A297" s="53">
        <v>285</v>
      </c>
      <c r="B297" s="447" t="s">
        <v>669</v>
      </c>
      <c r="C297" s="447"/>
      <c r="D297" s="447"/>
      <c r="E297" s="503" t="s">
        <v>668</v>
      </c>
      <c r="F297" s="503" t="s">
        <v>567</v>
      </c>
      <c r="G297" s="437" t="s">
        <v>569</v>
      </c>
      <c r="H297" s="437" t="s">
        <v>675</v>
      </c>
      <c r="I297" s="451" t="s">
        <v>659</v>
      </c>
      <c r="J297" s="458">
        <v>67</v>
      </c>
      <c r="K297" s="449">
        <f t="shared" si="16"/>
        <v>12</v>
      </c>
      <c r="L297" s="399">
        <v>12</v>
      </c>
      <c r="M297" s="67">
        <v>0</v>
      </c>
      <c r="N297" s="68" t="e">
        <f>IF(L297="nio",0,IF(L297&gt;0,L297*J297/P297,0))*VLOOKUP(B297,'2-Kosten per locatie'!$A$15:$C$16,3,FALSE)</f>
        <v>#DIV/0!</v>
      </c>
      <c r="O297" s="68">
        <f t="shared" si="17"/>
        <v>0</v>
      </c>
      <c r="P297" s="69">
        <f>IF(L297="nio",0,IF(L297&gt;0,VLOOKUP(H297,'3-Productie normen'!A:I,VLOOKUP(L297,'3-Productie normen'!$B$38:$C$44,2,FALSE),FALSE)))</f>
        <v>0</v>
      </c>
      <c r="Q297" s="69">
        <f t="shared" si="18"/>
        <v>0</v>
      </c>
      <c r="R297" s="70"/>
      <c r="T297" s="43">
        <f t="shared" si="19"/>
        <v>804</v>
      </c>
    </row>
    <row r="298" spans="1:20" ht="14.1" customHeight="1">
      <c r="A298" s="53">
        <v>286</v>
      </c>
      <c r="B298" s="447" t="s">
        <v>669</v>
      </c>
      <c r="C298" s="447"/>
      <c r="D298" s="447"/>
      <c r="E298" s="503" t="s">
        <v>668</v>
      </c>
      <c r="F298" s="503" t="s">
        <v>567</v>
      </c>
      <c r="G298" s="437" t="s">
        <v>207</v>
      </c>
      <c r="H298" s="437" t="s">
        <v>207</v>
      </c>
      <c r="I298" s="451" t="s">
        <v>650</v>
      </c>
      <c r="J298" s="458">
        <v>16</v>
      </c>
      <c r="K298" s="449">
        <f t="shared" si="16"/>
        <v>120</v>
      </c>
      <c r="L298" s="399">
        <v>120</v>
      </c>
      <c r="M298" s="67">
        <v>0</v>
      </c>
      <c r="N298" s="68" t="e">
        <f>IF(L298="nio",0,IF(L298&gt;0,L298*J298/P298,0))*VLOOKUP(B298,'2-Kosten per locatie'!$A$15:$C$16,3,FALSE)</f>
        <v>#DIV/0!</v>
      </c>
      <c r="O298" s="68">
        <f t="shared" si="17"/>
        <v>0</v>
      </c>
      <c r="P298" s="69">
        <f>IF(L298="nio",0,IF(L298&gt;0,VLOOKUP(H298,'3-Productie normen'!A:I,VLOOKUP(L298,'3-Productie normen'!$B$38:$C$44,2,FALSE),FALSE)))</f>
        <v>0</v>
      </c>
      <c r="Q298" s="69">
        <f t="shared" si="18"/>
        <v>0</v>
      </c>
      <c r="R298" s="70"/>
      <c r="T298" s="43">
        <f t="shared" si="19"/>
        <v>1920</v>
      </c>
    </row>
    <row r="299" spans="1:20" ht="14.1" customHeight="1">
      <c r="A299" s="53">
        <v>287</v>
      </c>
      <c r="B299" s="447" t="s">
        <v>669</v>
      </c>
      <c r="C299" s="447"/>
      <c r="D299" s="447"/>
      <c r="E299" s="503" t="s">
        <v>668</v>
      </c>
      <c r="F299" s="503" t="s">
        <v>567</v>
      </c>
      <c r="G299" s="437" t="s">
        <v>570</v>
      </c>
      <c r="H299" s="447" t="s">
        <v>680</v>
      </c>
      <c r="I299" s="451" t="s">
        <v>658</v>
      </c>
      <c r="J299" s="458">
        <v>1160</v>
      </c>
      <c r="K299" s="449">
        <f t="shared" si="16"/>
        <v>0</v>
      </c>
      <c r="L299" s="461" t="s">
        <v>677</v>
      </c>
      <c r="M299" s="67">
        <v>0</v>
      </c>
      <c r="N299" s="68">
        <f>IF(L299="nio",0,IF(L299&gt;0,L299*J299/P299,0))*VLOOKUP(B299,'2-Kosten per locatie'!$A$15:$C$16,3,FALSE)</f>
        <v>0</v>
      </c>
      <c r="O299" s="68">
        <f t="shared" si="17"/>
        <v>0</v>
      </c>
      <c r="P299" s="69">
        <f>IF(L299="nio",0,IF(L299&gt;0,VLOOKUP(H299,'3-Productie normen'!A:I,VLOOKUP(L299,'3-Productie normen'!$B$38:$C$44,2,FALSE),FALSE)))</f>
        <v>0</v>
      </c>
      <c r="Q299" s="69">
        <f t="shared" si="18"/>
        <v>0</v>
      </c>
      <c r="R299" s="70"/>
      <c r="T299" s="43">
        <f t="shared" si="19"/>
        <v>0</v>
      </c>
    </row>
    <row r="300" spans="1:20" ht="14.1" customHeight="1">
      <c r="A300" s="53">
        <v>288</v>
      </c>
      <c r="B300" s="447" t="s">
        <v>669</v>
      </c>
      <c r="C300" s="447"/>
      <c r="D300" s="447"/>
      <c r="E300" s="503" t="s">
        <v>668</v>
      </c>
      <c r="F300" s="503" t="s">
        <v>567</v>
      </c>
      <c r="G300" s="437" t="s">
        <v>571</v>
      </c>
      <c r="H300" s="437" t="s">
        <v>85</v>
      </c>
      <c r="I300" s="451" t="s">
        <v>653</v>
      </c>
      <c r="J300" s="458">
        <v>5</v>
      </c>
      <c r="K300" s="449">
        <f t="shared" si="16"/>
        <v>200</v>
      </c>
      <c r="L300" s="399">
        <v>200</v>
      </c>
      <c r="M300" s="67">
        <v>0</v>
      </c>
      <c r="N300" s="68" t="e">
        <f>IF(L300="nio",0,IF(L300&gt;0,L300*J300/P300,0))*VLOOKUP(B300,'2-Kosten per locatie'!$A$15:$C$16,3,FALSE)</f>
        <v>#DIV/0!</v>
      </c>
      <c r="O300" s="68">
        <f t="shared" si="17"/>
        <v>0</v>
      </c>
      <c r="P300" s="69">
        <f>IF(L300="nio",0,IF(L300&gt;0,VLOOKUP(H300,'3-Productie normen'!A:I,VLOOKUP(L300,'3-Productie normen'!$B$38:$C$44,2,FALSE),FALSE)))</f>
        <v>0</v>
      </c>
      <c r="Q300" s="69">
        <f t="shared" si="18"/>
        <v>0</v>
      </c>
      <c r="R300" s="70"/>
      <c r="T300" s="43">
        <f t="shared" si="19"/>
        <v>1000</v>
      </c>
    </row>
    <row r="301" spans="1:20" ht="14.1" customHeight="1">
      <c r="A301" s="53">
        <v>289</v>
      </c>
      <c r="B301" s="447" t="s">
        <v>669</v>
      </c>
      <c r="C301" s="447"/>
      <c r="D301" s="447"/>
      <c r="E301" s="503" t="s">
        <v>668</v>
      </c>
      <c r="F301" s="503" t="s">
        <v>567</v>
      </c>
      <c r="G301" s="437" t="s">
        <v>571</v>
      </c>
      <c r="H301" s="447" t="s">
        <v>680</v>
      </c>
      <c r="I301" s="451" t="s">
        <v>653</v>
      </c>
      <c r="J301" s="458">
        <v>5</v>
      </c>
      <c r="K301" s="449">
        <f t="shared" si="16"/>
        <v>0</v>
      </c>
      <c r="L301" s="461" t="s">
        <v>677</v>
      </c>
      <c r="M301" s="67">
        <v>0</v>
      </c>
      <c r="N301" s="68">
        <f>IF(L301="nio",0,IF(L301&gt;0,L301*J301/P301,0))*VLOOKUP(B301,'2-Kosten per locatie'!$A$15:$C$16,3,FALSE)</f>
        <v>0</v>
      </c>
      <c r="O301" s="68">
        <f t="shared" si="17"/>
        <v>0</v>
      </c>
      <c r="P301" s="69">
        <f>IF(L301="nio",0,IF(L301&gt;0,VLOOKUP(H301,'3-Productie normen'!A:I,VLOOKUP(L301,'3-Productie normen'!$B$38:$C$44,2,FALSE),FALSE)))</f>
        <v>0</v>
      </c>
      <c r="Q301" s="69">
        <f t="shared" si="18"/>
        <v>0</v>
      </c>
      <c r="R301" s="70"/>
      <c r="T301" s="43">
        <f t="shared" si="19"/>
        <v>0</v>
      </c>
    </row>
    <row r="302" spans="1:20" ht="14.1" customHeight="1">
      <c r="A302" s="53">
        <v>290</v>
      </c>
      <c r="B302" s="447" t="s">
        <v>669</v>
      </c>
      <c r="C302" s="447"/>
      <c r="D302" s="447"/>
      <c r="E302" s="503" t="s">
        <v>668</v>
      </c>
      <c r="F302" s="503" t="s">
        <v>567</v>
      </c>
      <c r="G302" s="437" t="s">
        <v>572</v>
      </c>
      <c r="H302" s="447" t="s">
        <v>680</v>
      </c>
      <c r="I302" s="451" t="s">
        <v>658</v>
      </c>
      <c r="J302" s="458">
        <v>42</v>
      </c>
      <c r="K302" s="449">
        <f t="shared" si="16"/>
        <v>0</v>
      </c>
      <c r="L302" s="461" t="s">
        <v>677</v>
      </c>
      <c r="M302" s="67">
        <v>0</v>
      </c>
      <c r="N302" s="68">
        <f>IF(L302="nio",0,IF(L302&gt;0,L302*J302/P302,0))*VLOOKUP(B302,'2-Kosten per locatie'!$A$15:$C$16,3,FALSE)</f>
        <v>0</v>
      </c>
      <c r="O302" s="68">
        <f t="shared" si="17"/>
        <v>0</v>
      </c>
      <c r="P302" s="69">
        <f>IF(L302="nio",0,IF(L302&gt;0,VLOOKUP(H302,'3-Productie normen'!A:I,VLOOKUP(L302,'3-Productie normen'!$B$38:$C$44,2,FALSE),FALSE)))</f>
        <v>0</v>
      </c>
      <c r="Q302" s="69">
        <f t="shared" si="18"/>
        <v>0</v>
      </c>
      <c r="R302" s="70"/>
      <c r="T302" s="43">
        <f t="shared" si="19"/>
        <v>0</v>
      </c>
    </row>
    <row r="303" spans="1:20" ht="14.1" customHeight="1">
      <c r="A303" s="53">
        <v>291</v>
      </c>
      <c r="B303" s="447" t="s">
        <v>669</v>
      </c>
      <c r="C303" s="447"/>
      <c r="D303" s="447"/>
      <c r="E303" s="503" t="s">
        <v>668</v>
      </c>
      <c r="F303" s="503" t="s">
        <v>567</v>
      </c>
      <c r="G303" s="437" t="s">
        <v>573</v>
      </c>
      <c r="H303" s="437" t="s">
        <v>209</v>
      </c>
      <c r="I303" s="451" t="s">
        <v>650</v>
      </c>
      <c r="J303" s="458">
        <v>4</v>
      </c>
      <c r="K303" s="449">
        <f t="shared" si="16"/>
        <v>200</v>
      </c>
      <c r="L303" s="399">
        <v>200</v>
      </c>
      <c r="M303" s="67">
        <v>0</v>
      </c>
      <c r="N303" s="68" t="e">
        <f>IF(L303="nio",0,IF(L303&gt;0,L303*J303/P303,0))*VLOOKUP(B303,'2-Kosten per locatie'!$A$15:$C$16,3,FALSE)</f>
        <v>#DIV/0!</v>
      </c>
      <c r="O303" s="68">
        <f t="shared" si="17"/>
        <v>0</v>
      </c>
      <c r="P303" s="69">
        <f>IF(L303="nio",0,IF(L303&gt;0,VLOOKUP(H303,'3-Productie normen'!A:I,VLOOKUP(L303,'3-Productie normen'!$B$38:$C$44,2,FALSE),FALSE)))</f>
        <v>0</v>
      </c>
      <c r="Q303" s="69">
        <f t="shared" si="18"/>
        <v>0</v>
      </c>
      <c r="R303" s="70"/>
      <c r="T303" s="43">
        <f t="shared" si="19"/>
        <v>800</v>
      </c>
    </row>
    <row r="304" spans="1:20" ht="14.1" customHeight="1">
      <c r="A304" s="53">
        <v>292</v>
      </c>
      <c r="B304" s="447" t="s">
        <v>669</v>
      </c>
      <c r="C304" s="447"/>
      <c r="D304" s="447"/>
      <c r="E304" s="503" t="s">
        <v>84</v>
      </c>
      <c r="F304" s="503"/>
      <c r="G304" s="437" t="s">
        <v>574</v>
      </c>
      <c r="H304" s="437" t="s">
        <v>207</v>
      </c>
      <c r="I304" s="451" t="s">
        <v>650</v>
      </c>
      <c r="J304" s="458">
        <v>60</v>
      </c>
      <c r="K304" s="449">
        <f t="shared" si="16"/>
        <v>120</v>
      </c>
      <c r="L304" s="399">
        <v>120</v>
      </c>
      <c r="M304" s="67">
        <v>0</v>
      </c>
      <c r="N304" s="68" t="e">
        <f>IF(L304="nio",0,IF(L304&gt;0,L304*J304/P304,0))*VLOOKUP(B304,'2-Kosten per locatie'!$A$15:$C$16,3,FALSE)</f>
        <v>#DIV/0!</v>
      </c>
      <c r="O304" s="68">
        <f t="shared" si="17"/>
        <v>0</v>
      </c>
      <c r="P304" s="69">
        <f>IF(L304="nio",0,IF(L304&gt;0,VLOOKUP(H304,'3-Productie normen'!A:I,VLOOKUP(L304,'3-Productie normen'!$B$38:$C$44,2,FALSE),FALSE)))</f>
        <v>0</v>
      </c>
      <c r="Q304" s="69">
        <f t="shared" si="18"/>
        <v>0</v>
      </c>
      <c r="R304" s="70"/>
      <c r="T304" s="43">
        <f t="shared" si="19"/>
        <v>7200</v>
      </c>
    </row>
    <row r="305" spans="1:20" ht="14.1" customHeight="1">
      <c r="A305" s="53">
        <v>293</v>
      </c>
      <c r="B305" s="447" t="s">
        <v>669</v>
      </c>
      <c r="C305" s="447"/>
      <c r="D305" s="447"/>
      <c r="E305" s="503" t="s">
        <v>84</v>
      </c>
      <c r="F305" s="503"/>
      <c r="G305" s="437" t="s">
        <v>467</v>
      </c>
      <c r="H305" s="447" t="s">
        <v>85</v>
      </c>
      <c r="I305" s="451" t="s">
        <v>650</v>
      </c>
      <c r="J305" s="458">
        <v>12</v>
      </c>
      <c r="K305" s="449">
        <f t="shared" si="16"/>
        <v>200</v>
      </c>
      <c r="L305" s="399">
        <v>200</v>
      </c>
      <c r="M305" s="67">
        <v>0</v>
      </c>
      <c r="N305" s="68" t="e">
        <f>IF(L305="nio",0,IF(L305&gt;0,L305*J305/P305,0))*VLOOKUP(B305,'2-Kosten per locatie'!$A$15:$C$16,3,FALSE)</f>
        <v>#DIV/0!</v>
      </c>
      <c r="O305" s="68">
        <f t="shared" si="17"/>
        <v>0</v>
      </c>
      <c r="P305" s="69">
        <f>IF(L305="nio",0,IF(L305&gt;0,VLOOKUP(H305,'3-Productie normen'!A:I,VLOOKUP(L305,'3-Productie normen'!$B$38:$C$44,2,FALSE),FALSE)))</f>
        <v>0</v>
      </c>
      <c r="Q305" s="69">
        <f t="shared" si="18"/>
        <v>0</v>
      </c>
      <c r="R305" s="70"/>
      <c r="T305" s="43">
        <f t="shared" si="19"/>
        <v>2400</v>
      </c>
    </row>
    <row r="306" spans="1:20" ht="14.1" customHeight="1">
      <c r="A306" s="53">
        <v>294</v>
      </c>
      <c r="B306" s="447" t="s">
        <v>669</v>
      </c>
      <c r="C306" s="447"/>
      <c r="D306" s="447"/>
      <c r="E306" s="503" t="s">
        <v>84</v>
      </c>
      <c r="F306" s="503"/>
      <c r="G306" s="437" t="s">
        <v>486</v>
      </c>
      <c r="H306" s="437" t="s">
        <v>149</v>
      </c>
      <c r="I306" s="451" t="s">
        <v>650</v>
      </c>
      <c r="J306" s="458">
        <v>16</v>
      </c>
      <c r="K306" s="449">
        <f t="shared" si="16"/>
        <v>120</v>
      </c>
      <c r="L306" s="399">
        <v>120</v>
      </c>
      <c r="M306" s="67">
        <v>0</v>
      </c>
      <c r="N306" s="68" t="e">
        <f>IF(L306="nio",0,IF(L306&gt;0,L306*J306/P306,0))*VLOOKUP(B306,'2-Kosten per locatie'!$A$15:$C$16,3,FALSE)</f>
        <v>#DIV/0!</v>
      </c>
      <c r="O306" s="68">
        <f t="shared" si="17"/>
        <v>0</v>
      </c>
      <c r="P306" s="69">
        <f>IF(L306="nio",0,IF(L306&gt;0,VLOOKUP(H306,'3-Productie normen'!A:I,VLOOKUP(L306,'3-Productie normen'!$B$38:$C$44,2,FALSE),FALSE)))</f>
        <v>0</v>
      </c>
      <c r="Q306" s="69">
        <f t="shared" si="18"/>
        <v>0</v>
      </c>
      <c r="R306" s="70"/>
      <c r="T306" s="43">
        <f t="shared" si="19"/>
        <v>1920</v>
      </c>
    </row>
    <row r="307" spans="1:20" ht="14.1" customHeight="1">
      <c r="A307" s="53">
        <v>295</v>
      </c>
      <c r="B307" s="447" t="s">
        <v>669</v>
      </c>
      <c r="C307" s="447"/>
      <c r="D307" s="447"/>
      <c r="E307" s="503" t="s">
        <v>84</v>
      </c>
      <c r="F307" s="503"/>
      <c r="G307" s="437" t="s">
        <v>467</v>
      </c>
      <c r="H307" s="447" t="s">
        <v>85</v>
      </c>
      <c r="I307" s="451" t="s">
        <v>650</v>
      </c>
      <c r="J307" s="458">
        <v>12</v>
      </c>
      <c r="K307" s="449">
        <f t="shared" si="16"/>
        <v>200</v>
      </c>
      <c r="L307" s="399">
        <v>200</v>
      </c>
      <c r="M307" s="67">
        <v>0</v>
      </c>
      <c r="N307" s="68" t="e">
        <f>IF(L307="nio",0,IF(L307&gt;0,L307*J307/P307,0))*VLOOKUP(B307,'2-Kosten per locatie'!$A$15:$C$16,3,FALSE)</f>
        <v>#DIV/0!</v>
      </c>
      <c r="O307" s="68">
        <f t="shared" si="17"/>
        <v>0</v>
      </c>
      <c r="P307" s="69">
        <f>IF(L307="nio",0,IF(L307&gt;0,VLOOKUP(H307,'3-Productie normen'!A:I,VLOOKUP(L307,'3-Productie normen'!$B$38:$C$44,2,FALSE),FALSE)))</f>
        <v>0</v>
      </c>
      <c r="Q307" s="69">
        <f t="shared" si="18"/>
        <v>0</v>
      </c>
      <c r="R307" s="70"/>
      <c r="T307" s="43">
        <f t="shared" si="19"/>
        <v>2400</v>
      </c>
    </row>
    <row r="308" spans="1:20" ht="14.1" customHeight="1">
      <c r="A308" s="53">
        <v>296</v>
      </c>
      <c r="B308" s="447" t="s">
        <v>669</v>
      </c>
      <c r="C308" s="447"/>
      <c r="D308" s="447"/>
      <c r="E308" s="503" t="s">
        <v>84</v>
      </c>
      <c r="F308" s="503"/>
      <c r="G308" s="437" t="s">
        <v>575</v>
      </c>
      <c r="H308" s="437" t="s">
        <v>209</v>
      </c>
      <c r="I308" s="451" t="s">
        <v>650</v>
      </c>
      <c r="J308" s="458">
        <v>80</v>
      </c>
      <c r="K308" s="449">
        <f t="shared" si="16"/>
        <v>200</v>
      </c>
      <c r="L308" s="399">
        <v>200</v>
      </c>
      <c r="M308" s="67">
        <v>0</v>
      </c>
      <c r="N308" s="68" t="e">
        <f>IF(L308="nio",0,IF(L308&gt;0,L308*J308/P308,0))*VLOOKUP(B308,'2-Kosten per locatie'!$A$15:$C$16,3,FALSE)</f>
        <v>#DIV/0!</v>
      </c>
      <c r="O308" s="68">
        <f t="shared" si="17"/>
        <v>0</v>
      </c>
      <c r="P308" s="69">
        <f>IF(L308="nio",0,IF(L308&gt;0,VLOOKUP(H308,'3-Productie normen'!A:I,VLOOKUP(L308,'3-Productie normen'!$B$38:$C$44,2,FALSE),FALSE)))</f>
        <v>0</v>
      </c>
      <c r="Q308" s="69">
        <f t="shared" si="18"/>
        <v>0</v>
      </c>
      <c r="R308" s="70"/>
      <c r="T308" s="43">
        <f t="shared" si="19"/>
        <v>16000</v>
      </c>
    </row>
    <row r="309" spans="1:20" ht="14.1" customHeight="1">
      <c r="A309" s="53">
        <v>297</v>
      </c>
      <c r="B309" s="447" t="s">
        <v>669</v>
      </c>
      <c r="C309" s="447"/>
      <c r="D309" s="447"/>
      <c r="E309" s="503" t="s">
        <v>84</v>
      </c>
      <c r="F309" s="503"/>
      <c r="G309" s="437" t="s">
        <v>576</v>
      </c>
      <c r="H309" s="447" t="s">
        <v>685</v>
      </c>
      <c r="I309" s="451" t="s">
        <v>660</v>
      </c>
      <c r="J309" s="458">
        <v>53</v>
      </c>
      <c r="K309" s="449">
        <f t="shared" si="16"/>
        <v>200</v>
      </c>
      <c r="L309" s="399">
        <v>200</v>
      </c>
      <c r="M309" s="67">
        <v>0</v>
      </c>
      <c r="N309" s="68" t="e">
        <f>IF(L309="nio",0,IF(L309&gt;0,L309*J309/P309,0))*VLOOKUP(B309,'2-Kosten per locatie'!$A$15:$C$16,3,FALSE)</f>
        <v>#DIV/0!</v>
      </c>
      <c r="O309" s="68">
        <f t="shared" si="17"/>
        <v>0</v>
      </c>
      <c r="P309" s="69">
        <f>IF(L309="nio",0,IF(L309&gt;0,VLOOKUP(H309,'3-Productie normen'!A:I,VLOOKUP(L309,'3-Productie normen'!$B$38:$C$44,2,FALSE),FALSE)))</f>
        <v>0</v>
      </c>
      <c r="Q309" s="69">
        <f t="shared" si="18"/>
        <v>0</v>
      </c>
      <c r="R309" s="70"/>
      <c r="T309" s="43">
        <f t="shared" si="19"/>
        <v>10600</v>
      </c>
    </row>
    <row r="310" spans="1:20" ht="14.1" customHeight="1">
      <c r="A310" s="53">
        <v>298</v>
      </c>
      <c r="B310" s="447" t="s">
        <v>669</v>
      </c>
      <c r="C310" s="447"/>
      <c r="D310" s="447"/>
      <c r="E310" s="503" t="s">
        <v>84</v>
      </c>
      <c r="F310" s="503"/>
      <c r="G310" s="437" t="s">
        <v>577</v>
      </c>
      <c r="H310" s="437" t="s">
        <v>209</v>
      </c>
      <c r="I310" s="451" t="s">
        <v>650</v>
      </c>
      <c r="J310" s="458">
        <v>78</v>
      </c>
      <c r="K310" s="449">
        <f t="shared" si="16"/>
        <v>200</v>
      </c>
      <c r="L310" s="399">
        <v>200</v>
      </c>
      <c r="M310" s="67">
        <v>0</v>
      </c>
      <c r="N310" s="68" t="e">
        <f>IF(L310="nio",0,IF(L310&gt;0,L310*J310/P310,0))*VLOOKUP(B310,'2-Kosten per locatie'!$A$15:$C$16,3,FALSE)</f>
        <v>#DIV/0!</v>
      </c>
      <c r="O310" s="68">
        <f t="shared" si="17"/>
        <v>0</v>
      </c>
      <c r="P310" s="69">
        <f>IF(L310="nio",0,IF(L310&gt;0,VLOOKUP(H310,'3-Productie normen'!A:I,VLOOKUP(L310,'3-Productie normen'!$B$38:$C$44,2,FALSE),FALSE)))</f>
        <v>0</v>
      </c>
      <c r="Q310" s="69">
        <f t="shared" si="18"/>
        <v>0</v>
      </c>
      <c r="R310" s="70"/>
      <c r="T310" s="43">
        <f t="shared" si="19"/>
        <v>15600</v>
      </c>
    </row>
    <row r="311" spans="1:20" ht="14.1" customHeight="1">
      <c r="A311" s="53">
        <v>299</v>
      </c>
      <c r="B311" s="447" t="s">
        <v>669</v>
      </c>
      <c r="C311" s="447"/>
      <c r="D311" s="447"/>
      <c r="E311" s="503" t="s">
        <v>84</v>
      </c>
      <c r="F311" s="503"/>
      <c r="G311" s="437" t="s">
        <v>315</v>
      </c>
      <c r="H311" s="447" t="s">
        <v>685</v>
      </c>
      <c r="I311" s="451" t="s">
        <v>650</v>
      </c>
      <c r="J311" s="458">
        <v>55</v>
      </c>
      <c r="K311" s="449">
        <f t="shared" si="16"/>
        <v>200</v>
      </c>
      <c r="L311" s="399">
        <v>200</v>
      </c>
      <c r="M311" s="67">
        <v>0</v>
      </c>
      <c r="N311" s="68" t="e">
        <f>IF(L311="nio",0,IF(L311&gt;0,L311*J311/P311,0))*VLOOKUP(B311,'2-Kosten per locatie'!$A$15:$C$16,3,FALSE)</f>
        <v>#DIV/0!</v>
      </c>
      <c r="O311" s="68">
        <f t="shared" si="17"/>
        <v>0</v>
      </c>
      <c r="P311" s="69">
        <f>IF(L311="nio",0,IF(L311&gt;0,VLOOKUP(H311,'3-Productie normen'!A:I,VLOOKUP(L311,'3-Productie normen'!$B$38:$C$44,2,FALSE),FALSE)))</f>
        <v>0</v>
      </c>
      <c r="Q311" s="69">
        <f t="shared" si="18"/>
        <v>0</v>
      </c>
      <c r="R311" s="70"/>
      <c r="T311" s="43">
        <f t="shared" si="19"/>
        <v>11000</v>
      </c>
    </row>
    <row r="312" spans="1:20" ht="14.1" customHeight="1">
      <c r="A312" s="53">
        <v>300</v>
      </c>
      <c r="B312" s="447" t="s">
        <v>669</v>
      </c>
      <c r="C312" s="447"/>
      <c r="D312" s="447"/>
      <c r="E312" s="503" t="s">
        <v>84</v>
      </c>
      <c r="F312" s="503"/>
      <c r="G312" s="437" t="s">
        <v>315</v>
      </c>
      <c r="H312" s="447" t="s">
        <v>685</v>
      </c>
      <c r="I312" s="451" t="s">
        <v>660</v>
      </c>
      <c r="J312" s="458">
        <v>55</v>
      </c>
      <c r="K312" s="449">
        <f t="shared" si="16"/>
        <v>200</v>
      </c>
      <c r="L312" s="399">
        <v>200</v>
      </c>
      <c r="M312" s="67">
        <v>0</v>
      </c>
      <c r="N312" s="68" t="e">
        <f>IF(L312="nio",0,IF(L312&gt;0,L312*J312/P312,0))*VLOOKUP(B312,'2-Kosten per locatie'!$A$15:$C$16,3,FALSE)</f>
        <v>#DIV/0!</v>
      </c>
      <c r="O312" s="68">
        <f t="shared" si="17"/>
        <v>0</v>
      </c>
      <c r="P312" s="69">
        <f>IF(L312="nio",0,IF(L312&gt;0,VLOOKUP(H312,'3-Productie normen'!A:I,VLOOKUP(L312,'3-Productie normen'!$B$38:$C$44,2,FALSE),FALSE)))</f>
        <v>0</v>
      </c>
      <c r="Q312" s="69">
        <f t="shared" si="18"/>
        <v>0</v>
      </c>
      <c r="R312" s="70"/>
      <c r="T312" s="43">
        <f t="shared" si="19"/>
        <v>11000</v>
      </c>
    </row>
    <row r="313" spans="1:20" ht="14.1" customHeight="1">
      <c r="A313" s="53">
        <v>301</v>
      </c>
      <c r="B313" s="447" t="s">
        <v>669</v>
      </c>
      <c r="C313" s="447"/>
      <c r="D313" s="447"/>
      <c r="E313" s="503" t="s">
        <v>84</v>
      </c>
      <c r="F313" s="503"/>
      <c r="G313" s="437" t="s">
        <v>578</v>
      </c>
      <c r="H313" s="437" t="s">
        <v>149</v>
      </c>
      <c r="I313" s="451" t="s">
        <v>650</v>
      </c>
      <c r="J313" s="458">
        <v>16</v>
      </c>
      <c r="K313" s="449">
        <f t="shared" si="16"/>
        <v>120</v>
      </c>
      <c r="L313" s="399">
        <v>120</v>
      </c>
      <c r="M313" s="67">
        <v>0</v>
      </c>
      <c r="N313" s="68" t="e">
        <f>IF(L313="nio",0,IF(L313&gt;0,L313*J313/P313,0))*VLOOKUP(B313,'2-Kosten per locatie'!$A$15:$C$16,3,FALSE)</f>
        <v>#DIV/0!</v>
      </c>
      <c r="O313" s="68">
        <f t="shared" si="17"/>
        <v>0</v>
      </c>
      <c r="P313" s="69">
        <f>IF(L313="nio",0,IF(L313&gt;0,VLOOKUP(H313,'3-Productie normen'!A:I,VLOOKUP(L313,'3-Productie normen'!$B$38:$C$44,2,FALSE),FALSE)))</f>
        <v>0</v>
      </c>
      <c r="Q313" s="69">
        <f t="shared" si="18"/>
        <v>0</v>
      </c>
      <c r="R313" s="70"/>
      <c r="T313" s="43">
        <f t="shared" si="19"/>
        <v>1920</v>
      </c>
    </row>
    <row r="314" spans="1:20" ht="14.1" customHeight="1">
      <c r="A314" s="53">
        <v>302</v>
      </c>
      <c r="B314" s="447" t="s">
        <v>669</v>
      </c>
      <c r="C314" s="447"/>
      <c r="D314" s="447"/>
      <c r="E314" s="503" t="s">
        <v>84</v>
      </c>
      <c r="F314" s="503"/>
      <c r="G314" s="437" t="s">
        <v>579</v>
      </c>
      <c r="H314" s="437" t="s">
        <v>149</v>
      </c>
      <c r="I314" s="451" t="s">
        <v>650</v>
      </c>
      <c r="J314" s="458">
        <v>10</v>
      </c>
      <c r="K314" s="449">
        <f t="shared" si="16"/>
        <v>120</v>
      </c>
      <c r="L314" s="399">
        <v>120</v>
      </c>
      <c r="M314" s="67">
        <v>0</v>
      </c>
      <c r="N314" s="68" t="e">
        <f>IF(L314="nio",0,IF(L314&gt;0,L314*J314/P314,0))*VLOOKUP(B314,'2-Kosten per locatie'!$A$15:$C$16,3,FALSE)</f>
        <v>#DIV/0!</v>
      </c>
      <c r="O314" s="68">
        <f t="shared" si="17"/>
        <v>0</v>
      </c>
      <c r="P314" s="69">
        <f>IF(L314="nio",0,IF(L314&gt;0,VLOOKUP(H314,'3-Productie normen'!A:I,VLOOKUP(L314,'3-Productie normen'!$B$38:$C$44,2,FALSE),FALSE)))</f>
        <v>0</v>
      </c>
      <c r="Q314" s="69">
        <f t="shared" si="18"/>
        <v>0</v>
      </c>
      <c r="R314" s="70"/>
      <c r="T314" s="43">
        <f t="shared" si="19"/>
        <v>1200</v>
      </c>
    </row>
    <row r="315" spans="1:20" ht="14.1" customHeight="1">
      <c r="A315" s="53">
        <v>303</v>
      </c>
      <c r="B315" s="447" t="s">
        <v>669</v>
      </c>
      <c r="C315" s="447"/>
      <c r="D315" s="447"/>
      <c r="E315" s="503" t="s">
        <v>84</v>
      </c>
      <c r="F315" s="503"/>
      <c r="G315" s="437" t="s">
        <v>574</v>
      </c>
      <c r="H315" s="437" t="s">
        <v>207</v>
      </c>
      <c r="I315" s="451" t="s">
        <v>650</v>
      </c>
      <c r="J315" s="458">
        <v>38</v>
      </c>
      <c r="K315" s="449">
        <f t="shared" si="16"/>
        <v>120</v>
      </c>
      <c r="L315" s="399">
        <v>120</v>
      </c>
      <c r="M315" s="67">
        <v>0</v>
      </c>
      <c r="N315" s="68" t="e">
        <f>IF(L315="nio",0,IF(L315&gt;0,L315*J315/P315,0))*VLOOKUP(B315,'2-Kosten per locatie'!$A$15:$C$16,3,FALSE)</f>
        <v>#DIV/0!</v>
      </c>
      <c r="O315" s="68">
        <f t="shared" si="17"/>
        <v>0</v>
      </c>
      <c r="P315" s="69">
        <f>IF(L315="nio",0,IF(L315&gt;0,VLOOKUP(H315,'3-Productie normen'!A:I,VLOOKUP(L315,'3-Productie normen'!$B$38:$C$44,2,FALSE),FALSE)))</f>
        <v>0</v>
      </c>
      <c r="Q315" s="69">
        <f t="shared" si="18"/>
        <v>0</v>
      </c>
      <c r="R315" s="70"/>
      <c r="T315" s="43">
        <f t="shared" si="19"/>
        <v>4560</v>
      </c>
    </row>
    <row r="316" spans="1:20" ht="14.1" customHeight="1">
      <c r="A316" s="53">
        <v>304</v>
      </c>
      <c r="B316" s="447" t="s">
        <v>669</v>
      </c>
      <c r="C316" s="447"/>
      <c r="D316" s="447"/>
      <c r="E316" s="503" t="s">
        <v>84</v>
      </c>
      <c r="F316" s="503"/>
      <c r="G316" s="437" t="s">
        <v>579</v>
      </c>
      <c r="H316" s="437" t="s">
        <v>149</v>
      </c>
      <c r="I316" s="451" t="s">
        <v>650</v>
      </c>
      <c r="J316" s="458">
        <v>23</v>
      </c>
      <c r="K316" s="449">
        <f t="shared" si="16"/>
        <v>120</v>
      </c>
      <c r="L316" s="399">
        <v>120</v>
      </c>
      <c r="M316" s="67">
        <v>0</v>
      </c>
      <c r="N316" s="68" t="e">
        <f>IF(L316="nio",0,IF(L316&gt;0,L316*J316/P316,0))*VLOOKUP(B316,'2-Kosten per locatie'!$A$15:$C$16,3,FALSE)</f>
        <v>#DIV/0!</v>
      </c>
      <c r="O316" s="68">
        <f t="shared" si="17"/>
        <v>0</v>
      </c>
      <c r="P316" s="69">
        <f>IF(L316="nio",0,IF(L316&gt;0,VLOOKUP(H316,'3-Productie normen'!A:I,VLOOKUP(L316,'3-Productie normen'!$B$38:$C$44,2,FALSE),FALSE)))</f>
        <v>0</v>
      </c>
      <c r="Q316" s="69">
        <f t="shared" si="18"/>
        <v>0</v>
      </c>
      <c r="R316" s="70"/>
      <c r="T316" s="43">
        <f t="shared" si="19"/>
        <v>2760</v>
      </c>
    </row>
    <row r="317" spans="1:20" ht="14.1" customHeight="1">
      <c r="A317" s="53">
        <v>305</v>
      </c>
      <c r="B317" s="447" t="s">
        <v>669</v>
      </c>
      <c r="C317" s="447"/>
      <c r="D317" s="447"/>
      <c r="E317" s="503" t="s">
        <v>84</v>
      </c>
      <c r="F317" s="503"/>
      <c r="G317" s="437" t="s">
        <v>577</v>
      </c>
      <c r="H317" s="437" t="s">
        <v>209</v>
      </c>
      <c r="I317" s="451" t="s">
        <v>650</v>
      </c>
      <c r="J317" s="458">
        <v>8</v>
      </c>
      <c r="K317" s="449">
        <f t="shared" si="16"/>
        <v>200</v>
      </c>
      <c r="L317" s="399">
        <v>200</v>
      </c>
      <c r="M317" s="67">
        <v>0</v>
      </c>
      <c r="N317" s="68" t="e">
        <f>IF(L317="nio",0,IF(L317&gt;0,L317*J317/P317,0))*VLOOKUP(B317,'2-Kosten per locatie'!$A$15:$C$16,3,FALSE)</f>
        <v>#DIV/0!</v>
      </c>
      <c r="O317" s="68">
        <f t="shared" si="17"/>
        <v>0</v>
      </c>
      <c r="P317" s="69">
        <f>IF(L317="nio",0,IF(L317&gt;0,VLOOKUP(H317,'3-Productie normen'!A:I,VLOOKUP(L317,'3-Productie normen'!$B$38:$C$44,2,FALSE),FALSE)))</f>
        <v>0</v>
      </c>
      <c r="Q317" s="69">
        <f t="shared" si="18"/>
        <v>0</v>
      </c>
      <c r="R317" s="70"/>
      <c r="T317" s="43">
        <f t="shared" si="19"/>
        <v>1600</v>
      </c>
    </row>
    <row r="318" spans="1:20" ht="14.1" customHeight="1">
      <c r="A318" s="53">
        <v>306</v>
      </c>
      <c r="B318" s="447" t="s">
        <v>669</v>
      </c>
      <c r="C318" s="447"/>
      <c r="D318" s="447"/>
      <c r="E318" s="503" t="s">
        <v>84</v>
      </c>
      <c r="F318" s="503"/>
      <c r="G318" s="437" t="s">
        <v>580</v>
      </c>
      <c r="H318" s="437" t="s">
        <v>209</v>
      </c>
      <c r="I318" s="451" t="s">
        <v>650</v>
      </c>
      <c r="J318" s="458">
        <v>78</v>
      </c>
      <c r="K318" s="449">
        <f t="shared" si="16"/>
        <v>200</v>
      </c>
      <c r="L318" s="399">
        <v>200</v>
      </c>
      <c r="M318" s="67">
        <v>0</v>
      </c>
      <c r="N318" s="68" t="e">
        <f>IF(L318="nio",0,IF(L318&gt;0,L318*J318/P318,0))*VLOOKUP(B318,'2-Kosten per locatie'!$A$15:$C$16,3,FALSE)</f>
        <v>#DIV/0!</v>
      </c>
      <c r="O318" s="68">
        <f t="shared" si="17"/>
        <v>0</v>
      </c>
      <c r="P318" s="69">
        <f>IF(L318="nio",0,IF(L318&gt;0,VLOOKUP(H318,'3-Productie normen'!A:I,VLOOKUP(L318,'3-Productie normen'!$B$38:$C$44,2,FALSE),FALSE)))</f>
        <v>0</v>
      </c>
      <c r="Q318" s="69">
        <f t="shared" si="18"/>
        <v>0</v>
      </c>
      <c r="R318" s="70"/>
      <c r="T318" s="43">
        <f t="shared" si="19"/>
        <v>15600</v>
      </c>
    </row>
    <row r="319" spans="1:20" ht="14.1" customHeight="1">
      <c r="A319" s="53">
        <v>307</v>
      </c>
      <c r="B319" s="447" t="s">
        <v>669</v>
      </c>
      <c r="C319" s="447"/>
      <c r="D319" s="447"/>
      <c r="E319" s="503" t="s">
        <v>84</v>
      </c>
      <c r="F319" s="503"/>
      <c r="G319" s="437" t="s">
        <v>581</v>
      </c>
      <c r="H319" s="437" t="s">
        <v>686</v>
      </c>
      <c r="I319" s="451" t="s">
        <v>650</v>
      </c>
      <c r="J319" s="458">
        <v>92</v>
      </c>
      <c r="K319" s="449">
        <f t="shared" si="16"/>
        <v>200</v>
      </c>
      <c r="L319" s="399">
        <v>200</v>
      </c>
      <c r="M319" s="67">
        <v>0</v>
      </c>
      <c r="N319" s="68" t="e">
        <f>IF(L319="nio",0,IF(L319&gt;0,L319*J319/P319,0))*VLOOKUP(B319,'2-Kosten per locatie'!$A$15:$C$16,3,FALSE)</f>
        <v>#DIV/0!</v>
      </c>
      <c r="O319" s="68">
        <f t="shared" si="17"/>
        <v>0</v>
      </c>
      <c r="P319" s="69">
        <f>IF(L319="nio",0,IF(L319&gt;0,VLOOKUP(H319,'3-Productie normen'!A:I,VLOOKUP(L319,'3-Productie normen'!$B$38:$C$44,2,FALSE),FALSE)))</f>
        <v>0</v>
      </c>
      <c r="Q319" s="69">
        <f t="shared" si="18"/>
        <v>0</v>
      </c>
      <c r="R319" s="70"/>
      <c r="T319" s="43">
        <f t="shared" si="19"/>
        <v>18400</v>
      </c>
    </row>
    <row r="320" spans="1:20" ht="14.1" customHeight="1">
      <c r="A320" s="53">
        <v>308</v>
      </c>
      <c r="B320" s="447" t="s">
        <v>669</v>
      </c>
      <c r="C320" s="447"/>
      <c r="D320" s="447"/>
      <c r="E320" s="503" t="s">
        <v>84</v>
      </c>
      <c r="F320" s="503"/>
      <c r="G320" s="437" t="s">
        <v>364</v>
      </c>
      <c r="H320" s="437" t="s">
        <v>665</v>
      </c>
      <c r="I320" s="451" t="s">
        <v>650</v>
      </c>
      <c r="J320" s="458">
        <v>23</v>
      </c>
      <c r="K320" s="449">
        <f t="shared" si="16"/>
        <v>12</v>
      </c>
      <c r="L320" s="399">
        <v>12</v>
      </c>
      <c r="M320" s="67">
        <v>0</v>
      </c>
      <c r="N320" s="68" t="e">
        <f>IF(L320="nio",0,IF(L320&gt;0,L320*J320/P320,0))*VLOOKUP(B320,'2-Kosten per locatie'!$A$15:$C$16,3,FALSE)</f>
        <v>#DIV/0!</v>
      </c>
      <c r="O320" s="68">
        <f t="shared" si="17"/>
        <v>0</v>
      </c>
      <c r="P320" s="69">
        <f>IF(L320="nio",0,IF(L320&gt;0,VLOOKUP(H320,'3-Productie normen'!A:I,VLOOKUP(L320,'3-Productie normen'!$B$38:$C$44,2,FALSE),FALSE)))</f>
        <v>0</v>
      </c>
      <c r="Q320" s="69">
        <f t="shared" si="18"/>
        <v>0</v>
      </c>
      <c r="R320" s="70"/>
      <c r="T320" s="43">
        <f t="shared" si="19"/>
        <v>276</v>
      </c>
    </row>
    <row r="321" spans="1:20" ht="14.1" customHeight="1">
      <c r="A321" s="53">
        <v>309</v>
      </c>
      <c r="B321" s="447" t="s">
        <v>669</v>
      </c>
      <c r="C321" s="447"/>
      <c r="D321" s="447"/>
      <c r="E321" s="503" t="s">
        <v>84</v>
      </c>
      <c r="F321" s="503"/>
      <c r="G321" s="437" t="s">
        <v>577</v>
      </c>
      <c r="H321" s="437" t="s">
        <v>209</v>
      </c>
      <c r="I321" s="451" t="s">
        <v>650</v>
      </c>
      <c r="J321" s="458">
        <v>94</v>
      </c>
      <c r="K321" s="449">
        <f t="shared" si="16"/>
        <v>200</v>
      </c>
      <c r="L321" s="399">
        <v>200</v>
      </c>
      <c r="M321" s="67">
        <v>0</v>
      </c>
      <c r="N321" s="68" t="e">
        <f>IF(L321="nio",0,IF(L321&gt;0,L321*J321/P321,0))*VLOOKUP(B321,'2-Kosten per locatie'!$A$15:$C$16,3,FALSE)</f>
        <v>#DIV/0!</v>
      </c>
      <c r="O321" s="68">
        <f t="shared" si="17"/>
        <v>0</v>
      </c>
      <c r="P321" s="69">
        <f>IF(L321="nio",0,IF(L321&gt;0,VLOOKUP(H321,'3-Productie normen'!A:I,VLOOKUP(L321,'3-Productie normen'!$B$38:$C$44,2,FALSE),FALSE)))</f>
        <v>0</v>
      </c>
      <c r="Q321" s="69">
        <f t="shared" si="18"/>
        <v>0</v>
      </c>
      <c r="R321" s="70"/>
      <c r="T321" s="43">
        <f t="shared" si="19"/>
        <v>18800</v>
      </c>
    </row>
    <row r="322" spans="1:20" ht="14.1" customHeight="1">
      <c r="A322" s="53">
        <v>310</v>
      </c>
      <c r="B322" s="447" t="s">
        <v>669</v>
      </c>
      <c r="C322" s="447"/>
      <c r="D322" s="447"/>
      <c r="E322" s="503" t="s">
        <v>84</v>
      </c>
      <c r="F322" s="503"/>
      <c r="G322" s="437" t="s">
        <v>581</v>
      </c>
      <c r="H322" s="437" t="s">
        <v>686</v>
      </c>
      <c r="I322" s="451" t="s">
        <v>650</v>
      </c>
      <c r="J322" s="458">
        <v>97</v>
      </c>
      <c r="K322" s="449">
        <f t="shared" si="16"/>
        <v>200</v>
      </c>
      <c r="L322" s="399">
        <v>200</v>
      </c>
      <c r="M322" s="67">
        <v>0</v>
      </c>
      <c r="N322" s="68" t="e">
        <f>IF(L322="nio",0,IF(L322&gt;0,L322*J322/P322,0))*VLOOKUP(B322,'2-Kosten per locatie'!$A$15:$C$16,3,FALSE)</f>
        <v>#DIV/0!</v>
      </c>
      <c r="O322" s="68">
        <f t="shared" si="17"/>
        <v>0</v>
      </c>
      <c r="P322" s="69">
        <f>IF(L322="nio",0,IF(L322&gt;0,VLOOKUP(H322,'3-Productie normen'!A:I,VLOOKUP(L322,'3-Productie normen'!$B$38:$C$44,2,FALSE),FALSE)))</f>
        <v>0</v>
      </c>
      <c r="Q322" s="69">
        <f t="shared" si="18"/>
        <v>0</v>
      </c>
      <c r="R322" s="70"/>
      <c r="T322" s="43">
        <f t="shared" si="19"/>
        <v>19400</v>
      </c>
    </row>
    <row r="323" spans="1:20" ht="14.1" customHeight="1">
      <c r="A323" s="53">
        <v>311</v>
      </c>
      <c r="B323" s="447" t="s">
        <v>669</v>
      </c>
      <c r="C323" s="447"/>
      <c r="D323" s="447"/>
      <c r="E323" s="503" t="s">
        <v>84</v>
      </c>
      <c r="F323" s="503"/>
      <c r="G323" s="437" t="s">
        <v>582</v>
      </c>
      <c r="H323" s="437" t="s">
        <v>666</v>
      </c>
      <c r="I323" s="451" t="s">
        <v>650</v>
      </c>
      <c r="J323" s="458">
        <v>26</v>
      </c>
      <c r="K323" s="449">
        <f t="shared" si="16"/>
        <v>200</v>
      </c>
      <c r="L323" s="399">
        <v>200</v>
      </c>
      <c r="M323" s="67">
        <v>0</v>
      </c>
      <c r="N323" s="68" t="e">
        <f>IF(L323="nio",0,IF(L323&gt;0,L323*J323/P323,0))*VLOOKUP(B323,'2-Kosten per locatie'!$A$15:$C$16,3,FALSE)</f>
        <v>#DIV/0!</v>
      </c>
      <c r="O323" s="68">
        <f t="shared" si="17"/>
        <v>0</v>
      </c>
      <c r="P323" s="69">
        <f>IF(L323="nio",0,IF(L323&gt;0,VLOOKUP(H323,'3-Productie normen'!A:I,VLOOKUP(L323,'3-Productie normen'!$B$38:$C$44,2,FALSE),FALSE)))</f>
        <v>0</v>
      </c>
      <c r="Q323" s="69">
        <f t="shared" si="18"/>
        <v>0</v>
      </c>
      <c r="R323" s="70"/>
      <c r="T323" s="43">
        <f t="shared" si="19"/>
        <v>5200</v>
      </c>
    </row>
    <row r="324" spans="1:20" ht="14.1" customHeight="1">
      <c r="A324" s="53">
        <v>312</v>
      </c>
      <c r="B324" s="447" t="s">
        <v>669</v>
      </c>
      <c r="C324" s="447"/>
      <c r="D324" s="447"/>
      <c r="E324" s="503" t="s">
        <v>84</v>
      </c>
      <c r="F324" s="503"/>
      <c r="G324" s="437" t="s">
        <v>583</v>
      </c>
      <c r="H324" s="437" t="s">
        <v>149</v>
      </c>
      <c r="I324" s="451" t="s">
        <v>650</v>
      </c>
      <c r="J324" s="458">
        <v>34</v>
      </c>
      <c r="K324" s="449">
        <f t="shared" si="16"/>
        <v>120</v>
      </c>
      <c r="L324" s="399">
        <v>120</v>
      </c>
      <c r="M324" s="67">
        <v>0</v>
      </c>
      <c r="N324" s="68" t="e">
        <f>IF(L324="nio",0,IF(L324&gt;0,L324*J324/P324,0))*VLOOKUP(B324,'2-Kosten per locatie'!$A$15:$C$16,3,FALSE)</f>
        <v>#DIV/0!</v>
      </c>
      <c r="O324" s="68">
        <f t="shared" si="17"/>
        <v>0</v>
      </c>
      <c r="P324" s="69">
        <f>IF(L324="nio",0,IF(L324&gt;0,VLOOKUP(H324,'3-Productie normen'!A:I,VLOOKUP(L324,'3-Productie normen'!$B$38:$C$44,2,FALSE),FALSE)))</f>
        <v>0</v>
      </c>
      <c r="Q324" s="69">
        <f t="shared" si="18"/>
        <v>0</v>
      </c>
      <c r="R324" s="70"/>
      <c r="T324" s="43">
        <f t="shared" si="19"/>
        <v>4080</v>
      </c>
    </row>
    <row r="325" spans="1:20" ht="14.1" customHeight="1">
      <c r="A325" s="53">
        <v>313</v>
      </c>
      <c r="B325" s="447" t="s">
        <v>669</v>
      </c>
      <c r="C325" s="447"/>
      <c r="D325" s="447"/>
      <c r="E325" s="503" t="s">
        <v>84</v>
      </c>
      <c r="F325" s="503"/>
      <c r="G325" s="437" t="s">
        <v>575</v>
      </c>
      <c r="H325" s="437" t="s">
        <v>209</v>
      </c>
      <c r="I325" s="451" t="s">
        <v>650</v>
      </c>
      <c r="J325" s="458">
        <v>51</v>
      </c>
      <c r="K325" s="449">
        <f t="shared" si="16"/>
        <v>200</v>
      </c>
      <c r="L325" s="399">
        <v>200</v>
      </c>
      <c r="M325" s="67">
        <v>0</v>
      </c>
      <c r="N325" s="68" t="e">
        <f>IF(L325="nio",0,IF(L325&gt;0,L325*J325/P325,0))*VLOOKUP(B325,'2-Kosten per locatie'!$A$15:$C$16,3,FALSE)</f>
        <v>#DIV/0!</v>
      </c>
      <c r="O325" s="68">
        <f t="shared" si="17"/>
        <v>0</v>
      </c>
      <c r="P325" s="69">
        <f>IF(L325="nio",0,IF(L325&gt;0,VLOOKUP(H325,'3-Productie normen'!A:I,VLOOKUP(L325,'3-Productie normen'!$B$38:$C$44,2,FALSE),FALSE)))</f>
        <v>0</v>
      </c>
      <c r="Q325" s="69">
        <f t="shared" si="18"/>
        <v>0</v>
      </c>
      <c r="R325" s="70"/>
      <c r="T325" s="43">
        <f t="shared" si="19"/>
        <v>10200</v>
      </c>
    </row>
    <row r="326" spans="1:20" ht="14.1" customHeight="1">
      <c r="A326" s="53">
        <v>314</v>
      </c>
      <c r="B326" s="447" t="s">
        <v>669</v>
      </c>
      <c r="C326" s="447"/>
      <c r="D326" s="447"/>
      <c r="E326" s="503" t="s">
        <v>84</v>
      </c>
      <c r="F326" s="503"/>
      <c r="G326" s="437" t="s">
        <v>575</v>
      </c>
      <c r="H326" s="437" t="s">
        <v>209</v>
      </c>
      <c r="I326" s="451" t="s">
        <v>650</v>
      </c>
      <c r="J326" s="458">
        <v>155</v>
      </c>
      <c r="K326" s="449">
        <f t="shared" si="16"/>
        <v>200</v>
      </c>
      <c r="L326" s="399">
        <v>200</v>
      </c>
      <c r="M326" s="67">
        <v>0</v>
      </c>
      <c r="N326" s="68" t="e">
        <f>IF(L326="nio",0,IF(L326&gt;0,L326*J326/P326,0))*VLOOKUP(B326,'2-Kosten per locatie'!$A$15:$C$16,3,FALSE)</f>
        <v>#DIV/0!</v>
      </c>
      <c r="O326" s="68">
        <f t="shared" si="17"/>
        <v>0</v>
      </c>
      <c r="P326" s="69">
        <f>IF(L326="nio",0,IF(L326&gt;0,VLOOKUP(H326,'3-Productie normen'!A:I,VLOOKUP(L326,'3-Productie normen'!$B$38:$C$44,2,FALSE),FALSE)))</f>
        <v>0</v>
      </c>
      <c r="Q326" s="69">
        <f t="shared" si="18"/>
        <v>0</v>
      </c>
      <c r="R326" s="70"/>
      <c r="T326" s="43">
        <f t="shared" si="19"/>
        <v>31000</v>
      </c>
    </row>
    <row r="327" spans="1:20" ht="14.1" customHeight="1">
      <c r="A327" s="53">
        <v>315</v>
      </c>
      <c r="B327" s="447" t="s">
        <v>669</v>
      </c>
      <c r="C327" s="447"/>
      <c r="D327" s="447"/>
      <c r="E327" s="503" t="s">
        <v>84</v>
      </c>
      <c r="F327" s="503"/>
      <c r="G327" s="437" t="s">
        <v>467</v>
      </c>
      <c r="H327" s="447" t="s">
        <v>85</v>
      </c>
      <c r="I327" s="451" t="s">
        <v>650</v>
      </c>
      <c r="J327" s="458">
        <v>18</v>
      </c>
      <c r="K327" s="449">
        <f t="shared" si="16"/>
        <v>200</v>
      </c>
      <c r="L327" s="399">
        <v>200</v>
      </c>
      <c r="M327" s="67">
        <v>0</v>
      </c>
      <c r="N327" s="68" t="e">
        <f>IF(L327="nio",0,IF(L327&gt;0,L327*J327/P327,0))*VLOOKUP(B327,'2-Kosten per locatie'!$A$15:$C$16,3,FALSE)</f>
        <v>#DIV/0!</v>
      </c>
      <c r="O327" s="68">
        <f t="shared" si="17"/>
        <v>0</v>
      </c>
      <c r="P327" s="69">
        <f>IF(L327="nio",0,IF(L327&gt;0,VLOOKUP(H327,'3-Productie normen'!A:I,VLOOKUP(L327,'3-Productie normen'!$B$38:$C$44,2,FALSE),FALSE)))</f>
        <v>0</v>
      </c>
      <c r="Q327" s="69">
        <f t="shared" si="18"/>
        <v>0</v>
      </c>
      <c r="R327" s="70"/>
      <c r="T327" s="43">
        <f t="shared" si="19"/>
        <v>3600</v>
      </c>
    </row>
    <row r="328" spans="1:20" ht="14.1" customHeight="1">
      <c r="A328" s="53">
        <v>316</v>
      </c>
      <c r="B328" s="447" t="s">
        <v>669</v>
      </c>
      <c r="C328" s="447"/>
      <c r="D328" s="447"/>
      <c r="E328" s="503" t="s">
        <v>84</v>
      </c>
      <c r="F328" s="503"/>
      <c r="G328" s="437" t="s">
        <v>467</v>
      </c>
      <c r="H328" s="447" t="s">
        <v>85</v>
      </c>
      <c r="I328" s="451" t="s">
        <v>650</v>
      </c>
      <c r="J328" s="458">
        <v>18</v>
      </c>
      <c r="K328" s="449">
        <f t="shared" si="16"/>
        <v>200</v>
      </c>
      <c r="L328" s="399">
        <v>200</v>
      </c>
      <c r="M328" s="67">
        <v>0</v>
      </c>
      <c r="N328" s="68" t="e">
        <f>IF(L328="nio",0,IF(L328&gt;0,L328*J328/P328,0))*VLOOKUP(B328,'2-Kosten per locatie'!$A$15:$C$16,3,FALSE)</f>
        <v>#DIV/0!</v>
      </c>
      <c r="O328" s="68">
        <f t="shared" si="17"/>
        <v>0</v>
      </c>
      <c r="P328" s="69">
        <f>IF(L328="nio",0,IF(L328&gt;0,VLOOKUP(H328,'3-Productie normen'!A:I,VLOOKUP(L328,'3-Productie normen'!$B$38:$C$44,2,FALSE),FALSE)))</f>
        <v>0</v>
      </c>
      <c r="Q328" s="69">
        <f t="shared" si="18"/>
        <v>0</v>
      </c>
      <c r="R328" s="70"/>
      <c r="T328" s="43">
        <f t="shared" si="19"/>
        <v>3600</v>
      </c>
    </row>
    <row r="329" spans="1:20" ht="14.1" customHeight="1">
      <c r="A329" s="53">
        <v>317</v>
      </c>
      <c r="B329" s="447" t="s">
        <v>669</v>
      </c>
      <c r="C329" s="447"/>
      <c r="D329" s="447"/>
      <c r="E329" s="503" t="s">
        <v>84</v>
      </c>
      <c r="F329" s="503"/>
      <c r="G329" s="437" t="s">
        <v>486</v>
      </c>
      <c r="H329" s="437" t="s">
        <v>149</v>
      </c>
      <c r="I329" s="451" t="s">
        <v>650</v>
      </c>
      <c r="J329" s="458">
        <v>18</v>
      </c>
      <c r="K329" s="449">
        <f t="shared" si="16"/>
        <v>120</v>
      </c>
      <c r="L329" s="399">
        <v>120</v>
      </c>
      <c r="M329" s="67">
        <v>0</v>
      </c>
      <c r="N329" s="68" t="e">
        <f>IF(L329="nio",0,IF(L329&gt;0,L329*J329/P329,0))*VLOOKUP(B329,'2-Kosten per locatie'!$A$15:$C$16,3,FALSE)</f>
        <v>#DIV/0!</v>
      </c>
      <c r="O329" s="68">
        <f t="shared" si="17"/>
        <v>0</v>
      </c>
      <c r="P329" s="69">
        <f>IF(L329="nio",0,IF(L329&gt;0,VLOOKUP(H329,'3-Productie normen'!A:I,VLOOKUP(L329,'3-Productie normen'!$B$38:$C$44,2,FALSE),FALSE)))</f>
        <v>0</v>
      </c>
      <c r="Q329" s="69">
        <f t="shared" si="18"/>
        <v>0</v>
      </c>
      <c r="R329" s="70"/>
      <c r="T329" s="43">
        <f t="shared" si="19"/>
        <v>2160</v>
      </c>
    </row>
    <row r="330" spans="1:20" ht="14.1" customHeight="1">
      <c r="A330" s="53">
        <v>318</v>
      </c>
      <c r="B330" s="447" t="s">
        <v>669</v>
      </c>
      <c r="C330" s="447"/>
      <c r="D330" s="447"/>
      <c r="E330" s="503" t="s">
        <v>84</v>
      </c>
      <c r="F330" s="503"/>
      <c r="G330" s="437" t="s">
        <v>584</v>
      </c>
      <c r="H330" s="437" t="s">
        <v>149</v>
      </c>
      <c r="I330" s="451" t="s">
        <v>650</v>
      </c>
      <c r="J330" s="458">
        <v>5</v>
      </c>
      <c r="K330" s="449">
        <f t="shared" si="16"/>
        <v>120</v>
      </c>
      <c r="L330" s="399">
        <v>120</v>
      </c>
      <c r="M330" s="67">
        <v>0</v>
      </c>
      <c r="N330" s="68" t="e">
        <f>IF(L330="nio",0,IF(L330&gt;0,L330*J330/P330,0))*VLOOKUP(B330,'2-Kosten per locatie'!$A$15:$C$16,3,FALSE)</f>
        <v>#DIV/0!</v>
      </c>
      <c r="O330" s="68">
        <f t="shared" si="17"/>
        <v>0</v>
      </c>
      <c r="P330" s="69">
        <f>IF(L330="nio",0,IF(L330&gt;0,VLOOKUP(H330,'3-Productie normen'!A:I,VLOOKUP(L330,'3-Productie normen'!$B$38:$C$44,2,FALSE),FALSE)))</f>
        <v>0</v>
      </c>
      <c r="Q330" s="69">
        <f t="shared" si="18"/>
        <v>0</v>
      </c>
      <c r="R330" s="70"/>
      <c r="T330" s="43">
        <f t="shared" si="19"/>
        <v>600</v>
      </c>
    </row>
    <row r="331" spans="1:20" ht="14.1" customHeight="1">
      <c r="A331" s="53">
        <v>319</v>
      </c>
      <c r="B331" s="447" t="s">
        <v>669</v>
      </c>
      <c r="C331" s="447"/>
      <c r="D331" s="447"/>
      <c r="E331" s="503" t="s">
        <v>84</v>
      </c>
      <c r="F331" s="503"/>
      <c r="G331" s="437" t="s">
        <v>315</v>
      </c>
      <c r="H331" s="447" t="s">
        <v>685</v>
      </c>
      <c r="I331" s="451" t="s">
        <v>650</v>
      </c>
      <c r="J331" s="458">
        <v>99</v>
      </c>
      <c r="K331" s="449">
        <f t="shared" si="16"/>
        <v>200</v>
      </c>
      <c r="L331" s="399">
        <v>200</v>
      </c>
      <c r="M331" s="67">
        <v>0</v>
      </c>
      <c r="N331" s="68" t="e">
        <f>IF(L331="nio",0,IF(L331&gt;0,L331*J331/P331,0))*VLOOKUP(B331,'2-Kosten per locatie'!$A$15:$C$16,3,FALSE)</f>
        <v>#DIV/0!</v>
      </c>
      <c r="O331" s="68">
        <f t="shared" si="17"/>
        <v>0</v>
      </c>
      <c r="P331" s="69">
        <f>IF(L331="nio",0,IF(L331&gt;0,VLOOKUP(H331,'3-Productie normen'!A:I,VLOOKUP(L331,'3-Productie normen'!$B$38:$C$44,2,FALSE),FALSE)))</f>
        <v>0</v>
      </c>
      <c r="Q331" s="69">
        <f t="shared" si="18"/>
        <v>0</v>
      </c>
      <c r="R331" s="70"/>
      <c r="T331" s="43">
        <f t="shared" si="19"/>
        <v>19800</v>
      </c>
    </row>
    <row r="332" spans="1:20" ht="14.1" customHeight="1">
      <c r="A332" s="53">
        <v>320</v>
      </c>
      <c r="B332" s="447" t="s">
        <v>669</v>
      </c>
      <c r="C332" s="447"/>
      <c r="D332" s="447"/>
      <c r="E332" s="503" t="s">
        <v>84</v>
      </c>
      <c r="F332" s="503"/>
      <c r="G332" s="437" t="s">
        <v>364</v>
      </c>
      <c r="H332" s="437" t="s">
        <v>665</v>
      </c>
      <c r="I332" s="451" t="s">
        <v>650</v>
      </c>
      <c r="J332" s="458">
        <v>15</v>
      </c>
      <c r="K332" s="449">
        <f t="shared" si="16"/>
        <v>12</v>
      </c>
      <c r="L332" s="399">
        <v>12</v>
      </c>
      <c r="M332" s="67">
        <v>0</v>
      </c>
      <c r="N332" s="68" t="e">
        <f>IF(L332="nio",0,IF(L332&gt;0,L332*J332/P332,0))*VLOOKUP(B332,'2-Kosten per locatie'!$A$15:$C$16,3,FALSE)</f>
        <v>#DIV/0!</v>
      </c>
      <c r="O332" s="68">
        <f t="shared" si="17"/>
        <v>0</v>
      </c>
      <c r="P332" s="69">
        <f>IF(L332="nio",0,IF(L332&gt;0,VLOOKUP(H332,'3-Productie normen'!A:I,VLOOKUP(L332,'3-Productie normen'!$B$38:$C$44,2,FALSE),FALSE)))</f>
        <v>0</v>
      </c>
      <c r="Q332" s="69">
        <f t="shared" si="18"/>
        <v>0</v>
      </c>
      <c r="R332" s="70"/>
      <c r="T332" s="43">
        <f t="shared" si="19"/>
        <v>180</v>
      </c>
    </row>
    <row r="333" spans="1:20" ht="14.1" customHeight="1">
      <c r="A333" s="53">
        <v>321</v>
      </c>
      <c r="B333" s="447" t="s">
        <v>669</v>
      </c>
      <c r="C333" s="447"/>
      <c r="D333" s="447"/>
      <c r="E333" s="503" t="s">
        <v>84</v>
      </c>
      <c r="F333" s="503"/>
      <c r="G333" s="437" t="s">
        <v>585</v>
      </c>
      <c r="H333" s="437" t="s">
        <v>686</v>
      </c>
      <c r="I333" s="451" t="s">
        <v>650</v>
      </c>
      <c r="J333" s="458">
        <v>38</v>
      </c>
      <c r="K333" s="449">
        <f t="shared" si="16"/>
        <v>200</v>
      </c>
      <c r="L333" s="399">
        <v>200</v>
      </c>
      <c r="M333" s="67">
        <v>0</v>
      </c>
      <c r="N333" s="68" t="e">
        <f>IF(L333="nio",0,IF(L333&gt;0,L333*J333/P333,0))*VLOOKUP(B333,'2-Kosten per locatie'!$A$15:$C$16,3,FALSE)</f>
        <v>#DIV/0!</v>
      </c>
      <c r="O333" s="68">
        <f t="shared" si="17"/>
        <v>0</v>
      </c>
      <c r="P333" s="69">
        <f>IF(L333="nio",0,IF(L333&gt;0,VLOOKUP(H333,'3-Productie normen'!A:I,VLOOKUP(L333,'3-Productie normen'!$B$38:$C$44,2,FALSE),FALSE)))</f>
        <v>0</v>
      </c>
      <c r="Q333" s="69">
        <f t="shared" si="18"/>
        <v>0</v>
      </c>
      <c r="R333" s="70"/>
      <c r="T333" s="43">
        <f t="shared" si="19"/>
        <v>7600</v>
      </c>
    </row>
    <row r="334" spans="1:20" ht="14.1" customHeight="1">
      <c r="A334" s="53">
        <v>322</v>
      </c>
      <c r="B334" s="447" t="s">
        <v>669</v>
      </c>
      <c r="C334" s="447"/>
      <c r="D334" s="447"/>
      <c r="E334" s="503" t="s">
        <v>84</v>
      </c>
      <c r="F334" s="503"/>
      <c r="G334" s="437" t="s">
        <v>586</v>
      </c>
      <c r="H334" s="437" t="s">
        <v>207</v>
      </c>
      <c r="I334" s="451" t="s">
        <v>650</v>
      </c>
      <c r="J334" s="458">
        <v>42</v>
      </c>
      <c r="K334" s="449">
        <f t="shared" si="16"/>
        <v>120</v>
      </c>
      <c r="L334" s="399">
        <v>120</v>
      </c>
      <c r="M334" s="67">
        <v>0</v>
      </c>
      <c r="N334" s="68" t="e">
        <f>IF(L334="nio",0,IF(L334&gt;0,L334*J334/P334,0))*VLOOKUP(B334,'2-Kosten per locatie'!$A$15:$C$16,3,FALSE)</f>
        <v>#DIV/0!</v>
      </c>
      <c r="O334" s="68">
        <f t="shared" si="17"/>
        <v>0</v>
      </c>
      <c r="P334" s="69">
        <f>IF(L334="nio",0,IF(L334&gt;0,VLOOKUP(H334,'3-Productie normen'!A:I,VLOOKUP(L334,'3-Productie normen'!$B$38:$C$44,2,FALSE),FALSE)))</f>
        <v>0</v>
      </c>
      <c r="Q334" s="69">
        <f t="shared" si="18"/>
        <v>0</v>
      </c>
      <c r="R334" s="70"/>
      <c r="T334" s="43">
        <f t="shared" si="19"/>
        <v>5040</v>
      </c>
    </row>
    <row r="335" spans="1:20" ht="14.1" customHeight="1">
      <c r="A335" s="53">
        <v>323</v>
      </c>
      <c r="B335" s="447" t="s">
        <v>669</v>
      </c>
      <c r="C335" s="447"/>
      <c r="D335" s="447"/>
      <c r="E335" s="503" t="s">
        <v>84</v>
      </c>
      <c r="F335" s="503"/>
      <c r="G335" s="437" t="s">
        <v>587</v>
      </c>
      <c r="H335" s="437" t="s">
        <v>665</v>
      </c>
      <c r="I335" s="451" t="s">
        <v>650</v>
      </c>
      <c r="J335" s="458">
        <v>14</v>
      </c>
      <c r="K335" s="449">
        <f t="shared" si="16"/>
        <v>12</v>
      </c>
      <c r="L335" s="399">
        <v>12</v>
      </c>
      <c r="M335" s="67">
        <v>0</v>
      </c>
      <c r="N335" s="68" t="e">
        <f>IF(L335="nio",0,IF(L335&gt;0,L335*J335/P335,0))*VLOOKUP(B335,'2-Kosten per locatie'!$A$15:$C$16,3,FALSE)</f>
        <v>#DIV/0!</v>
      </c>
      <c r="O335" s="68">
        <f t="shared" si="17"/>
        <v>0</v>
      </c>
      <c r="P335" s="69">
        <f>IF(L335="nio",0,IF(L335&gt;0,VLOOKUP(H335,'3-Productie normen'!A:I,VLOOKUP(L335,'3-Productie normen'!$B$38:$C$44,2,FALSE),FALSE)))</f>
        <v>0</v>
      </c>
      <c r="Q335" s="69">
        <f t="shared" si="18"/>
        <v>0</v>
      </c>
      <c r="R335" s="70"/>
      <c r="T335" s="43">
        <f t="shared" si="19"/>
        <v>168</v>
      </c>
    </row>
    <row r="336" spans="1:20" ht="14.1" customHeight="1">
      <c r="A336" s="53">
        <v>324</v>
      </c>
      <c r="B336" s="447" t="s">
        <v>669</v>
      </c>
      <c r="C336" s="447"/>
      <c r="D336" s="447"/>
      <c r="E336" s="503" t="s">
        <v>84</v>
      </c>
      <c r="F336" s="503"/>
      <c r="G336" s="437" t="s">
        <v>577</v>
      </c>
      <c r="H336" s="437" t="s">
        <v>209</v>
      </c>
      <c r="I336" s="451" t="s">
        <v>650</v>
      </c>
      <c r="J336" s="458">
        <v>87</v>
      </c>
      <c r="K336" s="449">
        <f t="shared" si="16"/>
        <v>200</v>
      </c>
      <c r="L336" s="399">
        <v>200</v>
      </c>
      <c r="M336" s="67">
        <v>0</v>
      </c>
      <c r="N336" s="68" t="e">
        <f>IF(L336="nio",0,IF(L336&gt;0,L336*J336/P336,0))*VLOOKUP(B336,'2-Kosten per locatie'!$A$15:$C$16,3,FALSE)</f>
        <v>#DIV/0!</v>
      </c>
      <c r="O336" s="68">
        <f t="shared" si="17"/>
        <v>0</v>
      </c>
      <c r="P336" s="69">
        <f>IF(L336="nio",0,IF(L336&gt;0,VLOOKUP(H336,'3-Productie normen'!A:I,VLOOKUP(L336,'3-Productie normen'!$B$38:$C$44,2,FALSE),FALSE)))</f>
        <v>0</v>
      </c>
      <c r="Q336" s="69">
        <f t="shared" si="18"/>
        <v>0</v>
      </c>
      <c r="R336" s="70"/>
      <c r="T336" s="43">
        <f t="shared" si="19"/>
        <v>17400</v>
      </c>
    </row>
    <row r="337" spans="1:20" ht="14.1" customHeight="1">
      <c r="A337" s="53">
        <v>325</v>
      </c>
      <c r="B337" s="447" t="s">
        <v>669</v>
      </c>
      <c r="C337" s="447"/>
      <c r="D337" s="447"/>
      <c r="E337" s="503" t="s">
        <v>84</v>
      </c>
      <c r="F337" s="503"/>
      <c r="G337" s="437" t="s">
        <v>577</v>
      </c>
      <c r="H337" s="437" t="s">
        <v>209</v>
      </c>
      <c r="I337" s="451" t="s">
        <v>650</v>
      </c>
      <c r="J337" s="458">
        <v>65</v>
      </c>
      <c r="K337" s="449">
        <f t="shared" si="16"/>
        <v>200</v>
      </c>
      <c r="L337" s="399">
        <v>200</v>
      </c>
      <c r="M337" s="67">
        <v>0</v>
      </c>
      <c r="N337" s="68" t="e">
        <f>IF(L337="nio",0,IF(L337&gt;0,L337*J337/P337,0))*VLOOKUP(B337,'2-Kosten per locatie'!$A$15:$C$16,3,FALSE)</f>
        <v>#DIV/0!</v>
      </c>
      <c r="O337" s="68">
        <f t="shared" si="17"/>
        <v>0</v>
      </c>
      <c r="P337" s="69">
        <f>IF(L337="nio",0,IF(L337&gt;0,VLOOKUP(H337,'3-Productie normen'!A:I,VLOOKUP(L337,'3-Productie normen'!$B$38:$C$44,2,FALSE),FALSE)))</f>
        <v>0</v>
      </c>
      <c r="Q337" s="69">
        <f t="shared" si="18"/>
        <v>0</v>
      </c>
      <c r="R337" s="70"/>
      <c r="T337" s="43">
        <f t="shared" si="19"/>
        <v>13000</v>
      </c>
    </row>
    <row r="338" spans="1:20" ht="14.1" customHeight="1">
      <c r="A338" s="53">
        <v>326</v>
      </c>
      <c r="B338" s="447" t="s">
        <v>669</v>
      </c>
      <c r="C338" s="447"/>
      <c r="D338" s="447"/>
      <c r="E338" s="503" t="s">
        <v>84</v>
      </c>
      <c r="F338" s="503"/>
      <c r="G338" s="437" t="s">
        <v>588</v>
      </c>
      <c r="H338" s="447" t="s">
        <v>16</v>
      </c>
      <c r="I338" s="451" t="s">
        <v>661</v>
      </c>
      <c r="J338" s="458">
        <v>7</v>
      </c>
      <c r="K338" s="449">
        <f t="shared" si="16"/>
        <v>400</v>
      </c>
      <c r="L338" s="399">
        <v>200</v>
      </c>
      <c r="M338" s="67">
        <v>200</v>
      </c>
      <c r="N338" s="68" t="e">
        <f>IF(L338="nio",0,IF(L338&gt;0,L338*J338/P338,0))*VLOOKUP(B338,'2-Kosten per locatie'!$A$15:$C$16,3,FALSE)</f>
        <v>#DIV/0!</v>
      </c>
      <c r="O338" s="68" t="e">
        <f t="shared" si="17"/>
        <v>#DIV/0!</v>
      </c>
      <c r="P338" s="69">
        <f>IF(L338="nio",0,IF(L338&gt;0,VLOOKUP(H338,'3-Productie normen'!A:I,VLOOKUP(L338,'3-Productie normen'!$B$38:$C$44,2,FALSE),FALSE)))</f>
        <v>0</v>
      </c>
      <c r="Q338" s="69">
        <f t="shared" si="18"/>
        <v>0</v>
      </c>
      <c r="R338" s="70"/>
      <c r="T338" s="43">
        <f t="shared" si="19"/>
        <v>2800</v>
      </c>
    </row>
    <row r="339" spans="1:20" ht="14.1" customHeight="1">
      <c r="A339" s="53">
        <v>327</v>
      </c>
      <c r="B339" s="447" t="s">
        <v>669</v>
      </c>
      <c r="C339" s="447"/>
      <c r="D339" s="447"/>
      <c r="E339" s="503" t="s">
        <v>84</v>
      </c>
      <c r="F339" s="503"/>
      <c r="G339" s="437" t="s">
        <v>364</v>
      </c>
      <c r="H339" s="437" t="s">
        <v>665</v>
      </c>
      <c r="I339" s="451" t="s">
        <v>650</v>
      </c>
      <c r="J339" s="458">
        <v>14</v>
      </c>
      <c r="K339" s="449">
        <f t="shared" si="16"/>
        <v>12</v>
      </c>
      <c r="L339" s="399">
        <v>12</v>
      </c>
      <c r="M339" s="67">
        <v>0</v>
      </c>
      <c r="N339" s="68" t="e">
        <f>IF(L339="nio",0,IF(L339&gt;0,L339*J339/P339,0))*VLOOKUP(B339,'2-Kosten per locatie'!$A$15:$C$16,3,FALSE)</f>
        <v>#DIV/0!</v>
      </c>
      <c r="O339" s="68">
        <f t="shared" si="17"/>
        <v>0</v>
      </c>
      <c r="P339" s="69">
        <f>IF(L339="nio",0,IF(L339&gt;0,VLOOKUP(H339,'3-Productie normen'!A:I,VLOOKUP(L339,'3-Productie normen'!$B$38:$C$44,2,FALSE),FALSE)))</f>
        <v>0</v>
      </c>
      <c r="Q339" s="69">
        <f t="shared" si="18"/>
        <v>0</v>
      </c>
      <c r="R339" s="70"/>
      <c r="T339" s="43">
        <f t="shared" si="19"/>
        <v>168</v>
      </c>
    </row>
    <row r="340" spans="1:20" ht="14.1" customHeight="1">
      <c r="A340" s="53">
        <v>328</v>
      </c>
      <c r="B340" s="447" t="s">
        <v>669</v>
      </c>
      <c r="C340" s="447"/>
      <c r="D340" s="447"/>
      <c r="E340" s="503" t="s">
        <v>84</v>
      </c>
      <c r="F340" s="503"/>
      <c r="G340" s="437" t="s">
        <v>577</v>
      </c>
      <c r="H340" s="437" t="s">
        <v>209</v>
      </c>
      <c r="I340" s="451" t="s">
        <v>650</v>
      </c>
      <c r="J340" s="458">
        <v>89</v>
      </c>
      <c r="K340" s="449">
        <f t="shared" si="16"/>
        <v>200</v>
      </c>
      <c r="L340" s="399">
        <v>200</v>
      </c>
      <c r="M340" s="67">
        <v>0</v>
      </c>
      <c r="N340" s="68" t="e">
        <f>IF(L340="nio",0,IF(L340&gt;0,L340*J340/P340,0))*VLOOKUP(B340,'2-Kosten per locatie'!$A$15:$C$16,3,FALSE)</f>
        <v>#DIV/0!</v>
      </c>
      <c r="O340" s="68">
        <f t="shared" si="17"/>
        <v>0</v>
      </c>
      <c r="P340" s="69">
        <f>IF(L340="nio",0,IF(L340&gt;0,VLOOKUP(H340,'3-Productie normen'!A:I,VLOOKUP(L340,'3-Productie normen'!$B$38:$C$44,2,FALSE),FALSE)))</f>
        <v>0</v>
      </c>
      <c r="Q340" s="69">
        <f t="shared" si="18"/>
        <v>0</v>
      </c>
      <c r="R340" s="70"/>
      <c r="T340" s="43">
        <f t="shared" si="19"/>
        <v>17800</v>
      </c>
    </row>
    <row r="341" spans="1:20" ht="14.1" customHeight="1">
      <c r="A341" s="53">
        <v>329</v>
      </c>
      <c r="B341" s="447" t="s">
        <v>669</v>
      </c>
      <c r="C341" s="447"/>
      <c r="D341" s="447"/>
      <c r="E341" s="504" t="s">
        <v>84</v>
      </c>
      <c r="F341" s="504"/>
      <c r="G341" s="455" t="s">
        <v>589</v>
      </c>
      <c r="H341" s="447" t="s">
        <v>16</v>
      </c>
      <c r="I341" s="452" t="s">
        <v>661</v>
      </c>
      <c r="J341" s="459">
        <v>4</v>
      </c>
      <c r="K341" s="449">
        <f t="shared" si="16"/>
        <v>400</v>
      </c>
      <c r="L341" s="399">
        <v>200</v>
      </c>
      <c r="M341" s="67">
        <v>200</v>
      </c>
      <c r="N341" s="68" t="e">
        <f>IF(L341="nio",0,IF(L341&gt;0,L341*J341/P341,0))*VLOOKUP(B341,'2-Kosten per locatie'!$A$15:$C$16,3,FALSE)</f>
        <v>#DIV/0!</v>
      </c>
      <c r="O341" s="68" t="e">
        <f t="shared" si="17"/>
        <v>#DIV/0!</v>
      </c>
      <c r="P341" s="69">
        <f>IF(L341="nio",0,IF(L341&gt;0,VLOOKUP(H341,'3-Productie normen'!A:I,VLOOKUP(L341,'3-Productie normen'!$B$38:$C$44,2,FALSE),FALSE)))</f>
        <v>0</v>
      </c>
      <c r="Q341" s="69">
        <f t="shared" si="18"/>
        <v>0</v>
      </c>
      <c r="R341" s="70"/>
      <c r="T341" s="43">
        <f t="shared" si="19"/>
        <v>1600</v>
      </c>
    </row>
    <row r="342" spans="1:20" ht="14.1" customHeight="1">
      <c r="A342" s="53">
        <v>330</v>
      </c>
      <c r="B342" s="447" t="s">
        <v>669</v>
      </c>
      <c r="C342" s="447"/>
      <c r="D342" s="447"/>
      <c r="E342" s="504" t="s">
        <v>84</v>
      </c>
      <c r="F342" s="504"/>
      <c r="G342" s="455" t="s">
        <v>315</v>
      </c>
      <c r="H342" s="447" t="s">
        <v>685</v>
      </c>
      <c r="I342" s="452" t="s">
        <v>650</v>
      </c>
      <c r="J342" s="459">
        <v>54</v>
      </c>
      <c r="K342" s="449">
        <f t="shared" si="16"/>
        <v>200</v>
      </c>
      <c r="L342" s="399">
        <v>200</v>
      </c>
      <c r="M342" s="67">
        <v>0</v>
      </c>
      <c r="N342" s="68" t="e">
        <f>IF(L342="nio",0,IF(L342&gt;0,L342*J342/P342,0))*VLOOKUP(B342,'2-Kosten per locatie'!$A$15:$C$16,3,FALSE)</f>
        <v>#DIV/0!</v>
      </c>
      <c r="O342" s="68">
        <f t="shared" si="17"/>
        <v>0</v>
      </c>
      <c r="P342" s="69">
        <f>IF(L342="nio",0,IF(L342&gt;0,VLOOKUP(H342,'3-Productie normen'!A:I,VLOOKUP(L342,'3-Productie normen'!$B$38:$C$44,2,FALSE),FALSE)))</f>
        <v>0</v>
      </c>
      <c r="Q342" s="69">
        <f t="shared" si="18"/>
        <v>0</v>
      </c>
      <c r="R342" s="70"/>
      <c r="T342" s="43">
        <f t="shared" si="19"/>
        <v>10800</v>
      </c>
    </row>
    <row r="343" spans="1:20" ht="14.1" customHeight="1">
      <c r="A343" s="53">
        <v>331</v>
      </c>
      <c r="B343" s="447" t="s">
        <v>669</v>
      </c>
      <c r="C343" s="447"/>
      <c r="D343" s="447"/>
      <c r="E343" s="504" t="s">
        <v>84</v>
      </c>
      <c r="F343" s="504"/>
      <c r="G343" s="455" t="s">
        <v>364</v>
      </c>
      <c r="H343" s="456" t="s">
        <v>665</v>
      </c>
      <c r="I343" s="452" t="s">
        <v>650</v>
      </c>
      <c r="J343" s="459">
        <v>8</v>
      </c>
      <c r="K343" s="449">
        <f t="shared" si="16"/>
        <v>12</v>
      </c>
      <c r="L343" s="399">
        <v>12</v>
      </c>
      <c r="M343" s="67">
        <v>0</v>
      </c>
      <c r="N343" s="68" t="e">
        <f>IF(L343="nio",0,IF(L343&gt;0,L343*J343/P343,0))*VLOOKUP(B343,'2-Kosten per locatie'!$A$15:$C$16,3,FALSE)</f>
        <v>#DIV/0!</v>
      </c>
      <c r="O343" s="68">
        <f t="shared" si="17"/>
        <v>0</v>
      </c>
      <c r="P343" s="69">
        <f>IF(L343="nio",0,IF(L343&gt;0,VLOOKUP(H343,'3-Productie normen'!A:I,VLOOKUP(L343,'3-Productie normen'!$B$38:$C$44,2,FALSE),FALSE)))</f>
        <v>0</v>
      </c>
      <c r="Q343" s="69">
        <f t="shared" si="18"/>
        <v>0</v>
      </c>
      <c r="R343" s="70"/>
      <c r="T343" s="43">
        <f t="shared" si="19"/>
        <v>96</v>
      </c>
    </row>
    <row r="344" spans="1:20" ht="14.1" customHeight="1">
      <c r="A344" s="53">
        <v>332</v>
      </c>
      <c r="B344" s="447" t="s">
        <v>669</v>
      </c>
      <c r="C344" s="447"/>
      <c r="D344" s="447"/>
      <c r="E344" s="504" t="s">
        <v>84</v>
      </c>
      <c r="F344" s="504"/>
      <c r="G344" s="455" t="s">
        <v>590</v>
      </c>
      <c r="H344" s="456" t="s">
        <v>665</v>
      </c>
      <c r="I344" s="452" t="s">
        <v>650</v>
      </c>
      <c r="J344" s="459">
        <v>27</v>
      </c>
      <c r="K344" s="449">
        <f t="shared" si="16"/>
        <v>12</v>
      </c>
      <c r="L344" s="399">
        <v>12</v>
      </c>
      <c r="M344" s="67">
        <v>0</v>
      </c>
      <c r="N344" s="68" t="e">
        <f>IF(L344="nio",0,IF(L344&gt;0,L344*J344/P344,0))*VLOOKUP(B344,'2-Kosten per locatie'!$A$15:$C$16,3,FALSE)</f>
        <v>#DIV/0!</v>
      </c>
      <c r="O344" s="68">
        <f t="shared" si="17"/>
        <v>0</v>
      </c>
      <c r="P344" s="69">
        <f>IF(L344="nio",0,IF(L344&gt;0,VLOOKUP(H344,'3-Productie normen'!A:I,VLOOKUP(L344,'3-Productie normen'!$B$38:$C$44,2,FALSE),FALSE)))</f>
        <v>0</v>
      </c>
      <c r="Q344" s="69">
        <f t="shared" si="18"/>
        <v>0</v>
      </c>
      <c r="R344" s="70"/>
      <c r="T344" s="43">
        <f t="shared" si="19"/>
        <v>324</v>
      </c>
    </row>
    <row r="345" spans="1:20" ht="14.1" customHeight="1">
      <c r="A345" s="53">
        <v>333</v>
      </c>
      <c r="B345" s="447" t="s">
        <v>669</v>
      </c>
      <c r="C345" s="447"/>
      <c r="D345" s="447"/>
      <c r="E345" s="504" t="s">
        <v>84</v>
      </c>
      <c r="F345" s="504"/>
      <c r="G345" s="455" t="s">
        <v>577</v>
      </c>
      <c r="H345" s="437" t="s">
        <v>209</v>
      </c>
      <c r="I345" s="452" t="s">
        <v>650</v>
      </c>
      <c r="J345" s="459">
        <v>55</v>
      </c>
      <c r="K345" s="449">
        <f t="shared" si="16"/>
        <v>200</v>
      </c>
      <c r="L345" s="399">
        <v>200</v>
      </c>
      <c r="M345" s="67">
        <v>0</v>
      </c>
      <c r="N345" s="68" t="e">
        <f>IF(L345="nio",0,IF(L345&gt;0,L345*J345/P345,0))*VLOOKUP(B345,'2-Kosten per locatie'!$A$15:$C$16,3,FALSE)</f>
        <v>#DIV/0!</v>
      </c>
      <c r="O345" s="68">
        <f t="shared" si="17"/>
        <v>0</v>
      </c>
      <c r="P345" s="69">
        <f>IF(L345="nio",0,IF(L345&gt;0,VLOOKUP(H345,'3-Productie normen'!A:I,VLOOKUP(L345,'3-Productie normen'!$B$38:$C$44,2,FALSE),FALSE)))</f>
        <v>0</v>
      </c>
      <c r="Q345" s="69">
        <f t="shared" si="18"/>
        <v>0</v>
      </c>
      <c r="R345" s="70"/>
      <c r="T345" s="43">
        <f t="shared" si="19"/>
        <v>11000</v>
      </c>
    </row>
    <row r="346" spans="1:20" ht="14.1" customHeight="1">
      <c r="A346" s="53">
        <v>334</v>
      </c>
      <c r="B346" s="447" t="s">
        <v>669</v>
      </c>
      <c r="C346" s="447"/>
      <c r="D346" s="447"/>
      <c r="E346" s="504" t="s">
        <v>84</v>
      </c>
      <c r="F346" s="504"/>
      <c r="G346" s="455" t="s">
        <v>582</v>
      </c>
      <c r="H346" s="437" t="s">
        <v>666</v>
      </c>
      <c r="I346" s="452" t="s">
        <v>650</v>
      </c>
      <c r="J346" s="459">
        <v>13</v>
      </c>
      <c r="K346" s="449">
        <f t="shared" si="16"/>
        <v>200</v>
      </c>
      <c r="L346" s="399">
        <v>200</v>
      </c>
      <c r="M346" s="67">
        <v>0</v>
      </c>
      <c r="N346" s="68" t="e">
        <f>IF(L346="nio",0,IF(L346&gt;0,L346*J346/P346,0))*VLOOKUP(B346,'2-Kosten per locatie'!$A$15:$C$16,3,FALSE)</f>
        <v>#DIV/0!</v>
      </c>
      <c r="O346" s="68">
        <f t="shared" si="17"/>
        <v>0</v>
      </c>
      <c r="P346" s="69">
        <f>IF(L346="nio",0,IF(L346&gt;0,VLOOKUP(H346,'3-Productie normen'!A:I,VLOOKUP(L346,'3-Productie normen'!$B$38:$C$44,2,FALSE),FALSE)))</f>
        <v>0</v>
      </c>
      <c r="Q346" s="69">
        <f t="shared" si="18"/>
        <v>0</v>
      </c>
      <c r="R346" s="70"/>
      <c r="T346" s="43">
        <f t="shared" si="19"/>
        <v>2600</v>
      </c>
    </row>
    <row r="347" spans="1:20" ht="14.1" customHeight="1">
      <c r="A347" s="53">
        <v>335</v>
      </c>
      <c r="B347" s="447" t="s">
        <v>669</v>
      </c>
      <c r="C347" s="447"/>
      <c r="D347" s="447"/>
      <c r="E347" s="504" t="s">
        <v>84</v>
      </c>
      <c r="F347" s="504"/>
      <c r="G347" s="455" t="s">
        <v>591</v>
      </c>
      <c r="H347" s="437" t="s">
        <v>686</v>
      </c>
      <c r="I347" s="452" t="s">
        <v>650</v>
      </c>
      <c r="J347" s="459">
        <v>115</v>
      </c>
      <c r="K347" s="449">
        <f t="shared" si="16"/>
        <v>200</v>
      </c>
      <c r="L347" s="399">
        <v>200</v>
      </c>
      <c r="M347" s="67">
        <v>0</v>
      </c>
      <c r="N347" s="68" t="e">
        <f>IF(L347="nio",0,IF(L347&gt;0,L347*J347/P347,0))*VLOOKUP(B347,'2-Kosten per locatie'!$A$15:$C$16,3,FALSE)</f>
        <v>#DIV/0!</v>
      </c>
      <c r="O347" s="68">
        <f t="shared" si="17"/>
        <v>0</v>
      </c>
      <c r="P347" s="69">
        <f>IF(L347="nio",0,IF(L347&gt;0,VLOOKUP(H347,'3-Productie normen'!A:I,VLOOKUP(L347,'3-Productie normen'!$B$38:$C$44,2,FALSE),FALSE)))</f>
        <v>0</v>
      </c>
      <c r="Q347" s="69">
        <f t="shared" si="18"/>
        <v>0</v>
      </c>
      <c r="R347" s="70"/>
      <c r="T347" s="43">
        <f t="shared" si="19"/>
        <v>23000</v>
      </c>
    </row>
    <row r="348" spans="1:20" ht="14.1" customHeight="1">
      <c r="A348" s="53">
        <v>336</v>
      </c>
      <c r="B348" s="447" t="s">
        <v>669</v>
      </c>
      <c r="C348" s="447"/>
      <c r="D348" s="447"/>
      <c r="E348" s="504" t="s">
        <v>84</v>
      </c>
      <c r="F348" s="504"/>
      <c r="G348" s="455" t="s">
        <v>592</v>
      </c>
      <c r="H348" s="456" t="s">
        <v>665</v>
      </c>
      <c r="I348" s="452" t="s">
        <v>650</v>
      </c>
      <c r="J348" s="459">
        <v>27</v>
      </c>
      <c r="K348" s="449">
        <f t="shared" si="16"/>
        <v>12</v>
      </c>
      <c r="L348" s="399">
        <v>12</v>
      </c>
      <c r="M348" s="67">
        <v>0</v>
      </c>
      <c r="N348" s="68" t="e">
        <f>IF(L348="nio",0,IF(L348&gt;0,L348*J348/P348,0))*VLOOKUP(B348,'2-Kosten per locatie'!$A$15:$C$16,3,FALSE)</f>
        <v>#DIV/0!</v>
      </c>
      <c r="O348" s="68">
        <f t="shared" si="17"/>
        <v>0</v>
      </c>
      <c r="P348" s="69">
        <f>IF(L348="nio",0,IF(L348&gt;0,VLOOKUP(H348,'3-Productie normen'!A:I,VLOOKUP(L348,'3-Productie normen'!$B$38:$C$44,2,FALSE),FALSE)))</f>
        <v>0</v>
      </c>
      <c r="Q348" s="69">
        <f t="shared" si="18"/>
        <v>0</v>
      </c>
      <c r="R348" s="70"/>
      <c r="T348" s="43">
        <f t="shared" si="19"/>
        <v>324</v>
      </c>
    </row>
    <row r="349" spans="1:20" ht="14.1" customHeight="1">
      <c r="A349" s="53">
        <v>337</v>
      </c>
      <c r="B349" s="447" t="s">
        <v>669</v>
      </c>
      <c r="C349" s="447"/>
      <c r="D349" s="447"/>
      <c r="E349" s="504" t="s">
        <v>84</v>
      </c>
      <c r="F349" s="504"/>
      <c r="G349" s="455" t="s">
        <v>364</v>
      </c>
      <c r="H349" s="456" t="s">
        <v>665</v>
      </c>
      <c r="I349" s="452" t="s">
        <v>650</v>
      </c>
      <c r="J349" s="459">
        <v>26</v>
      </c>
      <c r="K349" s="449">
        <f t="shared" si="16"/>
        <v>12</v>
      </c>
      <c r="L349" s="399">
        <v>12</v>
      </c>
      <c r="M349" s="67">
        <v>0</v>
      </c>
      <c r="N349" s="68" t="e">
        <f>IF(L349="nio",0,IF(L349&gt;0,L349*J349/P349,0))*VLOOKUP(B349,'2-Kosten per locatie'!$A$15:$C$16,3,FALSE)</f>
        <v>#DIV/0!</v>
      </c>
      <c r="O349" s="68">
        <f t="shared" si="17"/>
        <v>0</v>
      </c>
      <c r="P349" s="69">
        <f>IF(L349="nio",0,IF(L349&gt;0,VLOOKUP(H349,'3-Productie normen'!A:I,VLOOKUP(L349,'3-Productie normen'!$B$38:$C$44,2,FALSE),FALSE)))</f>
        <v>0</v>
      </c>
      <c r="Q349" s="69">
        <f t="shared" si="18"/>
        <v>0</v>
      </c>
      <c r="R349" s="70"/>
      <c r="T349" s="43">
        <f t="shared" si="19"/>
        <v>312</v>
      </c>
    </row>
    <row r="350" spans="1:20" ht="14.1" customHeight="1">
      <c r="A350" s="53">
        <v>338</v>
      </c>
      <c r="B350" s="447" t="s">
        <v>669</v>
      </c>
      <c r="C350" s="447"/>
      <c r="D350" s="447"/>
      <c r="E350" s="504" t="s">
        <v>84</v>
      </c>
      <c r="F350" s="504"/>
      <c r="G350" s="455" t="s">
        <v>593</v>
      </c>
      <c r="H350" s="456" t="s">
        <v>208</v>
      </c>
      <c r="I350" s="452" t="s">
        <v>650</v>
      </c>
      <c r="J350" s="459">
        <v>3</v>
      </c>
      <c r="K350" s="449">
        <f t="shared" si="16"/>
        <v>200</v>
      </c>
      <c r="L350" s="399">
        <v>200</v>
      </c>
      <c r="M350" s="67">
        <v>0</v>
      </c>
      <c r="N350" s="68" t="e">
        <f>IF(L350="nio",0,IF(L350&gt;0,L350*J350/P350,0))*VLOOKUP(B350,'2-Kosten per locatie'!$A$15:$C$16,3,FALSE)</f>
        <v>#DIV/0!</v>
      </c>
      <c r="O350" s="68">
        <f t="shared" si="17"/>
        <v>0</v>
      </c>
      <c r="P350" s="69">
        <f>IF(L350="nio",0,IF(L350&gt;0,VLOOKUP(H350,'3-Productie normen'!A:I,VLOOKUP(L350,'3-Productie normen'!$B$38:$C$44,2,FALSE),FALSE)))</f>
        <v>0</v>
      </c>
      <c r="Q350" s="69">
        <f t="shared" si="18"/>
        <v>0</v>
      </c>
      <c r="R350" s="70"/>
      <c r="T350" s="43">
        <f t="shared" si="19"/>
        <v>600</v>
      </c>
    </row>
    <row r="351" spans="1:20" ht="14.1" customHeight="1">
      <c r="A351" s="53">
        <v>339</v>
      </c>
      <c r="B351" s="447" t="s">
        <v>669</v>
      </c>
      <c r="C351" s="447"/>
      <c r="D351" s="447"/>
      <c r="E351" s="504" t="s">
        <v>84</v>
      </c>
      <c r="F351" s="504"/>
      <c r="G351" s="455" t="s">
        <v>589</v>
      </c>
      <c r="H351" s="447" t="s">
        <v>16</v>
      </c>
      <c r="I351" s="452" t="s">
        <v>661</v>
      </c>
      <c r="J351" s="459">
        <v>7</v>
      </c>
      <c r="K351" s="449">
        <f t="shared" ref="K351:K414" si="26">SUM(L351:M351)</f>
        <v>400</v>
      </c>
      <c r="L351" s="399">
        <v>200</v>
      </c>
      <c r="M351" s="67">
        <v>200</v>
      </c>
      <c r="N351" s="68" t="e">
        <f>IF(L351="nio",0,IF(L351&gt;0,L351*J351/P351,0))*VLOOKUP(B351,'2-Kosten per locatie'!$A$15:$C$16,3,FALSE)</f>
        <v>#DIV/0!</v>
      </c>
      <c r="O351" s="68" t="e">
        <f t="shared" ref="O351:O414" si="27">IF(M351&gt;0,M351*J351/Q351,0)</f>
        <v>#DIV/0!</v>
      </c>
      <c r="P351" s="69">
        <f>IF(L351="nio",0,IF(L351&gt;0,VLOOKUP(H351,'3-Productie normen'!A:I,VLOOKUP(L351,'3-Productie normen'!$B$38:$C$44,2,FALSE),FALSE)))</f>
        <v>0</v>
      </c>
      <c r="Q351" s="69">
        <f t="shared" ref="Q351:Q414" si="28">IF(M351&gt;0,P351*$Q$8,0)</f>
        <v>0</v>
      </c>
      <c r="R351" s="70"/>
      <c r="T351" s="43">
        <f t="shared" ref="T351:T414" si="29">K351*J351</f>
        <v>2800</v>
      </c>
    </row>
    <row r="352" spans="1:20" ht="14.1" customHeight="1">
      <c r="A352" s="53">
        <v>340</v>
      </c>
      <c r="B352" s="447" t="s">
        <v>669</v>
      </c>
      <c r="C352" s="447"/>
      <c r="D352" s="447"/>
      <c r="E352" s="504" t="s">
        <v>84</v>
      </c>
      <c r="F352" s="504"/>
      <c r="G352" s="455" t="s">
        <v>409</v>
      </c>
      <c r="H352" s="447" t="s">
        <v>16</v>
      </c>
      <c r="I352" s="452" t="s">
        <v>661</v>
      </c>
      <c r="J352" s="459">
        <v>6</v>
      </c>
      <c r="K352" s="449">
        <f t="shared" si="26"/>
        <v>400</v>
      </c>
      <c r="L352" s="399">
        <v>200</v>
      </c>
      <c r="M352" s="67">
        <v>200</v>
      </c>
      <c r="N352" s="68" t="e">
        <f>IF(L352="nio",0,IF(L352&gt;0,L352*J352/P352,0))*VLOOKUP(B352,'2-Kosten per locatie'!$A$15:$C$16,3,FALSE)</f>
        <v>#DIV/0!</v>
      </c>
      <c r="O352" s="68" t="e">
        <f t="shared" si="27"/>
        <v>#DIV/0!</v>
      </c>
      <c r="P352" s="69">
        <f>IF(L352="nio",0,IF(L352&gt;0,VLOOKUP(H352,'3-Productie normen'!A:I,VLOOKUP(L352,'3-Productie normen'!$B$38:$C$44,2,FALSE),FALSE)))</f>
        <v>0</v>
      </c>
      <c r="Q352" s="69">
        <f t="shared" si="28"/>
        <v>0</v>
      </c>
      <c r="R352" s="70"/>
      <c r="T352" s="43">
        <f t="shared" si="29"/>
        <v>2400</v>
      </c>
    </row>
    <row r="353" spans="1:20" ht="14.1" customHeight="1">
      <c r="A353" s="53">
        <v>341</v>
      </c>
      <c r="B353" s="447" t="s">
        <v>669</v>
      </c>
      <c r="C353" s="447"/>
      <c r="D353" s="447"/>
      <c r="E353" s="504" t="s">
        <v>84</v>
      </c>
      <c r="F353" s="504"/>
      <c r="G353" s="455" t="s">
        <v>364</v>
      </c>
      <c r="H353" s="456" t="s">
        <v>665</v>
      </c>
      <c r="I353" s="452" t="s">
        <v>650</v>
      </c>
      <c r="J353" s="459">
        <v>11</v>
      </c>
      <c r="K353" s="449">
        <f t="shared" si="26"/>
        <v>12</v>
      </c>
      <c r="L353" s="399">
        <v>12</v>
      </c>
      <c r="M353" s="67">
        <v>0</v>
      </c>
      <c r="N353" s="68" t="e">
        <f>IF(L353="nio",0,IF(L353&gt;0,L353*J353/P353,0))*VLOOKUP(B353,'2-Kosten per locatie'!$A$15:$C$16,3,FALSE)</f>
        <v>#DIV/0!</v>
      </c>
      <c r="O353" s="68">
        <f t="shared" si="27"/>
        <v>0</v>
      </c>
      <c r="P353" s="69">
        <f>IF(L353="nio",0,IF(L353&gt;0,VLOOKUP(H353,'3-Productie normen'!A:I,VLOOKUP(L353,'3-Productie normen'!$B$38:$C$44,2,FALSE),FALSE)))</f>
        <v>0</v>
      </c>
      <c r="Q353" s="69">
        <f t="shared" si="28"/>
        <v>0</v>
      </c>
      <c r="R353" s="70"/>
      <c r="T353" s="43">
        <f t="shared" si="29"/>
        <v>132</v>
      </c>
    </row>
    <row r="354" spans="1:20" ht="14.1" customHeight="1">
      <c r="A354" s="53">
        <v>342</v>
      </c>
      <c r="B354" s="447" t="s">
        <v>669</v>
      </c>
      <c r="C354" s="447"/>
      <c r="D354" s="447"/>
      <c r="E354" s="504" t="s">
        <v>84</v>
      </c>
      <c r="F354" s="504"/>
      <c r="G354" s="455" t="s">
        <v>589</v>
      </c>
      <c r="H354" s="447" t="s">
        <v>16</v>
      </c>
      <c r="I354" s="452" t="s">
        <v>661</v>
      </c>
      <c r="J354" s="459">
        <v>8</v>
      </c>
      <c r="K354" s="449">
        <f t="shared" si="26"/>
        <v>400</v>
      </c>
      <c r="L354" s="399">
        <v>200</v>
      </c>
      <c r="M354" s="67">
        <v>200</v>
      </c>
      <c r="N354" s="68" t="e">
        <f>IF(L354="nio",0,IF(L354&gt;0,L354*J354/P354,0))*VLOOKUP(B354,'2-Kosten per locatie'!$A$15:$C$16,3,FALSE)</f>
        <v>#DIV/0!</v>
      </c>
      <c r="O354" s="68" t="e">
        <f t="shared" si="27"/>
        <v>#DIV/0!</v>
      </c>
      <c r="P354" s="69">
        <f>IF(L354="nio",0,IF(L354&gt;0,VLOOKUP(H354,'3-Productie normen'!A:I,VLOOKUP(L354,'3-Productie normen'!$B$38:$C$44,2,FALSE),FALSE)))</f>
        <v>0</v>
      </c>
      <c r="Q354" s="69">
        <f t="shared" si="28"/>
        <v>0</v>
      </c>
      <c r="R354" s="70"/>
      <c r="T354" s="43">
        <f t="shared" si="29"/>
        <v>3200</v>
      </c>
    </row>
    <row r="355" spans="1:20" ht="14.1" customHeight="1">
      <c r="A355" s="53">
        <v>343</v>
      </c>
      <c r="B355" s="447" t="s">
        <v>669</v>
      </c>
      <c r="C355" s="447"/>
      <c r="D355" s="447"/>
      <c r="E355" s="504" t="s">
        <v>84</v>
      </c>
      <c r="F355" s="504"/>
      <c r="G355" s="455" t="s">
        <v>594</v>
      </c>
      <c r="H355" s="437" t="s">
        <v>686</v>
      </c>
      <c r="I355" s="452" t="s">
        <v>650</v>
      </c>
      <c r="J355" s="459">
        <v>97</v>
      </c>
      <c r="K355" s="449">
        <f t="shared" si="26"/>
        <v>200</v>
      </c>
      <c r="L355" s="399">
        <v>200</v>
      </c>
      <c r="M355" s="67">
        <v>0</v>
      </c>
      <c r="N355" s="68" t="e">
        <f>IF(L355="nio",0,IF(L355&gt;0,L355*J355/P355,0))*VLOOKUP(B355,'2-Kosten per locatie'!$A$15:$C$16,3,FALSE)</f>
        <v>#DIV/0!</v>
      </c>
      <c r="O355" s="68">
        <f t="shared" si="27"/>
        <v>0</v>
      </c>
      <c r="P355" s="69">
        <f>IF(L355="nio",0,IF(L355&gt;0,VLOOKUP(H355,'3-Productie normen'!A:I,VLOOKUP(L355,'3-Productie normen'!$B$38:$C$44,2,FALSE),FALSE)))</f>
        <v>0</v>
      </c>
      <c r="Q355" s="69">
        <f t="shared" si="28"/>
        <v>0</v>
      </c>
      <c r="R355" s="70"/>
      <c r="T355" s="43">
        <f t="shared" si="29"/>
        <v>19400</v>
      </c>
    </row>
    <row r="356" spans="1:20" ht="14.1" customHeight="1">
      <c r="A356" s="53">
        <v>344</v>
      </c>
      <c r="B356" s="447" t="s">
        <v>669</v>
      </c>
      <c r="C356" s="447"/>
      <c r="D356" s="447"/>
      <c r="E356" s="504" t="s">
        <v>84</v>
      </c>
      <c r="F356" s="504"/>
      <c r="G356" s="455" t="s">
        <v>595</v>
      </c>
      <c r="H356" s="437" t="s">
        <v>686</v>
      </c>
      <c r="I356" s="452" t="s">
        <v>650</v>
      </c>
      <c r="J356" s="459">
        <v>150</v>
      </c>
      <c r="K356" s="449">
        <f t="shared" si="26"/>
        <v>200</v>
      </c>
      <c r="L356" s="399">
        <v>200</v>
      </c>
      <c r="M356" s="67">
        <v>0</v>
      </c>
      <c r="N356" s="68" t="e">
        <f>IF(L356="nio",0,IF(L356&gt;0,L356*J356/P356,0))*VLOOKUP(B356,'2-Kosten per locatie'!$A$15:$C$16,3,FALSE)</f>
        <v>#DIV/0!</v>
      </c>
      <c r="O356" s="68">
        <f t="shared" si="27"/>
        <v>0</v>
      </c>
      <c r="P356" s="69">
        <f>IF(L356="nio",0,IF(L356&gt;0,VLOOKUP(H356,'3-Productie normen'!A:I,VLOOKUP(L356,'3-Productie normen'!$B$38:$C$44,2,FALSE),FALSE)))</f>
        <v>0</v>
      </c>
      <c r="Q356" s="69">
        <f t="shared" si="28"/>
        <v>0</v>
      </c>
      <c r="R356" s="70"/>
      <c r="T356" s="43">
        <f t="shared" si="29"/>
        <v>30000</v>
      </c>
    </row>
    <row r="357" spans="1:20" ht="14.1" customHeight="1">
      <c r="A357" s="53">
        <v>345</v>
      </c>
      <c r="B357" s="447" t="s">
        <v>669</v>
      </c>
      <c r="C357" s="447"/>
      <c r="D357" s="447"/>
      <c r="E357" s="504" t="s">
        <v>84</v>
      </c>
      <c r="F357" s="504"/>
      <c r="G357" s="455" t="s">
        <v>596</v>
      </c>
      <c r="H357" s="456" t="s">
        <v>665</v>
      </c>
      <c r="I357" s="452" t="s">
        <v>650</v>
      </c>
      <c r="J357" s="459">
        <v>44</v>
      </c>
      <c r="K357" s="449">
        <f t="shared" si="26"/>
        <v>12</v>
      </c>
      <c r="L357" s="399">
        <v>12</v>
      </c>
      <c r="M357" s="67">
        <v>0</v>
      </c>
      <c r="N357" s="68" t="e">
        <f>IF(L357="nio",0,IF(L357&gt;0,L357*J357/P357,0))*VLOOKUP(B357,'2-Kosten per locatie'!$A$15:$C$16,3,FALSE)</f>
        <v>#DIV/0!</v>
      </c>
      <c r="O357" s="68">
        <f t="shared" si="27"/>
        <v>0</v>
      </c>
      <c r="P357" s="69">
        <f>IF(L357="nio",0,IF(L357&gt;0,VLOOKUP(H357,'3-Productie normen'!A:I,VLOOKUP(L357,'3-Productie normen'!$B$38:$C$44,2,FALSE),FALSE)))</f>
        <v>0</v>
      </c>
      <c r="Q357" s="69">
        <f t="shared" si="28"/>
        <v>0</v>
      </c>
      <c r="R357" s="70"/>
      <c r="T357" s="43">
        <f t="shared" si="29"/>
        <v>528</v>
      </c>
    </row>
    <row r="358" spans="1:20" ht="14.1" customHeight="1">
      <c r="A358" s="53">
        <v>346</v>
      </c>
      <c r="B358" s="447" t="s">
        <v>669</v>
      </c>
      <c r="C358" s="447"/>
      <c r="D358" s="447"/>
      <c r="E358" s="504" t="s">
        <v>84</v>
      </c>
      <c r="F358" s="504"/>
      <c r="G358" s="455" t="s">
        <v>597</v>
      </c>
      <c r="H358" s="437" t="s">
        <v>207</v>
      </c>
      <c r="I358" s="452" t="s">
        <v>650</v>
      </c>
      <c r="J358" s="459">
        <v>38</v>
      </c>
      <c r="K358" s="449">
        <f t="shared" si="26"/>
        <v>120</v>
      </c>
      <c r="L358" s="399">
        <v>120</v>
      </c>
      <c r="M358" s="67">
        <v>0</v>
      </c>
      <c r="N358" s="68" t="e">
        <f>IF(L358="nio",0,IF(L358&gt;0,L358*J358/P358,0))*VLOOKUP(B358,'2-Kosten per locatie'!$A$15:$C$16,3,FALSE)</f>
        <v>#DIV/0!</v>
      </c>
      <c r="O358" s="68">
        <f t="shared" si="27"/>
        <v>0</v>
      </c>
      <c r="P358" s="69">
        <f>IF(L358="nio",0,IF(L358&gt;0,VLOOKUP(H358,'3-Productie normen'!A:I,VLOOKUP(L358,'3-Productie normen'!$B$38:$C$44,2,FALSE),FALSE)))</f>
        <v>0</v>
      </c>
      <c r="Q358" s="69">
        <f t="shared" si="28"/>
        <v>0</v>
      </c>
      <c r="R358" s="70"/>
      <c r="T358" s="43">
        <f t="shared" si="29"/>
        <v>4560</v>
      </c>
    </row>
    <row r="359" spans="1:20" ht="14.1" customHeight="1">
      <c r="A359" s="53">
        <v>347</v>
      </c>
      <c r="B359" s="447" t="s">
        <v>669</v>
      </c>
      <c r="C359" s="447"/>
      <c r="D359" s="447"/>
      <c r="E359" s="504" t="s">
        <v>84</v>
      </c>
      <c r="F359" s="504"/>
      <c r="G359" s="455" t="s">
        <v>598</v>
      </c>
      <c r="H359" s="456" t="s">
        <v>676</v>
      </c>
      <c r="I359" s="452" t="s">
        <v>662</v>
      </c>
      <c r="J359" s="459">
        <v>431</v>
      </c>
      <c r="K359" s="449">
        <f t="shared" si="26"/>
        <v>200</v>
      </c>
      <c r="L359" s="399">
        <v>200</v>
      </c>
      <c r="M359" s="67">
        <v>0</v>
      </c>
      <c r="N359" s="68" t="e">
        <f>IF(L359="nio",0,IF(L359&gt;0,L359*J359/P359,0))*VLOOKUP(B359,'2-Kosten per locatie'!$A$15:$C$16,3,FALSE)</f>
        <v>#DIV/0!</v>
      </c>
      <c r="O359" s="68">
        <f t="shared" si="27"/>
        <v>0</v>
      </c>
      <c r="P359" s="69">
        <f>IF(L359="nio",0,IF(L359&gt;0,VLOOKUP(H359,'3-Productie normen'!A:I,VLOOKUP(L359,'3-Productie normen'!$B$38:$C$44,2,FALSE),FALSE)))</f>
        <v>0</v>
      </c>
      <c r="Q359" s="69">
        <f t="shared" si="28"/>
        <v>0</v>
      </c>
      <c r="R359" s="70"/>
      <c r="T359" s="43">
        <f t="shared" si="29"/>
        <v>86200</v>
      </c>
    </row>
    <row r="360" spans="1:20" ht="14.1" customHeight="1">
      <c r="A360" s="53">
        <v>348</v>
      </c>
      <c r="B360" s="447" t="s">
        <v>669</v>
      </c>
      <c r="C360" s="447"/>
      <c r="D360" s="447"/>
      <c r="E360" s="504" t="s">
        <v>84</v>
      </c>
      <c r="F360" s="504"/>
      <c r="G360" s="455" t="s">
        <v>588</v>
      </c>
      <c r="H360" s="447" t="s">
        <v>16</v>
      </c>
      <c r="I360" s="452" t="s">
        <v>650</v>
      </c>
      <c r="J360" s="459">
        <v>9</v>
      </c>
      <c r="K360" s="449">
        <f t="shared" si="26"/>
        <v>400</v>
      </c>
      <c r="L360" s="399">
        <v>200</v>
      </c>
      <c r="M360" s="67">
        <v>200</v>
      </c>
      <c r="N360" s="68" t="e">
        <f>IF(L360="nio",0,IF(L360&gt;0,L360*J360/P360,0))*VLOOKUP(B360,'2-Kosten per locatie'!$A$15:$C$16,3,FALSE)</f>
        <v>#DIV/0!</v>
      </c>
      <c r="O360" s="68" t="e">
        <f t="shared" si="27"/>
        <v>#DIV/0!</v>
      </c>
      <c r="P360" s="69">
        <f>IF(L360="nio",0,IF(L360&gt;0,VLOOKUP(H360,'3-Productie normen'!A:I,VLOOKUP(L360,'3-Productie normen'!$B$38:$C$44,2,FALSE),FALSE)))</f>
        <v>0</v>
      </c>
      <c r="Q360" s="69">
        <f t="shared" si="28"/>
        <v>0</v>
      </c>
      <c r="R360" s="70"/>
      <c r="T360" s="43">
        <f t="shared" si="29"/>
        <v>3600</v>
      </c>
    </row>
    <row r="361" spans="1:20" ht="14.1" customHeight="1">
      <c r="A361" s="53">
        <v>349</v>
      </c>
      <c r="B361" s="447" t="s">
        <v>669</v>
      </c>
      <c r="C361" s="447"/>
      <c r="D361" s="447"/>
      <c r="E361" s="504" t="s">
        <v>84</v>
      </c>
      <c r="F361" s="504"/>
      <c r="G361" s="455" t="s">
        <v>588</v>
      </c>
      <c r="H361" s="447" t="s">
        <v>16</v>
      </c>
      <c r="I361" s="452" t="s">
        <v>650</v>
      </c>
      <c r="J361" s="459">
        <v>7</v>
      </c>
      <c r="K361" s="449">
        <f t="shared" si="26"/>
        <v>400</v>
      </c>
      <c r="L361" s="399">
        <v>200</v>
      </c>
      <c r="M361" s="67">
        <v>200</v>
      </c>
      <c r="N361" s="68" t="e">
        <f>IF(L361="nio",0,IF(L361&gt;0,L361*J361/P361,0))*VLOOKUP(B361,'2-Kosten per locatie'!$A$15:$C$16,3,FALSE)</f>
        <v>#DIV/0!</v>
      </c>
      <c r="O361" s="68" t="e">
        <f t="shared" si="27"/>
        <v>#DIV/0!</v>
      </c>
      <c r="P361" s="69">
        <f>IF(L361="nio",0,IF(L361&gt;0,VLOOKUP(H361,'3-Productie normen'!A:I,VLOOKUP(L361,'3-Productie normen'!$B$38:$C$44,2,FALSE),FALSE)))</f>
        <v>0</v>
      </c>
      <c r="Q361" s="69">
        <f t="shared" si="28"/>
        <v>0</v>
      </c>
      <c r="R361" s="70"/>
      <c r="T361" s="43">
        <f t="shared" si="29"/>
        <v>2800</v>
      </c>
    </row>
    <row r="362" spans="1:20" ht="14.1" customHeight="1">
      <c r="A362" s="53">
        <v>350</v>
      </c>
      <c r="B362" s="447" t="s">
        <v>669</v>
      </c>
      <c r="C362" s="447"/>
      <c r="D362" s="447"/>
      <c r="E362" s="504" t="s">
        <v>84</v>
      </c>
      <c r="F362" s="504"/>
      <c r="G362" s="455" t="s">
        <v>580</v>
      </c>
      <c r="H362" s="437" t="s">
        <v>209</v>
      </c>
      <c r="I362" s="452" t="s">
        <v>650</v>
      </c>
      <c r="J362" s="459">
        <v>144</v>
      </c>
      <c r="K362" s="449">
        <f t="shared" si="26"/>
        <v>200</v>
      </c>
      <c r="L362" s="399">
        <v>200</v>
      </c>
      <c r="M362" s="67">
        <v>0</v>
      </c>
      <c r="N362" s="68" t="e">
        <f>IF(L362="nio",0,IF(L362&gt;0,L362*J362/P362,0))*VLOOKUP(B362,'2-Kosten per locatie'!$A$15:$C$16,3,FALSE)</f>
        <v>#DIV/0!</v>
      </c>
      <c r="O362" s="68">
        <f t="shared" si="27"/>
        <v>0</v>
      </c>
      <c r="P362" s="69">
        <f>IF(L362="nio",0,IF(L362&gt;0,VLOOKUP(H362,'3-Productie normen'!A:I,VLOOKUP(L362,'3-Productie normen'!$B$38:$C$44,2,FALSE),FALSE)))</f>
        <v>0</v>
      </c>
      <c r="Q362" s="69">
        <f t="shared" si="28"/>
        <v>0</v>
      </c>
      <c r="R362" s="70"/>
      <c r="T362" s="43">
        <f t="shared" si="29"/>
        <v>28800</v>
      </c>
    </row>
    <row r="363" spans="1:20" ht="14.1" customHeight="1">
      <c r="A363" s="53">
        <v>351</v>
      </c>
      <c r="B363" s="447" t="s">
        <v>669</v>
      </c>
      <c r="C363" s="447"/>
      <c r="D363" s="447"/>
      <c r="E363" s="503" t="s">
        <v>84</v>
      </c>
      <c r="F363" s="503"/>
      <c r="G363" s="437" t="s">
        <v>599</v>
      </c>
      <c r="H363" s="437" t="s">
        <v>149</v>
      </c>
      <c r="I363" s="451" t="s">
        <v>650</v>
      </c>
      <c r="J363" s="458">
        <v>21</v>
      </c>
      <c r="K363" s="449">
        <f t="shared" si="26"/>
        <v>120</v>
      </c>
      <c r="L363" s="399">
        <v>120</v>
      </c>
      <c r="M363" s="67">
        <v>0</v>
      </c>
      <c r="N363" s="68" t="e">
        <f>IF(L363="nio",0,IF(L363&gt;0,L363*J363/P363,0))*VLOOKUP(B363,'2-Kosten per locatie'!$A$15:$C$16,3,FALSE)</f>
        <v>#DIV/0!</v>
      </c>
      <c r="O363" s="68">
        <f t="shared" si="27"/>
        <v>0</v>
      </c>
      <c r="P363" s="69">
        <f>IF(L363="nio",0,IF(L363&gt;0,VLOOKUP(H363,'3-Productie normen'!A:I,VLOOKUP(L363,'3-Productie normen'!$B$38:$C$44,2,FALSE),FALSE)))</f>
        <v>0</v>
      </c>
      <c r="Q363" s="69">
        <f t="shared" si="28"/>
        <v>0</v>
      </c>
      <c r="R363" s="70"/>
      <c r="T363" s="43">
        <f t="shared" si="29"/>
        <v>2520</v>
      </c>
    </row>
    <row r="364" spans="1:20" ht="14.1" customHeight="1">
      <c r="A364" s="53">
        <v>352</v>
      </c>
      <c r="B364" s="447" t="s">
        <v>669</v>
      </c>
      <c r="C364" s="447"/>
      <c r="D364" s="447"/>
      <c r="E364" s="503" t="s">
        <v>84</v>
      </c>
      <c r="F364" s="503"/>
      <c r="G364" s="437" t="s">
        <v>588</v>
      </c>
      <c r="H364" s="447" t="s">
        <v>16</v>
      </c>
      <c r="I364" s="451" t="s">
        <v>661</v>
      </c>
      <c r="J364" s="458">
        <v>8</v>
      </c>
      <c r="K364" s="449">
        <f t="shared" si="26"/>
        <v>400</v>
      </c>
      <c r="L364" s="399">
        <v>200</v>
      </c>
      <c r="M364" s="67">
        <v>200</v>
      </c>
      <c r="N364" s="68" t="e">
        <f>IF(L364="nio",0,IF(L364&gt;0,L364*J364/P364,0))*VLOOKUP(B364,'2-Kosten per locatie'!$A$15:$C$16,3,FALSE)</f>
        <v>#DIV/0!</v>
      </c>
      <c r="O364" s="68" t="e">
        <f t="shared" si="27"/>
        <v>#DIV/0!</v>
      </c>
      <c r="P364" s="69">
        <f>IF(L364="nio",0,IF(L364&gt;0,VLOOKUP(H364,'3-Productie normen'!A:I,VLOOKUP(L364,'3-Productie normen'!$B$38:$C$44,2,FALSE),FALSE)))</f>
        <v>0</v>
      </c>
      <c r="Q364" s="69">
        <f t="shared" si="28"/>
        <v>0</v>
      </c>
      <c r="R364" s="70"/>
      <c r="T364" s="43">
        <f t="shared" si="29"/>
        <v>3200</v>
      </c>
    </row>
    <row r="365" spans="1:20" ht="14.1" customHeight="1">
      <c r="A365" s="53">
        <v>353</v>
      </c>
      <c r="B365" s="447" t="s">
        <v>669</v>
      </c>
      <c r="C365" s="447"/>
      <c r="D365" s="447"/>
      <c r="E365" s="503" t="s">
        <v>84</v>
      </c>
      <c r="F365" s="503"/>
      <c r="G365" s="437" t="s">
        <v>588</v>
      </c>
      <c r="H365" s="447" t="s">
        <v>16</v>
      </c>
      <c r="I365" s="451" t="s">
        <v>650</v>
      </c>
      <c r="J365" s="458">
        <v>11</v>
      </c>
      <c r="K365" s="449">
        <f t="shared" si="26"/>
        <v>400</v>
      </c>
      <c r="L365" s="399">
        <v>200</v>
      </c>
      <c r="M365" s="67">
        <v>200</v>
      </c>
      <c r="N365" s="68" t="e">
        <f>IF(L365="nio",0,IF(L365&gt;0,L365*J365/P365,0))*VLOOKUP(B365,'2-Kosten per locatie'!$A$15:$C$16,3,FALSE)</f>
        <v>#DIV/0!</v>
      </c>
      <c r="O365" s="68" t="e">
        <f t="shared" si="27"/>
        <v>#DIV/0!</v>
      </c>
      <c r="P365" s="69">
        <f>IF(L365="nio",0,IF(L365&gt;0,VLOOKUP(H365,'3-Productie normen'!A:I,VLOOKUP(L365,'3-Productie normen'!$B$38:$C$44,2,FALSE),FALSE)))</f>
        <v>0</v>
      </c>
      <c r="Q365" s="69">
        <f t="shared" si="28"/>
        <v>0</v>
      </c>
      <c r="R365" s="70"/>
      <c r="T365" s="43">
        <f t="shared" si="29"/>
        <v>4400</v>
      </c>
    </row>
    <row r="366" spans="1:20" ht="14.1" customHeight="1">
      <c r="A366" s="53">
        <v>354</v>
      </c>
      <c r="B366" s="447" t="s">
        <v>669</v>
      </c>
      <c r="C366" s="447"/>
      <c r="D366" s="447"/>
      <c r="E366" s="503" t="s">
        <v>84</v>
      </c>
      <c r="F366" s="503"/>
      <c r="G366" s="437" t="s">
        <v>364</v>
      </c>
      <c r="H366" s="437" t="s">
        <v>665</v>
      </c>
      <c r="I366" s="451" t="s">
        <v>650</v>
      </c>
      <c r="J366" s="458">
        <v>8</v>
      </c>
      <c r="K366" s="449">
        <f t="shared" si="26"/>
        <v>12</v>
      </c>
      <c r="L366" s="399">
        <v>12</v>
      </c>
      <c r="M366" s="67">
        <v>0</v>
      </c>
      <c r="N366" s="68" t="e">
        <f>IF(L366="nio",0,IF(L366&gt;0,L366*J366/P366,0))*VLOOKUP(B366,'2-Kosten per locatie'!$A$15:$C$16,3,FALSE)</f>
        <v>#DIV/0!</v>
      </c>
      <c r="O366" s="68">
        <f t="shared" si="27"/>
        <v>0</v>
      </c>
      <c r="P366" s="69">
        <f>IF(L366="nio",0,IF(L366&gt;0,VLOOKUP(H366,'3-Productie normen'!A:I,VLOOKUP(L366,'3-Productie normen'!$B$38:$C$44,2,FALSE),FALSE)))</f>
        <v>0</v>
      </c>
      <c r="Q366" s="69">
        <f t="shared" si="28"/>
        <v>0</v>
      </c>
      <c r="R366" s="70"/>
      <c r="T366" s="43">
        <f t="shared" si="29"/>
        <v>96</v>
      </c>
    </row>
    <row r="367" spans="1:20" ht="14.1" customHeight="1">
      <c r="A367" s="53">
        <v>355</v>
      </c>
      <c r="B367" s="447" t="s">
        <v>669</v>
      </c>
      <c r="C367" s="447"/>
      <c r="D367" s="447"/>
      <c r="E367" s="503" t="s">
        <v>84</v>
      </c>
      <c r="F367" s="503"/>
      <c r="G367" s="437" t="s">
        <v>600</v>
      </c>
      <c r="H367" s="447" t="s">
        <v>680</v>
      </c>
      <c r="I367" s="451" t="s">
        <v>650</v>
      </c>
      <c r="J367" s="458">
        <v>45</v>
      </c>
      <c r="K367" s="449">
        <f t="shared" si="26"/>
        <v>0</v>
      </c>
      <c r="L367" s="461" t="s">
        <v>677</v>
      </c>
      <c r="M367" s="67">
        <v>0</v>
      </c>
      <c r="N367" s="68">
        <f>IF(L367="nio",0,IF(L367&gt;0,L367*J367/P367,0))*VLOOKUP(B367,'2-Kosten per locatie'!$A$15:$C$16,3,FALSE)</f>
        <v>0</v>
      </c>
      <c r="O367" s="68">
        <f t="shared" si="27"/>
        <v>0</v>
      </c>
      <c r="P367" s="69">
        <f>IF(L367="nio",0,IF(L367&gt;0,VLOOKUP(H367,'3-Productie normen'!A:I,VLOOKUP(L367,'3-Productie normen'!$B$38:$C$44,2,FALSE),FALSE)))</f>
        <v>0</v>
      </c>
      <c r="Q367" s="69">
        <f t="shared" si="28"/>
        <v>0</v>
      </c>
      <c r="R367" s="70"/>
      <c r="T367" s="43">
        <f t="shared" si="29"/>
        <v>0</v>
      </c>
    </row>
    <row r="368" spans="1:20" ht="14.1" customHeight="1">
      <c r="A368" s="53">
        <v>356</v>
      </c>
      <c r="B368" s="447" t="s">
        <v>669</v>
      </c>
      <c r="C368" s="447"/>
      <c r="D368" s="447"/>
      <c r="E368" s="503" t="s">
        <v>84</v>
      </c>
      <c r="F368" s="503"/>
      <c r="G368" s="437" t="s">
        <v>601</v>
      </c>
      <c r="H368" s="437" t="s">
        <v>676</v>
      </c>
      <c r="I368" s="451" t="s">
        <v>662</v>
      </c>
      <c r="J368" s="458">
        <v>295</v>
      </c>
      <c r="K368" s="449">
        <f t="shared" si="26"/>
        <v>200</v>
      </c>
      <c r="L368" s="399">
        <v>200</v>
      </c>
      <c r="M368" s="67">
        <v>0</v>
      </c>
      <c r="N368" s="68" t="e">
        <f>IF(L368="nio",0,IF(L368&gt;0,L368*J368/P368,0))*VLOOKUP(B368,'2-Kosten per locatie'!$A$15:$C$16,3,FALSE)</f>
        <v>#DIV/0!</v>
      </c>
      <c r="O368" s="68">
        <f t="shared" si="27"/>
        <v>0</v>
      </c>
      <c r="P368" s="69">
        <f>IF(L368="nio",0,IF(L368&gt;0,VLOOKUP(H368,'3-Productie normen'!A:I,VLOOKUP(L368,'3-Productie normen'!$B$38:$C$44,2,FALSE),FALSE)))</f>
        <v>0</v>
      </c>
      <c r="Q368" s="69">
        <f t="shared" si="28"/>
        <v>0</v>
      </c>
      <c r="R368" s="70"/>
      <c r="T368" s="43">
        <f t="shared" si="29"/>
        <v>59000</v>
      </c>
    </row>
    <row r="369" spans="1:20" ht="14.1" customHeight="1">
      <c r="A369" s="53">
        <v>357</v>
      </c>
      <c r="B369" s="447" t="s">
        <v>669</v>
      </c>
      <c r="C369" s="447"/>
      <c r="D369" s="447"/>
      <c r="E369" s="503" t="s">
        <v>84</v>
      </c>
      <c r="F369" s="503"/>
      <c r="G369" s="437" t="s">
        <v>575</v>
      </c>
      <c r="H369" s="437" t="s">
        <v>209</v>
      </c>
      <c r="I369" s="451" t="s">
        <v>650</v>
      </c>
      <c r="J369" s="458">
        <v>95</v>
      </c>
      <c r="K369" s="449">
        <f t="shared" si="26"/>
        <v>200</v>
      </c>
      <c r="L369" s="399">
        <v>200</v>
      </c>
      <c r="M369" s="67">
        <v>0</v>
      </c>
      <c r="N369" s="68" t="e">
        <f>IF(L369="nio",0,IF(L369&gt;0,L369*J369/P369,0))*VLOOKUP(B369,'2-Kosten per locatie'!$A$15:$C$16,3,FALSE)</f>
        <v>#DIV/0!</v>
      </c>
      <c r="O369" s="68">
        <f t="shared" si="27"/>
        <v>0</v>
      </c>
      <c r="P369" s="69">
        <f>IF(L369="nio",0,IF(L369&gt;0,VLOOKUP(H369,'3-Productie normen'!A:I,VLOOKUP(L369,'3-Productie normen'!$B$38:$C$44,2,FALSE),FALSE)))</f>
        <v>0</v>
      </c>
      <c r="Q369" s="69">
        <f t="shared" si="28"/>
        <v>0</v>
      </c>
      <c r="R369" s="70"/>
      <c r="T369" s="43">
        <f t="shared" si="29"/>
        <v>19000</v>
      </c>
    </row>
    <row r="370" spans="1:20" ht="14.1" customHeight="1">
      <c r="A370" s="53">
        <v>358</v>
      </c>
      <c r="B370" s="447" t="s">
        <v>669</v>
      </c>
      <c r="C370" s="447"/>
      <c r="D370" s="447"/>
      <c r="E370" s="503" t="s">
        <v>84</v>
      </c>
      <c r="F370" s="503"/>
      <c r="G370" s="437" t="s">
        <v>577</v>
      </c>
      <c r="H370" s="437" t="s">
        <v>209</v>
      </c>
      <c r="I370" s="451" t="s">
        <v>650</v>
      </c>
      <c r="J370" s="458">
        <v>67</v>
      </c>
      <c r="K370" s="449">
        <f t="shared" si="26"/>
        <v>200</v>
      </c>
      <c r="L370" s="399">
        <v>200</v>
      </c>
      <c r="M370" s="67">
        <v>0</v>
      </c>
      <c r="N370" s="68" t="e">
        <f>IF(L370="nio",0,IF(L370&gt;0,L370*J370/P370,0))*VLOOKUP(B370,'2-Kosten per locatie'!$A$15:$C$16,3,FALSE)</f>
        <v>#DIV/0!</v>
      </c>
      <c r="O370" s="68">
        <f t="shared" si="27"/>
        <v>0</v>
      </c>
      <c r="P370" s="69">
        <f>IF(L370="nio",0,IF(L370&gt;0,VLOOKUP(H370,'3-Productie normen'!A:I,VLOOKUP(L370,'3-Productie normen'!$B$38:$C$44,2,FALSE),FALSE)))</f>
        <v>0</v>
      </c>
      <c r="Q370" s="69">
        <f t="shared" si="28"/>
        <v>0</v>
      </c>
      <c r="R370" s="70"/>
      <c r="T370" s="43">
        <f t="shared" si="29"/>
        <v>13400</v>
      </c>
    </row>
    <row r="371" spans="1:20" ht="14.1" customHeight="1">
      <c r="A371" s="53">
        <v>359</v>
      </c>
      <c r="B371" s="447" t="s">
        <v>669</v>
      </c>
      <c r="C371" s="447"/>
      <c r="D371" s="447"/>
      <c r="E371" s="503" t="s">
        <v>84</v>
      </c>
      <c r="F371" s="503"/>
      <c r="G371" s="437" t="s">
        <v>467</v>
      </c>
      <c r="H371" s="447" t="s">
        <v>85</v>
      </c>
      <c r="I371" s="451" t="s">
        <v>650</v>
      </c>
      <c r="J371" s="458">
        <v>25</v>
      </c>
      <c r="K371" s="449">
        <f t="shared" si="26"/>
        <v>200</v>
      </c>
      <c r="L371" s="399">
        <v>200</v>
      </c>
      <c r="M371" s="67">
        <v>0</v>
      </c>
      <c r="N371" s="68" t="e">
        <f>IF(L371="nio",0,IF(L371&gt;0,L371*J371/P371,0))*VLOOKUP(B371,'2-Kosten per locatie'!$A$15:$C$16,3,FALSE)</f>
        <v>#DIV/0!</v>
      </c>
      <c r="O371" s="68">
        <f t="shared" si="27"/>
        <v>0</v>
      </c>
      <c r="P371" s="69">
        <f>IF(L371="nio",0,IF(L371&gt;0,VLOOKUP(H371,'3-Productie normen'!A:I,VLOOKUP(L371,'3-Productie normen'!$B$38:$C$44,2,FALSE),FALSE)))</f>
        <v>0</v>
      </c>
      <c r="Q371" s="69">
        <f t="shared" si="28"/>
        <v>0</v>
      </c>
      <c r="R371" s="70"/>
      <c r="T371" s="43">
        <f t="shared" si="29"/>
        <v>5000</v>
      </c>
    </row>
    <row r="372" spans="1:20" ht="14.1" customHeight="1">
      <c r="A372" s="53">
        <v>360</v>
      </c>
      <c r="B372" s="447" t="s">
        <v>669</v>
      </c>
      <c r="C372" s="447"/>
      <c r="D372" s="447"/>
      <c r="E372" s="503">
        <v>1</v>
      </c>
      <c r="F372" s="503"/>
      <c r="G372" s="437" t="s">
        <v>597</v>
      </c>
      <c r="H372" s="437" t="s">
        <v>207</v>
      </c>
      <c r="I372" s="451" t="s">
        <v>650</v>
      </c>
      <c r="J372" s="458">
        <v>34</v>
      </c>
      <c r="K372" s="449">
        <f t="shared" si="26"/>
        <v>120</v>
      </c>
      <c r="L372" s="399">
        <v>120</v>
      </c>
      <c r="M372" s="67">
        <v>0</v>
      </c>
      <c r="N372" s="68" t="e">
        <f>IF(L372="nio",0,IF(L372&gt;0,L372*J372/P372,0))*VLOOKUP(B372,'2-Kosten per locatie'!$A$15:$C$16,3,FALSE)</f>
        <v>#DIV/0!</v>
      </c>
      <c r="O372" s="68">
        <f t="shared" si="27"/>
        <v>0</v>
      </c>
      <c r="P372" s="69">
        <f>IF(L372="nio",0,IF(L372&gt;0,VLOOKUP(H372,'3-Productie normen'!A:I,VLOOKUP(L372,'3-Productie normen'!$B$38:$C$44,2,FALSE),FALSE)))</f>
        <v>0</v>
      </c>
      <c r="Q372" s="69">
        <f t="shared" si="28"/>
        <v>0</v>
      </c>
      <c r="R372" s="70"/>
      <c r="T372" s="43">
        <f t="shared" si="29"/>
        <v>4080</v>
      </c>
    </row>
    <row r="373" spans="1:20" ht="14.1" customHeight="1">
      <c r="A373" s="53">
        <v>361</v>
      </c>
      <c r="B373" s="447" t="s">
        <v>669</v>
      </c>
      <c r="C373" s="447"/>
      <c r="D373" s="447"/>
      <c r="E373" s="503">
        <v>1</v>
      </c>
      <c r="F373" s="503"/>
      <c r="G373" s="437" t="s">
        <v>602</v>
      </c>
      <c r="H373" s="447" t="s">
        <v>685</v>
      </c>
      <c r="I373" s="451" t="s">
        <v>650</v>
      </c>
      <c r="J373" s="458">
        <v>75</v>
      </c>
      <c r="K373" s="449">
        <f t="shared" si="26"/>
        <v>200</v>
      </c>
      <c r="L373" s="399">
        <v>200</v>
      </c>
      <c r="M373" s="67">
        <v>0</v>
      </c>
      <c r="N373" s="68" t="e">
        <f>IF(L373="nio",0,IF(L373&gt;0,L373*J373/P373,0))*VLOOKUP(B373,'2-Kosten per locatie'!$A$15:$C$16,3,FALSE)</f>
        <v>#DIV/0!</v>
      </c>
      <c r="O373" s="68">
        <f t="shared" si="27"/>
        <v>0</v>
      </c>
      <c r="P373" s="69">
        <f>IF(L373="nio",0,IF(L373&gt;0,VLOOKUP(H373,'3-Productie normen'!A:I,VLOOKUP(L373,'3-Productie normen'!$B$38:$C$44,2,FALSE),FALSE)))</f>
        <v>0</v>
      </c>
      <c r="Q373" s="69">
        <f t="shared" si="28"/>
        <v>0</v>
      </c>
      <c r="R373" s="70"/>
      <c r="T373" s="43">
        <f t="shared" si="29"/>
        <v>15000</v>
      </c>
    </row>
    <row r="374" spans="1:20" ht="14.1" customHeight="1">
      <c r="A374" s="53">
        <v>362</v>
      </c>
      <c r="B374" s="447" t="s">
        <v>669</v>
      </c>
      <c r="C374" s="447"/>
      <c r="D374" s="447"/>
      <c r="E374" s="503">
        <v>1</v>
      </c>
      <c r="F374" s="503"/>
      <c r="G374" s="437" t="s">
        <v>589</v>
      </c>
      <c r="H374" s="447" t="s">
        <v>16</v>
      </c>
      <c r="I374" s="451" t="s">
        <v>661</v>
      </c>
      <c r="J374" s="458">
        <v>4</v>
      </c>
      <c r="K374" s="449">
        <f t="shared" si="26"/>
        <v>400</v>
      </c>
      <c r="L374" s="399">
        <v>200</v>
      </c>
      <c r="M374" s="67">
        <v>200</v>
      </c>
      <c r="N374" s="68" t="e">
        <f>IF(L374="nio",0,IF(L374&gt;0,L374*J374/P374,0))*VLOOKUP(B374,'2-Kosten per locatie'!$A$15:$C$16,3,FALSE)</f>
        <v>#DIV/0!</v>
      </c>
      <c r="O374" s="68" t="e">
        <f t="shared" si="27"/>
        <v>#DIV/0!</v>
      </c>
      <c r="P374" s="69">
        <f>IF(L374="nio",0,IF(L374&gt;0,VLOOKUP(H374,'3-Productie normen'!A:I,VLOOKUP(L374,'3-Productie normen'!$B$38:$C$44,2,FALSE),FALSE)))</f>
        <v>0</v>
      </c>
      <c r="Q374" s="69">
        <f t="shared" si="28"/>
        <v>0</v>
      </c>
      <c r="R374" s="70"/>
      <c r="T374" s="43">
        <f t="shared" si="29"/>
        <v>1600</v>
      </c>
    </row>
    <row r="375" spans="1:20" ht="14.1" customHeight="1">
      <c r="A375" s="53">
        <v>363</v>
      </c>
      <c r="B375" s="447" t="s">
        <v>669</v>
      </c>
      <c r="C375" s="447"/>
      <c r="D375" s="447"/>
      <c r="E375" s="503">
        <v>1</v>
      </c>
      <c r="F375" s="503"/>
      <c r="G375" s="437" t="s">
        <v>364</v>
      </c>
      <c r="H375" s="437" t="s">
        <v>665</v>
      </c>
      <c r="I375" s="451" t="s">
        <v>650</v>
      </c>
      <c r="J375" s="458">
        <v>5</v>
      </c>
      <c r="K375" s="449">
        <f t="shared" si="26"/>
        <v>12</v>
      </c>
      <c r="L375" s="399">
        <v>12</v>
      </c>
      <c r="M375" s="67">
        <v>0</v>
      </c>
      <c r="N375" s="68" t="e">
        <f>IF(L375="nio",0,IF(L375&gt;0,L375*J375/P375,0))*VLOOKUP(B375,'2-Kosten per locatie'!$A$15:$C$16,3,FALSE)</f>
        <v>#DIV/0!</v>
      </c>
      <c r="O375" s="68">
        <f t="shared" si="27"/>
        <v>0</v>
      </c>
      <c r="P375" s="69">
        <f>IF(L375="nio",0,IF(L375&gt;0,VLOOKUP(H375,'3-Productie normen'!A:I,VLOOKUP(L375,'3-Productie normen'!$B$38:$C$44,2,FALSE),FALSE)))</f>
        <v>0</v>
      </c>
      <c r="Q375" s="69">
        <f t="shared" si="28"/>
        <v>0</v>
      </c>
      <c r="R375" s="70"/>
      <c r="T375" s="43">
        <f t="shared" si="29"/>
        <v>60</v>
      </c>
    </row>
    <row r="376" spans="1:20" ht="14.1" customHeight="1">
      <c r="A376" s="53">
        <v>364</v>
      </c>
      <c r="B376" s="447" t="s">
        <v>669</v>
      </c>
      <c r="C376" s="447"/>
      <c r="D376" s="447"/>
      <c r="E376" s="503">
        <v>1</v>
      </c>
      <c r="F376" s="503"/>
      <c r="G376" s="437" t="s">
        <v>232</v>
      </c>
      <c r="H376" s="437" t="s">
        <v>209</v>
      </c>
      <c r="I376" s="451" t="s">
        <v>650</v>
      </c>
      <c r="J376" s="458">
        <v>74</v>
      </c>
      <c r="K376" s="449">
        <f t="shared" si="26"/>
        <v>200</v>
      </c>
      <c r="L376" s="399">
        <v>200</v>
      </c>
      <c r="M376" s="67">
        <v>0</v>
      </c>
      <c r="N376" s="68" t="e">
        <f>IF(L376="nio",0,IF(L376&gt;0,L376*J376/P376,0))*VLOOKUP(B376,'2-Kosten per locatie'!$A$15:$C$16,3,FALSE)</f>
        <v>#DIV/0!</v>
      </c>
      <c r="O376" s="68">
        <f t="shared" si="27"/>
        <v>0</v>
      </c>
      <c r="P376" s="69">
        <f>IF(L376="nio",0,IF(L376&gt;0,VLOOKUP(H376,'3-Productie normen'!A:I,VLOOKUP(L376,'3-Productie normen'!$B$38:$C$44,2,FALSE),FALSE)))</f>
        <v>0</v>
      </c>
      <c r="Q376" s="69">
        <f t="shared" si="28"/>
        <v>0</v>
      </c>
      <c r="R376" s="70"/>
      <c r="T376" s="43">
        <f t="shared" si="29"/>
        <v>14800</v>
      </c>
    </row>
    <row r="377" spans="1:20" ht="14.1" customHeight="1">
      <c r="A377" s="53">
        <v>365</v>
      </c>
      <c r="B377" s="447" t="s">
        <v>669</v>
      </c>
      <c r="C377" s="447"/>
      <c r="D377" s="447"/>
      <c r="E377" s="503">
        <v>1</v>
      </c>
      <c r="F377" s="503"/>
      <c r="G377" s="437" t="s">
        <v>364</v>
      </c>
      <c r="H377" s="437" t="s">
        <v>665</v>
      </c>
      <c r="I377" s="451" t="s">
        <v>650</v>
      </c>
      <c r="J377" s="458">
        <v>5</v>
      </c>
      <c r="K377" s="449">
        <f t="shared" si="26"/>
        <v>12</v>
      </c>
      <c r="L377" s="399">
        <v>12</v>
      </c>
      <c r="M377" s="67">
        <v>0</v>
      </c>
      <c r="N377" s="68" t="e">
        <f>IF(L377="nio",0,IF(L377&gt;0,L377*J377/P377,0))*VLOOKUP(B377,'2-Kosten per locatie'!$A$15:$C$16,3,FALSE)</f>
        <v>#DIV/0!</v>
      </c>
      <c r="O377" s="68">
        <f t="shared" si="27"/>
        <v>0</v>
      </c>
      <c r="P377" s="69">
        <f>IF(L377="nio",0,IF(L377&gt;0,VLOOKUP(H377,'3-Productie normen'!A:I,VLOOKUP(L377,'3-Productie normen'!$B$38:$C$44,2,FALSE),FALSE)))</f>
        <v>0</v>
      </c>
      <c r="Q377" s="69">
        <f t="shared" si="28"/>
        <v>0</v>
      </c>
      <c r="R377" s="70"/>
      <c r="T377" s="43">
        <f t="shared" si="29"/>
        <v>60</v>
      </c>
    </row>
    <row r="378" spans="1:20" ht="14.1" customHeight="1">
      <c r="A378" s="53">
        <v>366</v>
      </c>
      <c r="B378" s="447" t="s">
        <v>669</v>
      </c>
      <c r="C378" s="447"/>
      <c r="D378" s="447"/>
      <c r="E378" s="503">
        <v>1</v>
      </c>
      <c r="F378" s="503"/>
      <c r="G378" s="437" t="s">
        <v>364</v>
      </c>
      <c r="H378" s="437" t="s">
        <v>665</v>
      </c>
      <c r="I378" s="451" t="s">
        <v>650</v>
      </c>
      <c r="J378" s="458">
        <v>5</v>
      </c>
      <c r="K378" s="449">
        <f t="shared" si="26"/>
        <v>12</v>
      </c>
      <c r="L378" s="399">
        <v>12</v>
      </c>
      <c r="M378" s="67">
        <v>0</v>
      </c>
      <c r="N378" s="68" t="e">
        <f>IF(L378="nio",0,IF(L378&gt;0,L378*J378/P378,0))*VLOOKUP(B378,'2-Kosten per locatie'!$A$15:$C$16,3,FALSE)</f>
        <v>#DIV/0!</v>
      </c>
      <c r="O378" s="68">
        <f t="shared" si="27"/>
        <v>0</v>
      </c>
      <c r="P378" s="69">
        <f>IF(L378="nio",0,IF(L378&gt;0,VLOOKUP(H378,'3-Productie normen'!A:I,VLOOKUP(L378,'3-Productie normen'!$B$38:$C$44,2,FALSE),FALSE)))</f>
        <v>0</v>
      </c>
      <c r="Q378" s="69">
        <f t="shared" si="28"/>
        <v>0</v>
      </c>
      <c r="R378" s="70"/>
      <c r="T378" s="43">
        <f t="shared" si="29"/>
        <v>60</v>
      </c>
    </row>
    <row r="379" spans="1:20" ht="14.1" customHeight="1">
      <c r="A379" s="53">
        <v>367</v>
      </c>
      <c r="B379" s="447" t="s">
        <v>669</v>
      </c>
      <c r="C379" s="447"/>
      <c r="D379" s="447"/>
      <c r="E379" s="503">
        <v>1</v>
      </c>
      <c r="F379" s="503"/>
      <c r="G379" s="437" t="s">
        <v>589</v>
      </c>
      <c r="H379" s="447" t="s">
        <v>16</v>
      </c>
      <c r="I379" s="451" t="s">
        <v>661</v>
      </c>
      <c r="J379" s="458">
        <v>7</v>
      </c>
      <c r="K379" s="449">
        <f t="shared" si="26"/>
        <v>400</v>
      </c>
      <c r="L379" s="399">
        <v>200</v>
      </c>
      <c r="M379" s="67">
        <v>200</v>
      </c>
      <c r="N379" s="68" t="e">
        <f>IF(L379="nio",0,IF(L379&gt;0,L379*J379/P379,0))*VLOOKUP(B379,'2-Kosten per locatie'!$A$15:$C$16,3,FALSE)</f>
        <v>#DIV/0!</v>
      </c>
      <c r="O379" s="68" t="e">
        <f t="shared" si="27"/>
        <v>#DIV/0!</v>
      </c>
      <c r="P379" s="69">
        <f>IF(L379="nio",0,IF(L379&gt;0,VLOOKUP(H379,'3-Productie normen'!A:I,VLOOKUP(L379,'3-Productie normen'!$B$38:$C$44,2,FALSE),FALSE)))</f>
        <v>0</v>
      </c>
      <c r="Q379" s="69">
        <f t="shared" si="28"/>
        <v>0</v>
      </c>
      <c r="R379" s="70"/>
      <c r="T379" s="43">
        <f t="shared" si="29"/>
        <v>2800</v>
      </c>
    </row>
    <row r="380" spans="1:20" ht="14.1" customHeight="1">
      <c r="A380" s="53">
        <v>368</v>
      </c>
      <c r="B380" s="447" t="s">
        <v>669</v>
      </c>
      <c r="C380" s="447"/>
      <c r="D380" s="447"/>
      <c r="E380" s="503">
        <v>1</v>
      </c>
      <c r="F380" s="503"/>
      <c r="G380" s="437" t="s">
        <v>602</v>
      </c>
      <c r="H380" s="447" t="s">
        <v>685</v>
      </c>
      <c r="I380" s="451" t="s">
        <v>650</v>
      </c>
      <c r="J380" s="458">
        <v>75</v>
      </c>
      <c r="K380" s="449">
        <f t="shared" si="26"/>
        <v>200</v>
      </c>
      <c r="L380" s="399">
        <v>200</v>
      </c>
      <c r="M380" s="67">
        <v>0</v>
      </c>
      <c r="N380" s="68" t="e">
        <f>IF(L380="nio",0,IF(L380&gt;0,L380*J380/P380,0))*VLOOKUP(B380,'2-Kosten per locatie'!$A$15:$C$16,3,FALSE)</f>
        <v>#DIV/0!</v>
      </c>
      <c r="O380" s="68">
        <f t="shared" si="27"/>
        <v>0</v>
      </c>
      <c r="P380" s="69">
        <f>IF(L380="nio",0,IF(L380&gt;0,VLOOKUP(H380,'3-Productie normen'!A:I,VLOOKUP(L380,'3-Productie normen'!$B$38:$C$44,2,FALSE),FALSE)))</f>
        <v>0</v>
      </c>
      <c r="Q380" s="69">
        <f t="shared" si="28"/>
        <v>0</v>
      </c>
      <c r="R380" s="70"/>
      <c r="T380" s="43">
        <f t="shared" si="29"/>
        <v>15000</v>
      </c>
    </row>
    <row r="381" spans="1:20" ht="14.1" customHeight="1">
      <c r="A381" s="53">
        <v>369</v>
      </c>
      <c r="B381" s="447" t="s">
        <v>669</v>
      </c>
      <c r="C381" s="447"/>
      <c r="D381" s="447"/>
      <c r="E381" s="503">
        <v>1</v>
      </c>
      <c r="F381" s="503"/>
      <c r="G381" s="437" t="s">
        <v>232</v>
      </c>
      <c r="H381" s="437" t="s">
        <v>209</v>
      </c>
      <c r="I381" s="451" t="s">
        <v>650</v>
      </c>
      <c r="J381" s="458">
        <v>69</v>
      </c>
      <c r="K381" s="449">
        <f t="shared" si="26"/>
        <v>200</v>
      </c>
      <c r="L381" s="399">
        <v>200</v>
      </c>
      <c r="M381" s="67">
        <v>0</v>
      </c>
      <c r="N381" s="68" t="e">
        <f>IF(L381="nio",0,IF(L381&gt;0,L381*J381/P381,0))*VLOOKUP(B381,'2-Kosten per locatie'!$A$15:$C$16,3,FALSE)</f>
        <v>#DIV/0!</v>
      </c>
      <c r="O381" s="68">
        <f t="shared" si="27"/>
        <v>0</v>
      </c>
      <c r="P381" s="69">
        <f>IF(L381="nio",0,IF(L381&gt;0,VLOOKUP(H381,'3-Productie normen'!A:I,VLOOKUP(L381,'3-Productie normen'!$B$38:$C$44,2,FALSE),FALSE)))</f>
        <v>0</v>
      </c>
      <c r="Q381" s="69">
        <f t="shared" si="28"/>
        <v>0</v>
      </c>
      <c r="R381" s="70"/>
      <c r="T381" s="43">
        <f t="shared" si="29"/>
        <v>13800</v>
      </c>
    </row>
    <row r="382" spans="1:20" ht="14.1" customHeight="1">
      <c r="A382" s="53">
        <v>370</v>
      </c>
      <c r="B382" s="447" t="s">
        <v>669</v>
      </c>
      <c r="C382" s="447"/>
      <c r="D382" s="447"/>
      <c r="E382" s="503">
        <v>1</v>
      </c>
      <c r="F382" s="503"/>
      <c r="G382" s="437" t="s">
        <v>315</v>
      </c>
      <c r="H382" s="447" t="s">
        <v>685</v>
      </c>
      <c r="I382" s="451" t="s">
        <v>650</v>
      </c>
      <c r="J382" s="458">
        <v>56</v>
      </c>
      <c r="K382" s="449">
        <f t="shared" si="26"/>
        <v>200</v>
      </c>
      <c r="L382" s="399">
        <v>200</v>
      </c>
      <c r="M382" s="67">
        <v>0</v>
      </c>
      <c r="N382" s="68" t="e">
        <f>IF(L382="nio",0,IF(L382&gt;0,L382*J382/P382,0))*VLOOKUP(B382,'2-Kosten per locatie'!$A$15:$C$16,3,FALSE)</f>
        <v>#DIV/0!</v>
      </c>
      <c r="O382" s="68">
        <f t="shared" si="27"/>
        <v>0</v>
      </c>
      <c r="P382" s="69">
        <f>IF(L382="nio",0,IF(L382&gt;0,VLOOKUP(H382,'3-Productie normen'!A:I,VLOOKUP(L382,'3-Productie normen'!$B$38:$C$44,2,FALSE),FALSE)))</f>
        <v>0</v>
      </c>
      <c r="Q382" s="69">
        <f t="shared" si="28"/>
        <v>0</v>
      </c>
      <c r="R382" s="70"/>
      <c r="T382" s="43">
        <f t="shared" si="29"/>
        <v>11200</v>
      </c>
    </row>
    <row r="383" spans="1:20" ht="14.1" customHeight="1">
      <c r="A383" s="53">
        <v>371</v>
      </c>
      <c r="B383" s="447" t="s">
        <v>669</v>
      </c>
      <c r="C383" s="447"/>
      <c r="D383" s="447"/>
      <c r="E383" s="503">
        <v>1</v>
      </c>
      <c r="F383" s="503"/>
      <c r="G383" s="437" t="s">
        <v>315</v>
      </c>
      <c r="H383" s="447" t="s">
        <v>685</v>
      </c>
      <c r="I383" s="451" t="s">
        <v>650</v>
      </c>
      <c r="J383" s="458">
        <v>54</v>
      </c>
      <c r="K383" s="449">
        <f t="shared" si="26"/>
        <v>200</v>
      </c>
      <c r="L383" s="399">
        <v>200</v>
      </c>
      <c r="M383" s="67">
        <v>0</v>
      </c>
      <c r="N383" s="68" t="e">
        <f>IF(L383="nio",0,IF(L383&gt;0,L383*J383/P383,0))*VLOOKUP(B383,'2-Kosten per locatie'!$A$15:$C$16,3,FALSE)</f>
        <v>#DIV/0!</v>
      </c>
      <c r="O383" s="68">
        <f t="shared" si="27"/>
        <v>0</v>
      </c>
      <c r="P383" s="69">
        <f>IF(L383="nio",0,IF(L383&gt;0,VLOOKUP(H383,'3-Productie normen'!A:I,VLOOKUP(L383,'3-Productie normen'!$B$38:$C$44,2,FALSE),FALSE)))</f>
        <v>0</v>
      </c>
      <c r="Q383" s="69">
        <f t="shared" si="28"/>
        <v>0</v>
      </c>
      <c r="R383" s="70"/>
      <c r="T383" s="43">
        <f t="shared" si="29"/>
        <v>10800</v>
      </c>
    </row>
    <row r="384" spans="1:20" ht="14.1" customHeight="1">
      <c r="A384" s="53">
        <v>372</v>
      </c>
      <c r="B384" s="447" t="s">
        <v>669</v>
      </c>
      <c r="C384" s="447"/>
      <c r="D384" s="447"/>
      <c r="E384" s="503">
        <v>1</v>
      </c>
      <c r="F384" s="503"/>
      <c r="G384" s="437" t="s">
        <v>603</v>
      </c>
      <c r="H384" s="437" t="s">
        <v>149</v>
      </c>
      <c r="I384" s="451" t="s">
        <v>650</v>
      </c>
      <c r="J384" s="458">
        <v>14</v>
      </c>
      <c r="K384" s="449">
        <f t="shared" si="26"/>
        <v>120</v>
      </c>
      <c r="L384" s="399">
        <v>120</v>
      </c>
      <c r="M384" s="67">
        <v>0</v>
      </c>
      <c r="N384" s="68" t="e">
        <f>IF(L384="nio",0,IF(L384&gt;0,L384*J384/P384,0))*VLOOKUP(B384,'2-Kosten per locatie'!$A$15:$C$16,3,FALSE)</f>
        <v>#DIV/0!</v>
      </c>
      <c r="O384" s="68">
        <f t="shared" si="27"/>
        <v>0</v>
      </c>
      <c r="P384" s="69">
        <f>IF(L384="nio",0,IF(L384&gt;0,VLOOKUP(H384,'3-Productie normen'!A:I,VLOOKUP(L384,'3-Productie normen'!$B$38:$C$44,2,FALSE),FALSE)))</f>
        <v>0</v>
      </c>
      <c r="Q384" s="69">
        <f t="shared" si="28"/>
        <v>0</v>
      </c>
      <c r="R384" s="70"/>
      <c r="T384" s="43">
        <f t="shared" si="29"/>
        <v>1680</v>
      </c>
    </row>
    <row r="385" spans="1:20" ht="14.1" customHeight="1">
      <c r="A385" s="53">
        <v>373</v>
      </c>
      <c r="B385" s="447" t="s">
        <v>669</v>
      </c>
      <c r="C385" s="447"/>
      <c r="D385" s="447"/>
      <c r="E385" s="503">
        <v>1</v>
      </c>
      <c r="F385" s="503"/>
      <c r="G385" s="437" t="s">
        <v>597</v>
      </c>
      <c r="H385" s="437" t="s">
        <v>207</v>
      </c>
      <c r="I385" s="451" t="s">
        <v>650</v>
      </c>
      <c r="J385" s="458">
        <v>34</v>
      </c>
      <c r="K385" s="449">
        <f t="shared" si="26"/>
        <v>120</v>
      </c>
      <c r="L385" s="399">
        <v>120</v>
      </c>
      <c r="M385" s="67">
        <v>0</v>
      </c>
      <c r="N385" s="68" t="e">
        <f>IF(L385="nio",0,IF(L385&gt;0,L385*J385/P385,0))*VLOOKUP(B385,'2-Kosten per locatie'!$A$15:$C$16,3,FALSE)</f>
        <v>#DIV/0!</v>
      </c>
      <c r="O385" s="68">
        <f t="shared" si="27"/>
        <v>0</v>
      </c>
      <c r="P385" s="69">
        <f>IF(L385="nio",0,IF(L385&gt;0,VLOOKUP(H385,'3-Productie normen'!A:I,VLOOKUP(L385,'3-Productie normen'!$B$38:$C$44,2,FALSE),FALSE)))</f>
        <v>0</v>
      </c>
      <c r="Q385" s="69">
        <f t="shared" si="28"/>
        <v>0</v>
      </c>
      <c r="R385" s="70"/>
      <c r="T385" s="43">
        <f t="shared" si="29"/>
        <v>4080</v>
      </c>
    </row>
    <row r="386" spans="1:20" ht="14.1" customHeight="1">
      <c r="A386" s="53">
        <v>374</v>
      </c>
      <c r="B386" s="447" t="s">
        <v>669</v>
      </c>
      <c r="C386" s="447"/>
      <c r="D386" s="447"/>
      <c r="E386" s="503">
        <v>1</v>
      </c>
      <c r="F386" s="503"/>
      <c r="G386" s="437" t="s">
        <v>603</v>
      </c>
      <c r="H386" s="437" t="s">
        <v>149</v>
      </c>
      <c r="I386" s="451" t="s">
        <v>650</v>
      </c>
      <c r="J386" s="458">
        <v>19</v>
      </c>
      <c r="K386" s="449">
        <f t="shared" si="26"/>
        <v>120</v>
      </c>
      <c r="L386" s="399">
        <v>120</v>
      </c>
      <c r="M386" s="67">
        <v>0</v>
      </c>
      <c r="N386" s="68" t="e">
        <f>IF(L386="nio",0,IF(L386&gt;0,L386*J386/P386,0))*VLOOKUP(B386,'2-Kosten per locatie'!$A$15:$C$16,3,FALSE)</f>
        <v>#DIV/0!</v>
      </c>
      <c r="O386" s="68">
        <f t="shared" si="27"/>
        <v>0</v>
      </c>
      <c r="P386" s="69">
        <f>IF(L386="nio",0,IF(L386&gt;0,VLOOKUP(H386,'3-Productie normen'!A:I,VLOOKUP(L386,'3-Productie normen'!$B$38:$C$44,2,FALSE),FALSE)))</f>
        <v>0</v>
      </c>
      <c r="Q386" s="69">
        <f t="shared" si="28"/>
        <v>0</v>
      </c>
      <c r="R386" s="70"/>
      <c r="T386" s="43">
        <f t="shared" si="29"/>
        <v>2280</v>
      </c>
    </row>
    <row r="387" spans="1:20" ht="14.1" customHeight="1">
      <c r="A387" s="53">
        <v>375</v>
      </c>
      <c r="B387" s="447" t="s">
        <v>669</v>
      </c>
      <c r="C387" s="447"/>
      <c r="D387" s="447"/>
      <c r="E387" s="503">
        <v>1</v>
      </c>
      <c r="F387" s="503"/>
      <c r="G387" s="437" t="s">
        <v>315</v>
      </c>
      <c r="H387" s="447" t="s">
        <v>685</v>
      </c>
      <c r="I387" s="451" t="s">
        <v>650</v>
      </c>
      <c r="J387" s="458">
        <v>53</v>
      </c>
      <c r="K387" s="449">
        <f t="shared" si="26"/>
        <v>200</v>
      </c>
      <c r="L387" s="399">
        <v>200</v>
      </c>
      <c r="M387" s="67">
        <v>0</v>
      </c>
      <c r="N387" s="68" t="e">
        <f>IF(L387="nio",0,IF(L387&gt;0,L387*J387/P387,0))*VLOOKUP(B387,'2-Kosten per locatie'!$A$15:$C$16,3,FALSE)</f>
        <v>#DIV/0!</v>
      </c>
      <c r="O387" s="68">
        <f t="shared" si="27"/>
        <v>0</v>
      </c>
      <c r="P387" s="69">
        <f>IF(L387="nio",0,IF(L387&gt;0,VLOOKUP(H387,'3-Productie normen'!A:I,VLOOKUP(L387,'3-Productie normen'!$B$38:$C$44,2,FALSE),FALSE)))</f>
        <v>0</v>
      </c>
      <c r="Q387" s="69">
        <f t="shared" si="28"/>
        <v>0</v>
      </c>
      <c r="R387" s="70"/>
      <c r="T387" s="43">
        <f t="shared" si="29"/>
        <v>10600</v>
      </c>
    </row>
    <row r="388" spans="1:20" ht="14.1" customHeight="1">
      <c r="A388" s="53">
        <v>376</v>
      </c>
      <c r="B388" s="447" t="s">
        <v>669</v>
      </c>
      <c r="C388" s="447"/>
      <c r="D388" s="447"/>
      <c r="E388" s="503">
        <v>1</v>
      </c>
      <c r="F388" s="503"/>
      <c r="G388" s="437" t="s">
        <v>589</v>
      </c>
      <c r="H388" s="447" t="s">
        <v>16</v>
      </c>
      <c r="I388" s="451" t="s">
        <v>661</v>
      </c>
      <c r="J388" s="458">
        <v>6</v>
      </c>
      <c r="K388" s="449">
        <f t="shared" si="26"/>
        <v>400</v>
      </c>
      <c r="L388" s="399">
        <v>200</v>
      </c>
      <c r="M388" s="67">
        <v>200</v>
      </c>
      <c r="N388" s="68" t="e">
        <f>IF(L388="nio",0,IF(L388&gt;0,L388*J388/P388,0))*VLOOKUP(B388,'2-Kosten per locatie'!$A$15:$C$16,3,FALSE)</f>
        <v>#DIV/0!</v>
      </c>
      <c r="O388" s="68" t="e">
        <f t="shared" si="27"/>
        <v>#DIV/0!</v>
      </c>
      <c r="P388" s="69">
        <f>IF(L388="nio",0,IF(L388&gt;0,VLOOKUP(H388,'3-Productie normen'!A:I,VLOOKUP(L388,'3-Productie normen'!$B$38:$C$44,2,FALSE),FALSE)))</f>
        <v>0</v>
      </c>
      <c r="Q388" s="69">
        <f t="shared" si="28"/>
        <v>0</v>
      </c>
      <c r="R388" s="70"/>
      <c r="T388" s="43">
        <f t="shared" si="29"/>
        <v>2400</v>
      </c>
    </row>
    <row r="389" spans="1:20" ht="14.1" customHeight="1">
      <c r="A389" s="53">
        <v>377</v>
      </c>
      <c r="B389" s="447" t="s">
        <v>669</v>
      </c>
      <c r="C389" s="447"/>
      <c r="D389" s="447"/>
      <c r="E389" s="503">
        <v>1</v>
      </c>
      <c r="F389" s="503"/>
      <c r="G389" s="437" t="s">
        <v>232</v>
      </c>
      <c r="H389" s="437" t="s">
        <v>209</v>
      </c>
      <c r="I389" s="451" t="s">
        <v>650</v>
      </c>
      <c r="J389" s="458">
        <v>98</v>
      </c>
      <c r="K389" s="449">
        <f t="shared" si="26"/>
        <v>200</v>
      </c>
      <c r="L389" s="399">
        <v>200</v>
      </c>
      <c r="M389" s="67">
        <v>0</v>
      </c>
      <c r="N389" s="68" t="e">
        <f>IF(L389="nio",0,IF(L389&gt;0,L389*J389/P389,0))*VLOOKUP(B389,'2-Kosten per locatie'!$A$15:$C$16,3,FALSE)</f>
        <v>#DIV/0!</v>
      </c>
      <c r="O389" s="68">
        <f t="shared" si="27"/>
        <v>0</v>
      </c>
      <c r="P389" s="69">
        <f>IF(L389="nio",0,IF(L389&gt;0,VLOOKUP(H389,'3-Productie normen'!A:I,VLOOKUP(L389,'3-Productie normen'!$B$38:$C$44,2,FALSE),FALSE)))</f>
        <v>0</v>
      </c>
      <c r="Q389" s="69">
        <f t="shared" si="28"/>
        <v>0</v>
      </c>
      <c r="R389" s="70"/>
      <c r="T389" s="43">
        <f t="shared" si="29"/>
        <v>19600</v>
      </c>
    </row>
    <row r="390" spans="1:20" ht="14.1" customHeight="1">
      <c r="A390" s="53">
        <v>378</v>
      </c>
      <c r="B390" s="447" t="s">
        <v>669</v>
      </c>
      <c r="C390" s="447"/>
      <c r="D390" s="447"/>
      <c r="E390" s="503">
        <v>1</v>
      </c>
      <c r="F390" s="503"/>
      <c r="G390" s="437" t="s">
        <v>589</v>
      </c>
      <c r="H390" s="447" t="s">
        <v>16</v>
      </c>
      <c r="I390" s="451" t="s">
        <v>661</v>
      </c>
      <c r="J390" s="458">
        <v>4</v>
      </c>
      <c r="K390" s="449">
        <f t="shared" si="26"/>
        <v>400</v>
      </c>
      <c r="L390" s="399">
        <v>200</v>
      </c>
      <c r="M390" s="67">
        <v>200</v>
      </c>
      <c r="N390" s="68" t="e">
        <f>IF(L390="nio",0,IF(L390&gt;0,L390*J390/P390,0))*VLOOKUP(B390,'2-Kosten per locatie'!$A$15:$C$16,3,FALSE)</f>
        <v>#DIV/0!</v>
      </c>
      <c r="O390" s="68" t="e">
        <f t="shared" si="27"/>
        <v>#DIV/0!</v>
      </c>
      <c r="P390" s="69">
        <f>IF(L390="nio",0,IF(L390&gt;0,VLOOKUP(H390,'3-Productie normen'!A:I,VLOOKUP(L390,'3-Productie normen'!$B$38:$C$44,2,FALSE),FALSE)))</f>
        <v>0</v>
      </c>
      <c r="Q390" s="69">
        <f t="shared" si="28"/>
        <v>0</v>
      </c>
      <c r="R390" s="70"/>
      <c r="T390" s="43">
        <f t="shared" si="29"/>
        <v>1600</v>
      </c>
    </row>
    <row r="391" spans="1:20" ht="14.1" customHeight="1">
      <c r="A391" s="53">
        <v>379</v>
      </c>
      <c r="B391" s="447" t="s">
        <v>669</v>
      </c>
      <c r="C391" s="447"/>
      <c r="D391" s="447"/>
      <c r="E391" s="503">
        <v>1</v>
      </c>
      <c r="F391" s="503"/>
      <c r="G391" s="437" t="s">
        <v>604</v>
      </c>
      <c r="H391" s="437" t="s">
        <v>149</v>
      </c>
      <c r="I391" s="451" t="s">
        <v>653</v>
      </c>
      <c r="J391" s="458">
        <v>33</v>
      </c>
      <c r="K391" s="449">
        <f t="shared" si="26"/>
        <v>120</v>
      </c>
      <c r="L391" s="399">
        <v>120</v>
      </c>
      <c r="M391" s="67">
        <v>0</v>
      </c>
      <c r="N391" s="68" t="e">
        <f>IF(L391="nio",0,IF(L391&gt;0,L391*J391/P391,0))*VLOOKUP(B391,'2-Kosten per locatie'!$A$15:$C$16,3,FALSE)</f>
        <v>#DIV/0!</v>
      </c>
      <c r="O391" s="68">
        <f t="shared" si="27"/>
        <v>0</v>
      </c>
      <c r="P391" s="69">
        <f>IF(L391="nio",0,IF(L391&gt;0,VLOOKUP(H391,'3-Productie normen'!A:I,VLOOKUP(L391,'3-Productie normen'!$B$38:$C$44,2,FALSE),FALSE)))</f>
        <v>0</v>
      </c>
      <c r="Q391" s="69">
        <f t="shared" si="28"/>
        <v>0</v>
      </c>
      <c r="R391" s="70"/>
      <c r="T391" s="43">
        <f t="shared" si="29"/>
        <v>3960</v>
      </c>
    </row>
    <row r="392" spans="1:20" ht="14.1" customHeight="1">
      <c r="A392" s="53">
        <v>380</v>
      </c>
      <c r="B392" s="447" t="s">
        <v>669</v>
      </c>
      <c r="C392" s="447"/>
      <c r="D392" s="447"/>
      <c r="E392" s="503">
        <v>1</v>
      </c>
      <c r="F392" s="503"/>
      <c r="G392" s="437" t="s">
        <v>605</v>
      </c>
      <c r="H392" s="437" t="s">
        <v>149</v>
      </c>
      <c r="I392" s="451" t="s">
        <v>653</v>
      </c>
      <c r="J392" s="458">
        <v>40</v>
      </c>
      <c r="K392" s="449">
        <f t="shared" si="26"/>
        <v>120</v>
      </c>
      <c r="L392" s="399">
        <v>120</v>
      </c>
      <c r="M392" s="67">
        <v>0</v>
      </c>
      <c r="N392" s="68" t="e">
        <f>IF(L392="nio",0,IF(L392&gt;0,L392*J392/P392,0))*VLOOKUP(B392,'2-Kosten per locatie'!$A$15:$C$16,3,FALSE)</f>
        <v>#DIV/0!</v>
      </c>
      <c r="O392" s="68">
        <f t="shared" si="27"/>
        <v>0</v>
      </c>
      <c r="P392" s="69">
        <f>IF(L392="nio",0,IF(L392&gt;0,VLOOKUP(H392,'3-Productie normen'!A:I,VLOOKUP(L392,'3-Productie normen'!$B$38:$C$44,2,FALSE),FALSE)))</f>
        <v>0</v>
      </c>
      <c r="Q392" s="69">
        <f t="shared" si="28"/>
        <v>0</v>
      </c>
      <c r="R392" s="70"/>
      <c r="T392" s="43">
        <f t="shared" si="29"/>
        <v>4800</v>
      </c>
    </row>
    <row r="393" spans="1:20" ht="14.1" customHeight="1">
      <c r="A393" s="53">
        <v>381</v>
      </c>
      <c r="B393" s="447" t="s">
        <v>669</v>
      </c>
      <c r="C393" s="447"/>
      <c r="D393" s="447"/>
      <c r="E393" s="503">
        <v>1</v>
      </c>
      <c r="F393" s="503"/>
      <c r="G393" s="437" t="s">
        <v>577</v>
      </c>
      <c r="H393" s="437" t="s">
        <v>209</v>
      </c>
      <c r="I393" s="451" t="s">
        <v>650</v>
      </c>
      <c r="J393" s="458">
        <v>24</v>
      </c>
      <c r="K393" s="449">
        <f t="shared" si="26"/>
        <v>200</v>
      </c>
      <c r="L393" s="399">
        <v>200</v>
      </c>
      <c r="M393" s="67">
        <v>0</v>
      </c>
      <c r="N393" s="68" t="e">
        <f>IF(L393="nio",0,IF(L393&gt;0,L393*J393/P393,0))*VLOOKUP(B393,'2-Kosten per locatie'!$A$15:$C$16,3,FALSE)</f>
        <v>#DIV/0!</v>
      </c>
      <c r="O393" s="68">
        <f t="shared" si="27"/>
        <v>0</v>
      </c>
      <c r="P393" s="69">
        <f>IF(L393="nio",0,IF(L393&gt;0,VLOOKUP(H393,'3-Productie normen'!A:I,VLOOKUP(L393,'3-Productie normen'!$B$38:$C$44,2,FALSE),FALSE)))</f>
        <v>0</v>
      </c>
      <c r="Q393" s="69">
        <f t="shared" si="28"/>
        <v>0</v>
      </c>
      <c r="R393" s="70"/>
      <c r="T393" s="43">
        <f t="shared" si="29"/>
        <v>4800</v>
      </c>
    </row>
    <row r="394" spans="1:20" ht="14.1" customHeight="1">
      <c r="A394" s="53">
        <v>382</v>
      </c>
      <c r="B394" s="447" t="s">
        <v>669</v>
      </c>
      <c r="C394" s="447"/>
      <c r="D394" s="447"/>
      <c r="E394" s="503">
        <v>1</v>
      </c>
      <c r="F394" s="503"/>
      <c r="G394" s="437" t="s">
        <v>484</v>
      </c>
      <c r="H394" s="437" t="s">
        <v>149</v>
      </c>
      <c r="I394" s="451" t="s">
        <v>650</v>
      </c>
      <c r="J394" s="458">
        <v>49</v>
      </c>
      <c r="K394" s="449">
        <f t="shared" si="26"/>
        <v>120</v>
      </c>
      <c r="L394" s="399">
        <v>120</v>
      </c>
      <c r="M394" s="67">
        <v>0</v>
      </c>
      <c r="N394" s="68" t="e">
        <f>IF(L394="nio",0,IF(L394&gt;0,L394*J394/P394,0))*VLOOKUP(B394,'2-Kosten per locatie'!$A$15:$C$16,3,FALSE)</f>
        <v>#DIV/0!</v>
      </c>
      <c r="O394" s="68">
        <f t="shared" si="27"/>
        <v>0</v>
      </c>
      <c r="P394" s="69">
        <f>IF(L394="nio",0,IF(L394&gt;0,VLOOKUP(H394,'3-Productie normen'!A:I,VLOOKUP(L394,'3-Productie normen'!$B$38:$C$44,2,FALSE),FALSE)))</f>
        <v>0</v>
      </c>
      <c r="Q394" s="69">
        <f t="shared" si="28"/>
        <v>0</v>
      </c>
      <c r="R394" s="70"/>
      <c r="T394" s="43">
        <f t="shared" si="29"/>
        <v>5880</v>
      </c>
    </row>
    <row r="395" spans="1:20" ht="14.1" customHeight="1">
      <c r="A395" s="53">
        <v>383</v>
      </c>
      <c r="B395" s="447" t="s">
        <v>669</v>
      </c>
      <c r="C395" s="447"/>
      <c r="D395" s="447"/>
      <c r="E395" s="503">
        <v>1</v>
      </c>
      <c r="F395" s="503"/>
      <c r="G395" s="437" t="s">
        <v>588</v>
      </c>
      <c r="H395" s="447" t="s">
        <v>16</v>
      </c>
      <c r="I395" s="451" t="s">
        <v>661</v>
      </c>
      <c r="J395" s="458">
        <v>8</v>
      </c>
      <c r="K395" s="449">
        <f t="shared" si="26"/>
        <v>400</v>
      </c>
      <c r="L395" s="399">
        <v>200</v>
      </c>
      <c r="M395" s="67">
        <v>200</v>
      </c>
      <c r="N395" s="68" t="e">
        <f>IF(L395="nio",0,IF(L395&gt;0,L395*J395/P395,0))*VLOOKUP(B395,'2-Kosten per locatie'!$A$15:$C$16,3,FALSE)</f>
        <v>#DIV/0!</v>
      </c>
      <c r="O395" s="68" t="e">
        <f t="shared" si="27"/>
        <v>#DIV/0!</v>
      </c>
      <c r="P395" s="69">
        <f>IF(L395="nio",0,IF(L395&gt;0,VLOOKUP(H395,'3-Productie normen'!A:I,VLOOKUP(L395,'3-Productie normen'!$B$38:$C$44,2,FALSE),FALSE)))</f>
        <v>0</v>
      </c>
      <c r="Q395" s="69">
        <f t="shared" si="28"/>
        <v>0</v>
      </c>
      <c r="R395" s="70"/>
      <c r="T395" s="43">
        <f t="shared" si="29"/>
        <v>3200</v>
      </c>
    </row>
    <row r="396" spans="1:20" ht="14.1" customHeight="1">
      <c r="A396" s="53">
        <v>384</v>
      </c>
      <c r="B396" s="447" t="s">
        <v>669</v>
      </c>
      <c r="C396" s="447"/>
      <c r="D396" s="447"/>
      <c r="E396" s="503">
        <v>1</v>
      </c>
      <c r="F396" s="503"/>
      <c r="G396" s="437" t="s">
        <v>588</v>
      </c>
      <c r="H396" s="447" t="s">
        <v>16</v>
      </c>
      <c r="I396" s="451" t="s">
        <v>661</v>
      </c>
      <c r="J396" s="458">
        <v>11</v>
      </c>
      <c r="K396" s="449">
        <f t="shared" si="26"/>
        <v>400</v>
      </c>
      <c r="L396" s="399">
        <v>200</v>
      </c>
      <c r="M396" s="67">
        <v>200</v>
      </c>
      <c r="N396" s="68" t="e">
        <f>IF(L396="nio",0,IF(L396&gt;0,L396*J396/P396,0))*VLOOKUP(B396,'2-Kosten per locatie'!$A$15:$C$16,3,FALSE)</f>
        <v>#DIV/0!</v>
      </c>
      <c r="O396" s="68" t="e">
        <f t="shared" si="27"/>
        <v>#DIV/0!</v>
      </c>
      <c r="P396" s="69">
        <f>IF(L396="nio",0,IF(L396&gt;0,VLOOKUP(H396,'3-Productie normen'!A:I,VLOOKUP(L396,'3-Productie normen'!$B$38:$C$44,2,FALSE),FALSE)))</f>
        <v>0</v>
      </c>
      <c r="Q396" s="69">
        <f t="shared" si="28"/>
        <v>0</v>
      </c>
      <c r="R396" s="70"/>
      <c r="T396" s="43">
        <f t="shared" si="29"/>
        <v>4400</v>
      </c>
    </row>
    <row r="397" spans="1:20" ht="14.1" customHeight="1">
      <c r="A397" s="53">
        <v>385</v>
      </c>
      <c r="B397" s="447" t="s">
        <v>669</v>
      </c>
      <c r="C397" s="447"/>
      <c r="D397" s="447"/>
      <c r="E397" s="503">
        <v>1</v>
      </c>
      <c r="F397" s="503"/>
      <c r="G397" s="437" t="s">
        <v>577</v>
      </c>
      <c r="H397" s="437" t="s">
        <v>209</v>
      </c>
      <c r="I397" s="451" t="s">
        <v>650</v>
      </c>
      <c r="J397" s="458">
        <v>96</v>
      </c>
      <c r="K397" s="449">
        <f t="shared" si="26"/>
        <v>200</v>
      </c>
      <c r="L397" s="399">
        <v>200</v>
      </c>
      <c r="M397" s="67">
        <v>0</v>
      </c>
      <c r="N397" s="68" t="e">
        <f>IF(L397="nio",0,IF(L397&gt;0,L397*J397/P397,0))*VLOOKUP(B397,'2-Kosten per locatie'!$A$15:$C$16,3,FALSE)</f>
        <v>#DIV/0!</v>
      </c>
      <c r="O397" s="68">
        <f t="shared" si="27"/>
        <v>0</v>
      </c>
      <c r="P397" s="69">
        <f>IF(L397="nio",0,IF(L397&gt;0,VLOOKUP(H397,'3-Productie normen'!A:I,VLOOKUP(L397,'3-Productie normen'!$B$38:$C$44,2,FALSE),FALSE)))</f>
        <v>0</v>
      </c>
      <c r="Q397" s="69">
        <f t="shared" si="28"/>
        <v>0</v>
      </c>
      <c r="R397" s="70"/>
      <c r="T397" s="43">
        <f t="shared" si="29"/>
        <v>19200</v>
      </c>
    </row>
    <row r="398" spans="1:20" ht="14.1" customHeight="1">
      <c r="A398" s="53">
        <v>386</v>
      </c>
      <c r="B398" s="447" t="s">
        <v>669</v>
      </c>
      <c r="C398" s="447"/>
      <c r="D398" s="447"/>
      <c r="E398" s="503">
        <v>1</v>
      </c>
      <c r="F398" s="503"/>
      <c r="G398" s="437" t="s">
        <v>299</v>
      </c>
      <c r="H398" s="437" t="s">
        <v>150</v>
      </c>
      <c r="I398" s="451" t="s">
        <v>650</v>
      </c>
      <c r="J398" s="458">
        <v>19</v>
      </c>
      <c r="K398" s="449">
        <f t="shared" si="26"/>
        <v>120</v>
      </c>
      <c r="L398" s="399">
        <v>120</v>
      </c>
      <c r="M398" s="67">
        <v>0</v>
      </c>
      <c r="N398" s="68" t="e">
        <f>IF(L398="nio",0,IF(L398&gt;0,L398*J398/P398,0))*VLOOKUP(B398,'2-Kosten per locatie'!$A$15:$C$16,3,FALSE)</f>
        <v>#DIV/0!</v>
      </c>
      <c r="O398" s="68">
        <f t="shared" si="27"/>
        <v>0</v>
      </c>
      <c r="P398" s="69">
        <f>IF(L398="nio",0,IF(L398&gt;0,VLOOKUP(H398,'3-Productie normen'!A:I,VLOOKUP(L398,'3-Productie normen'!$B$38:$C$44,2,FALSE),FALSE)))</f>
        <v>0</v>
      </c>
      <c r="Q398" s="69">
        <f t="shared" si="28"/>
        <v>0</v>
      </c>
      <c r="R398" s="70"/>
      <c r="T398" s="43">
        <f t="shared" si="29"/>
        <v>2280</v>
      </c>
    </row>
    <row r="399" spans="1:20" ht="14.1" customHeight="1">
      <c r="A399" s="53">
        <v>387</v>
      </c>
      <c r="B399" s="447" t="s">
        <v>669</v>
      </c>
      <c r="C399" s="447"/>
      <c r="D399" s="447"/>
      <c r="E399" s="503">
        <v>1</v>
      </c>
      <c r="F399" s="503"/>
      <c r="G399" s="437" t="s">
        <v>606</v>
      </c>
      <c r="H399" s="437" t="s">
        <v>149</v>
      </c>
      <c r="I399" s="451" t="s">
        <v>650</v>
      </c>
      <c r="J399" s="458">
        <v>10</v>
      </c>
      <c r="K399" s="449">
        <f t="shared" si="26"/>
        <v>120</v>
      </c>
      <c r="L399" s="399">
        <v>120</v>
      </c>
      <c r="M399" s="67">
        <v>0</v>
      </c>
      <c r="N399" s="68" t="e">
        <f>IF(L399="nio",0,IF(L399&gt;0,L399*J399/P399,0))*VLOOKUP(B399,'2-Kosten per locatie'!$A$15:$C$16,3,FALSE)</f>
        <v>#DIV/0!</v>
      </c>
      <c r="O399" s="68">
        <f t="shared" si="27"/>
        <v>0</v>
      </c>
      <c r="P399" s="69">
        <f>IF(L399="nio",0,IF(L399&gt;0,VLOOKUP(H399,'3-Productie normen'!A:I,VLOOKUP(L399,'3-Productie normen'!$B$38:$C$44,2,FALSE),FALSE)))</f>
        <v>0</v>
      </c>
      <c r="Q399" s="69">
        <f t="shared" si="28"/>
        <v>0</v>
      </c>
      <c r="R399" s="70"/>
      <c r="T399" s="43">
        <f t="shared" si="29"/>
        <v>1200</v>
      </c>
    </row>
    <row r="400" spans="1:20" ht="14.1" customHeight="1">
      <c r="A400" s="53">
        <v>388</v>
      </c>
      <c r="B400" s="447" t="s">
        <v>669</v>
      </c>
      <c r="C400" s="447"/>
      <c r="D400" s="447"/>
      <c r="E400" s="503">
        <v>1</v>
      </c>
      <c r="F400" s="503"/>
      <c r="G400" s="437" t="s">
        <v>606</v>
      </c>
      <c r="H400" s="437" t="s">
        <v>149</v>
      </c>
      <c r="I400" s="451" t="s">
        <v>650</v>
      </c>
      <c r="J400" s="458">
        <v>10</v>
      </c>
      <c r="K400" s="449">
        <f t="shared" si="26"/>
        <v>120</v>
      </c>
      <c r="L400" s="399">
        <v>120</v>
      </c>
      <c r="M400" s="67">
        <v>0</v>
      </c>
      <c r="N400" s="68" t="e">
        <f>IF(L400="nio",0,IF(L400&gt;0,L400*J400/P400,0))*VLOOKUP(B400,'2-Kosten per locatie'!$A$15:$C$16,3,FALSE)</f>
        <v>#DIV/0!</v>
      </c>
      <c r="O400" s="68">
        <f t="shared" si="27"/>
        <v>0</v>
      </c>
      <c r="P400" s="69">
        <f>IF(L400="nio",0,IF(L400&gt;0,VLOOKUP(H400,'3-Productie normen'!A:I,VLOOKUP(L400,'3-Productie normen'!$B$38:$C$44,2,FALSE),FALSE)))</f>
        <v>0</v>
      </c>
      <c r="Q400" s="69">
        <f t="shared" si="28"/>
        <v>0</v>
      </c>
      <c r="R400" s="70"/>
      <c r="T400" s="43">
        <f t="shared" si="29"/>
        <v>1200</v>
      </c>
    </row>
    <row r="401" spans="1:20" ht="14.1" customHeight="1">
      <c r="A401" s="53">
        <v>389</v>
      </c>
      <c r="B401" s="447" t="s">
        <v>669</v>
      </c>
      <c r="C401" s="447"/>
      <c r="D401" s="447"/>
      <c r="E401" s="503">
        <v>1</v>
      </c>
      <c r="F401" s="503"/>
      <c r="G401" s="437" t="s">
        <v>577</v>
      </c>
      <c r="H401" s="437" t="s">
        <v>209</v>
      </c>
      <c r="I401" s="451" t="s">
        <v>650</v>
      </c>
      <c r="J401" s="458">
        <v>11</v>
      </c>
      <c r="K401" s="449">
        <f t="shared" si="26"/>
        <v>200</v>
      </c>
      <c r="L401" s="399">
        <v>200</v>
      </c>
      <c r="M401" s="67">
        <v>0</v>
      </c>
      <c r="N401" s="68" t="e">
        <f>IF(L401="nio",0,IF(L401&gt;0,L401*J401/P401,0))*VLOOKUP(B401,'2-Kosten per locatie'!$A$15:$C$16,3,FALSE)</f>
        <v>#DIV/0!</v>
      </c>
      <c r="O401" s="68">
        <f t="shared" si="27"/>
        <v>0</v>
      </c>
      <c r="P401" s="69">
        <f>IF(L401="nio",0,IF(L401&gt;0,VLOOKUP(H401,'3-Productie normen'!A:I,VLOOKUP(L401,'3-Productie normen'!$B$38:$C$44,2,FALSE),FALSE)))</f>
        <v>0</v>
      </c>
      <c r="Q401" s="69">
        <f t="shared" si="28"/>
        <v>0</v>
      </c>
      <c r="R401" s="70"/>
      <c r="T401" s="43">
        <f t="shared" si="29"/>
        <v>2200</v>
      </c>
    </row>
    <row r="402" spans="1:20" ht="14.1" customHeight="1">
      <c r="A402" s="53">
        <v>390</v>
      </c>
      <c r="B402" s="447" t="s">
        <v>669</v>
      </c>
      <c r="C402" s="447"/>
      <c r="D402" s="447"/>
      <c r="E402" s="503">
        <v>1</v>
      </c>
      <c r="F402" s="503"/>
      <c r="G402" s="437" t="s">
        <v>606</v>
      </c>
      <c r="H402" s="437" t="s">
        <v>149</v>
      </c>
      <c r="I402" s="451" t="s">
        <v>650</v>
      </c>
      <c r="J402" s="458">
        <v>12</v>
      </c>
      <c r="K402" s="449">
        <f t="shared" si="26"/>
        <v>120</v>
      </c>
      <c r="L402" s="399">
        <v>120</v>
      </c>
      <c r="M402" s="67">
        <v>0</v>
      </c>
      <c r="N402" s="68" t="e">
        <f>IF(L402="nio",0,IF(L402&gt;0,L402*J402/P402,0))*VLOOKUP(B402,'2-Kosten per locatie'!$A$15:$C$16,3,FALSE)</f>
        <v>#DIV/0!</v>
      </c>
      <c r="O402" s="68">
        <f t="shared" si="27"/>
        <v>0</v>
      </c>
      <c r="P402" s="69">
        <f>IF(L402="nio",0,IF(L402&gt;0,VLOOKUP(H402,'3-Productie normen'!A:I,VLOOKUP(L402,'3-Productie normen'!$B$38:$C$44,2,FALSE),FALSE)))</f>
        <v>0</v>
      </c>
      <c r="Q402" s="69">
        <f t="shared" si="28"/>
        <v>0</v>
      </c>
      <c r="R402" s="70"/>
      <c r="T402" s="43">
        <f t="shared" si="29"/>
        <v>1440</v>
      </c>
    </row>
    <row r="403" spans="1:20" ht="14.1" customHeight="1">
      <c r="A403" s="53">
        <v>391</v>
      </c>
      <c r="B403" s="447" t="s">
        <v>669</v>
      </c>
      <c r="C403" s="447"/>
      <c r="D403" s="447"/>
      <c r="E403" s="503">
        <v>1</v>
      </c>
      <c r="F403" s="503"/>
      <c r="G403" s="437" t="s">
        <v>607</v>
      </c>
      <c r="H403" s="437" t="s">
        <v>665</v>
      </c>
      <c r="I403" s="451" t="s">
        <v>650</v>
      </c>
      <c r="J403" s="458">
        <v>8</v>
      </c>
      <c r="K403" s="449">
        <f t="shared" si="26"/>
        <v>12</v>
      </c>
      <c r="L403" s="399">
        <v>12</v>
      </c>
      <c r="M403" s="67">
        <v>0</v>
      </c>
      <c r="N403" s="68" t="e">
        <f>IF(L403="nio",0,IF(L403&gt;0,L403*J403/P403,0))*VLOOKUP(B403,'2-Kosten per locatie'!$A$15:$C$16,3,FALSE)</f>
        <v>#DIV/0!</v>
      </c>
      <c r="O403" s="68">
        <f t="shared" si="27"/>
        <v>0</v>
      </c>
      <c r="P403" s="69">
        <f>IF(L403="nio",0,IF(L403&gt;0,VLOOKUP(H403,'3-Productie normen'!A:I,VLOOKUP(L403,'3-Productie normen'!$B$38:$C$44,2,FALSE),FALSE)))</f>
        <v>0</v>
      </c>
      <c r="Q403" s="69">
        <f t="shared" si="28"/>
        <v>0</v>
      </c>
      <c r="R403" s="70"/>
      <c r="T403" s="43">
        <f t="shared" si="29"/>
        <v>96</v>
      </c>
    </row>
    <row r="404" spans="1:20" ht="14.1" customHeight="1">
      <c r="A404" s="53">
        <v>392</v>
      </c>
      <c r="B404" s="447" t="s">
        <v>669</v>
      </c>
      <c r="C404" s="447"/>
      <c r="D404" s="447"/>
      <c r="E404" s="503">
        <v>1</v>
      </c>
      <c r="F404" s="503"/>
      <c r="G404" s="437" t="s">
        <v>580</v>
      </c>
      <c r="H404" s="437" t="s">
        <v>209</v>
      </c>
      <c r="I404" s="451" t="s">
        <v>650</v>
      </c>
      <c r="J404" s="458">
        <v>23</v>
      </c>
      <c r="K404" s="449">
        <f t="shared" si="26"/>
        <v>200</v>
      </c>
      <c r="L404" s="399">
        <v>200</v>
      </c>
      <c r="M404" s="67">
        <v>0</v>
      </c>
      <c r="N404" s="68" t="e">
        <f>IF(L404="nio",0,IF(L404&gt;0,L404*J404/P404,0))*VLOOKUP(B404,'2-Kosten per locatie'!$A$15:$C$16,3,FALSE)</f>
        <v>#DIV/0!</v>
      </c>
      <c r="O404" s="68">
        <f t="shared" si="27"/>
        <v>0</v>
      </c>
      <c r="P404" s="69">
        <f>IF(L404="nio",0,IF(L404&gt;0,VLOOKUP(H404,'3-Productie normen'!A:I,VLOOKUP(L404,'3-Productie normen'!$B$38:$C$44,2,FALSE),FALSE)))</f>
        <v>0</v>
      </c>
      <c r="Q404" s="69">
        <f t="shared" si="28"/>
        <v>0</v>
      </c>
      <c r="R404" s="70"/>
      <c r="T404" s="43">
        <f t="shared" si="29"/>
        <v>4600</v>
      </c>
    </row>
    <row r="405" spans="1:20" ht="14.1" customHeight="1">
      <c r="A405" s="53">
        <v>393</v>
      </c>
      <c r="B405" s="447" t="s">
        <v>669</v>
      </c>
      <c r="C405" s="447"/>
      <c r="D405" s="447"/>
      <c r="E405" s="503">
        <v>1</v>
      </c>
      <c r="F405" s="503"/>
      <c r="G405" s="437" t="s">
        <v>597</v>
      </c>
      <c r="H405" s="437" t="s">
        <v>207</v>
      </c>
      <c r="I405" s="451" t="s">
        <v>650</v>
      </c>
      <c r="J405" s="458">
        <v>38</v>
      </c>
      <c r="K405" s="449">
        <f t="shared" si="26"/>
        <v>120</v>
      </c>
      <c r="L405" s="399">
        <v>120</v>
      </c>
      <c r="M405" s="67">
        <v>0</v>
      </c>
      <c r="N405" s="68" t="e">
        <f>IF(L405="nio",0,IF(L405&gt;0,L405*J405/P405,0))*VLOOKUP(B405,'2-Kosten per locatie'!$A$15:$C$16,3,FALSE)</f>
        <v>#DIV/0!</v>
      </c>
      <c r="O405" s="68">
        <f t="shared" si="27"/>
        <v>0</v>
      </c>
      <c r="P405" s="69">
        <f>IF(L405="nio",0,IF(L405&gt;0,VLOOKUP(H405,'3-Productie normen'!A:I,VLOOKUP(L405,'3-Productie normen'!$B$38:$C$44,2,FALSE),FALSE)))</f>
        <v>0</v>
      </c>
      <c r="Q405" s="69">
        <f t="shared" si="28"/>
        <v>0</v>
      </c>
      <c r="R405" s="70"/>
      <c r="T405" s="43">
        <f t="shared" si="29"/>
        <v>4560</v>
      </c>
    </row>
    <row r="406" spans="1:20" ht="14.1" customHeight="1">
      <c r="A406" s="53">
        <v>394</v>
      </c>
      <c r="B406" s="447" t="s">
        <v>669</v>
      </c>
      <c r="C406" s="447"/>
      <c r="D406" s="447"/>
      <c r="E406" s="503">
        <v>1</v>
      </c>
      <c r="F406" s="503"/>
      <c r="G406" s="437" t="s">
        <v>315</v>
      </c>
      <c r="H406" s="447" t="s">
        <v>685</v>
      </c>
      <c r="I406" s="451" t="s">
        <v>650</v>
      </c>
      <c r="J406" s="458">
        <v>56</v>
      </c>
      <c r="K406" s="449">
        <f t="shared" si="26"/>
        <v>200</v>
      </c>
      <c r="L406" s="399">
        <v>200</v>
      </c>
      <c r="M406" s="67">
        <v>0</v>
      </c>
      <c r="N406" s="68" t="e">
        <f>IF(L406="nio",0,IF(L406&gt;0,L406*J406/P406,0))*VLOOKUP(B406,'2-Kosten per locatie'!$A$15:$C$16,3,FALSE)</f>
        <v>#DIV/0!</v>
      </c>
      <c r="O406" s="68">
        <f t="shared" si="27"/>
        <v>0</v>
      </c>
      <c r="P406" s="69">
        <f>IF(L406="nio",0,IF(L406&gt;0,VLOOKUP(H406,'3-Productie normen'!A:I,VLOOKUP(L406,'3-Productie normen'!$B$38:$C$44,2,FALSE),FALSE)))</f>
        <v>0</v>
      </c>
      <c r="Q406" s="69">
        <f t="shared" si="28"/>
        <v>0</v>
      </c>
      <c r="R406" s="70"/>
      <c r="T406" s="43">
        <f t="shared" si="29"/>
        <v>11200</v>
      </c>
    </row>
    <row r="407" spans="1:20" ht="14.1" customHeight="1">
      <c r="A407" s="53">
        <v>395</v>
      </c>
      <c r="B407" s="447" t="s">
        <v>669</v>
      </c>
      <c r="C407" s="447"/>
      <c r="D407" s="447"/>
      <c r="E407" s="503">
        <v>1</v>
      </c>
      <c r="F407" s="503"/>
      <c r="G407" s="437" t="s">
        <v>315</v>
      </c>
      <c r="H407" s="447" t="s">
        <v>685</v>
      </c>
      <c r="I407" s="451" t="s">
        <v>650</v>
      </c>
      <c r="J407" s="458">
        <v>56</v>
      </c>
      <c r="K407" s="449">
        <f t="shared" si="26"/>
        <v>200</v>
      </c>
      <c r="L407" s="399">
        <v>200</v>
      </c>
      <c r="M407" s="67">
        <v>0</v>
      </c>
      <c r="N407" s="68" t="e">
        <f>IF(L407="nio",0,IF(L407&gt;0,L407*J407/P407,0))*VLOOKUP(B407,'2-Kosten per locatie'!$A$15:$C$16,3,FALSE)</f>
        <v>#DIV/0!</v>
      </c>
      <c r="O407" s="68">
        <f t="shared" si="27"/>
        <v>0</v>
      </c>
      <c r="P407" s="69">
        <f>IF(L407="nio",0,IF(L407&gt;0,VLOOKUP(H407,'3-Productie normen'!A:I,VLOOKUP(L407,'3-Productie normen'!$B$38:$C$44,2,FALSE),FALSE)))</f>
        <v>0</v>
      </c>
      <c r="Q407" s="69">
        <f t="shared" si="28"/>
        <v>0</v>
      </c>
      <c r="R407" s="70"/>
      <c r="T407" s="43">
        <f t="shared" si="29"/>
        <v>11200</v>
      </c>
    </row>
    <row r="408" spans="1:20" ht="14.1" customHeight="1">
      <c r="A408" s="53">
        <v>396</v>
      </c>
      <c r="B408" s="447" t="s">
        <v>669</v>
      </c>
      <c r="C408" s="447"/>
      <c r="D408" s="447"/>
      <c r="E408" s="503">
        <v>1</v>
      </c>
      <c r="F408" s="503"/>
      <c r="G408" s="437" t="s">
        <v>577</v>
      </c>
      <c r="H408" s="437" t="s">
        <v>209</v>
      </c>
      <c r="I408" s="451" t="s">
        <v>650</v>
      </c>
      <c r="J408" s="458">
        <v>86</v>
      </c>
      <c r="K408" s="449">
        <f t="shared" si="26"/>
        <v>200</v>
      </c>
      <c r="L408" s="399">
        <v>200</v>
      </c>
      <c r="M408" s="67">
        <v>0</v>
      </c>
      <c r="N408" s="68" t="e">
        <f>IF(L408="nio",0,IF(L408&gt;0,L408*J408/P408,0))*VLOOKUP(B408,'2-Kosten per locatie'!$A$15:$C$16,3,FALSE)</f>
        <v>#DIV/0!</v>
      </c>
      <c r="O408" s="68">
        <f t="shared" si="27"/>
        <v>0</v>
      </c>
      <c r="P408" s="69">
        <f>IF(L408="nio",0,IF(L408&gt;0,VLOOKUP(H408,'3-Productie normen'!A:I,VLOOKUP(L408,'3-Productie normen'!$B$38:$C$44,2,FALSE),FALSE)))</f>
        <v>0</v>
      </c>
      <c r="Q408" s="69">
        <f t="shared" si="28"/>
        <v>0</v>
      </c>
      <c r="R408" s="70"/>
      <c r="T408" s="43">
        <f t="shared" si="29"/>
        <v>17200</v>
      </c>
    </row>
    <row r="409" spans="1:20" ht="14.1" customHeight="1">
      <c r="A409" s="53">
        <v>397</v>
      </c>
      <c r="B409" s="447" t="s">
        <v>669</v>
      </c>
      <c r="C409" s="447"/>
      <c r="D409" s="447"/>
      <c r="E409" s="503">
        <v>1</v>
      </c>
      <c r="F409" s="503"/>
      <c r="G409" s="437" t="s">
        <v>315</v>
      </c>
      <c r="H409" s="447" t="s">
        <v>685</v>
      </c>
      <c r="I409" s="451" t="s">
        <v>650</v>
      </c>
      <c r="J409" s="458">
        <v>56</v>
      </c>
      <c r="K409" s="449">
        <f t="shared" si="26"/>
        <v>200</v>
      </c>
      <c r="L409" s="399">
        <v>200</v>
      </c>
      <c r="M409" s="67"/>
      <c r="N409" s="68" t="e">
        <f>IF(L409="nio",0,IF(L409&gt;0,L409*J409/P409,0))*VLOOKUP(B409,'2-Kosten per locatie'!$A$15:$C$16,3,FALSE)</f>
        <v>#DIV/0!</v>
      </c>
      <c r="O409" s="68">
        <f t="shared" si="27"/>
        <v>0</v>
      </c>
      <c r="P409" s="69">
        <f>IF(L409="nio",0,IF(L409&gt;0,VLOOKUP(H409,'3-Productie normen'!A:I,VLOOKUP(L409,'3-Productie normen'!$B$38:$C$44,2,FALSE),FALSE)))</f>
        <v>0</v>
      </c>
      <c r="Q409" s="69">
        <f t="shared" si="28"/>
        <v>0</v>
      </c>
      <c r="R409" s="70"/>
      <c r="T409" s="43">
        <f t="shared" si="29"/>
        <v>11200</v>
      </c>
    </row>
    <row r="410" spans="1:20" ht="14.1" customHeight="1">
      <c r="A410" s="53">
        <v>398</v>
      </c>
      <c r="B410" s="447" t="s">
        <v>669</v>
      </c>
      <c r="C410" s="447"/>
      <c r="D410" s="447"/>
      <c r="E410" s="503">
        <v>1</v>
      </c>
      <c r="F410" s="503"/>
      <c r="G410" s="437" t="s">
        <v>608</v>
      </c>
      <c r="H410" s="437" t="s">
        <v>666</v>
      </c>
      <c r="I410" s="451" t="s">
        <v>650</v>
      </c>
      <c r="J410" s="458">
        <v>16.5</v>
      </c>
      <c r="K410" s="449">
        <f t="shared" si="26"/>
        <v>200</v>
      </c>
      <c r="L410" s="399">
        <v>200</v>
      </c>
      <c r="M410" s="67"/>
      <c r="N410" s="68" t="e">
        <f>IF(L410="nio",0,IF(L410&gt;0,L410*J410/P410,0))*VLOOKUP(B410,'2-Kosten per locatie'!$A$15:$C$16,3,FALSE)</f>
        <v>#DIV/0!</v>
      </c>
      <c r="O410" s="68">
        <f t="shared" si="27"/>
        <v>0</v>
      </c>
      <c r="P410" s="69">
        <f>IF(L410="nio",0,IF(L410&gt;0,VLOOKUP(H410,'3-Productie normen'!A:I,VLOOKUP(L410,'3-Productie normen'!$B$38:$C$44,2,FALSE),FALSE)))</f>
        <v>0</v>
      </c>
      <c r="Q410" s="69">
        <f t="shared" si="28"/>
        <v>0</v>
      </c>
      <c r="R410" s="70"/>
      <c r="T410" s="43">
        <f t="shared" si="29"/>
        <v>3300</v>
      </c>
    </row>
    <row r="411" spans="1:20" ht="14.1" customHeight="1">
      <c r="A411" s="53">
        <v>399</v>
      </c>
      <c r="B411" s="447" t="s">
        <v>669</v>
      </c>
      <c r="C411" s="447"/>
      <c r="D411" s="447"/>
      <c r="E411" s="503">
        <v>1</v>
      </c>
      <c r="F411" s="503"/>
      <c r="G411" s="437" t="s">
        <v>609</v>
      </c>
      <c r="H411" s="437" t="s">
        <v>666</v>
      </c>
      <c r="I411" s="451" t="s">
        <v>650</v>
      </c>
      <c r="J411" s="458">
        <v>2.5</v>
      </c>
      <c r="K411" s="449">
        <f t="shared" si="26"/>
        <v>200</v>
      </c>
      <c r="L411" s="399">
        <v>200</v>
      </c>
      <c r="M411" s="67"/>
      <c r="N411" s="68" t="e">
        <f>IF(L411="nio",0,IF(L411&gt;0,L411*J411/P411,0))*VLOOKUP(B411,'2-Kosten per locatie'!$A$15:$C$16,3,FALSE)</f>
        <v>#DIV/0!</v>
      </c>
      <c r="O411" s="68">
        <f t="shared" si="27"/>
        <v>0</v>
      </c>
      <c r="P411" s="69">
        <f>IF(L411="nio",0,IF(L411&gt;0,VLOOKUP(H411,'3-Productie normen'!A:I,VLOOKUP(L411,'3-Productie normen'!$B$38:$C$44,2,FALSE),FALSE)))</f>
        <v>0</v>
      </c>
      <c r="Q411" s="69">
        <f t="shared" si="28"/>
        <v>0</v>
      </c>
      <c r="R411" s="70"/>
      <c r="T411" s="43">
        <f t="shared" si="29"/>
        <v>500</v>
      </c>
    </row>
    <row r="412" spans="1:20" ht="14.1" customHeight="1">
      <c r="A412" s="53">
        <v>400</v>
      </c>
      <c r="B412" s="447" t="s">
        <v>669</v>
      </c>
      <c r="C412" s="447"/>
      <c r="D412" s="447"/>
      <c r="E412" s="503">
        <v>1</v>
      </c>
      <c r="F412" s="503"/>
      <c r="G412" s="437" t="s">
        <v>578</v>
      </c>
      <c r="H412" s="437" t="s">
        <v>149</v>
      </c>
      <c r="I412" s="451" t="s">
        <v>650</v>
      </c>
      <c r="J412" s="458">
        <v>18</v>
      </c>
      <c r="K412" s="449">
        <f t="shared" si="26"/>
        <v>120</v>
      </c>
      <c r="L412" s="399">
        <v>120</v>
      </c>
      <c r="M412" s="67"/>
      <c r="N412" s="68" t="e">
        <f>IF(L412="nio",0,IF(L412&gt;0,L412*J412/P412,0))*VLOOKUP(B412,'2-Kosten per locatie'!$A$15:$C$16,3,FALSE)</f>
        <v>#DIV/0!</v>
      </c>
      <c r="O412" s="68">
        <f t="shared" si="27"/>
        <v>0</v>
      </c>
      <c r="P412" s="69">
        <f>IF(L412="nio",0,IF(L412&gt;0,VLOOKUP(H412,'3-Productie normen'!A:I,VLOOKUP(L412,'3-Productie normen'!$B$38:$C$44,2,FALSE),FALSE)))</f>
        <v>0</v>
      </c>
      <c r="Q412" s="69">
        <f t="shared" si="28"/>
        <v>0</v>
      </c>
      <c r="R412" s="70"/>
      <c r="T412" s="43">
        <f t="shared" si="29"/>
        <v>2160</v>
      </c>
    </row>
    <row r="413" spans="1:20" ht="14.1" customHeight="1">
      <c r="A413" s="53">
        <v>401</v>
      </c>
      <c r="B413" s="447" t="s">
        <v>669</v>
      </c>
      <c r="C413" s="447"/>
      <c r="D413" s="447"/>
      <c r="E413" s="503">
        <v>1</v>
      </c>
      <c r="F413" s="503"/>
      <c r="G413" s="437" t="s">
        <v>603</v>
      </c>
      <c r="H413" s="437" t="s">
        <v>149</v>
      </c>
      <c r="I413" s="451" t="s">
        <v>650</v>
      </c>
      <c r="J413" s="458">
        <v>14</v>
      </c>
      <c r="K413" s="449">
        <f t="shared" si="26"/>
        <v>120</v>
      </c>
      <c r="L413" s="399">
        <v>120</v>
      </c>
      <c r="M413" s="67"/>
      <c r="N413" s="68" t="e">
        <f>IF(L413="nio",0,IF(L413&gt;0,L413*J413/P413,0))*VLOOKUP(B413,'2-Kosten per locatie'!$A$15:$C$16,3,FALSE)</f>
        <v>#DIV/0!</v>
      </c>
      <c r="O413" s="68">
        <f t="shared" si="27"/>
        <v>0</v>
      </c>
      <c r="P413" s="69">
        <f>IF(L413="nio",0,IF(L413&gt;0,VLOOKUP(H413,'3-Productie normen'!A:I,VLOOKUP(L413,'3-Productie normen'!$B$38:$C$44,2,FALSE),FALSE)))</f>
        <v>0</v>
      </c>
      <c r="Q413" s="69">
        <f t="shared" si="28"/>
        <v>0</v>
      </c>
      <c r="R413" s="70"/>
      <c r="T413" s="43">
        <f t="shared" si="29"/>
        <v>1680</v>
      </c>
    </row>
    <row r="414" spans="1:20" ht="14.1" customHeight="1">
      <c r="A414" s="53">
        <v>402</v>
      </c>
      <c r="B414" s="447" t="s">
        <v>669</v>
      </c>
      <c r="C414" s="447"/>
      <c r="D414" s="447"/>
      <c r="E414" s="503">
        <v>1</v>
      </c>
      <c r="F414" s="503"/>
      <c r="G414" s="437" t="s">
        <v>597</v>
      </c>
      <c r="H414" s="437" t="s">
        <v>207</v>
      </c>
      <c r="I414" s="451" t="s">
        <v>650</v>
      </c>
      <c r="J414" s="458">
        <v>31</v>
      </c>
      <c r="K414" s="449">
        <f t="shared" si="26"/>
        <v>120</v>
      </c>
      <c r="L414" s="399">
        <v>120</v>
      </c>
      <c r="M414" s="67"/>
      <c r="N414" s="68" t="e">
        <f>IF(L414="nio",0,IF(L414&gt;0,L414*J414/P414,0))*VLOOKUP(B414,'2-Kosten per locatie'!$A$15:$C$16,3,FALSE)</f>
        <v>#DIV/0!</v>
      </c>
      <c r="O414" s="68">
        <f t="shared" si="27"/>
        <v>0</v>
      </c>
      <c r="P414" s="69">
        <f>IF(L414="nio",0,IF(L414&gt;0,VLOOKUP(H414,'3-Productie normen'!A:I,VLOOKUP(L414,'3-Productie normen'!$B$38:$C$44,2,FALSE),FALSE)))</f>
        <v>0</v>
      </c>
      <c r="Q414" s="69">
        <f t="shared" si="28"/>
        <v>0</v>
      </c>
      <c r="R414" s="70"/>
      <c r="T414" s="43">
        <f t="shared" si="29"/>
        <v>3720</v>
      </c>
    </row>
    <row r="415" spans="1:20" ht="14.1" customHeight="1">
      <c r="A415" s="53">
        <v>403</v>
      </c>
      <c r="B415" s="447" t="s">
        <v>669</v>
      </c>
      <c r="C415" s="447"/>
      <c r="D415" s="447"/>
      <c r="E415" s="503">
        <v>1</v>
      </c>
      <c r="F415" s="503"/>
      <c r="G415" s="437" t="s">
        <v>603</v>
      </c>
      <c r="H415" s="437" t="s">
        <v>149</v>
      </c>
      <c r="I415" s="451" t="s">
        <v>650</v>
      </c>
      <c r="J415" s="458">
        <v>14</v>
      </c>
      <c r="K415" s="449">
        <f t="shared" ref="K415:K478" si="30">SUM(L415:M415)</f>
        <v>120</v>
      </c>
      <c r="L415" s="399">
        <v>120</v>
      </c>
      <c r="M415" s="67"/>
      <c r="N415" s="68" t="e">
        <f>IF(L415="nio",0,IF(L415&gt;0,L415*J415/P415,0))*VLOOKUP(B415,'2-Kosten per locatie'!$A$15:$C$16,3,FALSE)</f>
        <v>#DIV/0!</v>
      </c>
      <c r="O415" s="68">
        <f t="shared" ref="O415:O478" si="31">IF(M415&gt;0,M415*J415/Q415,0)</f>
        <v>0</v>
      </c>
      <c r="P415" s="69">
        <f>IF(L415="nio",0,IF(L415&gt;0,VLOOKUP(H415,'3-Productie normen'!A:I,VLOOKUP(L415,'3-Productie normen'!$B$38:$C$44,2,FALSE),FALSE)))</f>
        <v>0</v>
      </c>
      <c r="Q415" s="69">
        <f t="shared" ref="Q415:Q478" si="32">IF(M415&gt;0,P415*$Q$8,0)</f>
        <v>0</v>
      </c>
      <c r="R415" s="70"/>
      <c r="T415" s="43">
        <f t="shared" ref="T415:T478" si="33">K415*J415</f>
        <v>1680</v>
      </c>
    </row>
    <row r="416" spans="1:20" ht="14.1" customHeight="1">
      <c r="A416" s="53">
        <v>404</v>
      </c>
      <c r="B416" s="447" t="s">
        <v>669</v>
      </c>
      <c r="C416" s="447"/>
      <c r="D416" s="447"/>
      <c r="E416" s="503">
        <v>1</v>
      </c>
      <c r="F416" s="503"/>
      <c r="G416" s="437" t="s">
        <v>577</v>
      </c>
      <c r="H416" s="437" t="s">
        <v>209</v>
      </c>
      <c r="I416" s="451" t="s">
        <v>650</v>
      </c>
      <c r="J416" s="458">
        <v>86</v>
      </c>
      <c r="K416" s="449">
        <f t="shared" si="30"/>
        <v>200</v>
      </c>
      <c r="L416" s="399">
        <v>200</v>
      </c>
      <c r="M416" s="67"/>
      <c r="N416" s="68" t="e">
        <f>IF(L416="nio",0,IF(L416&gt;0,L416*J416/P416,0))*VLOOKUP(B416,'2-Kosten per locatie'!$A$15:$C$16,3,FALSE)</f>
        <v>#DIV/0!</v>
      </c>
      <c r="O416" s="68">
        <f t="shared" si="31"/>
        <v>0</v>
      </c>
      <c r="P416" s="69">
        <f>IF(L416="nio",0,IF(L416&gt;0,VLOOKUP(H416,'3-Productie normen'!A:I,VLOOKUP(L416,'3-Productie normen'!$B$38:$C$44,2,FALSE),FALSE)))</f>
        <v>0</v>
      </c>
      <c r="Q416" s="69">
        <f t="shared" si="32"/>
        <v>0</v>
      </c>
      <c r="R416" s="70"/>
      <c r="T416" s="43">
        <f t="shared" si="33"/>
        <v>17200</v>
      </c>
    </row>
    <row r="417" spans="1:20" ht="14.1" customHeight="1">
      <c r="A417" s="53">
        <v>405</v>
      </c>
      <c r="B417" s="447" t="s">
        <v>669</v>
      </c>
      <c r="C417" s="447"/>
      <c r="D417" s="447"/>
      <c r="E417" s="503">
        <v>1</v>
      </c>
      <c r="F417" s="503"/>
      <c r="G417" s="437" t="s">
        <v>610</v>
      </c>
      <c r="H417" s="437" t="s">
        <v>149</v>
      </c>
      <c r="I417" s="451" t="s">
        <v>650</v>
      </c>
      <c r="J417" s="458">
        <v>90</v>
      </c>
      <c r="K417" s="449">
        <f t="shared" si="30"/>
        <v>120</v>
      </c>
      <c r="L417" s="399">
        <v>120</v>
      </c>
      <c r="M417" s="67"/>
      <c r="N417" s="68" t="e">
        <f>IF(L417="nio",0,IF(L417&gt;0,L417*J417/P417,0))*VLOOKUP(B417,'2-Kosten per locatie'!$A$15:$C$16,3,FALSE)</f>
        <v>#DIV/0!</v>
      </c>
      <c r="O417" s="68">
        <f t="shared" si="31"/>
        <v>0</v>
      </c>
      <c r="P417" s="69">
        <f>IF(L417="nio",0,IF(L417&gt;0,VLOOKUP(H417,'3-Productie normen'!A:I,VLOOKUP(L417,'3-Productie normen'!$B$38:$C$44,2,FALSE),FALSE)))</f>
        <v>0</v>
      </c>
      <c r="Q417" s="69">
        <f t="shared" si="32"/>
        <v>0</v>
      </c>
      <c r="R417" s="70"/>
      <c r="T417" s="43">
        <f t="shared" si="33"/>
        <v>10800</v>
      </c>
    </row>
    <row r="418" spans="1:20" ht="14.1" customHeight="1">
      <c r="A418" s="53">
        <v>406</v>
      </c>
      <c r="B418" s="447" t="s">
        <v>669</v>
      </c>
      <c r="C418" s="447"/>
      <c r="D418" s="447"/>
      <c r="E418" s="503">
        <v>1</v>
      </c>
      <c r="F418" s="503"/>
      <c r="G418" s="437" t="s">
        <v>589</v>
      </c>
      <c r="H418" s="447" t="s">
        <v>16</v>
      </c>
      <c r="I418" s="451" t="s">
        <v>661</v>
      </c>
      <c r="J418" s="458">
        <v>6</v>
      </c>
      <c r="K418" s="449">
        <f t="shared" si="30"/>
        <v>400</v>
      </c>
      <c r="L418" s="399">
        <v>200</v>
      </c>
      <c r="M418" s="67">
        <v>200</v>
      </c>
      <c r="N418" s="68" t="e">
        <f>IF(L418="nio",0,IF(L418&gt;0,L418*J418/P418,0))*VLOOKUP(B418,'2-Kosten per locatie'!$A$15:$C$16,3,FALSE)</f>
        <v>#DIV/0!</v>
      </c>
      <c r="O418" s="68" t="e">
        <f t="shared" si="31"/>
        <v>#DIV/0!</v>
      </c>
      <c r="P418" s="69">
        <f>IF(L418="nio",0,IF(L418&gt;0,VLOOKUP(H418,'3-Productie normen'!A:I,VLOOKUP(L418,'3-Productie normen'!$B$38:$C$44,2,FALSE),FALSE)))</f>
        <v>0</v>
      </c>
      <c r="Q418" s="69">
        <f t="shared" si="32"/>
        <v>0</v>
      </c>
      <c r="R418" s="70"/>
      <c r="T418" s="43">
        <f t="shared" si="33"/>
        <v>2400</v>
      </c>
    </row>
    <row r="419" spans="1:20" ht="14.1" customHeight="1">
      <c r="A419" s="53">
        <v>407</v>
      </c>
      <c r="B419" s="447" t="s">
        <v>669</v>
      </c>
      <c r="C419" s="447"/>
      <c r="D419" s="447"/>
      <c r="E419" s="503">
        <v>1</v>
      </c>
      <c r="F419" s="503"/>
      <c r="G419" s="437" t="s">
        <v>611</v>
      </c>
      <c r="H419" s="437" t="s">
        <v>665</v>
      </c>
      <c r="I419" s="451" t="s">
        <v>650</v>
      </c>
      <c r="J419" s="458">
        <v>8</v>
      </c>
      <c r="K419" s="449">
        <f t="shared" si="30"/>
        <v>12</v>
      </c>
      <c r="L419" s="399">
        <v>12</v>
      </c>
      <c r="M419" s="67"/>
      <c r="N419" s="68" t="e">
        <f>IF(L419="nio",0,IF(L419&gt;0,L419*J419/P419,0))*VLOOKUP(B419,'2-Kosten per locatie'!$A$15:$C$16,3,FALSE)</f>
        <v>#DIV/0!</v>
      </c>
      <c r="O419" s="68">
        <f t="shared" si="31"/>
        <v>0</v>
      </c>
      <c r="P419" s="69">
        <f>IF(L419="nio",0,IF(L419&gt;0,VLOOKUP(H419,'3-Productie normen'!A:I,VLOOKUP(L419,'3-Productie normen'!$B$38:$C$44,2,FALSE),FALSE)))</f>
        <v>0</v>
      </c>
      <c r="Q419" s="69">
        <f t="shared" si="32"/>
        <v>0</v>
      </c>
      <c r="R419" s="70"/>
      <c r="T419" s="43">
        <f t="shared" si="33"/>
        <v>96</v>
      </c>
    </row>
    <row r="420" spans="1:20" ht="14.1" customHeight="1">
      <c r="A420" s="53">
        <v>408</v>
      </c>
      <c r="B420" s="447" t="s">
        <v>669</v>
      </c>
      <c r="C420" s="447"/>
      <c r="D420" s="447"/>
      <c r="E420" s="503">
        <v>1</v>
      </c>
      <c r="F420" s="503"/>
      <c r="G420" s="437" t="s">
        <v>577</v>
      </c>
      <c r="H420" s="437" t="s">
        <v>209</v>
      </c>
      <c r="I420" s="451" t="s">
        <v>661</v>
      </c>
      <c r="J420" s="458">
        <v>74</v>
      </c>
      <c r="K420" s="449">
        <f t="shared" si="30"/>
        <v>200</v>
      </c>
      <c r="L420" s="399">
        <v>200</v>
      </c>
      <c r="M420" s="67"/>
      <c r="N420" s="68" t="e">
        <f>IF(L420="nio",0,IF(L420&gt;0,L420*J420/P420,0))*VLOOKUP(B420,'2-Kosten per locatie'!$A$15:$C$16,3,FALSE)</f>
        <v>#DIV/0!</v>
      </c>
      <c r="O420" s="68">
        <f t="shared" si="31"/>
        <v>0</v>
      </c>
      <c r="P420" s="69">
        <f>IF(L420="nio",0,IF(L420&gt;0,VLOOKUP(H420,'3-Productie normen'!A:I,VLOOKUP(L420,'3-Productie normen'!$B$38:$C$44,2,FALSE),FALSE)))</f>
        <v>0</v>
      </c>
      <c r="Q420" s="69">
        <f t="shared" si="32"/>
        <v>0</v>
      </c>
      <c r="R420" s="70"/>
      <c r="T420" s="43">
        <f t="shared" si="33"/>
        <v>14800</v>
      </c>
    </row>
    <row r="421" spans="1:20" ht="14.1" customHeight="1">
      <c r="A421" s="53">
        <v>409</v>
      </c>
      <c r="B421" s="447" t="s">
        <v>669</v>
      </c>
      <c r="C421" s="447"/>
      <c r="D421" s="447"/>
      <c r="E421" s="503">
        <v>1</v>
      </c>
      <c r="F421" s="503"/>
      <c r="G421" s="437" t="s">
        <v>364</v>
      </c>
      <c r="H421" s="437" t="s">
        <v>665</v>
      </c>
      <c r="I421" s="451" t="s">
        <v>650</v>
      </c>
      <c r="J421" s="458">
        <v>5</v>
      </c>
      <c r="K421" s="449">
        <f t="shared" si="30"/>
        <v>12</v>
      </c>
      <c r="L421" s="399">
        <v>12</v>
      </c>
      <c r="M421" s="67"/>
      <c r="N421" s="68" t="e">
        <f>IF(L421="nio",0,IF(L421&gt;0,L421*J421/P421,0))*VLOOKUP(B421,'2-Kosten per locatie'!$A$15:$C$16,3,FALSE)</f>
        <v>#DIV/0!</v>
      </c>
      <c r="O421" s="68">
        <f t="shared" si="31"/>
        <v>0</v>
      </c>
      <c r="P421" s="69">
        <f>IF(L421="nio",0,IF(L421&gt;0,VLOOKUP(H421,'3-Productie normen'!A:I,VLOOKUP(L421,'3-Productie normen'!$B$38:$C$44,2,FALSE),FALSE)))</f>
        <v>0</v>
      </c>
      <c r="Q421" s="69">
        <f t="shared" si="32"/>
        <v>0</v>
      </c>
      <c r="R421" s="70"/>
      <c r="T421" s="43">
        <f t="shared" si="33"/>
        <v>60</v>
      </c>
    </row>
    <row r="422" spans="1:20" ht="14.1" customHeight="1">
      <c r="A422" s="53">
        <v>410</v>
      </c>
      <c r="B422" s="447" t="s">
        <v>669</v>
      </c>
      <c r="C422" s="447"/>
      <c r="D422" s="447"/>
      <c r="E422" s="503">
        <v>1</v>
      </c>
      <c r="F422" s="503"/>
      <c r="G422" s="437" t="s">
        <v>589</v>
      </c>
      <c r="H422" s="447" t="s">
        <v>16</v>
      </c>
      <c r="I422" s="451" t="s">
        <v>661</v>
      </c>
      <c r="J422" s="458">
        <v>4</v>
      </c>
      <c r="K422" s="449">
        <f t="shared" si="30"/>
        <v>400</v>
      </c>
      <c r="L422" s="399">
        <v>200</v>
      </c>
      <c r="M422" s="67">
        <v>200</v>
      </c>
      <c r="N422" s="68" t="e">
        <f>IF(L422="nio",0,IF(L422&gt;0,L422*J422/P422,0))*VLOOKUP(B422,'2-Kosten per locatie'!$A$15:$C$16,3,FALSE)</f>
        <v>#DIV/0!</v>
      </c>
      <c r="O422" s="68" t="e">
        <f t="shared" si="31"/>
        <v>#DIV/0!</v>
      </c>
      <c r="P422" s="69">
        <f>IF(L422="nio",0,IF(L422&gt;0,VLOOKUP(H422,'3-Productie normen'!A:I,VLOOKUP(L422,'3-Productie normen'!$B$38:$C$44,2,FALSE),FALSE)))</f>
        <v>0</v>
      </c>
      <c r="Q422" s="69">
        <f t="shared" si="32"/>
        <v>0</v>
      </c>
      <c r="R422" s="70"/>
      <c r="T422" s="43">
        <f t="shared" si="33"/>
        <v>1600</v>
      </c>
    </row>
    <row r="423" spans="1:20" ht="14.1" customHeight="1">
      <c r="A423" s="53">
        <v>411</v>
      </c>
      <c r="B423" s="447" t="s">
        <v>669</v>
      </c>
      <c r="C423" s="447"/>
      <c r="D423" s="447"/>
      <c r="E423" s="503">
        <v>1</v>
      </c>
      <c r="F423" s="503"/>
      <c r="G423" s="437" t="s">
        <v>610</v>
      </c>
      <c r="H423" s="437" t="s">
        <v>149</v>
      </c>
      <c r="I423" s="451" t="s">
        <v>650</v>
      </c>
      <c r="J423" s="458">
        <v>80</v>
      </c>
      <c r="K423" s="449">
        <f t="shared" si="30"/>
        <v>120</v>
      </c>
      <c r="L423" s="399">
        <v>120</v>
      </c>
      <c r="M423" s="67"/>
      <c r="N423" s="68" t="e">
        <f>IF(L423="nio",0,IF(L423&gt;0,L423*J423/P423,0))*VLOOKUP(B423,'2-Kosten per locatie'!$A$15:$C$16,3,FALSE)</f>
        <v>#DIV/0!</v>
      </c>
      <c r="O423" s="68">
        <f t="shared" si="31"/>
        <v>0</v>
      </c>
      <c r="P423" s="69">
        <f>IF(L423="nio",0,IF(L423&gt;0,VLOOKUP(H423,'3-Productie normen'!A:I,VLOOKUP(L423,'3-Productie normen'!$B$38:$C$44,2,FALSE),FALSE)))</f>
        <v>0</v>
      </c>
      <c r="Q423" s="69">
        <f t="shared" si="32"/>
        <v>0</v>
      </c>
      <c r="R423" s="70"/>
      <c r="T423" s="43">
        <f t="shared" si="33"/>
        <v>9600</v>
      </c>
    </row>
    <row r="424" spans="1:20" ht="14.1" customHeight="1">
      <c r="A424" s="53">
        <v>412</v>
      </c>
      <c r="B424" s="447" t="s">
        <v>669</v>
      </c>
      <c r="C424" s="447"/>
      <c r="D424" s="447"/>
      <c r="E424" s="503">
        <v>1</v>
      </c>
      <c r="F424" s="503"/>
      <c r="G424" s="437" t="s">
        <v>597</v>
      </c>
      <c r="H424" s="437" t="s">
        <v>207</v>
      </c>
      <c r="I424" s="451" t="s">
        <v>650</v>
      </c>
      <c r="J424" s="458">
        <v>34</v>
      </c>
      <c r="K424" s="449">
        <f t="shared" si="30"/>
        <v>120</v>
      </c>
      <c r="L424" s="399">
        <v>120</v>
      </c>
      <c r="M424" s="67"/>
      <c r="N424" s="68" t="e">
        <f>IF(L424="nio",0,IF(L424&gt;0,L424*J424/P424,0))*VLOOKUP(B424,'2-Kosten per locatie'!$A$15:$C$16,3,FALSE)</f>
        <v>#DIV/0!</v>
      </c>
      <c r="O424" s="68">
        <f t="shared" si="31"/>
        <v>0</v>
      </c>
      <c r="P424" s="69">
        <f>IF(L424="nio",0,IF(L424&gt;0,VLOOKUP(H424,'3-Productie normen'!A:I,VLOOKUP(L424,'3-Productie normen'!$B$38:$C$44,2,FALSE),FALSE)))</f>
        <v>0</v>
      </c>
      <c r="Q424" s="69">
        <f t="shared" si="32"/>
        <v>0</v>
      </c>
      <c r="R424" s="70"/>
      <c r="T424" s="43">
        <f t="shared" si="33"/>
        <v>4080</v>
      </c>
    </row>
    <row r="425" spans="1:20" ht="14.1" customHeight="1">
      <c r="A425" s="53">
        <v>413</v>
      </c>
      <c r="B425" s="447" t="s">
        <v>669</v>
      </c>
      <c r="C425" s="447"/>
      <c r="D425" s="447"/>
      <c r="E425" s="503">
        <v>1</v>
      </c>
      <c r="F425" s="503"/>
      <c r="G425" s="437" t="s">
        <v>606</v>
      </c>
      <c r="H425" s="437" t="s">
        <v>149</v>
      </c>
      <c r="I425" s="451" t="s">
        <v>650</v>
      </c>
      <c r="J425" s="458">
        <v>13</v>
      </c>
      <c r="K425" s="449">
        <f t="shared" si="30"/>
        <v>120</v>
      </c>
      <c r="L425" s="399">
        <v>120</v>
      </c>
      <c r="M425" s="67"/>
      <c r="N425" s="68" t="e">
        <f>IF(L425="nio",0,IF(L425&gt;0,L425*J425/P425,0))*VLOOKUP(B425,'2-Kosten per locatie'!$A$15:$C$16,3,FALSE)</f>
        <v>#DIV/0!</v>
      </c>
      <c r="O425" s="68">
        <f t="shared" si="31"/>
        <v>0</v>
      </c>
      <c r="P425" s="69">
        <f>IF(L425="nio",0,IF(L425&gt;0,VLOOKUP(H425,'3-Productie normen'!A:I,VLOOKUP(L425,'3-Productie normen'!$B$38:$C$44,2,FALSE),FALSE)))</f>
        <v>0</v>
      </c>
      <c r="Q425" s="69">
        <f t="shared" si="32"/>
        <v>0</v>
      </c>
      <c r="R425" s="70"/>
      <c r="T425" s="43">
        <f t="shared" si="33"/>
        <v>1560</v>
      </c>
    </row>
    <row r="426" spans="1:20" ht="14.1" customHeight="1">
      <c r="A426" s="53">
        <v>414</v>
      </c>
      <c r="B426" s="447" t="s">
        <v>669</v>
      </c>
      <c r="C426" s="447"/>
      <c r="D426" s="447"/>
      <c r="E426" s="503">
        <v>1</v>
      </c>
      <c r="F426" s="503"/>
      <c r="G426" s="437" t="s">
        <v>315</v>
      </c>
      <c r="H426" s="447" t="s">
        <v>685</v>
      </c>
      <c r="I426" s="451" t="s">
        <v>650</v>
      </c>
      <c r="J426" s="458">
        <v>56</v>
      </c>
      <c r="K426" s="449">
        <f t="shared" si="30"/>
        <v>200</v>
      </c>
      <c r="L426" s="399">
        <v>200</v>
      </c>
      <c r="M426" s="67"/>
      <c r="N426" s="68" t="e">
        <f>IF(L426="nio",0,IF(L426&gt;0,L426*J426/P426,0))*VLOOKUP(B426,'2-Kosten per locatie'!$A$15:$C$16,3,FALSE)</f>
        <v>#DIV/0!</v>
      </c>
      <c r="O426" s="68">
        <f t="shared" si="31"/>
        <v>0</v>
      </c>
      <c r="P426" s="69">
        <f>IF(L426="nio",0,IF(L426&gt;0,VLOOKUP(H426,'3-Productie normen'!A:I,VLOOKUP(L426,'3-Productie normen'!$B$38:$C$44,2,FALSE),FALSE)))</f>
        <v>0</v>
      </c>
      <c r="Q426" s="69">
        <f t="shared" si="32"/>
        <v>0</v>
      </c>
      <c r="R426" s="70"/>
      <c r="T426" s="43">
        <f t="shared" si="33"/>
        <v>11200</v>
      </c>
    </row>
    <row r="427" spans="1:20" ht="14.1" customHeight="1">
      <c r="A427" s="53">
        <v>415</v>
      </c>
      <c r="B427" s="447" t="s">
        <v>669</v>
      </c>
      <c r="C427" s="447"/>
      <c r="D427" s="447"/>
      <c r="E427" s="503">
        <v>1</v>
      </c>
      <c r="F427" s="503"/>
      <c r="G427" s="437" t="s">
        <v>315</v>
      </c>
      <c r="H427" s="447" t="s">
        <v>685</v>
      </c>
      <c r="I427" s="451" t="s">
        <v>662</v>
      </c>
      <c r="J427" s="458">
        <v>56</v>
      </c>
      <c r="K427" s="449">
        <f t="shared" si="30"/>
        <v>200</v>
      </c>
      <c r="L427" s="399">
        <v>200</v>
      </c>
      <c r="M427" s="67"/>
      <c r="N427" s="68" t="e">
        <f>IF(L427="nio",0,IF(L427&gt;0,L427*J427/P427,0))*VLOOKUP(B427,'2-Kosten per locatie'!$A$15:$C$16,3,FALSE)</f>
        <v>#DIV/0!</v>
      </c>
      <c r="O427" s="68">
        <f t="shared" si="31"/>
        <v>0</v>
      </c>
      <c r="P427" s="69">
        <f>IF(L427="nio",0,IF(L427&gt;0,VLOOKUP(H427,'3-Productie normen'!A:I,VLOOKUP(L427,'3-Productie normen'!$B$38:$C$44,2,FALSE),FALSE)))</f>
        <v>0</v>
      </c>
      <c r="Q427" s="69">
        <f t="shared" si="32"/>
        <v>0</v>
      </c>
      <c r="R427" s="70"/>
      <c r="T427" s="43">
        <f t="shared" si="33"/>
        <v>11200</v>
      </c>
    </row>
    <row r="428" spans="1:20" ht="14.1" customHeight="1">
      <c r="A428" s="53">
        <v>416</v>
      </c>
      <c r="B428" s="447" t="s">
        <v>669</v>
      </c>
      <c r="C428" s="447"/>
      <c r="D428" s="447"/>
      <c r="E428" s="503">
        <v>1</v>
      </c>
      <c r="F428" s="503"/>
      <c r="G428" s="437" t="s">
        <v>315</v>
      </c>
      <c r="H428" s="447" t="s">
        <v>685</v>
      </c>
      <c r="I428" s="451" t="s">
        <v>661</v>
      </c>
      <c r="J428" s="458">
        <v>55</v>
      </c>
      <c r="K428" s="449">
        <f t="shared" si="30"/>
        <v>200</v>
      </c>
      <c r="L428" s="399">
        <v>200</v>
      </c>
      <c r="M428" s="67"/>
      <c r="N428" s="68" t="e">
        <f>IF(L428="nio",0,IF(L428&gt;0,L428*J428/P428,0))*VLOOKUP(B428,'2-Kosten per locatie'!$A$15:$C$16,3,FALSE)</f>
        <v>#DIV/0!</v>
      </c>
      <c r="O428" s="68">
        <f t="shared" si="31"/>
        <v>0</v>
      </c>
      <c r="P428" s="69">
        <f>IF(L428="nio",0,IF(L428&gt;0,VLOOKUP(H428,'3-Productie normen'!A:I,VLOOKUP(L428,'3-Productie normen'!$B$38:$C$44,2,FALSE),FALSE)))</f>
        <v>0</v>
      </c>
      <c r="Q428" s="69">
        <f t="shared" si="32"/>
        <v>0</v>
      </c>
      <c r="R428" s="70"/>
      <c r="T428" s="43">
        <f t="shared" si="33"/>
        <v>11000</v>
      </c>
    </row>
    <row r="429" spans="1:20" ht="14.1" customHeight="1">
      <c r="A429" s="53">
        <v>417</v>
      </c>
      <c r="B429" s="447" t="s">
        <v>669</v>
      </c>
      <c r="C429" s="447"/>
      <c r="D429" s="447"/>
      <c r="E429" s="503">
        <v>1</v>
      </c>
      <c r="F429" s="503"/>
      <c r="G429" s="437" t="s">
        <v>612</v>
      </c>
      <c r="H429" s="437" t="s">
        <v>149</v>
      </c>
      <c r="I429" s="451" t="s">
        <v>661</v>
      </c>
      <c r="J429" s="458">
        <v>99</v>
      </c>
      <c r="K429" s="449">
        <f t="shared" si="30"/>
        <v>200</v>
      </c>
      <c r="L429" s="399">
        <v>200</v>
      </c>
      <c r="M429" s="67"/>
      <c r="N429" s="68" t="e">
        <f>IF(L429="nio",0,IF(L429&gt;0,L429*J429/P429,0))*VLOOKUP(B429,'2-Kosten per locatie'!$A$15:$C$16,3,FALSE)</f>
        <v>#DIV/0!</v>
      </c>
      <c r="O429" s="68">
        <f t="shared" si="31"/>
        <v>0</v>
      </c>
      <c r="P429" s="69">
        <f>IF(L429="nio",0,IF(L429&gt;0,VLOOKUP(H429,'3-Productie normen'!A:I,VLOOKUP(L429,'3-Productie normen'!$B$38:$C$44,2,FALSE),FALSE)))</f>
        <v>0</v>
      </c>
      <c r="Q429" s="69">
        <f t="shared" si="32"/>
        <v>0</v>
      </c>
      <c r="R429" s="70"/>
      <c r="T429" s="43">
        <f t="shared" si="33"/>
        <v>19800</v>
      </c>
    </row>
    <row r="430" spans="1:20" ht="14.1" customHeight="1">
      <c r="A430" s="53">
        <v>418</v>
      </c>
      <c r="B430" s="447" t="s">
        <v>669</v>
      </c>
      <c r="C430" s="447"/>
      <c r="D430" s="447"/>
      <c r="E430" s="503">
        <v>1</v>
      </c>
      <c r="F430" s="503"/>
      <c r="G430" s="437" t="s">
        <v>315</v>
      </c>
      <c r="H430" s="447" t="s">
        <v>685</v>
      </c>
      <c r="I430" s="451" t="s">
        <v>650</v>
      </c>
      <c r="J430" s="458">
        <v>55</v>
      </c>
      <c r="K430" s="449">
        <f t="shared" si="30"/>
        <v>200</v>
      </c>
      <c r="L430" s="399">
        <v>200</v>
      </c>
      <c r="M430" s="67"/>
      <c r="N430" s="68" t="e">
        <f>IF(L430="nio",0,IF(L430&gt;0,L430*J430/P430,0))*VLOOKUP(B430,'2-Kosten per locatie'!$A$15:$C$16,3,FALSE)</f>
        <v>#DIV/0!</v>
      </c>
      <c r="O430" s="68">
        <f t="shared" si="31"/>
        <v>0</v>
      </c>
      <c r="P430" s="69">
        <f>IF(L430="nio",0,IF(L430&gt;0,VLOOKUP(H430,'3-Productie normen'!A:I,VLOOKUP(L430,'3-Productie normen'!$B$38:$C$44,2,FALSE),FALSE)))</f>
        <v>0</v>
      </c>
      <c r="Q430" s="69">
        <f t="shared" si="32"/>
        <v>0</v>
      </c>
      <c r="R430" s="70"/>
      <c r="T430" s="43">
        <f t="shared" si="33"/>
        <v>11000</v>
      </c>
    </row>
    <row r="431" spans="1:20" ht="14.1" customHeight="1">
      <c r="A431" s="53">
        <v>419</v>
      </c>
      <c r="B431" s="447" t="s">
        <v>669</v>
      </c>
      <c r="C431" s="447"/>
      <c r="D431" s="447"/>
      <c r="E431" s="503">
        <v>1</v>
      </c>
      <c r="F431" s="503"/>
      <c r="G431" s="437" t="s">
        <v>595</v>
      </c>
      <c r="H431" s="447" t="s">
        <v>685</v>
      </c>
      <c r="I431" s="451" t="s">
        <v>650</v>
      </c>
      <c r="J431" s="458">
        <v>198</v>
      </c>
      <c r="K431" s="449">
        <f t="shared" si="30"/>
        <v>200</v>
      </c>
      <c r="L431" s="399">
        <v>200</v>
      </c>
      <c r="M431" s="67"/>
      <c r="N431" s="68" t="e">
        <f>IF(L431="nio",0,IF(L431&gt;0,L431*J431/P431,0))*VLOOKUP(B431,'2-Kosten per locatie'!$A$15:$C$16,3,FALSE)</f>
        <v>#DIV/0!</v>
      </c>
      <c r="O431" s="68">
        <f t="shared" si="31"/>
        <v>0</v>
      </c>
      <c r="P431" s="69">
        <f>IF(L431="nio",0,IF(L431&gt;0,VLOOKUP(H431,'3-Productie normen'!A:I,VLOOKUP(L431,'3-Productie normen'!$B$38:$C$44,2,FALSE),FALSE)))</f>
        <v>0</v>
      </c>
      <c r="Q431" s="69">
        <f t="shared" si="32"/>
        <v>0</v>
      </c>
      <c r="R431" s="70"/>
      <c r="T431" s="43">
        <f t="shared" si="33"/>
        <v>39600</v>
      </c>
    </row>
    <row r="432" spans="1:20" ht="14.1" customHeight="1">
      <c r="A432" s="53">
        <v>420</v>
      </c>
      <c r="B432" s="447" t="s">
        <v>669</v>
      </c>
      <c r="C432" s="447"/>
      <c r="D432" s="447"/>
      <c r="E432" s="503">
        <v>1</v>
      </c>
      <c r="F432" s="503"/>
      <c r="G432" s="437" t="s">
        <v>613</v>
      </c>
      <c r="H432" s="437" t="s">
        <v>150</v>
      </c>
      <c r="I432" s="451" t="s">
        <v>662</v>
      </c>
      <c r="J432" s="458">
        <v>195</v>
      </c>
      <c r="K432" s="449">
        <f t="shared" si="30"/>
        <v>200</v>
      </c>
      <c r="L432" s="399">
        <v>200</v>
      </c>
      <c r="M432" s="67"/>
      <c r="N432" s="68" t="e">
        <f>IF(L432="nio",0,IF(L432&gt;0,L432*J432/P432,0))*VLOOKUP(B432,'2-Kosten per locatie'!$A$15:$C$16,3,FALSE)</f>
        <v>#DIV/0!</v>
      </c>
      <c r="O432" s="68">
        <f t="shared" si="31"/>
        <v>0</v>
      </c>
      <c r="P432" s="69">
        <f>IF(L432="nio",0,IF(L432&gt;0,VLOOKUP(H432,'3-Productie normen'!A:I,VLOOKUP(L432,'3-Productie normen'!$B$38:$C$44,2,FALSE),FALSE)))</f>
        <v>0</v>
      </c>
      <c r="Q432" s="69">
        <f t="shared" si="32"/>
        <v>0</v>
      </c>
      <c r="R432" s="70"/>
      <c r="T432" s="43">
        <f t="shared" si="33"/>
        <v>39000</v>
      </c>
    </row>
    <row r="433" spans="1:21" ht="14.1" customHeight="1">
      <c r="A433" s="53">
        <v>421</v>
      </c>
      <c r="B433" s="447" t="s">
        <v>669</v>
      </c>
      <c r="C433" s="447"/>
      <c r="D433" s="447"/>
      <c r="E433" s="503">
        <v>1</v>
      </c>
      <c r="F433" s="503"/>
      <c r="G433" s="437" t="s">
        <v>614</v>
      </c>
      <c r="H433" s="437" t="s">
        <v>664</v>
      </c>
      <c r="I433" s="451" t="s">
        <v>650</v>
      </c>
      <c r="J433" s="458">
        <v>80</v>
      </c>
      <c r="K433" s="449">
        <f t="shared" si="30"/>
        <v>200</v>
      </c>
      <c r="L433" s="399">
        <v>200</v>
      </c>
      <c r="M433" s="67"/>
      <c r="N433" s="68" t="e">
        <f>IF(L433="nio",0,IF(L433&gt;0,L433*J433/P433,0))*VLOOKUP(B433,'2-Kosten per locatie'!$A$15:$C$16,3,FALSE)</f>
        <v>#DIV/0!</v>
      </c>
      <c r="O433" s="68">
        <f t="shared" si="31"/>
        <v>0</v>
      </c>
      <c r="P433" s="69">
        <f>IF(L433="nio",0,IF(L433&gt;0,VLOOKUP(H433,'3-Productie normen'!A:I,VLOOKUP(L433,'3-Productie normen'!$B$38:$C$44,2,FALSE),FALSE)))</f>
        <v>0</v>
      </c>
      <c r="Q433" s="69">
        <f t="shared" si="32"/>
        <v>0</v>
      </c>
      <c r="R433" s="70"/>
      <c r="T433" s="43">
        <f t="shared" si="33"/>
        <v>16000</v>
      </c>
    </row>
    <row r="434" spans="1:21" ht="14.1" customHeight="1">
      <c r="A434" s="53">
        <v>422</v>
      </c>
      <c r="B434" s="447" t="s">
        <v>669</v>
      </c>
      <c r="C434" s="447"/>
      <c r="D434" s="447"/>
      <c r="E434" s="503">
        <v>1</v>
      </c>
      <c r="F434" s="503"/>
      <c r="G434" s="437" t="s">
        <v>612</v>
      </c>
      <c r="H434" s="437" t="s">
        <v>149</v>
      </c>
      <c r="I434" s="451" t="s">
        <v>650</v>
      </c>
      <c r="J434" s="458">
        <v>45</v>
      </c>
      <c r="K434" s="449">
        <f t="shared" si="30"/>
        <v>200</v>
      </c>
      <c r="L434" s="399">
        <v>200</v>
      </c>
      <c r="M434" s="67"/>
      <c r="N434" s="68" t="e">
        <f>IF(L434="nio",0,IF(L434&gt;0,L434*J434/P434,0))*VLOOKUP(B434,'2-Kosten per locatie'!$A$15:$C$16,3,FALSE)</f>
        <v>#DIV/0!</v>
      </c>
      <c r="O434" s="68">
        <f t="shared" si="31"/>
        <v>0</v>
      </c>
      <c r="P434" s="69">
        <f>IF(L434="nio",0,IF(L434&gt;0,VLOOKUP(H434,'3-Productie normen'!A:I,VLOOKUP(L434,'3-Productie normen'!$B$38:$C$44,2,FALSE),FALSE)))</f>
        <v>0</v>
      </c>
      <c r="Q434" s="69">
        <f t="shared" si="32"/>
        <v>0</v>
      </c>
      <c r="R434" s="70"/>
      <c r="T434" s="43">
        <f t="shared" si="33"/>
        <v>9000</v>
      </c>
    </row>
    <row r="435" spans="1:21" ht="14.1" customHeight="1">
      <c r="A435" s="53">
        <v>423</v>
      </c>
      <c r="B435" s="447" t="s">
        <v>669</v>
      </c>
      <c r="C435" s="447"/>
      <c r="D435" s="447"/>
      <c r="E435" s="503">
        <v>1</v>
      </c>
      <c r="F435" s="503"/>
      <c r="G435" s="437" t="s">
        <v>315</v>
      </c>
      <c r="H435" s="447" t="s">
        <v>685</v>
      </c>
      <c r="I435" s="451" t="s">
        <v>650</v>
      </c>
      <c r="J435" s="458">
        <v>54</v>
      </c>
      <c r="K435" s="449">
        <f t="shared" si="30"/>
        <v>200</v>
      </c>
      <c r="L435" s="399">
        <v>200</v>
      </c>
      <c r="M435" s="67"/>
      <c r="N435" s="68" t="e">
        <f>IF(L435="nio",0,IF(L435&gt;0,L435*J435/P435,0))*VLOOKUP(B435,'2-Kosten per locatie'!$A$15:$C$16,3,FALSE)</f>
        <v>#DIV/0!</v>
      </c>
      <c r="O435" s="68">
        <f t="shared" si="31"/>
        <v>0</v>
      </c>
      <c r="P435" s="69">
        <f>IF(L435="nio",0,IF(L435&gt;0,VLOOKUP(H435,'3-Productie normen'!A:I,VLOOKUP(L435,'3-Productie normen'!$B$38:$C$44,2,FALSE),FALSE)))</f>
        <v>0</v>
      </c>
      <c r="Q435" s="69">
        <f t="shared" si="32"/>
        <v>0</v>
      </c>
      <c r="R435" s="70"/>
      <c r="T435" s="43">
        <f t="shared" si="33"/>
        <v>10800</v>
      </c>
    </row>
    <row r="436" spans="1:21" ht="14.1" customHeight="1">
      <c r="A436" s="53">
        <v>424</v>
      </c>
      <c r="B436" s="447" t="s">
        <v>669</v>
      </c>
      <c r="C436" s="447"/>
      <c r="D436" s="447"/>
      <c r="E436" s="503">
        <v>1</v>
      </c>
      <c r="F436" s="503"/>
      <c r="G436" s="437" t="s">
        <v>315</v>
      </c>
      <c r="H436" s="447" t="s">
        <v>685</v>
      </c>
      <c r="I436" s="451" t="s">
        <v>650</v>
      </c>
      <c r="J436" s="458">
        <v>54</v>
      </c>
      <c r="K436" s="449">
        <f t="shared" si="30"/>
        <v>200</v>
      </c>
      <c r="L436" s="399">
        <v>200</v>
      </c>
      <c r="M436" s="67"/>
      <c r="N436" s="68" t="e">
        <f>IF(L436="nio",0,IF(L436&gt;0,L436*J436/P436,0))*VLOOKUP(B436,'2-Kosten per locatie'!$A$15:$C$16,3,FALSE)</f>
        <v>#DIV/0!</v>
      </c>
      <c r="O436" s="68">
        <f t="shared" si="31"/>
        <v>0</v>
      </c>
      <c r="P436" s="69">
        <f>IF(L436="nio",0,IF(L436&gt;0,VLOOKUP(H436,'3-Productie normen'!A:I,VLOOKUP(L436,'3-Productie normen'!$B$38:$C$44,2,FALSE),FALSE)))</f>
        <v>0</v>
      </c>
      <c r="Q436" s="69">
        <f t="shared" si="32"/>
        <v>0</v>
      </c>
      <c r="R436" s="70"/>
      <c r="T436" s="43">
        <f t="shared" si="33"/>
        <v>10800</v>
      </c>
    </row>
    <row r="437" spans="1:21" ht="14.1" customHeight="1">
      <c r="A437" s="53">
        <v>425</v>
      </c>
      <c r="B437" s="447" t="s">
        <v>669</v>
      </c>
      <c r="C437" s="447"/>
      <c r="D437" s="447"/>
      <c r="E437" s="503">
        <v>1</v>
      </c>
      <c r="F437" s="503"/>
      <c r="G437" s="437" t="s">
        <v>315</v>
      </c>
      <c r="H437" s="447" t="s">
        <v>685</v>
      </c>
      <c r="I437" s="451" t="s">
        <v>650</v>
      </c>
      <c r="J437" s="458">
        <v>56</v>
      </c>
      <c r="K437" s="449">
        <f t="shared" si="30"/>
        <v>200</v>
      </c>
      <c r="L437" s="399">
        <v>200</v>
      </c>
      <c r="M437" s="67"/>
      <c r="N437" s="68" t="e">
        <f>IF(L437="nio",0,IF(L437&gt;0,L437*J437/P437,0))*VLOOKUP(B437,'2-Kosten per locatie'!$A$15:$C$16,3,FALSE)</f>
        <v>#DIV/0!</v>
      </c>
      <c r="O437" s="68">
        <f t="shared" si="31"/>
        <v>0</v>
      </c>
      <c r="P437" s="69">
        <f>IF(L437="nio",0,IF(L437&gt;0,VLOOKUP(H437,'3-Productie normen'!A:I,VLOOKUP(L437,'3-Productie normen'!$B$38:$C$44,2,FALSE),FALSE)))</f>
        <v>0</v>
      </c>
      <c r="Q437" s="69">
        <f t="shared" si="32"/>
        <v>0</v>
      </c>
      <c r="R437" s="70"/>
      <c r="T437" s="43">
        <f t="shared" si="33"/>
        <v>11200</v>
      </c>
    </row>
    <row r="438" spans="1:21" ht="14.1" customHeight="1">
      <c r="B438" s="447" t="s">
        <v>669</v>
      </c>
      <c r="C438" s="447"/>
      <c r="D438" s="447"/>
      <c r="E438" s="448">
        <v>1</v>
      </c>
      <c r="F438" s="513"/>
      <c r="G438" s="453" t="s">
        <v>606</v>
      </c>
      <c r="H438" s="437" t="s">
        <v>149</v>
      </c>
      <c r="I438" s="437" t="s">
        <v>650</v>
      </c>
      <c r="J438" s="457">
        <v>12</v>
      </c>
      <c r="K438" s="449">
        <f t="shared" si="30"/>
        <v>120</v>
      </c>
      <c r="L438" s="399">
        <v>120</v>
      </c>
      <c r="M438" s="67"/>
      <c r="N438" s="68" t="e">
        <f>IF(L438="nio",0,IF(L438&gt;0,L438*J438/P438,0))*VLOOKUP(B438,'2-Kosten per locatie'!$A$15:$C$16,3,FALSE)</f>
        <v>#DIV/0!</v>
      </c>
      <c r="O438" s="68">
        <f t="shared" si="31"/>
        <v>0</v>
      </c>
      <c r="P438" s="69">
        <f>IF(L438="nio",0,IF(L438&gt;0,VLOOKUP(H438,'3-Productie normen'!A:I,VLOOKUP(L438,'3-Productie normen'!$B$38:$C$44,2,FALSE),FALSE)))</f>
        <v>0</v>
      </c>
      <c r="Q438" s="69">
        <f t="shared" si="32"/>
        <v>0</v>
      </c>
      <c r="R438" s="70"/>
      <c r="T438" s="43">
        <f t="shared" si="33"/>
        <v>1440</v>
      </c>
      <c r="U438" s="79"/>
    </row>
    <row r="439" spans="1:21" ht="14.1" customHeight="1">
      <c r="B439" s="447" t="s">
        <v>669</v>
      </c>
      <c r="C439" s="447"/>
      <c r="D439" s="447"/>
      <c r="E439" s="448">
        <v>1</v>
      </c>
      <c r="F439" s="513"/>
      <c r="G439" s="453" t="s">
        <v>615</v>
      </c>
      <c r="H439" s="437" t="s">
        <v>686</v>
      </c>
      <c r="I439" s="437" t="s">
        <v>653</v>
      </c>
      <c r="J439" s="457">
        <v>152</v>
      </c>
      <c r="K439" s="449">
        <f t="shared" si="30"/>
        <v>200</v>
      </c>
      <c r="L439" s="399">
        <v>200</v>
      </c>
      <c r="M439" s="67"/>
      <c r="N439" s="68" t="e">
        <f>IF(L439="nio",0,IF(L439&gt;0,L439*J439/P439,0))*VLOOKUP(B439,'2-Kosten per locatie'!$A$15:$C$16,3,FALSE)</f>
        <v>#DIV/0!</v>
      </c>
      <c r="O439" s="68">
        <f t="shared" si="31"/>
        <v>0</v>
      </c>
      <c r="P439" s="69">
        <f>IF(L439="nio",0,IF(L439&gt;0,VLOOKUP(H439,'3-Productie normen'!A:I,VLOOKUP(L439,'3-Productie normen'!$B$38:$C$44,2,FALSE),FALSE)))</f>
        <v>0</v>
      </c>
      <c r="Q439" s="69">
        <f t="shared" si="32"/>
        <v>0</v>
      </c>
      <c r="R439" s="70"/>
      <c r="T439" s="43">
        <f t="shared" si="33"/>
        <v>30400</v>
      </c>
      <c r="U439" s="79"/>
    </row>
    <row r="440" spans="1:21" ht="14.1" customHeight="1">
      <c r="B440" s="447" t="s">
        <v>669</v>
      </c>
      <c r="C440" s="447"/>
      <c r="D440" s="447"/>
      <c r="E440" s="448">
        <v>2</v>
      </c>
      <c r="F440" s="513"/>
      <c r="G440" s="453" t="s">
        <v>597</v>
      </c>
      <c r="H440" s="437" t="s">
        <v>207</v>
      </c>
      <c r="I440" s="437" t="s">
        <v>650</v>
      </c>
      <c r="J440" s="457">
        <v>38</v>
      </c>
      <c r="K440" s="449">
        <f t="shared" si="30"/>
        <v>120</v>
      </c>
      <c r="L440" s="399">
        <v>120</v>
      </c>
      <c r="M440" s="67"/>
      <c r="N440" s="68" t="e">
        <f>IF(L440="nio",0,IF(L440&gt;0,L440*J440/P440,0))*VLOOKUP(B440,'2-Kosten per locatie'!$A$15:$C$16,3,FALSE)</f>
        <v>#DIV/0!</v>
      </c>
      <c r="O440" s="68">
        <f t="shared" si="31"/>
        <v>0</v>
      </c>
      <c r="P440" s="69">
        <f>IF(L440="nio",0,IF(L440&gt;0,VLOOKUP(H440,'3-Productie normen'!A:I,VLOOKUP(L440,'3-Productie normen'!$B$38:$C$44,2,FALSE),FALSE)))</f>
        <v>0</v>
      </c>
      <c r="Q440" s="69">
        <f t="shared" si="32"/>
        <v>0</v>
      </c>
      <c r="R440" s="70"/>
      <c r="T440" s="43">
        <f t="shared" si="33"/>
        <v>4560</v>
      </c>
      <c r="U440" s="79"/>
    </row>
    <row r="441" spans="1:21" ht="14.1" customHeight="1">
      <c r="B441" s="447" t="s">
        <v>669</v>
      </c>
      <c r="C441" s="447"/>
      <c r="D441" s="447"/>
      <c r="E441" s="448">
        <v>2</v>
      </c>
      <c r="F441" s="513"/>
      <c r="G441" s="453" t="s">
        <v>582</v>
      </c>
      <c r="H441" s="437" t="s">
        <v>666</v>
      </c>
      <c r="I441" s="437" t="s">
        <v>650</v>
      </c>
      <c r="J441" s="457">
        <v>26</v>
      </c>
      <c r="K441" s="449">
        <f t="shared" si="30"/>
        <v>200</v>
      </c>
      <c r="L441" s="399">
        <v>200</v>
      </c>
      <c r="M441" s="67"/>
      <c r="N441" s="68" t="e">
        <f>IF(L441="nio",0,IF(L441&gt;0,L441*J441/P441,0))*VLOOKUP(B441,'2-Kosten per locatie'!$A$15:$C$16,3,FALSE)</f>
        <v>#DIV/0!</v>
      </c>
      <c r="O441" s="68">
        <f t="shared" si="31"/>
        <v>0</v>
      </c>
      <c r="P441" s="69">
        <f>IF(L441="nio",0,IF(L441&gt;0,VLOOKUP(H441,'3-Productie normen'!A:I,VLOOKUP(L441,'3-Productie normen'!$B$38:$C$44,2,FALSE),FALSE)))</f>
        <v>0</v>
      </c>
      <c r="Q441" s="69">
        <f t="shared" si="32"/>
        <v>0</v>
      </c>
      <c r="R441" s="70"/>
      <c r="T441" s="43">
        <f t="shared" si="33"/>
        <v>5200</v>
      </c>
      <c r="U441" s="79"/>
    </row>
    <row r="442" spans="1:21" ht="14.1" customHeight="1">
      <c r="B442" s="447" t="s">
        <v>669</v>
      </c>
      <c r="C442" s="447"/>
      <c r="D442" s="447"/>
      <c r="E442" s="448">
        <v>2</v>
      </c>
      <c r="F442" s="513"/>
      <c r="G442" s="453" t="s">
        <v>577</v>
      </c>
      <c r="H442" s="437" t="s">
        <v>209</v>
      </c>
      <c r="I442" s="437" t="s">
        <v>650</v>
      </c>
      <c r="J442" s="457">
        <v>79</v>
      </c>
      <c r="K442" s="449">
        <f t="shared" si="30"/>
        <v>200</v>
      </c>
      <c r="L442" s="399">
        <v>200</v>
      </c>
      <c r="M442" s="67"/>
      <c r="N442" s="68" t="e">
        <f>IF(L442="nio",0,IF(L442&gt;0,L442*J442/P442,0))*VLOOKUP(B442,'2-Kosten per locatie'!$A$15:$C$16,3,FALSE)</f>
        <v>#DIV/0!</v>
      </c>
      <c r="O442" s="68">
        <f t="shared" si="31"/>
        <v>0</v>
      </c>
      <c r="P442" s="69">
        <f>IF(L442="nio",0,IF(L442&gt;0,VLOOKUP(H442,'3-Productie normen'!A:I,VLOOKUP(L442,'3-Productie normen'!$B$38:$C$44,2,FALSE),FALSE)))</f>
        <v>0</v>
      </c>
      <c r="Q442" s="69">
        <f t="shared" si="32"/>
        <v>0</v>
      </c>
      <c r="R442" s="70"/>
      <c r="T442" s="43">
        <f t="shared" si="33"/>
        <v>15800</v>
      </c>
      <c r="U442" s="79"/>
    </row>
    <row r="443" spans="1:21" ht="14.1" customHeight="1">
      <c r="B443" s="447" t="s">
        <v>669</v>
      </c>
      <c r="C443" s="447"/>
      <c r="D443" s="447"/>
      <c r="E443" s="448">
        <v>2</v>
      </c>
      <c r="F443" s="513"/>
      <c r="G443" s="453" t="s">
        <v>589</v>
      </c>
      <c r="H443" s="447" t="s">
        <v>16</v>
      </c>
      <c r="I443" s="437" t="s">
        <v>661</v>
      </c>
      <c r="J443" s="457">
        <v>6</v>
      </c>
      <c r="K443" s="449">
        <f t="shared" si="30"/>
        <v>400</v>
      </c>
      <c r="L443" s="399">
        <v>200</v>
      </c>
      <c r="M443" s="67">
        <v>200</v>
      </c>
      <c r="N443" s="68" t="e">
        <f>IF(L443="nio",0,IF(L443&gt;0,L443*J443/P443,0))*VLOOKUP(B443,'2-Kosten per locatie'!$A$15:$C$16,3,FALSE)</f>
        <v>#DIV/0!</v>
      </c>
      <c r="O443" s="68" t="e">
        <f t="shared" si="31"/>
        <v>#DIV/0!</v>
      </c>
      <c r="P443" s="69">
        <f>IF(L443="nio",0,IF(L443&gt;0,VLOOKUP(H443,'3-Productie normen'!A:I,VLOOKUP(L443,'3-Productie normen'!$B$38:$C$44,2,FALSE),FALSE)))</f>
        <v>0</v>
      </c>
      <c r="Q443" s="69">
        <f t="shared" si="32"/>
        <v>0</v>
      </c>
      <c r="R443" s="70"/>
      <c r="T443" s="43">
        <f t="shared" si="33"/>
        <v>2400</v>
      </c>
    </row>
    <row r="444" spans="1:21" ht="14.1" customHeight="1">
      <c r="B444" s="447" t="s">
        <v>669</v>
      </c>
      <c r="C444" s="447"/>
      <c r="D444" s="447"/>
      <c r="E444" s="448">
        <v>2</v>
      </c>
      <c r="F444" s="513"/>
      <c r="G444" s="453" t="s">
        <v>315</v>
      </c>
      <c r="H444" s="447" t="s">
        <v>685</v>
      </c>
      <c r="I444" s="437" t="s">
        <v>650</v>
      </c>
      <c r="J444" s="457">
        <v>55</v>
      </c>
      <c r="K444" s="449">
        <f t="shared" si="30"/>
        <v>200</v>
      </c>
      <c r="L444" s="399">
        <v>200</v>
      </c>
      <c r="M444" s="67"/>
      <c r="N444" s="68" t="e">
        <f>IF(L444="nio",0,IF(L444&gt;0,L444*J444/P444,0))*VLOOKUP(B444,'2-Kosten per locatie'!$A$15:$C$16,3,FALSE)</f>
        <v>#DIV/0!</v>
      </c>
      <c r="O444" s="68">
        <f t="shared" si="31"/>
        <v>0</v>
      </c>
      <c r="P444" s="69">
        <f>IF(L444="nio",0,IF(L444&gt;0,VLOOKUP(H444,'3-Productie normen'!A:I,VLOOKUP(L444,'3-Productie normen'!$B$38:$C$44,2,FALSE),FALSE)))</f>
        <v>0</v>
      </c>
      <c r="Q444" s="69">
        <f t="shared" si="32"/>
        <v>0</v>
      </c>
      <c r="R444" s="70"/>
      <c r="T444" s="43">
        <f t="shared" si="33"/>
        <v>11000</v>
      </c>
    </row>
    <row r="445" spans="1:21" ht="14.1" customHeight="1">
      <c r="B445" s="447" t="s">
        <v>669</v>
      </c>
      <c r="C445" s="447"/>
      <c r="D445" s="447"/>
      <c r="E445" s="448">
        <v>2</v>
      </c>
      <c r="F445" s="513"/>
      <c r="G445" s="453" t="s">
        <v>616</v>
      </c>
      <c r="H445" s="453" t="s">
        <v>149</v>
      </c>
      <c r="I445" s="437" t="s">
        <v>650</v>
      </c>
      <c r="J445" s="457">
        <v>13</v>
      </c>
      <c r="K445" s="449">
        <f t="shared" si="30"/>
        <v>120</v>
      </c>
      <c r="L445" s="399">
        <v>120</v>
      </c>
      <c r="M445" s="67"/>
      <c r="N445" s="68" t="e">
        <f>IF(L445="nio",0,IF(L445&gt;0,L445*J445/P445,0))*VLOOKUP(B445,'2-Kosten per locatie'!$A$15:$C$16,3,FALSE)</f>
        <v>#DIV/0!</v>
      </c>
      <c r="O445" s="68">
        <f t="shared" si="31"/>
        <v>0</v>
      </c>
      <c r="P445" s="69">
        <f>IF(L445="nio",0,IF(L445&gt;0,VLOOKUP(H445,'3-Productie normen'!A:I,VLOOKUP(L445,'3-Productie normen'!$B$38:$C$44,2,FALSE),FALSE)))</f>
        <v>0</v>
      </c>
      <c r="Q445" s="69">
        <f t="shared" si="32"/>
        <v>0</v>
      </c>
      <c r="R445" s="70"/>
      <c r="T445" s="43">
        <f t="shared" si="33"/>
        <v>1560</v>
      </c>
    </row>
    <row r="446" spans="1:21" ht="14.1" customHeight="1">
      <c r="B446" s="447" t="s">
        <v>669</v>
      </c>
      <c r="C446" s="447"/>
      <c r="D446" s="447"/>
      <c r="E446" s="448">
        <v>2</v>
      </c>
      <c r="F446" s="513"/>
      <c r="G446" s="453" t="s">
        <v>588</v>
      </c>
      <c r="H446" s="447" t="s">
        <v>16</v>
      </c>
      <c r="I446" s="437" t="s">
        <v>661</v>
      </c>
      <c r="J446" s="457">
        <v>7</v>
      </c>
      <c r="K446" s="449">
        <f t="shared" si="30"/>
        <v>400</v>
      </c>
      <c r="L446" s="399">
        <v>200</v>
      </c>
      <c r="M446" s="67">
        <v>200</v>
      </c>
      <c r="N446" s="68" t="e">
        <f>IF(L446="nio",0,IF(L446&gt;0,L446*J446/P446,0))*VLOOKUP(B446,'2-Kosten per locatie'!$A$15:$C$16,3,FALSE)</f>
        <v>#DIV/0!</v>
      </c>
      <c r="O446" s="68" t="e">
        <f t="shared" si="31"/>
        <v>#DIV/0!</v>
      </c>
      <c r="P446" s="69">
        <f>IF(L446="nio",0,IF(L446&gt;0,VLOOKUP(H446,'3-Productie normen'!A:I,VLOOKUP(L446,'3-Productie normen'!$B$38:$C$44,2,FALSE),FALSE)))</f>
        <v>0</v>
      </c>
      <c r="Q446" s="69">
        <f t="shared" si="32"/>
        <v>0</v>
      </c>
      <c r="R446" s="70"/>
      <c r="T446" s="43">
        <f t="shared" si="33"/>
        <v>2800</v>
      </c>
    </row>
    <row r="447" spans="1:21" ht="14.1" customHeight="1">
      <c r="B447" s="447" t="s">
        <v>669</v>
      </c>
      <c r="C447" s="447"/>
      <c r="D447" s="447"/>
      <c r="E447" s="448">
        <v>2</v>
      </c>
      <c r="F447" s="513"/>
      <c r="G447" s="453" t="s">
        <v>315</v>
      </c>
      <c r="H447" s="447" t="s">
        <v>685</v>
      </c>
      <c r="I447" s="437" t="s">
        <v>650</v>
      </c>
      <c r="J447" s="457">
        <v>56</v>
      </c>
      <c r="K447" s="449">
        <f t="shared" si="30"/>
        <v>200</v>
      </c>
      <c r="L447" s="399">
        <v>200</v>
      </c>
      <c r="M447" s="67"/>
      <c r="N447" s="68" t="e">
        <f>IF(L447="nio",0,IF(L447&gt;0,L447*J447/P447,0))*VLOOKUP(B447,'2-Kosten per locatie'!$A$15:$C$16,3,FALSE)</f>
        <v>#DIV/0!</v>
      </c>
      <c r="O447" s="68">
        <f t="shared" si="31"/>
        <v>0</v>
      </c>
      <c r="P447" s="69">
        <f>IF(L447="nio",0,IF(L447&gt;0,VLOOKUP(H447,'3-Productie normen'!A:I,VLOOKUP(L447,'3-Productie normen'!$B$38:$C$44,2,FALSE),FALSE)))</f>
        <v>0</v>
      </c>
      <c r="Q447" s="69">
        <f t="shared" si="32"/>
        <v>0</v>
      </c>
      <c r="R447" s="70"/>
      <c r="T447" s="43">
        <f t="shared" si="33"/>
        <v>11200</v>
      </c>
    </row>
    <row r="448" spans="1:21" ht="14.1" customHeight="1">
      <c r="B448" s="447" t="s">
        <v>669</v>
      </c>
      <c r="C448" s="447"/>
      <c r="D448" s="447"/>
      <c r="E448" s="448">
        <v>2</v>
      </c>
      <c r="F448" s="513"/>
      <c r="G448" s="453" t="s">
        <v>315</v>
      </c>
      <c r="H448" s="447" t="s">
        <v>685</v>
      </c>
      <c r="I448" s="437" t="s">
        <v>650</v>
      </c>
      <c r="J448" s="457">
        <v>56</v>
      </c>
      <c r="K448" s="449">
        <f t="shared" si="30"/>
        <v>200</v>
      </c>
      <c r="L448" s="399">
        <v>200</v>
      </c>
      <c r="M448" s="67"/>
      <c r="N448" s="68" t="e">
        <f>IF(L448="nio",0,IF(L448&gt;0,L448*J448/P448,0))*VLOOKUP(B448,'2-Kosten per locatie'!$A$15:$C$16,3,FALSE)</f>
        <v>#DIV/0!</v>
      </c>
      <c r="O448" s="68">
        <f t="shared" si="31"/>
        <v>0</v>
      </c>
      <c r="P448" s="69">
        <f>IF(L448="nio",0,IF(L448&gt;0,VLOOKUP(H448,'3-Productie normen'!A:I,VLOOKUP(L448,'3-Productie normen'!$B$38:$C$44,2,FALSE),FALSE)))</f>
        <v>0</v>
      </c>
      <c r="Q448" s="69">
        <f t="shared" si="32"/>
        <v>0</v>
      </c>
      <c r="R448" s="70"/>
      <c r="T448" s="43">
        <f t="shared" si="33"/>
        <v>11200</v>
      </c>
    </row>
    <row r="449" spans="2:20" ht="14.1" customHeight="1">
      <c r="B449" s="447" t="s">
        <v>669</v>
      </c>
      <c r="C449" s="447"/>
      <c r="D449" s="447"/>
      <c r="E449" s="448">
        <v>2</v>
      </c>
      <c r="F449" s="513"/>
      <c r="G449" s="453" t="s">
        <v>577</v>
      </c>
      <c r="H449" s="437" t="s">
        <v>209</v>
      </c>
      <c r="I449" s="437" t="s">
        <v>650</v>
      </c>
      <c r="J449" s="457">
        <v>95</v>
      </c>
      <c r="K449" s="449">
        <f t="shared" si="30"/>
        <v>200</v>
      </c>
      <c r="L449" s="399">
        <v>200</v>
      </c>
      <c r="M449" s="67"/>
      <c r="N449" s="68" t="e">
        <f>IF(L449="nio",0,IF(L449&gt;0,L449*J449/P449,0))*VLOOKUP(B449,'2-Kosten per locatie'!$A$15:$C$16,3,FALSE)</f>
        <v>#DIV/0!</v>
      </c>
      <c r="O449" s="68">
        <f t="shared" si="31"/>
        <v>0</v>
      </c>
      <c r="P449" s="69">
        <f>IF(L449="nio",0,IF(L449&gt;0,VLOOKUP(H449,'3-Productie normen'!A:I,VLOOKUP(L449,'3-Productie normen'!$B$38:$C$44,2,FALSE),FALSE)))</f>
        <v>0</v>
      </c>
      <c r="Q449" s="69">
        <f t="shared" si="32"/>
        <v>0</v>
      </c>
      <c r="R449" s="70"/>
      <c r="T449" s="43">
        <f t="shared" si="33"/>
        <v>19000</v>
      </c>
    </row>
    <row r="450" spans="2:20" ht="14.1" customHeight="1">
      <c r="B450" s="447" t="s">
        <v>669</v>
      </c>
      <c r="C450" s="447"/>
      <c r="D450" s="447"/>
      <c r="E450" s="448">
        <v>2</v>
      </c>
      <c r="F450" s="513"/>
      <c r="G450" s="453" t="s">
        <v>315</v>
      </c>
      <c r="H450" s="447" t="s">
        <v>685</v>
      </c>
      <c r="I450" s="437" t="s">
        <v>650</v>
      </c>
      <c r="J450" s="457">
        <v>56</v>
      </c>
      <c r="K450" s="449">
        <f t="shared" si="30"/>
        <v>200</v>
      </c>
      <c r="L450" s="399">
        <v>200</v>
      </c>
      <c r="M450" s="67"/>
      <c r="N450" s="68" t="e">
        <f>IF(L450="nio",0,IF(L450&gt;0,L450*J450/P450,0))*VLOOKUP(B450,'2-Kosten per locatie'!$A$15:$C$16,3,FALSE)</f>
        <v>#DIV/0!</v>
      </c>
      <c r="O450" s="68">
        <f t="shared" si="31"/>
        <v>0</v>
      </c>
      <c r="P450" s="69">
        <f>IF(L450="nio",0,IF(L450&gt;0,VLOOKUP(H450,'3-Productie normen'!A:I,VLOOKUP(L450,'3-Productie normen'!$B$38:$C$44,2,FALSE),FALSE)))</f>
        <v>0</v>
      </c>
      <c r="Q450" s="69">
        <f t="shared" si="32"/>
        <v>0</v>
      </c>
      <c r="R450" s="70"/>
      <c r="T450" s="43">
        <f t="shared" si="33"/>
        <v>11200</v>
      </c>
    </row>
    <row r="451" spans="2:20" ht="14.1" customHeight="1">
      <c r="B451" s="447" t="s">
        <v>669</v>
      </c>
      <c r="C451" s="447"/>
      <c r="D451" s="447"/>
      <c r="E451" s="448">
        <v>2</v>
      </c>
      <c r="F451" s="513"/>
      <c r="G451" s="453" t="s">
        <v>603</v>
      </c>
      <c r="H451" s="437" t="s">
        <v>149</v>
      </c>
      <c r="I451" s="437" t="s">
        <v>650</v>
      </c>
      <c r="J451" s="457">
        <v>15</v>
      </c>
      <c r="K451" s="449">
        <f t="shared" si="30"/>
        <v>120</v>
      </c>
      <c r="L451" s="399">
        <v>120</v>
      </c>
      <c r="M451" s="67"/>
      <c r="N451" s="68" t="e">
        <f>IF(L451="nio",0,IF(L451&gt;0,L451*J451/P451,0))*VLOOKUP(B451,'2-Kosten per locatie'!$A$15:$C$16,3,FALSE)</f>
        <v>#DIV/0!</v>
      </c>
      <c r="O451" s="68">
        <f t="shared" si="31"/>
        <v>0</v>
      </c>
      <c r="P451" s="69">
        <f>IF(L451="nio",0,IF(L451&gt;0,VLOOKUP(H451,'3-Productie normen'!A:I,VLOOKUP(L451,'3-Productie normen'!$B$38:$C$44,2,FALSE),FALSE)))</f>
        <v>0</v>
      </c>
      <c r="Q451" s="69">
        <f t="shared" si="32"/>
        <v>0</v>
      </c>
      <c r="R451" s="70"/>
      <c r="T451" s="43">
        <f t="shared" si="33"/>
        <v>1800</v>
      </c>
    </row>
    <row r="452" spans="2:20" ht="14.1" customHeight="1">
      <c r="B452" s="447" t="s">
        <v>669</v>
      </c>
      <c r="C452" s="447"/>
      <c r="D452" s="447"/>
      <c r="E452" s="448">
        <v>2</v>
      </c>
      <c r="F452" s="513"/>
      <c r="G452" s="453" t="s">
        <v>603</v>
      </c>
      <c r="H452" s="437" t="s">
        <v>149</v>
      </c>
      <c r="I452" s="437" t="s">
        <v>650</v>
      </c>
      <c r="J452" s="457">
        <v>12</v>
      </c>
      <c r="K452" s="449">
        <f t="shared" si="30"/>
        <v>200</v>
      </c>
      <c r="L452" s="399">
        <v>200</v>
      </c>
      <c r="M452" s="67"/>
      <c r="N452" s="68" t="e">
        <f>IF(L452="nio",0,IF(L452&gt;0,L452*J452/P452,0))*VLOOKUP(B452,'2-Kosten per locatie'!$A$15:$C$16,3,FALSE)</f>
        <v>#DIV/0!</v>
      </c>
      <c r="O452" s="68">
        <f t="shared" si="31"/>
        <v>0</v>
      </c>
      <c r="P452" s="69">
        <f>IF(L452="nio",0,IF(L452&gt;0,VLOOKUP(H452,'3-Productie normen'!A:I,VLOOKUP(L452,'3-Productie normen'!$B$38:$C$44,2,FALSE),FALSE)))</f>
        <v>0</v>
      </c>
      <c r="Q452" s="69">
        <f t="shared" si="32"/>
        <v>0</v>
      </c>
      <c r="R452" s="70"/>
      <c r="T452" s="43">
        <f t="shared" si="33"/>
        <v>2400</v>
      </c>
    </row>
    <row r="453" spans="2:20" ht="14.1" customHeight="1">
      <c r="B453" s="447" t="s">
        <v>669</v>
      </c>
      <c r="C453" s="447"/>
      <c r="D453" s="447"/>
      <c r="E453" s="448">
        <v>2</v>
      </c>
      <c r="F453" s="513"/>
      <c r="G453" s="453" t="s">
        <v>597</v>
      </c>
      <c r="H453" s="437" t="s">
        <v>207</v>
      </c>
      <c r="I453" s="437" t="s">
        <v>650</v>
      </c>
      <c r="J453" s="457">
        <v>32</v>
      </c>
      <c r="K453" s="449">
        <f t="shared" si="30"/>
        <v>120</v>
      </c>
      <c r="L453" s="399">
        <v>120</v>
      </c>
      <c r="M453" s="67"/>
      <c r="N453" s="68" t="e">
        <f>IF(L453="nio",0,IF(L453&gt;0,L453*J453/P453,0))*VLOOKUP(B453,'2-Kosten per locatie'!$A$15:$C$16,3,FALSE)</f>
        <v>#DIV/0!</v>
      </c>
      <c r="O453" s="68">
        <f t="shared" si="31"/>
        <v>0</v>
      </c>
      <c r="P453" s="69">
        <f>IF(L453="nio",0,IF(L453&gt;0,VLOOKUP(H453,'3-Productie normen'!A:I,VLOOKUP(L453,'3-Productie normen'!$B$38:$C$44,2,FALSE),FALSE)))</f>
        <v>0</v>
      </c>
      <c r="Q453" s="69">
        <f t="shared" si="32"/>
        <v>0</v>
      </c>
      <c r="R453" s="70"/>
      <c r="T453" s="43">
        <f t="shared" si="33"/>
        <v>3840</v>
      </c>
    </row>
    <row r="454" spans="2:20" ht="14.1" customHeight="1">
      <c r="B454" s="447" t="s">
        <v>669</v>
      </c>
      <c r="C454" s="447"/>
      <c r="D454" s="447"/>
      <c r="E454" s="448">
        <v>2</v>
      </c>
      <c r="F454" s="513"/>
      <c r="G454" s="453" t="s">
        <v>577</v>
      </c>
      <c r="H454" s="437" t="s">
        <v>209</v>
      </c>
      <c r="I454" s="437" t="s">
        <v>650</v>
      </c>
      <c r="J454" s="457">
        <v>90</v>
      </c>
      <c r="K454" s="449">
        <f t="shared" si="30"/>
        <v>200</v>
      </c>
      <c r="L454" s="399">
        <v>200</v>
      </c>
      <c r="M454" s="67"/>
      <c r="N454" s="68" t="e">
        <f>IF(L454="nio",0,IF(L454&gt;0,L454*J454/P454,0))*VLOOKUP(B454,'2-Kosten per locatie'!$A$15:$C$16,3,FALSE)</f>
        <v>#DIV/0!</v>
      </c>
      <c r="O454" s="68">
        <f t="shared" si="31"/>
        <v>0</v>
      </c>
      <c r="P454" s="69">
        <f>IF(L454="nio",0,IF(L454&gt;0,VLOOKUP(H454,'3-Productie normen'!A:I,VLOOKUP(L454,'3-Productie normen'!$B$38:$C$44,2,FALSE),FALSE)))</f>
        <v>0</v>
      </c>
      <c r="Q454" s="69">
        <f t="shared" si="32"/>
        <v>0</v>
      </c>
      <c r="R454" s="70"/>
      <c r="T454" s="43">
        <f t="shared" si="33"/>
        <v>18000</v>
      </c>
    </row>
    <row r="455" spans="2:20" ht="14.1" customHeight="1">
      <c r="B455" s="447" t="s">
        <v>669</v>
      </c>
      <c r="C455" s="447"/>
      <c r="D455" s="447"/>
      <c r="E455" s="448">
        <v>2</v>
      </c>
      <c r="F455" s="513"/>
      <c r="G455" s="453" t="s">
        <v>617</v>
      </c>
      <c r="H455" s="437" t="s">
        <v>686</v>
      </c>
      <c r="I455" s="437" t="s">
        <v>660</v>
      </c>
      <c r="J455" s="457">
        <v>62</v>
      </c>
      <c r="K455" s="449">
        <f t="shared" si="30"/>
        <v>200</v>
      </c>
      <c r="L455" s="399">
        <v>200</v>
      </c>
      <c r="M455" s="67"/>
      <c r="N455" s="68" t="e">
        <f>IF(L455="nio",0,IF(L455&gt;0,L455*J455/P455,0))*VLOOKUP(B455,'2-Kosten per locatie'!$A$15:$C$16,3,FALSE)</f>
        <v>#DIV/0!</v>
      </c>
      <c r="O455" s="68">
        <f t="shared" si="31"/>
        <v>0</v>
      </c>
      <c r="P455" s="69">
        <f>IF(L455="nio",0,IF(L455&gt;0,VLOOKUP(H455,'3-Productie normen'!A:I,VLOOKUP(L455,'3-Productie normen'!$B$38:$C$44,2,FALSE),FALSE)))</f>
        <v>0</v>
      </c>
      <c r="Q455" s="69">
        <f t="shared" si="32"/>
        <v>0</v>
      </c>
      <c r="R455" s="70"/>
      <c r="T455" s="43">
        <f t="shared" si="33"/>
        <v>12400</v>
      </c>
    </row>
    <row r="456" spans="2:20" ht="14.1" customHeight="1">
      <c r="B456" s="447" t="s">
        <v>669</v>
      </c>
      <c r="C456" s="447"/>
      <c r="D456" s="447"/>
      <c r="E456" s="448">
        <v>2</v>
      </c>
      <c r="F456" s="513"/>
      <c r="G456" s="453" t="s">
        <v>618</v>
      </c>
      <c r="H456" s="453" t="s">
        <v>665</v>
      </c>
      <c r="I456" s="437" t="s">
        <v>650</v>
      </c>
      <c r="J456" s="457">
        <v>28</v>
      </c>
      <c r="K456" s="449">
        <f t="shared" si="30"/>
        <v>120</v>
      </c>
      <c r="L456" s="399">
        <v>120</v>
      </c>
      <c r="M456" s="67"/>
      <c r="N456" s="68" t="e">
        <f>IF(L456="nio",0,IF(L456&gt;0,L456*J456/P456,0))*VLOOKUP(B456,'2-Kosten per locatie'!$A$15:$C$16,3,FALSE)</f>
        <v>#DIV/0!</v>
      </c>
      <c r="O456" s="68">
        <f t="shared" si="31"/>
        <v>0</v>
      </c>
      <c r="P456" s="69">
        <f>IF(L456="nio",0,IF(L456&gt;0,VLOOKUP(H456,'3-Productie normen'!A:I,VLOOKUP(L456,'3-Productie normen'!$B$38:$C$44,2,FALSE),FALSE)))</f>
        <v>0</v>
      </c>
      <c r="Q456" s="69">
        <f t="shared" si="32"/>
        <v>0</v>
      </c>
      <c r="R456" s="70"/>
      <c r="T456" s="43">
        <f t="shared" si="33"/>
        <v>3360</v>
      </c>
    </row>
    <row r="457" spans="2:20" ht="14.1" customHeight="1">
      <c r="B457" s="447" t="s">
        <v>669</v>
      </c>
      <c r="C457" s="447"/>
      <c r="D457" s="447"/>
      <c r="E457" s="448">
        <v>2</v>
      </c>
      <c r="F457" s="513"/>
      <c r="G457" s="453" t="s">
        <v>588</v>
      </c>
      <c r="H457" s="447" t="s">
        <v>16</v>
      </c>
      <c r="I457" s="437" t="s">
        <v>661</v>
      </c>
      <c r="J457" s="457">
        <v>7</v>
      </c>
      <c r="K457" s="449">
        <f t="shared" si="30"/>
        <v>400</v>
      </c>
      <c r="L457" s="399">
        <v>200</v>
      </c>
      <c r="M457" s="67">
        <v>200</v>
      </c>
      <c r="N457" s="68" t="e">
        <f>IF(L457="nio",0,IF(L457&gt;0,L457*J457/P457,0))*VLOOKUP(B457,'2-Kosten per locatie'!$A$15:$C$16,3,FALSE)</f>
        <v>#DIV/0!</v>
      </c>
      <c r="O457" s="68" t="e">
        <f t="shared" si="31"/>
        <v>#DIV/0!</v>
      </c>
      <c r="P457" s="69">
        <f>IF(L457="nio",0,IF(L457&gt;0,VLOOKUP(H457,'3-Productie normen'!A:I,VLOOKUP(L457,'3-Productie normen'!$B$38:$C$44,2,FALSE),FALSE)))</f>
        <v>0</v>
      </c>
      <c r="Q457" s="69">
        <f t="shared" si="32"/>
        <v>0</v>
      </c>
      <c r="R457" s="70"/>
      <c r="T457" s="43">
        <f t="shared" si="33"/>
        <v>2800</v>
      </c>
    </row>
    <row r="458" spans="2:20" ht="14.1" customHeight="1">
      <c r="B458" s="447" t="s">
        <v>669</v>
      </c>
      <c r="C458" s="447"/>
      <c r="D458" s="447"/>
      <c r="E458" s="448">
        <v>2</v>
      </c>
      <c r="F458" s="513"/>
      <c r="G458" s="453" t="s">
        <v>577</v>
      </c>
      <c r="H458" s="437" t="s">
        <v>209</v>
      </c>
      <c r="I458" s="437" t="s">
        <v>650</v>
      </c>
      <c r="J458" s="457">
        <v>10</v>
      </c>
      <c r="K458" s="449">
        <f t="shared" si="30"/>
        <v>200</v>
      </c>
      <c r="L458" s="399">
        <v>200</v>
      </c>
      <c r="M458" s="67"/>
      <c r="N458" s="68" t="e">
        <f>IF(L458="nio",0,IF(L458&gt;0,L458*J458/P458,0))*VLOOKUP(B458,'2-Kosten per locatie'!$A$15:$C$16,3,FALSE)</f>
        <v>#DIV/0!</v>
      </c>
      <c r="O458" s="68">
        <f t="shared" si="31"/>
        <v>0</v>
      </c>
      <c r="P458" s="69">
        <f>IF(L458="nio",0,IF(L458&gt;0,VLOOKUP(H458,'3-Productie normen'!A:I,VLOOKUP(L458,'3-Productie normen'!$B$38:$C$44,2,FALSE),FALSE)))</f>
        <v>0</v>
      </c>
      <c r="Q458" s="69">
        <f t="shared" si="32"/>
        <v>0</v>
      </c>
      <c r="R458" s="70"/>
      <c r="T458" s="43">
        <f t="shared" si="33"/>
        <v>2000</v>
      </c>
    </row>
    <row r="459" spans="2:20" ht="14.1" customHeight="1">
      <c r="B459" s="447" t="s">
        <v>669</v>
      </c>
      <c r="C459" s="447"/>
      <c r="D459" s="447"/>
      <c r="E459" s="448">
        <v>2</v>
      </c>
      <c r="F459" s="513"/>
      <c r="G459" s="453" t="s">
        <v>589</v>
      </c>
      <c r="H459" s="447" t="s">
        <v>16</v>
      </c>
      <c r="I459" s="437" t="s">
        <v>661</v>
      </c>
      <c r="J459" s="457">
        <v>5</v>
      </c>
      <c r="K459" s="449">
        <f t="shared" si="30"/>
        <v>400</v>
      </c>
      <c r="L459" s="399">
        <v>200</v>
      </c>
      <c r="M459" s="67">
        <v>200</v>
      </c>
      <c r="N459" s="68" t="e">
        <f>IF(L459="nio",0,IF(L459&gt;0,L459*J459/P459,0))*VLOOKUP(B459,'2-Kosten per locatie'!$A$15:$C$16,3,FALSE)</f>
        <v>#DIV/0!</v>
      </c>
      <c r="O459" s="68" t="e">
        <f t="shared" si="31"/>
        <v>#DIV/0!</v>
      </c>
      <c r="P459" s="69">
        <f>IF(L459="nio",0,IF(L459&gt;0,VLOOKUP(H459,'3-Productie normen'!A:I,VLOOKUP(L459,'3-Productie normen'!$B$38:$C$44,2,FALSE),FALSE)))</f>
        <v>0</v>
      </c>
      <c r="Q459" s="69">
        <f t="shared" si="32"/>
        <v>0</v>
      </c>
      <c r="R459" s="70"/>
      <c r="T459" s="43">
        <f t="shared" si="33"/>
        <v>2000</v>
      </c>
    </row>
    <row r="460" spans="2:20" ht="14.1" customHeight="1">
      <c r="B460" s="447" t="s">
        <v>669</v>
      </c>
      <c r="C460" s="447"/>
      <c r="D460" s="447"/>
      <c r="E460" s="448">
        <v>2</v>
      </c>
      <c r="F460" s="513"/>
      <c r="G460" s="453" t="s">
        <v>617</v>
      </c>
      <c r="H460" s="437" t="s">
        <v>686</v>
      </c>
      <c r="I460" s="437" t="s">
        <v>660</v>
      </c>
      <c r="J460" s="457">
        <v>64</v>
      </c>
      <c r="K460" s="449">
        <f t="shared" si="30"/>
        <v>200</v>
      </c>
      <c r="L460" s="399">
        <v>200</v>
      </c>
      <c r="M460" s="67"/>
      <c r="N460" s="68" t="e">
        <f>IF(L460="nio",0,IF(L460&gt;0,L460*J460/P460,0))*VLOOKUP(B460,'2-Kosten per locatie'!$A$15:$C$16,3,FALSE)</f>
        <v>#DIV/0!</v>
      </c>
      <c r="O460" s="68">
        <f t="shared" si="31"/>
        <v>0</v>
      </c>
      <c r="P460" s="69">
        <f>IF(L460="nio",0,IF(L460&gt;0,VLOOKUP(H460,'3-Productie normen'!A:I,VLOOKUP(L460,'3-Productie normen'!$B$38:$C$44,2,FALSE),FALSE)))</f>
        <v>0</v>
      </c>
      <c r="Q460" s="69">
        <f t="shared" si="32"/>
        <v>0</v>
      </c>
      <c r="R460" s="70"/>
      <c r="T460" s="43">
        <f t="shared" si="33"/>
        <v>12800</v>
      </c>
    </row>
    <row r="461" spans="2:20" ht="14.1" customHeight="1">
      <c r="B461" s="447" t="s">
        <v>669</v>
      </c>
      <c r="C461" s="447"/>
      <c r="D461" s="447"/>
      <c r="E461" s="448">
        <v>2</v>
      </c>
      <c r="F461" s="513"/>
      <c r="G461" s="453" t="s">
        <v>315</v>
      </c>
      <c r="H461" s="447" t="s">
        <v>685</v>
      </c>
      <c r="I461" s="437" t="s">
        <v>660</v>
      </c>
      <c r="J461" s="457">
        <v>54</v>
      </c>
      <c r="K461" s="449">
        <f t="shared" si="30"/>
        <v>200</v>
      </c>
      <c r="L461" s="399">
        <v>200</v>
      </c>
      <c r="M461" s="67"/>
      <c r="N461" s="68" t="e">
        <f>IF(L461="nio",0,IF(L461&gt;0,L461*J461/P461,0))*VLOOKUP(B461,'2-Kosten per locatie'!$A$15:$C$16,3,FALSE)</f>
        <v>#DIV/0!</v>
      </c>
      <c r="O461" s="68">
        <f t="shared" si="31"/>
        <v>0</v>
      </c>
      <c r="P461" s="69">
        <f>IF(L461="nio",0,IF(L461&gt;0,VLOOKUP(H461,'3-Productie normen'!A:I,VLOOKUP(L461,'3-Productie normen'!$B$38:$C$44,2,FALSE),FALSE)))</f>
        <v>0</v>
      </c>
      <c r="Q461" s="69">
        <f t="shared" si="32"/>
        <v>0</v>
      </c>
      <c r="R461" s="70"/>
      <c r="T461" s="43">
        <f t="shared" si="33"/>
        <v>10800</v>
      </c>
    </row>
    <row r="462" spans="2:20" ht="14.1" customHeight="1">
      <c r="B462" s="447" t="s">
        <v>669</v>
      </c>
      <c r="C462" s="447"/>
      <c r="D462" s="447"/>
      <c r="E462" s="448">
        <v>2</v>
      </c>
      <c r="F462" s="513"/>
      <c r="G462" s="453" t="s">
        <v>577</v>
      </c>
      <c r="H462" s="437" t="s">
        <v>209</v>
      </c>
      <c r="I462" s="437" t="s">
        <v>650</v>
      </c>
      <c r="J462" s="457">
        <v>126</v>
      </c>
      <c r="K462" s="449">
        <f t="shared" si="30"/>
        <v>200</v>
      </c>
      <c r="L462" s="399">
        <v>200</v>
      </c>
      <c r="M462" s="67"/>
      <c r="N462" s="68" t="e">
        <f>IF(L462="nio",0,IF(L462&gt;0,L462*J462/P462,0))*VLOOKUP(B462,'2-Kosten per locatie'!$A$15:$C$16,3,FALSE)</f>
        <v>#DIV/0!</v>
      </c>
      <c r="O462" s="68">
        <f t="shared" si="31"/>
        <v>0</v>
      </c>
      <c r="P462" s="69">
        <f>IF(L462="nio",0,IF(L462&gt;0,VLOOKUP(H462,'3-Productie normen'!A:I,VLOOKUP(L462,'3-Productie normen'!$B$38:$C$44,2,FALSE),FALSE)))</f>
        <v>0</v>
      </c>
      <c r="Q462" s="69">
        <f t="shared" si="32"/>
        <v>0</v>
      </c>
      <c r="R462" s="70"/>
      <c r="T462" s="43">
        <f t="shared" si="33"/>
        <v>25200</v>
      </c>
    </row>
    <row r="463" spans="2:20" ht="14.1" customHeight="1">
      <c r="B463" s="447" t="s">
        <v>669</v>
      </c>
      <c r="C463" s="447"/>
      <c r="D463" s="447"/>
      <c r="E463" s="448">
        <v>2</v>
      </c>
      <c r="F463" s="513"/>
      <c r="G463" s="453" t="s">
        <v>315</v>
      </c>
      <c r="H463" s="447" t="s">
        <v>685</v>
      </c>
      <c r="I463" s="437" t="s">
        <v>650</v>
      </c>
      <c r="J463" s="457">
        <v>54</v>
      </c>
      <c r="K463" s="449">
        <f t="shared" si="30"/>
        <v>200</v>
      </c>
      <c r="L463" s="399">
        <v>200</v>
      </c>
      <c r="M463" s="67"/>
      <c r="N463" s="68" t="e">
        <f>IF(L463="nio",0,IF(L463&gt;0,L463*J463/P463,0))*VLOOKUP(B463,'2-Kosten per locatie'!$A$15:$C$16,3,FALSE)</f>
        <v>#DIV/0!</v>
      </c>
      <c r="O463" s="68">
        <f t="shared" si="31"/>
        <v>0</v>
      </c>
      <c r="P463" s="69">
        <f>IF(L463="nio",0,IF(L463&gt;0,VLOOKUP(H463,'3-Productie normen'!A:I,VLOOKUP(L463,'3-Productie normen'!$B$38:$C$44,2,FALSE),FALSE)))</f>
        <v>0</v>
      </c>
      <c r="Q463" s="69">
        <f t="shared" si="32"/>
        <v>0</v>
      </c>
      <c r="R463" s="70"/>
      <c r="T463" s="43">
        <f t="shared" si="33"/>
        <v>10800</v>
      </c>
    </row>
    <row r="464" spans="2:20" ht="14.1" customHeight="1">
      <c r="B464" s="447" t="s">
        <v>669</v>
      </c>
      <c r="C464" s="447"/>
      <c r="D464" s="447"/>
      <c r="E464" s="448">
        <v>2</v>
      </c>
      <c r="F464" s="513"/>
      <c r="G464" s="453" t="s">
        <v>315</v>
      </c>
      <c r="H464" s="447" t="s">
        <v>685</v>
      </c>
      <c r="I464" s="437" t="s">
        <v>650</v>
      </c>
      <c r="J464" s="457">
        <v>54</v>
      </c>
      <c r="K464" s="449">
        <f t="shared" si="30"/>
        <v>200</v>
      </c>
      <c r="L464" s="399">
        <v>200</v>
      </c>
      <c r="M464" s="67"/>
      <c r="N464" s="68" t="e">
        <f>IF(L464="nio",0,IF(L464&gt;0,L464*J464/P464,0))*VLOOKUP(B464,'2-Kosten per locatie'!$A$15:$C$16,3,FALSE)</f>
        <v>#DIV/0!</v>
      </c>
      <c r="O464" s="68">
        <f t="shared" si="31"/>
        <v>0</v>
      </c>
      <c r="P464" s="69">
        <f>IF(L464="nio",0,IF(L464&gt;0,VLOOKUP(H464,'3-Productie normen'!A:I,VLOOKUP(L464,'3-Productie normen'!$B$38:$C$44,2,FALSE),FALSE)))</f>
        <v>0</v>
      </c>
      <c r="Q464" s="69">
        <f t="shared" si="32"/>
        <v>0</v>
      </c>
      <c r="R464" s="70"/>
      <c r="T464" s="43">
        <f t="shared" si="33"/>
        <v>10800</v>
      </c>
    </row>
    <row r="465" spans="2:20" ht="14.1" customHeight="1">
      <c r="B465" s="447" t="s">
        <v>669</v>
      </c>
      <c r="C465" s="447"/>
      <c r="D465" s="447"/>
      <c r="E465" s="448">
        <v>2</v>
      </c>
      <c r="F465" s="513"/>
      <c r="G465" s="453" t="s">
        <v>588</v>
      </c>
      <c r="H465" s="447" t="s">
        <v>16</v>
      </c>
      <c r="I465" s="437" t="s">
        <v>661</v>
      </c>
      <c r="J465" s="457">
        <v>7</v>
      </c>
      <c r="K465" s="449">
        <f t="shared" si="30"/>
        <v>400</v>
      </c>
      <c r="L465" s="399">
        <v>200</v>
      </c>
      <c r="M465" s="67">
        <v>200</v>
      </c>
      <c r="N465" s="68" t="e">
        <f>IF(L465="nio",0,IF(L465&gt;0,L465*J465/P465,0))*VLOOKUP(B465,'2-Kosten per locatie'!$A$15:$C$16,3,FALSE)</f>
        <v>#DIV/0!</v>
      </c>
      <c r="O465" s="68" t="e">
        <f t="shared" si="31"/>
        <v>#DIV/0!</v>
      </c>
      <c r="P465" s="69">
        <f>IF(L465="nio",0,IF(L465&gt;0,VLOOKUP(H465,'3-Productie normen'!A:I,VLOOKUP(L465,'3-Productie normen'!$B$38:$C$44,2,FALSE),FALSE)))</f>
        <v>0</v>
      </c>
      <c r="Q465" s="69">
        <f t="shared" si="32"/>
        <v>0</v>
      </c>
      <c r="R465" s="70"/>
      <c r="T465" s="43">
        <f t="shared" si="33"/>
        <v>2800</v>
      </c>
    </row>
    <row r="466" spans="2:20" ht="14.1" customHeight="1">
      <c r="B466" s="447" t="s">
        <v>669</v>
      </c>
      <c r="C466" s="447"/>
      <c r="D466" s="447"/>
      <c r="E466" s="448">
        <v>2</v>
      </c>
      <c r="F466" s="513"/>
      <c r="G466" s="453" t="s">
        <v>364</v>
      </c>
      <c r="H466" s="453" t="s">
        <v>665</v>
      </c>
      <c r="I466" s="437" t="s">
        <v>650</v>
      </c>
      <c r="J466" s="457">
        <v>4</v>
      </c>
      <c r="K466" s="449">
        <f t="shared" si="30"/>
        <v>12</v>
      </c>
      <c r="L466" s="399">
        <v>12</v>
      </c>
      <c r="M466" s="67"/>
      <c r="N466" s="68" t="e">
        <f>IF(L466="nio",0,IF(L466&gt;0,L466*J466/P466,0))*VLOOKUP(B466,'2-Kosten per locatie'!$A$15:$C$16,3,FALSE)</f>
        <v>#DIV/0!</v>
      </c>
      <c r="O466" s="68">
        <f t="shared" si="31"/>
        <v>0</v>
      </c>
      <c r="P466" s="69">
        <f>IF(L466="nio",0,IF(L466&gt;0,VLOOKUP(H466,'3-Productie normen'!A:I,VLOOKUP(L466,'3-Productie normen'!$B$38:$C$44,2,FALSE),FALSE)))</f>
        <v>0</v>
      </c>
      <c r="Q466" s="69">
        <f t="shared" si="32"/>
        <v>0</v>
      </c>
      <c r="R466" s="70"/>
      <c r="T466" s="43">
        <f t="shared" si="33"/>
        <v>48</v>
      </c>
    </row>
    <row r="467" spans="2:20" ht="14.1" customHeight="1">
      <c r="B467" s="447" t="s">
        <v>669</v>
      </c>
      <c r="C467" s="447"/>
      <c r="D467" s="447"/>
      <c r="E467" s="448">
        <v>2</v>
      </c>
      <c r="F467" s="513"/>
      <c r="G467" s="453" t="s">
        <v>597</v>
      </c>
      <c r="H467" s="437" t="s">
        <v>207</v>
      </c>
      <c r="I467" s="437" t="s">
        <v>650</v>
      </c>
      <c r="J467" s="457">
        <v>46</v>
      </c>
      <c r="K467" s="449">
        <f t="shared" si="30"/>
        <v>120</v>
      </c>
      <c r="L467" s="399">
        <v>120</v>
      </c>
      <c r="M467" s="67"/>
      <c r="N467" s="68" t="e">
        <f>IF(L467="nio",0,IF(L467&gt;0,L467*J467/P467,0))*VLOOKUP(B467,'2-Kosten per locatie'!$A$15:$C$16,3,FALSE)</f>
        <v>#DIV/0!</v>
      </c>
      <c r="O467" s="68">
        <f t="shared" si="31"/>
        <v>0</v>
      </c>
      <c r="P467" s="69">
        <f>IF(L467="nio",0,IF(L467&gt;0,VLOOKUP(H467,'3-Productie normen'!A:I,VLOOKUP(L467,'3-Productie normen'!$B$38:$C$44,2,FALSE),FALSE)))</f>
        <v>0</v>
      </c>
      <c r="Q467" s="69">
        <f t="shared" si="32"/>
        <v>0</v>
      </c>
      <c r="R467" s="70"/>
      <c r="T467" s="43">
        <f t="shared" si="33"/>
        <v>5520</v>
      </c>
    </row>
    <row r="468" spans="2:20" ht="14.1" customHeight="1">
      <c r="B468" s="447" t="s">
        <v>669</v>
      </c>
      <c r="C468" s="447"/>
      <c r="D468" s="447"/>
      <c r="E468" s="448">
        <v>2</v>
      </c>
      <c r="F468" s="513"/>
      <c r="G468" s="453" t="s">
        <v>589</v>
      </c>
      <c r="H468" s="447" t="s">
        <v>16</v>
      </c>
      <c r="I468" s="437" t="s">
        <v>661</v>
      </c>
      <c r="J468" s="457">
        <v>5</v>
      </c>
      <c r="K468" s="449">
        <f t="shared" si="30"/>
        <v>400</v>
      </c>
      <c r="L468" s="399">
        <v>200</v>
      </c>
      <c r="M468" s="67">
        <v>200</v>
      </c>
      <c r="N468" s="68" t="e">
        <f>IF(L468="nio",0,IF(L468&gt;0,L468*J468/P468,0))*VLOOKUP(B468,'2-Kosten per locatie'!$A$15:$C$16,3,FALSE)</f>
        <v>#DIV/0!</v>
      </c>
      <c r="O468" s="68" t="e">
        <f t="shared" si="31"/>
        <v>#DIV/0!</v>
      </c>
      <c r="P468" s="69">
        <f>IF(L468="nio",0,IF(L468&gt;0,VLOOKUP(H468,'3-Productie normen'!A:I,VLOOKUP(L468,'3-Productie normen'!$B$38:$C$44,2,FALSE),FALSE)))</f>
        <v>0</v>
      </c>
      <c r="Q468" s="69">
        <f t="shared" si="32"/>
        <v>0</v>
      </c>
      <c r="R468" s="70"/>
      <c r="T468" s="43">
        <f t="shared" si="33"/>
        <v>2000</v>
      </c>
    </row>
    <row r="469" spans="2:20" ht="14.1" customHeight="1">
      <c r="B469" s="447" t="s">
        <v>669</v>
      </c>
      <c r="C469" s="447"/>
      <c r="D469" s="447"/>
      <c r="E469" s="448">
        <v>2</v>
      </c>
      <c r="F469" s="513"/>
      <c r="G469" s="453" t="s">
        <v>315</v>
      </c>
      <c r="H469" s="447" t="s">
        <v>685</v>
      </c>
      <c r="I469" s="437" t="s">
        <v>650</v>
      </c>
      <c r="J469" s="457">
        <v>54</v>
      </c>
      <c r="K469" s="449">
        <f t="shared" si="30"/>
        <v>200</v>
      </c>
      <c r="L469" s="399">
        <v>200</v>
      </c>
      <c r="M469" s="67"/>
      <c r="N469" s="68" t="e">
        <f>IF(L469="nio",0,IF(L469&gt;0,L469*J469/P469,0))*VLOOKUP(B469,'2-Kosten per locatie'!$A$15:$C$16,3,FALSE)</f>
        <v>#DIV/0!</v>
      </c>
      <c r="O469" s="68">
        <f t="shared" si="31"/>
        <v>0</v>
      </c>
      <c r="P469" s="69">
        <f>IF(L469="nio",0,IF(L469&gt;0,VLOOKUP(H469,'3-Productie normen'!A:I,VLOOKUP(L469,'3-Productie normen'!$B$38:$C$44,2,FALSE),FALSE)))</f>
        <v>0</v>
      </c>
      <c r="Q469" s="69">
        <f t="shared" si="32"/>
        <v>0</v>
      </c>
      <c r="R469" s="70"/>
      <c r="T469" s="43">
        <f t="shared" si="33"/>
        <v>10800</v>
      </c>
    </row>
    <row r="470" spans="2:20" ht="14.1" customHeight="1">
      <c r="B470" s="447" t="s">
        <v>669</v>
      </c>
      <c r="C470" s="447"/>
      <c r="D470" s="447"/>
      <c r="E470" s="448">
        <v>2</v>
      </c>
      <c r="F470" s="513"/>
      <c r="G470" s="453" t="s">
        <v>577</v>
      </c>
      <c r="H470" s="437" t="s">
        <v>209</v>
      </c>
      <c r="I470" s="437" t="s">
        <v>650</v>
      </c>
      <c r="J470" s="457">
        <v>87</v>
      </c>
      <c r="K470" s="449">
        <f t="shared" si="30"/>
        <v>200</v>
      </c>
      <c r="L470" s="399">
        <v>200</v>
      </c>
      <c r="M470" s="67"/>
      <c r="N470" s="68" t="e">
        <f>IF(L470="nio",0,IF(L470&gt;0,L470*J470/P470,0))*VLOOKUP(B470,'2-Kosten per locatie'!$A$15:$C$16,3,FALSE)</f>
        <v>#DIV/0!</v>
      </c>
      <c r="O470" s="68">
        <f t="shared" si="31"/>
        <v>0</v>
      </c>
      <c r="P470" s="69">
        <f>IF(L470="nio",0,IF(L470&gt;0,VLOOKUP(H470,'3-Productie normen'!A:I,VLOOKUP(L470,'3-Productie normen'!$B$38:$C$44,2,FALSE),FALSE)))</f>
        <v>0</v>
      </c>
      <c r="Q470" s="69">
        <f t="shared" si="32"/>
        <v>0</v>
      </c>
      <c r="R470" s="70"/>
      <c r="T470" s="43">
        <f t="shared" si="33"/>
        <v>17400</v>
      </c>
    </row>
    <row r="471" spans="2:20" ht="14.1" customHeight="1">
      <c r="B471" s="447" t="s">
        <v>669</v>
      </c>
      <c r="C471" s="447"/>
      <c r="D471" s="447"/>
      <c r="E471" s="448">
        <v>2</v>
      </c>
      <c r="F471" s="513"/>
      <c r="G471" s="453" t="s">
        <v>619</v>
      </c>
      <c r="H471" s="437" t="s">
        <v>686</v>
      </c>
      <c r="I471" s="437" t="s">
        <v>650</v>
      </c>
      <c r="J471" s="457">
        <v>108</v>
      </c>
      <c r="K471" s="449">
        <f t="shared" si="30"/>
        <v>200</v>
      </c>
      <c r="L471" s="399">
        <v>200</v>
      </c>
      <c r="M471" s="67"/>
      <c r="N471" s="68" t="e">
        <f>IF(L471="nio",0,IF(L471&gt;0,L471*J471/P471,0))*VLOOKUP(B471,'2-Kosten per locatie'!$A$15:$C$16,3,FALSE)</f>
        <v>#DIV/0!</v>
      </c>
      <c r="O471" s="68">
        <f t="shared" si="31"/>
        <v>0</v>
      </c>
      <c r="P471" s="69">
        <f>IF(L471="nio",0,IF(L471&gt;0,VLOOKUP(H471,'3-Productie normen'!A:I,VLOOKUP(L471,'3-Productie normen'!$B$38:$C$44,2,FALSE),FALSE)))</f>
        <v>0</v>
      </c>
      <c r="Q471" s="69">
        <f t="shared" si="32"/>
        <v>0</v>
      </c>
      <c r="R471" s="70"/>
      <c r="T471" s="43">
        <f t="shared" si="33"/>
        <v>21600</v>
      </c>
    </row>
    <row r="472" spans="2:20" ht="14.1" customHeight="1">
      <c r="B472" s="447" t="s">
        <v>669</v>
      </c>
      <c r="C472" s="447"/>
      <c r="D472" s="447"/>
      <c r="E472" s="448">
        <v>2</v>
      </c>
      <c r="F472" s="513"/>
      <c r="G472" s="453" t="s">
        <v>603</v>
      </c>
      <c r="H472" s="437" t="s">
        <v>149</v>
      </c>
      <c r="I472" s="437" t="s">
        <v>650</v>
      </c>
      <c r="J472" s="457">
        <v>20</v>
      </c>
      <c r="K472" s="449">
        <f t="shared" si="30"/>
        <v>120</v>
      </c>
      <c r="L472" s="399">
        <v>120</v>
      </c>
      <c r="M472" s="67"/>
      <c r="N472" s="68" t="e">
        <f>IF(L472="nio",0,IF(L472&gt;0,L472*J472/P472,0))*VLOOKUP(B472,'2-Kosten per locatie'!$A$15:$C$16,3,FALSE)</f>
        <v>#DIV/0!</v>
      </c>
      <c r="O472" s="68">
        <f t="shared" si="31"/>
        <v>0</v>
      </c>
      <c r="P472" s="69">
        <f>IF(L472="nio",0,IF(L472&gt;0,VLOOKUP(H472,'3-Productie normen'!A:I,VLOOKUP(L472,'3-Productie normen'!$B$38:$C$44,2,FALSE),FALSE)))</f>
        <v>0</v>
      </c>
      <c r="Q472" s="69">
        <f t="shared" si="32"/>
        <v>0</v>
      </c>
      <c r="R472" s="70"/>
      <c r="T472" s="43">
        <f t="shared" si="33"/>
        <v>2400</v>
      </c>
    </row>
    <row r="473" spans="2:20" ht="14.1" customHeight="1">
      <c r="B473" s="447" t="s">
        <v>669</v>
      </c>
      <c r="C473" s="447"/>
      <c r="D473" s="447"/>
      <c r="E473" s="448">
        <v>2</v>
      </c>
      <c r="F473" s="513"/>
      <c r="G473" s="453" t="s">
        <v>603</v>
      </c>
      <c r="H473" s="437" t="s">
        <v>149</v>
      </c>
      <c r="I473" s="437" t="s">
        <v>650</v>
      </c>
      <c r="J473" s="457">
        <v>16</v>
      </c>
      <c r="K473" s="449">
        <f t="shared" si="30"/>
        <v>120</v>
      </c>
      <c r="L473" s="399">
        <v>120</v>
      </c>
      <c r="M473" s="67"/>
      <c r="N473" s="68" t="e">
        <f>IF(L473="nio",0,IF(L473&gt;0,L473*J473/P473,0))*VLOOKUP(B473,'2-Kosten per locatie'!$A$15:$C$16,3,FALSE)</f>
        <v>#DIV/0!</v>
      </c>
      <c r="O473" s="68">
        <f t="shared" si="31"/>
        <v>0</v>
      </c>
      <c r="P473" s="69">
        <f>IF(L473="nio",0,IF(L473&gt;0,VLOOKUP(H473,'3-Productie normen'!A:I,VLOOKUP(L473,'3-Productie normen'!$B$38:$C$44,2,FALSE),FALSE)))</f>
        <v>0</v>
      </c>
      <c r="Q473" s="69">
        <f t="shared" si="32"/>
        <v>0</v>
      </c>
      <c r="R473" s="70"/>
      <c r="T473" s="43">
        <f t="shared" si="33"/>
        <v>1920</v>
      </c>
    </row>
    <row r="474" spans="2:20" ht="14.1" customHeight="1">
      <c r="B474" s="447" t="s">
        <v>669</v>
      </c>
      <c r="C474" s="447"/>
      <c r="D474" s="447"/>
      <c r="E474" s="448">
        <v>2</v>
      </c>
      <c r="F474" s="513"/>
      <c r="G474" s="453" t="s">
        <v>606</v>
      </c>
      <c r="H474" s="437" t="s">
        <v>149</v>
      </c>
      <c r="I474" s="437" t="s">
        <v>650</v>
      </c>
      <c r="J474" s="457">
        <v>11</v>
      </c>
      <c r="K474" s="449">
        <f t="shared" si="30"/>
        <v>120</v>
      </c>
      <c r="L474" s="399">
        <v>120</v>
      </c>
      <c r="M474" s="67"/>
      <c r="N474" s="68" t="e">
        <f>IF(L474="nio",0,IF(L474&gt;0,L474*J474/P474,0))*VLOOKUP(B474,'2-Kosten per locatie'!$A$15:$C$16,3,FALSE)</f>
        <v>#DIV/0!</v>
      </c>
      <c r="O474" s="68">
        <f t="shared" si="31"/>
        <v>0</v>
      </c>
      <c r="P474" s="69">
        <f>IF(L474="nio",0,IF(L474&gt;0,VLOOKUP(H474,'3-Productie normen'!A:I,VLOOKUP(L474,'3-Productie normen'!$B$38:$C$44,2,FALSE),FALSE)))</f>
        <v>0</v>
      </c>
      <c r="Q474" s="69">
        <f t="shared" si="32"/>
        <v>0</v>
      </c>
      <c r="R474" s="70"/>
      <c r="T474" s="43">
        <f t="shared" si="33"/>
        <v>1320</v>
      </c>
    </row>
    <row r="475" spans="2:20" ht="14.1" customHeight="1">
      <c r="B475" s="447" t="s">
        <v>669</v>
      </c>
      <c r="C475" s="447"/>
      <c r="D475" s="447"/>
      <c r="E475" s="448">
        <v>2</v>
      </c>
      <c r="F475" s="513"/>
      <c r="G475" s="453" t="s">
        <v>597</v>
      </c>
      <c r="H475" s="437" t="s">
        <v>207</v>
      </c>
      <c r="I475" s="437" t="s">
        <v>650</v>
      </c>
      <c r="J475" s="457">
        <v>40</v>
      </c>
      <c r="K475" s="449">
        <f t="shared" si="30"/>
        <v>120</v>
      </c>
      <c r="L475" s="399">
        <v>120</v>
      </c>
      <c r="M475" s="67"/>
      <c r="N475" s="68" t="e">
        <f>IF(L475="nio",0,IF(L475&gt;0,L475*J475/P475,0))*VLOOKUP(B475,'2-Kosten per locatie'!$A$15:$C$16,3,FALSE)</f>
        <v>#DIV/0!</v>
      </c>
      <c r="O475" s="68">
        <f t="shared" si="31"/>
        <v>0</v>
      </c>
      <c r="P475" s="69">
        <f>IF(L475="nio",0,IF(L475&gt;0,VLOOKUP(H475,'3-Productie normen'!A:I,VLOOKUP(L475,'3-Productie normen'!$B$38:$C$44,2,FALSE),FALSE)))</f>
        <v>0</v>
      </c>
      <c r="Q475" s="69">
        <f t="shared" si="32"/>
        <v>0</v>
      </c>
      <c r="R475" s="70"/>
      <c r="T475" s="43">
        <f t="shared" si="33"/>
        <v>4800</v>
      </c>
    </row>
    <row r="476" spans="2:20" ht="14.1" customHeight="1">
      <c r="B476" s="447" t="s">
        <v>669</v>
      </c>
      <c r="C476" s="447"/>
      <c r="D476" s="447"/>
      <c r="E476" s="448">
        <v>2</v>
      </c>
      <c r="F476" s="513"/>
      <c r="G476" s="453" t="s">
        <v>315</v>
      </c>
      <c r="H476" s="447" t="s">
        <v>685</v>
      </c>
      <c r="I476" s="437" t="s">
        <v>650</v>
      </c>
      <c r="J476" s="457">
        <v>34</v>
      </c>
      <c r="K476" s="449">
        <f t="shared" si="30"/>
        <v>200</v>
      </c>
      <c r="L476" s="399">
        <v>200</v>
      </c>
      <c r="M476" s="67"/>
      <c r="N476" s="68" t="e">
        <f>IF(L476="nio",0,IF(L476&gt;0,L476*J476/P476,0))*VLOOKUP(B476,'2-Kosten per locatie'!$A$15:$C$16,3,FALSE)</f>
        <v>#DIV/0!</v>
      </c>
      <c r="O476" s="68">
        <f t="shared" si="31"/>
        <v>0</v>
      </c>
      <c r="P476" s="69">
        <f>IF(L476="nio",0,IF(L476&gt;0,VLOOKUP(H476,'3-Productie normen'!A:I,VLOOKUP(L476,'3-Productie normen'!$B$38:$C$44,2,FALSE),FALSE)))</f>
        <v>0</v>
      </c>
      <c r="Q476" s="69">
        <f t="shared" si="32"/>
        <v>0</v>
      </c>
      <c r="R476" s="70"/>
      <c r="T476" s="43">
        <f t="shared" si="33"/>
        <v>6800</v>
      </c>
    </row>
    <row r="477" spans="2:20" ht="14.1" customHeight="1">
      <c r="B477" s="447" t="s">
        <v>669</v>
      </c>
      <c r="C477" s="447"/>
      <c r="D477" s="447"/>
      <c r="E477" s="448">
        <v>2</v>
      </c>
      <c r="F477" s="513"/>
      <c r="G477" s="453" t="s">
        <v>577</v>
      </c>
      <c r="H477" s="437" t="s">
        <v>209</v>
      </c>
      <c r="I477" s="437" t="s">
        <v>650</v>
      </c>
      <c r="J477" s="457">
        <v>92</v>
      </c>
      <c r="K477" s="449">
        <f t="shared" si="30"/>
        <v>200</v>
      </c>
      <c r="L477" s="399">
        <v>200</v>
      </c>
      <c r="M477" s="67"/>
      <c r="N477" s="68" t="e">
        <f>IF(L477="nio",0,IF(L477&gt;0,L477*J477/P477,0))*VLOOKUP(B477,'2-Kosten per locatie'!$A$15:$C$16,3,FALSE)</f>
        <v>#DIV/0!</v>
      </c>
      <c r="O477" s="68">
        <f t="shared" si="31"/>
        <v>0</v>
      </c>
      <c r="P477" s="69">
        <f>IF(L477="nio",0,IF(L477&gt;0,VLOOKUP(H477,'3-Productie normen'!A:I,VLOOKUP(L477,'3-Productie normen'!$B$38:$C$44,2,FALSE),FALSE)))</f>
        <v>0</v>
      </c>
      <c r="Q477" s="69">
        <f t="shared" si="32"/>
        <v>0</v>
      </c>
      <c r="R477" s="70"/>
      <c r="T477" s="43">
        <f t="shared" si="33"/>
        <v>18400</v>
      </c>
    </row>
    <row r="478" spans="2:20" ht="14.1" customHeight="1">
      <c r="B478" s="447" t="s">
        <v>669</v>
      </c>
      <c r="C478" s="447"/>
      <c r="D478" s="447"/>
      <c r="E478" s="448">
        <v>2</v>
      </c>
      <c r="F478" s="513"/>
      <c r="G478" s="453" t="s">
        <v>315</v>
      </c>
      <c r="H478" s="447" t="s">
        <v>685</v>
      </c>
      <c r="I478" s="437" t="s">
        <v>650</v>
      </c>
      <c r="J478" s="457">
        <v>56</v>
      </c>
      <c r="K478" s="449">
        <f t="shared" si="30"/>
        <v>200</v>
      </c>
      <c r="L478" s="399">
        <v>200</v>
      </c>
      <c r="M478" s="67"/>
      <c r="N478" s="68" t="e">
        <f>IF(L478="nio",0,IF(L478&gt;0,L478*J478/P478,0))*VLOOKUP(B478,'2-Kosten per locatie'!$A$15:$C$16,3,FALSE)</f>
        <v>#DIV/0!</v>
      </c>
      <c r="O478" s="68">
        <f t="shared" si="31"/>
        <v>0</v>
      </c>
      <c r="P478" s="69">
        <f>IF(L478="nio",0,IF(L478&gt;0,VLOOKUP(H478,'3-Productie normen'!A:I,VLOOKUP(L478,'3-Productie normen'!$B$38:$C$44,2,FALSE),FALSE)))</f>
        <v>0</v>
      </c>
      <c r="Q478" s="69">
        <f t="shared" si="32"/>
        <v>0</v>
      </c>
      <c r="R478" s="70"/>
      <c r="T478" s="43">
        <f t="shared" si="33"/>
        <v>11200</v>
      </c>
    </row>
    <row r="479" spans="2:20" ht="14.1" customHeight="1">
      <c r="B479" s="447" t="s">
        <v>669</v>
      </c>
      <c r="C479" s="447"/>
      <c r="D479" s="447"/>
      <c r="E479" s="448">
        <v>2</v>
      </c>
      <c r="F479" s="513"/>
      <c r="G479" s="453" t="s">
        <v>588</v>
      </c>
      <c r="H479" s="447" t="s">
        <v>16</v>
      </c>
      <c r="I479" s="437" t="s">
        <v>650</v>
      </c>
      <c r="J479" s="457">
        <v>7</v>
      </c>
      <c r="K479" s="449">
        <f t="shared" ref="K479:K542" si="34">SUM(L479:M479)</f>
        <v>400</v>
      </c>
      <c r="L479" s="399">
        <v>200</v>
      </c>
      <c r="M479" s="67">
        <v>200</v>
      </c>
      <c r="N479" s="68" t="e">
        <f>IF(L479="nio",0,IF(L479&gt;0,L479*J479/P479,0))*VLOOKUP(B479,'2-Kosten per locatie'!$A$15:$C$16,3,FALSE)</f>
        <v>#DIV/0!</v>
      </c>
      <c r="O479" s="68" t="e">
        <f t="shared" ref="O479:O542" si="35">IF(M479&gt;0,M479*J479/Q479,0)</f>
        <v>#DIV/0!</v>
      </c>
      <c r="P479" s="69">
        <f>IF(L479="nio",0,IF(L479&gt;0,VLOOKUP(H479,'3-Productie normen'!A:I,VLOOKUP(L479,'3-Productie normen'!$B$38:$C$44,2,FALSE),FALSE)))</f>
        <v>0</v>
      </c>
      <c r="Q479" s="69">
        <f t="shared" ref="Q479:Q542" si="36">IF(M479&gt;0,P479*$Q$8,0)</f>
        <v>0</v>
      </c>
      <c r="R479" s="70"/>
      <c r="T479" s="43">
        <f t="shared" ref="T479:T542" si="37">K479*J479</f>
        <v>2800</v>
      </c>
    </row>
    <row r="480" spans="2:20" ht="14.1" customHeight="1">
      <c r="B480" s="447" t="s">
        <v>669</v>
      </c>
      <c r="C480" s="447"/>
      <c r="D480" s="447"/>
      <c r="E480" s="448">
        <v>2</v>
      </c>
      <c r="F480" s="513"/>
      <c r="G480" s="453" t="s">
        <v>577</v>
      </c>
      <c r="H480" s="437" t="s">
        <v>209</v>
      </c>
      <c r="I480" s="437" t="s">
        <v>650</v>
      </c>
      <c r="J480" s="457">
        <v>4</v>
      </c>
      <c r="K480" s="449">
        <f t="shared" si="34"/>
        <v>200</v>
      </c>
      <c r="L480" s="399">
        <v>200</v>
      </c>
      <c r="M480" s="67"/>
      <c r="N480" s="68" t="e">
        <f>IF(L480="nio",0,IF(L480&gt;0,L480*J480/P480,0))*VLOOKUP(B480,'2-Kosten per locatie'!$A$15:$C$16,3,FALSE)</f>
        <v>#DIV/0!</v>
      </c>
      <c r="O480" s="68">
        <f t="shared" si="35"/>
        <v>0</v>
      </c>
      <c r="P480" s="69">
        <f>IF(L480="nio",0,IF(L480&gt;0,VLOOKUP(H480,'3-Productie normen'!A:I,VLOOKUP(L480,'3-Productie normen'!$B$38:$C$44,2,FALSE),FALSE)))</f>
        <v>0</v>
      </c>
      <c r="Q480" s="69">
        <f t="shared" si="36"/>
        <v>0</v>
      </c>
      <c r="R480" s="70"/>
      <c r="T480" s="43">
        <f t="shared" si="37"/>
        <v>800</v>
      </c>
    </row>
    <row r="481" spans="2:20" ht="14.1" customHeight="1">
      <c r="B481" s="447" t="s">
        <v>669</v>
      </c>
      <c r="C481" s="447"/>
      <c r="D481" s="447"/>
      <c r="E481" s="448">
        <v>2</v>
      </c>
      <c r="F481" s="513"/>
      <c r="G481" s="453" t="s">
        <v>315</v>
      </c>
      <c r="H481" s="447" t="s">
        <v>685</v>
      </c>
      <c r="I481" s="437" t="s">
        <v>650</v>
      </c>
      <c r="J481" s="457">
        <v>56</v>
      </c>
      <c r="K481" s="449">
        <f t="shared" si="34"/>
        <v>200</v>
      </c>
      <c r="L481" s="399">
        <v>200</v>
      </c>
      <c r="M481" s="67"/>
      <c r="N481" s="68" t="e">
        <f>IF(L481="nio",0,IF(L481&gt;0,L481*J481/P481,0))*VLOOKUP(B481,'2-Kosten per locatie'!$A$15:$C$16,3,FALSE)</f>
        <v>#DIV/0!</v>
      </c>
      <c r="O481" s="68">
        <f t="shared" si="35"/>
        <v>0</v>
      </c>
      <c r="P481" s="69">
        <f>IF(L481="nio",0,IF(L481&gt;0,VLOOKUP(H481,'3-Productie normen'!A:I,VLOOKUP(L481,'3-Productie normen'!$B$38:$C$44,2,FALSE),FALSE)))</f>
        <v>0</v>
      </c>
      <c r="Q481" s="69">
        <f t="shared" si="36"/>
        <v>0</v>
      </c>
      <c r="R481" s="70"/>
      <c r="T481" s="43">
        <f t="shared" si="37"/>
        <v>11200</v>
      </c>
    </row>
    <row r="482" spans="2:20" ht="14.1" customHeight="1">
      <c r="B482" s="447" t="s">
        <v>669</v>
      </c>
      <c r="C482" s="447"/>
      <c r="D482" s="447"/>
      <c r="E482" s="448">
        <v>2</v>
      </c>
      <c r="F482" s="513"/>
      <c r="G482" s="453" t="s">
        <v>364</v>
      </c>
      <c r="H482" s="453" t="s">
        <v>665</v>
      </c>
      <c r="I482" s="437" t="s">
        <v>650</v>
      </c>
      <c r="J482" s="457">
        <v>5</v>
      </c>
      <c r="K482" s="449">
        <f t="shared" si="34"/>
        <v>12</v>
      </c>
      <c r="L482" s="399">
        <v>12</v>
      </c>
      <c r="M482" s="67"/>
      <c r="N482" s="68" t="e">
        <f>IF(L482="nio",0,IF(L482&gt;0,L482*J482/P482,0))*VLOOKUP(B482,'2-Kosten per locatie'!$A$15:$C$16,3,FALSE)</f>
        <v>#DIV/0!</v>
      </c>
      <c r="O482" s="68">
        <f t="shared" si="35"/>
        <v>0</v>
      </c>
      <c r="P482" s="69">
        <f>IF(L482="nio",0,IF(L482&gt;0,VLOOKUP(H482,'3-Productie normen'!A:I,VLOOKUP(L482,'3-Productie normen'!$B$38:$C$44,2,FALSE),FALSE)))</f>
        <v>0</v>
      </c>
      <c r="Q482" s="69">
        <f t="shared" si="36"/>
        <v>0</v>
      </c>
      <c r="R482" s="70"/>
      <c r="T482" s="43">
        <f t="shared" si="37"/>
        <v>60</v>
      </c>
    </row>
    <row r="483" spans="2:20" ht="14.1" customHeight="1">
      <c r="B483" s="447" t="s">
        <v>669</v>
      </c>
      <c r="C483" s="447"/>
      <c r="D483" s="447"/>
      <c r="E483" s="448">
        <v>2</v>
      </c>
      <c r="F483" s="513"/>
      <c r="G483" s="453" t="s">
        <v>364</v>
      </c>
      <c r="H483" s="453" t="s">
        <v>665</v>
      </c>
      <c r="I483" s="437" t="s">
        <v>650</v>
      </c>
      <c r="J483" s="457">
        <v>5</v>
      </c>
      <c r="K483" s="449">
        <f t="shared" si="34"/>
        <v>12</v>
      </c>
      <c r="L483" s="399">
        <v>12</v>
      </c>
      <c r="M483" s="67"/>
      <c r="N483" s="68" t="e">
        <f>IF(L483="nio",0,IF(L483&gt;0,L483*J483/P483,0))*VLOOKUP(B483,'2-Kosten per locatie'!$A$15:$C$16,3,FALSE)</f>
        <v>#DIV/0!</v>
      </c>
      <c r="O483" s="68">
        <f t="shared" si="35"/>
        <v>0</v>
      </c>
      <c r="P483" s="69">
        <f>IF(L483="nio",0,IF(L483&gt;0,VLOOKUP(H483,'3-Productie normen'!A:I,VLOOKUP(L483,'3-Productie normen'!$B$38:$C$44,2,FALSE),FALSE)))</f>
        <v>0</v>
      </c>
      <c r="Q483" s="69">
        <f t="shared" si="36"/>
        <v>0</v>
      </c>
      <c r="R483" s="70"/>
      <c r="T483" s="43">
        <f t="shared" si="37"/>
        <v>60</v>
      </c>
    </row>
    <row r="484" spans="2:20" ht="14.1" customHeight="1">
      <c r="B484" s="447" t="s">
        <v>669</v>
      </c>
      <c r="C484" s="447"/>
      <c r="D484" s="447"/>
      <c r="E484" s="448">
        <v>2</v>
      </c>
      <c r="F484" s="513"/>
      <c r="G484" s="453" t="s">
        <v>589</v>
      </c>
      <c r="H484" s="447" t="s">
        <v>16</v>
      </c>
      <c r="I484" s="437" t="s">
        <v>650</v>
      </c>
      <c r="J484" s="457">
        <v>5</v>
      </c>
      <c r="K484" s="449">
        <f t="shared" si="34"/>
        <v>400</v>
      </c>
      <c r="L484" s="399">
        <v>200</v>
      </c>
      <c r="M484" s="67">
        <v>200</v>
      </c>
      <c r="N484" s="68" t="e">
        <f>IF(L484="nio",0,IF(L484&gt;0,L484*J484/P484,0))*VLOOKUP(B484,'2-Kosten per locatie'!$A$15:$C$16,3,FALSE)</f>
        <v>#DIV/0!</v>
      </c>
      <c r="O484" s="68" t="e">
        <f t="shared" si="35"/>
        <v>#DIV/0!</v>
      </c>
      <c r="P484" s="69">
        <f>IF(L484="nio",0,IF(L484&gt;0,VLOOKUP(H484,'3-Productie normen'!A:I,VLOOKUP(L484,'3-Productie normen'!$B$38:$C$44,2,FALSE),FALSE)))</f>
        <v>0</v>
      </c>
      <c r="Q484" s="69">
        <f t="shared" si="36"/>
        <v>0</v>
      </c>
      <c r="R484" s="70"/>
      <c r="T484" s="43">
        <f t="shared" si="37"/>
        <v>2000</v>
      </c>
    </row>
    <row r="485" spans="2:20" ht="14.1" customHeight="1">
      <c r="B485" s="447" t="s">
        <v>669</v>
      </c>
      <c r="C485" s="447"/>
      <c r="D485" s="447"/>
      <c r="E485" s="448">
        <v>2</v>
      </c>
      <c r="F485" s="513"/>
      <c r="G485" s="453" t="s">
        <v>315</v>
      </c>
      <c r="H485" s="447" t="s">
        <v>685</v>
      </c>
      <c r="I485" s="437" t="s">
        <v>650</v>
      </c>
      <c r="J485" s="457">
        <v>56</v>
      </c>
      <c r="K485" s="449">
        <f t="shared" si="34"/>
        <v>200</v>
      </c>
      <c r="L485" s="399">
        <v>200</v>
      </c>
      <c r="M485" s="67"/>
      <c r="N485" s="68" t="e">
        <f>IF(L485="nio",0,IF(L485&gt;0,L485*J485/P485,0))*VLOOKUP(B485,'2-Kosten per locatie'!$A$15:$C$16,3,FALSE)</f>
        <v>#DIV/0!</v>
      </c>
      <c r="O485" s="68">
        <f t="shared" si="35"/>
        <v>0</v>
      </c>
      <c r="P485" s="69">
        <f>IF(L485="nio",0,IF(L485&gt;0,VLOOKUP(H485,'3-Productie normen'!A:I,VLOOKUP(L485,'3-Productie normen'!$B$38:$C$44,2,FALSE),FALSE)))</f>
        <v>0</v>
      </c>
      <c r="Q485" s="69">
        <f t="shared" si="36"/>
        <v>0</v>
      </c>
      <c r="R485" s="70"/>
      <c r="T485" s="43">
        <f t="shared" si="37"/>
        <v>11200</v>
      </c>
    </row>
    <row r="486" spans="2:20" ht="14.1" customHeight="1">
      <c r="B486" s="447" t="s">
        <v>669</v>
      </c>
      <c r="C486" s="447"/>
      <c r="D486" s="447"/>
      <c r="E486" s="448">
        <v>2</v>
      </c>
      <c r="F486" s="513"/>
      <c r="G486" s="453" t="s">
        <v>577</v>
      </c>
      <c r="H486" s="437" t="s">
        <v>209</v>
      </c>
      <c r="I486" s="437" t="s">
        <v>650</v>
      </c>
      <c r="J486" s="457">
        <v>93</v>
      </c>
      <c r="K486" s="449">
        <f t="shared" si="34"/>
        <v>200</v>
      </c>
      <c r="L486" s="399">
        <v>200</v>
      </c>
      <c r="M486" s="67"/>
      <c r="N486" s="68" t="e">
        <f>IF(L486="nio",0,IF(L486&gt;0,L486*J486/P486,0))*VLOOKUP(B486,'2-Kosten per locatie'!$A$15:$C$16,3,FALSE)</f>
        <v>#DIV/0!</v>
      </c>
      <c r="O486" s="68">
        <f t="shared" si="35"/>
        <v>0</v>
      </c>
      <c r="P486" s="69">
        <f>IF(L486="nio",0,IF(L486&gt;0,VLOOKUP(H486,'3-Productie normen'!A:I,VLOOKUP(L486,'3-Productie normen'!$B$38:$C$44,2,FALSE),FALSE)))</f>
        <v>0</v>
      </c>
      <c r="Q486" s="69">
        <f t="shared" si="36"/>
        <v>0</v>
      </c>
      <c r="R486" s="70"/>
      <c r="T486" s="43">
        <f t="shared" si="37"/>
        <v>18600</v>
      </c>
    </row>
    <row r="487" spans="2:20" ht="14.1" customHeight="1">
      <c r="B487" s="447" t="s">
        <v>669</v>
      </c>
      <c r="C487" s="447"/>
      <c r="D487" s="447"/>
      <c r="E487" s="448">
        <v>2</v>
      </c>
      <c r="F487" s="513"/>
      <c r="G487" s="453" t="s">
        <v>582</v>
      </c>
      <c r="H487" s="437" t="s">
        <v>666</v>
      </c>
      <c r="I487" s="437" t="s">
        <v>650</v>
      </c>
      <c r="J487" s="457">
        <v>14</v>
      </c>
      <c r="K487" s="449">
        <f t="shared" si="34"/>
        <v>200</v>
      </c>
      <c r="L487" s="399">
        <v>200</v>
      </c>
      <c r="M487" s="67"/>
      <c r="N487" s="68" t="e">
        <f>IF(L487="nio",0,IF(L487&gt;0,L487*J487/P487,0))*VLOOKUP(B487,'2-Kosten per locatie'!$A$15:$C$16,3,FALSE)</f>
        <v>#DIV/0!</v>
      </c>
      <c r="O487" s="68">
        <f t="shared" si="35"/>
        <v>0</v>
      </c>
      <c r="P487" s="69">
        <f>IF(L487="nio",0,IF(L487&gt;0,VLOOKUP(H487,'3-Productie normen'!A:I,VLOOKUP(L487,'3-Productie normen'!$B$38:$C$44,2,FALSE),FALSE)))</f>
        <v>0</v>
      </c>
      <c r="Q487" s="69">
        <f t="shared" si="36"/>
        <v>0</v>
      </c>
      <c r="R487" s="70"/>
      <c r="T487" s="43">
        <f t="shared" si="37"/>
        <v>2800</v>
      </c>
    </row>
    <row r="488" spans="2:20" ht="14.1" customHeight="1">
      <c r="B488" s="447" t="s">
        <v>669</v>
      </c>
      <c r="C488" s="447"/>
      <c r="D488" s="447"/>
      <c r="E488" s="448">
        <v>2</v>
      </c>
      <c r="F488" s="513"/>
      <c r="G488" s="453" t="s">
        <v>315</v>
      </c>
      <c r="H488" s="447" t="s">
        <v>685</v>
      </c>
      <c r="I488" s="437" t="s">
        <v>650</v>
      </c>
      <c r="J488" s="457">
        <v>56</v>
      </c>
      <c r="K488" s="449">
        <f t="shared" si="34"/>
        <v>200</v>
      </c>
      <c r="L488" s="399">
        <v>200</v>
      </c>
      <c r="M488" s="67"/>
      <c r="N488" s="68" t="e">
        <f>IF(L488="nio",0,IF(L488&gt;0,L488*J488/P488,0))*VLOOKUP(B488,'2-Kosten per locatie'!$A$15:$C$16,3,FALSE)</f>
        <v>#DIV/0!</v>
      </c>
      <c r="O488" s="68">
        <f t="shared" si="35"/>
        <v>0</v>
      </c>
      <c r="P488" s="69">
        <f>IF(L488="nio",0,IF(L488&gt;0,VLOOKUP(H488,'3-Productie normen'!A:I,VLOOKUP(L488,'3-Productie normen'!$B$38:$C$44,2,FALSE),FALSE)))</f>
        <v>0</v>
      </c>
      <c r="Q488" s="69">
        <f t="shared" si="36"/>
        <v>0</v>
      </c>
      <c r="R488" s="70"/>
      <c r="T488" s="43">
        <f t="shared" si="37"/>
        <v>11200</v>
      </c>
    </row>
    <row r="489" spans="2:20" ht="14.1" customHeight="1">
      <c r="B489" s="447" t="s">
        <v>669</v>
      </c>
      <c r="C489" s="447"/>
      <c r="D489" s="447"/>
      <c r="E489" s="448">
        <v>2</v>
      </c>
      <c r="F489" s="513"/>
      <c r="G489" s="453" t="s">
        <v>315</v>
      </c>
      <c r="H489" s="447" t="s">
        <v>685</v>
      </c>
      <c r="I489" s="437" t="s">
        <v>650</v>
      </c>
      <c r="J489" s="457">
        <v>56</v>
      </c>
      <c r="K489" s="449">
        <f t="shared" si="34"/>
        <v>200</v>
      </c>
      <c r="L489" s="399">
        <v>200</v>
      </c>
      <c r="M489" s="67"/>
      <c r="N489" s="68" t="e">
        <f>IF(L489="nio",0,IF(L489&gt;0,L489*J489/P489,0))*VLOOKUP(B489,'2-Kosten per locatie'!$A$15:$C$16,3,FALSE)</f>
        <v>#DIV/0!</v>
      </c>
      <c r="O489" s="68">
        <f t="shared" si="35"/>
        <v>0</v>
      </c>
      <c r="P489" s="69">
        <f>IF(L489="nio",0,IF(L489&gt;0,VLOOKUP(H489,'3-Productie normen'!A:I,VLOOKUP(L489,'3-Productie normen'!$B$38:$C$44,2,FALSE),FALSE)))</f>
        <v>0</v>
      </c>
      <c r="Q489" s="69">
        <f t="shared" si="36"/>
        <v>0</v>
      </c>
      <c r="R489" s="70"/>
      <c r="T489" s="43">
        <f t="shared" si="37"/>
        <v>11200</v>
      </c>
    </row>
    <row r="490" spans="2:20" ht="14.1" customHeight="1">
      <c r="B490" s="447" t="s">
        <v>669</v>
      </c>
      <c r="C490" s="447"/>
      <c r="D490" s="447"/>
      <c r="E490" s="448">
        <v>2</v>
      </c>
      <c r="F490" s="513"/>
      <c r="G490" s="453" t="s">
        <v>315</v>
      </c>
      <c r="H490" s="447" t="s">
        <v>685</v>
      </c>
      <c r="I490" s="437" t="s">
        <v>650</v>
      </c>
      <c r="J490" s="457">
        <v>55</v>
      </c>
      <c r="K490" s="449">
        <f t="shared" si="34"/>
        <v>200</v>
      </c>
      <c r="L490" s="399">
        <v>200</v>
      </c>
      <c r="M490" s="67"/>
      <c r="N490" s="68" t="e">
        <f>IF(L490="nio",0,IF(L490&gt;0,L490*J490/P490,0))*VLOOKUP(B490,'2-Kosten per locatie'!$A$15:$C$16,3,FALSE)</f>
        <v>#DIV/0!</v>
      </c>
      <c r="O490" s="68">
        <f t="shared" si="35"/>
        <v>0</v>
      </c>
      <c r="P490" s="69">
        <f>IF(L490="nio",0,IF(L490&gt;0,VLOOKUP(H490,'3-Productie normen'!A:I,VLOOKUP(L490,'3-Productie normen'!$B$38:$C$44,2,FALSE),FALSE)))</f>
        <v>0</v>
      </c>
      <c r="Q490" s="69">
        <f t="shared" si="36"/>
        <v>0</v>
      </c>
      <c r="R490" s="70"/>
      <c r="T490" s="43">
        <f t="shared" si="37"/>
        <v>11000</v>
      </c>
    </row>
    <row r="491" spans="2:20" ht="14.1" customHeight="1">
      <c r="B491" s="447" t="s">
        <v>669</v>
      </c>
      <c r="C491" s="447"/>
      <c r="D491" s="447"/>
      <c r="E491" s="448">
        <v>2</v>
      </c>
      <c r="F491" s="513"/>
      <c r="G491" s="453" t="s">
        <v>612</v>
      </c>
      <c r="H491" s="437" t="s">
        <v>149</v>
      </c>
      <c r="I491" s="437" t="s">
        <v>650</v>
      </c>
      <c r="J491" s="457">
        <v>46</v>
      </c>
      <c r="K491" s="449">
        <f t="shared" si="34"/>
        <v>120</v>
      </c>
      <c r="L491" s="399">
        <v>120</v>
      </c>
      <c r="M491" s="67"/>
      <c r="N491" s="68" t="e">
        <f>IF(L491="nio",0,IF(L491&gt;0,L491*J491/P491,0))*VLOOKUP(B491,'2-Kosten per locatie'!$A$15:$C$16,3,FALSE)</f>
        <v>#DIV/0!</v>
      </c>
      <c r="O491" s="68">
        <f t="shared" si="35"/>
        <v>0</v>
      </c>
      <c r="P491" s="69">
        <f>IF(L491="nio",0,IF(L491&gt;0,VLOOKUP(H491,'3-Productie normen'!A:I,VLOOKUP(L491,'3-Productie normen'!$B$38:$C$44,2,FALSE),FALSE)))</f>
        <v>0</v>
      </c>
      <c r="Q491" s="69">
        <f t="shared" si="36"/>
        <v>0</v>
      </c>
      <c r="R491" s="70"/>
      <c r="T491" s="43">
        <f t="shared" si="37"/>
        <v>5520</v>
      </c>
    </row>
    <row r="492" spans="2:20" ht="14.1" customHeight="1">
      <c r="B492" s="447" t="s">
        <v>669</v>
      </c>
      <c r="C492" s="447"/>
      <c r="D492" s="447"/>
      <c r="E492" s="448">
        <v>2</v>
      </c>
      <c r="F492" s="513"/>
      <c r="G492" s="453" t="s">
        <v>315</v>
      </c>
      <c r="H492" s="447" t="s">
        <v>685</v>
      </c>
      <c r="I492" s="437" t="s">
        <v>650</v>
      </c>
      <c r="J492" s="457">
        <v>32</v>
      </c>
      <c r="K492" s="449">
        <f t="shared" si="34"/>
        <v>200</v>
      </c>
      <c r="L492" s="399">
        <v>200</v>
      </c>
      <c r="M492" s="67"/>
      <c r="N492" s="68" t="e">
        <f>IF(L492="nio",0,IF(L492&gt;0,L492*J492/P492,0))*VLOOKUP(B492,'2-Kosten per locatie'!$A$15:$C$16,3,FALSE)</f>
        <v>#DIV/0!</v>
      </c>
      <c r="O492" s="68">
        <f t="shared" si="35"/>
        <v>0</v>
      </c>
      <c r="P492" s="69">
        <f>IF(L492="nio",0,IF(L492&gt;0,VLOOKUP(H492,'3-Productie normen'!A:I,VLOOKUP(L492,'3-Productie normen'!$B$38:$C$44,2,FALSE),FALSE)))</f>
        <v>0</v>
      </c>
      <c r="Q492" s="69">
        <f t="shared" si="36"/>
        <v>0</v>
      </c>
      <c r="R492" s="70"/>
      <c r="T492" s="43">
        <f t="shared" si="37"/>
        <v>6400</v>
      </c>
    </row>
    <row r="493" spans="2:20" ht="14.1" customHeight="1">
      <c r="B493" s="447" t="s">
        <v>669</v>
      </c>
      <c r="C493" s="447"/>
      <c r="D493" s="447"/>
      <c r="E493" s="448">
        <v>2</v>
      </c>
      <c r="F493" s="513"/>
      <c r="G493" s="453" t="s">
        <v>315</v>
      </c>
      <c r="H493" s="447" t="s">
        <v>685</v>
      </c>
      <c r="I493" s="437" t="s">
        <v>650</v>
      </c>
      <c r="J493" s="457">
        <v>41</v>
      </c>
      <c r="K493" s="449">
        <f t="shared" si="34"/>
        <v>200</v>
      </c>
      <c r="L493" s="399">
        <v>200</v>
      </c>
      <c r="M493" s="67"/>
      <c r="N493" s="68" t="e">
        <f>IF(L493="nio",0,IF(L493&gt;0,L493*J493/P493,0))*VLOOKUP(B493,'2-Kosten per locatie'!$A$15:$C$16,3,FALSE)</f>
        <v>#DIV/0!</v>
      </c>
      <c r="O493" s="68">
        <f t="shared" si="35"/>
        <v>0</v>
      </c>
      <c r="P493" s="69">
        <f>IF(L493="nio",0,IF(L493&gt;0,VLOOKUP(H493,'3-Productie normen'!A:I,VLOOKUP(L493,'3-Productie normen'!$B$38:$C$44,2,FALSE),FALSE)))</f>
        <v>0</v>
      </c>
      <c r="Q493" s="69">
        <f t="shared" si="36"/>
        <v>0</v>
      </c>
      <c r="R493" s="70"/>
      <c r="T493" s="43">
        <f t="shared" si="37"/>
        <v>8200</v>
      </c>
    </row>
    <row r="494" spans="2:20" ht="14.1" customHeight="1">
      <c r="B494" s="447" t="s">
        <v>669</v>
      </c>
      <c r="C494" s="447"/>
      <c r="D494" s="447"/>
      <c r="E494" s="448">
        <v>2</v>
      </c>
      <c r="F494" s="513"/>
      <c r="G494" s="453" t="s">
        <v>582</v>
      </c>
      <c r="H494" s="437" t="s">
        <v>666</v>
      </c>
      <c r="I494" s="437" t="s">
        <v>650</v>
      </c>
      <c r="J494" s="457">
        <v>26</v>
      </c>
      <c r="K494" s="449">
        <f t="shared" si="34"/>
        <v>200</v>
      </c>
      <c r="L494" s="399">
        <v>200</v>
      </c>
      <c r="M494" s="67"/>
      <c r="N494" s="68" t="e">
        <f>IF(L494="nio",0,IF(L494&gt;0,L494*J494/P494,0))*VLOOKUP(B494,'2-Kosten per locatie'!$A$15:$C$16,3,FALSE)</f>
        <v>#DIV/0!</v>
      </c>
      <c r="O494" s="68">
        <f t="shared" si="35"/>
        <v>0</v>
      </c>
      <c r="P494" s="69">
        <f>IF(L494="nio",0,IF(L494&gt;0,VLOOKUP(H494,'3-Productie normen'!A:I,VLOOKUP(L494,'3-Productie normen'!$B$38:$C$44,2,FALSE),FALSE)))</f>
        <v>0</v>
      </c>
      <c r="Q494" s="69">
        <f t="shared" si="36"/>
        <v>0</v>
      </c>
      <c r="R494" s="70"/>
      <c r="T494" s="43">
        <f t="shared" si="37"/>
        <v>5200</v>
      </c>
    </row>
    <row r="495" spans="2:20" ht="14.1" customHeight="1">
      <c r="B495" s="447" t="s">
        <v>669</v>
      </c>
      <c r="C495" s="447"/>
      <c r="D495" s="447"/>
      <c r="E495" s="448">
        <v>2</v>
      </c>
      <c r="F495" s="513"/>
      <c r="G495" s="453" t="s">
        <v>620</v>
      </c>
      <c r="H495" s="447" t="s">
        <v>685</v>
      </c>
      <c r="I495" s="437" t="s">
        <v>650</v>
      </c>
      <c r="J495" s="457">
        <v>69</v>
      </c>
      <c r="K495" s="449">
        <f t="shared" si="34"/>
        <v>200</v>
      </c>
      <c r="L495" s="399">
        <v>200</v>
      </c>
      <c r="M495" s="67"/>
      <c r="N495" s="68" t="e">
        <f>IF(L495="nio",0,IF(L495&gt;0,L495*J495/P495,0))*VLOOKUP(B495,'2-Kosten per locatie'!$A$15:$C$16,3,FALSE)</f>
        <v>#DIV/0!</v>
      </c>
      <c r="O495" s="68">
        <f t="shared" si="35"/>
        <v>0</v>
      </c>
      <c r="P495" s="69">
        <f>IF(L495="nio",0,IF(L495&gt;0,VLOOKUP(H495,'3-Productie normen'!A:I,VLOOKUP(L495,'3-Productie normen'!$B$38:$C$44,2,FALSE),FALSE)))</f>
        <v>0</v>
      </c>
      <c r="Q495" s="69">
        <f t="shared" si="36"/>
        <v>0</v>
      </c>
      <c r="R495" s="70"/>
      <c r="T495" s="43">
        <f t="shared" si="37"/>
        <v>13800</v>
      </c>
    </row>
    <row r="496" spans="2:20" ht="14.1" customHeight="1">
      <c r="B496" s="447" t="s">
        <v>669</v>
      </c>
      <c r="C496" s="447"/>
      <c r="D496" s="447"/>
      <c r="E496" s="448">
        <v>2</v>
      </c>
      <c r="F496" s="513"/>
      <c r="G496" s="453" t="s">
        <v>364</v>
      </c>
      <c r="H496" s="453" t="s">
        <v>665</v>
      </c>
      <c r="I496" s="437" t="s">
        <v>650</v>
      </c>
      <c r="J496" s="457">
        <v>16</v>
      </c>
      <c r="K496" s="449">
        <f t="shared" si="34"/>
        <v>12</v>
      </c>
      <c r="L496" s="399">
        <v>12</v>
      </c>
      <c r="M496" s="67"/>
      <c r="N496" s="68" t="e">
        <f>IF(L496="nio",0,IF(L496&gt;0,L496*J496/P496,0))*VLOOKUP(B496,'2-Kosten per locatie'!$A$15:$C$16,3,FALSE)</f>
        <v>#DIV/0!</v>
      </c>
      <c r="O496" s="68">
        <f t="shared" si="35"/>
        <v>0</v>
      </c>
      <c r="P496" s="69">
        <f>IF(L496="nio",0,IF(L496&gt;0,VLOOKUP(H496,'3-Productie normen'!A:I,VLOOKUP(L496,'3-Productie normen'!$B$38:$C$44,2,FALSE),FALSE)))</f>
        <v>0</v>
      </c>
      <c r="Q496" s="69">
        <f t="shared" si="36"/>
        <v>0</v>
      </c>
      <c r="R496" s="70"/>
      <c r="T496" s="43">
        <f t="shared" si="37"/>
        <v>192</v>
      </c>
    </row>
    <row r="497" spans="2:20" ht="14.1" customHeight="1">
      <c r="B497" s="447" t="s">
        <v>669</v>
      </c>
      <c r="C497" s="447"/>
      <c r="D497" s="447"/>
      <c r="E497" s="448">
        <v>2</v>
      </c>
      <c r="F497" s="513"/>
      <c r="G497" s="453" t="s">
        <v>577</v>
      </c>
      <c r="H497" s="437" t="s">
        <v>209</v>
      </c>
      <c r="I497" s="437" t="s">
        <v>650</v>
      </c>
      <c r="J497" s="457">
        <v>10</v>
      </c>
      <c r="K497" s="449">
        <f t="shared" si="34"/>
        <v>200</v>
      </c>
      <c r="L497" s="399">
        <v>200</v>
      </c>
      <c r="M497" s="67"/>
      <c r="N497" s="68" t="e">
        <f>IF(L497="nio",0,IF(L497&gt;0,L497*J497/P497,0))*VLOOKUP(B497,'2-Kosten per locatie'!$A$15:$C$16,3,FALSE)</f>
        <v>#DIV/0!</v>
      </c>
      <c r="O497" s="68">
        <f t="shared" si="35"/>
        <v>0</v>
      </c>
      <c r="P497" s="69">
        <f>IF(L497="nio",0,IF(L497&gt;0,VLOOKUP(H497,'3-Productie normen'!A:I,VLOOKUP(L497,'3-Productie normen'!$B$38:$C$44,2,FALSE),FALSE)))</f>
        <v>0</v>
      </c>
      <c r="Q497" s="69">
        <f t="shared" si="36"/>
        <v>0</v>
      </c>
      <c r="R497" s="70"/>
      <c r="T497" s="43">
        <f t="shared" si="37"/>
        <v>2000</v>
      </c>
    </row>
    <row r="498" spans="2:20" ht="14.1" customHeight="1">
      <c r="B498" s="447" t="s">
        <v>669</v>
      </c>
      <c r="C498" s="447"/>
      <c r="D498" s="447"/>
      <c r="E498" s="448">
        <v>2</v>
      </c>
      <c r="F498" s="513"/>
      <c r="G498" s="453" t="s">
        <v>364</v>
      </c>
      <c r="H498" s="453" t="s">
        <v>665</v>
      </c>
      <c r="I498" s="437" t="s">
        <v>650</v>
      </c>
      <c r="J498" s="457">
        <v>19</v>
      </c>
      <c r="K498" s="449">
        <f t="shared" si="34"/>
        <v>12</v>
      </c>
      <c r="L498" s="399">
        <v>12</v>
      </c>
      <c r="M498" s="67"/>
      <c r="N498" s="68" t="e">
        <f>IF(L498="nio",0,IF(L498&gt;0,L498*J498/P498,0))*VLOOKUP(B498,'2-Kosten per locatie'!$A$15:$C$16,3,FALSE)</f>
        <v>#DIV/0!</v>
      </c>
      <c r="O498" s="68">
        <f t="shared" si="35"/>
        <v>0</v>
      </c>
      <c r="P498" s="69">
        <f>IF(L498="nio",0,IF(L498&gt;0,VLOOKUP(H498,'3-Productie normen'!A:I,VLOOKUP(L498,'3-Productie normen'!$B$38:$C$44,2,FALSE),FALSE)))</f>
        <v>0</v>
      </c>
      <c r="Q498" s="69">
        <f t="shared" si="36"/>
        <v>0</v>
      </c>
      <c r="R498" s="70"/>
      <c r="T498" s="43">
        <f t="shared" si="37"/>
        <v>228</v>
      </c>
    </row>
    <row r="499" spans="2:20" ht="14.1" customHeight="1">
      <c r="B499" s="447" t="s">
        <v>669</v>
      </c>
      <c r="C499" s="447"/>
      <c r="D499" s="447"/>
      <c r="E499" s="448">
        <v>2</v>
      </c>
      <c r="F499" s="513"/>
      <c r="G499" s="453" t="s">
        <v>620</v>
      </c>
      <c r="H499" s="447" t="s">
        <v>685</v>
      </c>
      <c r="I499" s="437" t="s">
        <v>660</v>
      </c>
      <c r="J499" s="457">
        <v>69</v>
      </c>
      <c r="K499" s="449">
        <f t="shared" si="34"/>
        <v>200</v>
      </c>
      <c r="L499" s="399">
        <v>200</v>
      </c>
      <c r="M499" s="67"/>
      <c r="N499" s="68" t="e">
        <f>IF(L499="nio",0,IF(L499&gt;0,L499*J499/P499,0))*VLOOKUP(B499,'2-Kosten per locatie'!$A$15:$C$16,3,FALSE)</f>
        <v>#DIV/0!</v>
      </c>
      <c r="O499" s="68">
        <f t="shared" si="35"/>
        <v>0</v>
      </c>
      <c r="P499" s="69">
        <f>IF(L499="nio",0,IF(L499&gt;0,VLOOKUP(H499,'3-Productie normen'!A:I,VLOOKUP(L499,'3-Productie normen'!$B$38:$C$44,2,FALSE),FALSE)))</f>
        <v>0</v>
      </c>
      <c r="Q499" s="69">
        <f t="shared" si="36"/>
        <v>0</v>
      </c>
      <c r="R499" s="70"/>
      <c r="T499" s="43">
        <f t="shared" si="37"/>
        <v>13800</v>
      </c>
    </row>
    <row r="500" spans="2:20" ht="14.1" customHeight="1">
      <c r="B500" s="447" t="s">
        <v>669</v>
      </c>
      <c r="C500" s="447"/>
      <c r="D500" s="447"/>
      <c r="E500" s="448">
        <v>2</v>
      </c>
      <c r="F500" s="513"/>
      <c r="G500" s="453" t="s">
        <v>315</v>
      </c>
      <c r="H500" s="447" t="s">
        <v>685</v>
      </c>
      <c r="I500" s="437" t="s">
        <v>650</v>
      </c>
      <c r="J500" s="457">
        <v>55</v>
      </c>
      <c r="K500" s="449">
        <f t="shared" si="34"/>
        <v>200</v>
      </c>
      <c r="L500" s="399">
        <v>200</v>
      </c>
      <c r="M500" s="67"/>
      <c r="N500" s="68" t="e">
        <f>IF(L500="nio",0,IF(L500&gt;0,L500*J500/P500,0))*VLOOKUP(B500,'2-Kosten per locatie'!$A$15:$C$16,3,FALSE)</f>
        <v>#DIV/0!</v>
      </c>
      <c r="O500" s="68">
        <f t="shared" si="35"/>
        <v>0</v>
      </c>
      <c r="P500" s="69">
        <f>IF(L500="nio",0,IF(L500&gt;0,VLOOKUP(H500,'3-Productie normen'!A:I,VLOOKUP(L500,'3-Productie normen'!$B$38:$C$44,2,FALSE),FALSE)))</f>
        <v>0</v>
      </c>
      <c r="Q500" s="69">
        <f t="shared" si="36"/>
        <v>0</v>
      </c>
      <c r="R500" s="70"/>
      <c r="T500" s="43">
        <f t="shared" si="37"/>
        <v>11000</v>
      </c>
    </row>
    <row r="501" spans="2:20" ht="14.1" customHeight="1">
      <c r="B501" s="447" t="s">
        <v>669</v>
      </c>
      <c r="C501" s="447"/>
      <c r="D501" s="447"/>
      <c r="E501" s="448">
        <v>2</v>
      </c>
      <c r="F501" s="513"/>
      <c r="G501" s="453" t="s">
        <v>364</v>
      </c>
      <c r="H501" s="453" t="s">
        <v>665</v>
      </c>
      <c r="I501" s="437" t="s">
        <v>650</v>
      </c>
      <c r="J501" s="457">
        <v>6</v>
      </c>
      <c r="K501" s="449">
        <f t="shared" si="34"/>
        <v>12</v>
      </c>
      <c r="L501" s="399">
        <v>12</v>
      </c>
      <c r="M501" s="67"/>
      <c r="N501" s="68" t="e">
        <f>IF(L501="nio",0,IF(L501&gt;0,L501*J501/P501,0))*VLOOKUP(B501,'2-Kosten per locatie'!$A$15:$C$16,3,FALSE)</f>
        <v>#DIV/0!</v>
      </c>
      <c r="O501" s="68">
        <f t="shared" si="35"/>
        <v>0</v>
      </c>
      <c r="P501" s="69">
        <f>IF(L501="nio",0,IF(L501&gt;0,VLOOKUP(H501,'3-Productie normen'!A:I,VLOOKUP(L501,'3-Productie normen'!$B$38:$C$44,2,FALSE),FALSE)))</f>
        <v>0</v>
      </c>
      <c r="Q501" s="69">
        <f t="shared" si="36"/>
        <v>0</v>
      </c>
      <c r="R501" s="70"/>
      <c r="T501" s="43">
        <f t="shared" si="37"/>
        <v>72</v>
      </c>
    </row>
    <row r="502" spans="2:20" ht="14.1" customHeight="1">
      <c r="B502" s="447" t="s">
        <v>669</v>
      </c>
      <c r="C502" s="447"/>
      <c r="D502" s="447"/>
      <c r="E502" s="448">
        <v>2</v>
      </c>
      <c r="F502" s="513"/>
      <c r="G502" s="453" t="s">
        <v>612</v>
      </c>
      <c r="H502" s="437" t="s">
        <v>149</v>
      </c>
      <c r="I502" s="437" t="s">
        <v>650</v>
      </c>
      <c r="J502" s="457">
        <v>64</v>
      </c>
      <c r="K502" s="449">
        <f t="shared" si="34"/>
        <v>200</v>
      </c>
      <c r="L502" s="399">
        <v>200</v>
      </c>
      <c r="M502" s="67"/>
      <c r="N502" s="68" t="e">
        <f>IF(L502="nio",0,IF(L502&gt;0,L502*J502/P502,0))*VLOOKUP(B502,'2-Kosten per locatie'!$A$15:$C$16,3,FALSE)</f>
        <v>#DIV/0!</v>
      </c>
      <c r="O502" s="68">
        <f t="shared" si="35"/>
        <v>0</v>
      </c>
      <c r="P502" s="69">
        <f>IF(L502="nio",0,IF(L502&gt;0,VLOOKUP(H502,'3-Productie normen'!A:I,VLOOKUP(L502,'3-Productie normen'!$B$38:$C$44,2,FALSE),FALSE)))</f>
        <v>0</v>
      </c>
      <c r="Q502" s="69">
        <f t="shared" si="36"/>
        <v>0</v>
      </c>
      <c r="R502" s="70"/>
      <c r="T502" s="43">
        <f t="shared" si="37"/>
        <v>12800</v>
      </c>
    </row>
    <row r="503" spans="2:20" ht="14.1" customHeight="1">
      <c r="B503" s="447" t="s">
        <v>669</v>
      </c>
      <c r="C503" s="447"/>
      <c r="D503" s="447"/>
      <c r="E503" s="448">
        <v>2</v>
      </c>
      <c r="F503" s="513"/>
      <c r="G503" s="453" t="s">
        <v>315</v>
      </c>
      <c r="H503" s="447" t="s">
        <v>685</v>
      </c>
      <c r="I503" s="437" t="s">
        <v>650</v>
      </c>
      <c r="J503" s="457">
        <v>56</v>
      </c>
      <c r="K503" s="449">
        <f t="shared" si="34"/>
        <v>200</v>
      </c>
      <c r="L503" s="399">
        <v>200</v>
      </c>
      <c r="M503" s="67"/>
      <c r="N503" s="68" t="e">
        <f>IF(L503="nio",0,IF(L503&gt;0,L503*J503/P503,0))*VLOOKUP(B503,'2-Kosten per locatie'!$A$15:$C$16,3,FALSE)</f>
        <v>#DIV/0!</v>
      </c>
      <c r="O503" s="68">
        <f t="shared" si="35"/>
        <v>0</v>
      </c>
      <c r="P503" s="69">
        <f>IF(L503="nio",0,IF(L503&gt;0,VLOOKUP(H503,'3-Productie normen'!A:I,VLOOKUP(L503,'3-Productie normen'!$B$38:$C$44,2,FALSE),FALSE)))</f>
        <v>0</v>
      </c>
      <c r="Q503" s="69">
        <f t="shared" si="36"/>
        <v>0</v>
      </c>
      <c r="R503" s="70"/>
      <c r="T503" s="43">
        <f t="shared" si="37"/>
        <v>11200</v>
      </c>
    </row>
    <row r="504" spans="2:20" ht="14.1" customHeight="1">
      <c r="B504" s="447" t="s">
        <v>669</v>
      </c>
      <c r="C504" s="447"/>
      <c r="D504" s="447"/>
      <c r="E504" s="448">
        <v>2</v>
      </c>
      <c r="F504" s="513"/>
      <c r="G504" s="453" t="s">
        <v>315</v>
      </c>
      <c r="H504" s="447" t="s">
        <v>685</v>
      </c>
      <c r="I504" s="437" t="s">
        <v>650</v>
      </c>
      <c r="J504" s="457">
        <v>56</v>
      </c>
      <c r="K504" s="449">
        <f t="shared" si="34"/>
        <v>200</v>
      </c>
      <c r="L504" s="399">
        <v>200</v>
      </c>
      <c r="M504" s="67"/>
      <c r="N504" s="68" t="e">
        <f>IF(L504="nio",0,IF(L504&gt;0,L504*J504/P504,0))*VLOOKUP(B504,'2-Kosten per locatie'!$A$15:$C$16,3,FALSE)</f>
        <v>#DIV/0!</v>
      </c>
      <c r="O504" s="68">
        <f t="shared" si="35"/>
        <v>0</v>
      </c>
      <c r="P504" s="69">
        <f>IF(L504="nio",0,IF(L504&gt;0,VLOOKUP(H504,'3-Productie normen'!A:I,VLOOKUP(L504,'3-Productie normen'!$B$38:$C$44,2,FALSE),FALSE)))</f>
        <v>0</v>
      </c>
      <c r="Q504" s="69">
        <f t="shared" si="36"/>
        <v>0</v>
      </c>
      <c r="R504" s="70"/>
      <c r="T504" s="43">
        <f t="shared" si="37"/>
        <v>11200</v>
      </c>
    </row>
    <row r="505" spans="2:20" ht="14.1" customHeight="1">
      <c r="B505" s="447" t="s">
        <v>669</v>
      </c>
      <c r="C505" s="447"/>
      <c r="D505" s="447"/>
      <c r="E505" s="448">
        <v>2</v>
      </c>
      <c r="F505" s="513"/>
      <c r="G505" s="453" t="s">
        <v>315</v>
      </c>
      <c r="H505" s="447" t="s">
        <v>685</v>
      </c>
      <c r="I505" s="437" t="s">
        <v>650</v>
      </c>
      <c r="J505" s="457">
        <v>56</v>
      </c>
      <c r="K505" s="449">
        <f t="shared" si="34"/>
        <v>200</v>
      </c>
      <c r="L505" s="399">
        <v>200</v>
      </c>
      <c r="M505" s="67"/>
      <c r="N505" s="68" t="e">
        <f>IF(L505="nio",0,IF(L505&gt;0,L505*J505/P505,0))*VLOOKUP(B505,'2-Kosten per locatie'!$A$15:$C$16,3,FALSE)</f>
        <v>#DIV/0!</v>
      </c>
      <c r="O505" s="68">
        <f t="shared" si="35"/>
        <v>0</v>
      </c>
      <c r="P505" s="69">
        <f>IF(L505="nio",0,IF(L505&gt;0,VLOOKUP(H505,'3-Productie normen'!A:I,VLOOKUP(L505,'3-Productie normen'!$B$38:$C$44,2,FALSE),FALSE)))</f>
        <v>0</v>
      </c>
      <c r="Q505" s="69">
        <f t="shared" si="36"/>
        <v>0</v>
      </c>
      <c r="R505" s="70"/>
      <c r="T505" s="43">
        <f t="shared" si="37"/>
        <v>11200</v>
      </c>
    </row>
    <row r="506" spans="2:20" ht="14.1" customHeight="1">
      <c r="B506" s="447" t="s">
        <v>669</v>
      </c>
      <c r="C506" s="447"/>
      <c r="D506" s="447"/>
      <c r="E506" s="448">
        <v>2</v>
      </c>
      <c r="F506" s="513"/>
      <c r="G506" s="453" t="s">
        <v>582</v>
      </c>
      <c r="H506" s="437" t="s">
        <v>666</v>
      </c>
      <c r="I506" s="437" t="s">
        <v>650</v>
      </c>
      <c r="J506" s="457">
        <v>15</v>
      </c>
      <c r="K506" s="449">
        <f t="shared" si="34"/>
        <v>200</v>
      </c>
      <c r="L506" s="399">
        <v>200</v>
      </c>
      <c r="M506" s="67"/>
      <c r="N506" s="68" t="e">
        <f>IF(L506="nio",0,IF(L506&gt;0,L506*J506/P506,0))*VLOOKUP(B506,'2-Kosten per locatie'!$A$15:$C$16,3,FALSE)</f>
        <v>#DIV/0!</v>
      </c>
      <c r="O506" s="68">
        <f t="shared" si="35"/>
        <v>0</v>
      </c>
      <c r="P506" s="69">
        <f>IF(L506="nio",0,IF(L506&gt;0,VLOOKUP(H506,'3-Productie normen'!A:I,VLOOKUP(L506,'3-Productie normen'!$B$38:$C$44,2,FALSE),FALSE)))</f>
        <v>0</v>
      </c>
      <c r="Q506" s="69">
        <f t="shared" si="36"/>
        <v>0</v>
      </c>
      <c r="R506" s="70"/>
      <c r="T506" s="43">
        <f t="shared" si="37"/>
        <v>3000</v>
      </c>
    </row>
    <row r="507" spans="2:20" ht="14.1" customHeight="1">
      <c r="B507" s="447" t="s">
        <v>669</v>
      </c>
      <c r="C507" s="447"/>
      <c r="D507" s="447"/>
      <c r="E507" s="448">
        <v>2</v>
      </c>
      <c r="F507" s="513"/>
      <c r="G507" s="453" t="s">
        <v>597</v>
      </c>
      <c r="H507" s="437" t="s">
        <v>207</v>
      </c>
      <c r="I507" s="437" t="s">
        <v>650</v>
      </c>
      <c r="J507" s="457">
        <v>41</v>
      </c>
      <c r="K507" s="449">
        <f t="shared" si="34"/>
        <v>120</v>
      </c>
      <c r="L507" s="399">
        <v>120</v>
      </c>
      <c r="M507" s="67"/>
      <c r="N507" s="68" t="e">
        <f>IF(L507="nio",0,IF(L507&gt;0,L507*J507/P507,0))*VLOOKUP(B507,'2-Kosten per locatie'!$A$15:$C$16,3,FALSE)</f>
        <v>#DIV/0!</v>
      </c>
      <c r="O507" s="68">
        <f t="shared" si="35"/>
        <v>0</v>
      </c>
      <c r="P507" s="69">
        <f>IF(L507="nio",0,IF(L507&gt;0,VLOOKUP(H507,'3-Productie normen'!A:I,VLOOKUP(L507,'3-Productie normen'!$B$38:$C$44,2,FALSE),FALSE)))</f>
        <v>0</v>
      </c>
      <c r="Q507" s="69">
        <f t="shared" si="36"/>
        <v>0</v>
      </c>
      <c r="R507" s="70"/>
      <c r="T507" s="43">
        <f t="shared" si="37"/>
        <v>4920</v>
      </c>
    </row>
    <row r="508" spans="2:20" ht="14.1" customHeight="1">
      <c r="B508" s="447" t="s">
        <v>669</v>
      </c>
      <c r="C508" s="447"/>
      <c r="D508" s="447"/>
      <c r="E508" s="448">
        <v>2</v>
      </c>
      <c r="F508" s="513">
        <v>247</v>
      </c>
      <c r="G508" s="453" t="s">
        <v>621</v>
      </c>
      <c r="H508" s="447" t="s">
        <v>685</v>
      </c>
      <c r="I508" s="437" t="s">
        <v>653</v>
      </c>
      <c r="J508" s="457">
        <v>80</v>
      </c>
      <c r="K508" s="449">
        <f t="shared" si="34"/>
        <v>200</v>
      </c>
      <c r="L508" s="399">
        <v>200</v>
      </c>
      <c r="M508" s="67"/>
      <c r="N508" s="68" t="e">
        <f>IF(L508="nio",0,IF(L508&gt;0,L508*J508/P508,0))*VLOOKUP(B508,'2-Kosten per locatie'!$A$15:$C$16,3,FALSE)</f>
        <v>#DIV/0!</v>
      </c>
      <c r="O508" s="68">
        <f t="shared" si="35"/>
        <v>0</v>
      </c>
      <c r="P508" s="69">
        <f>IF(L508="nio",0,IF(L508&gt;0,VLOOKUP(H508,'3-Productie normen'!A:I,VLOOKUP(L508,'3-Productie normen'!$B$38:$C$44,2,FALSE),FALSE)))</f>
        <v>0</v>
      </c>
      <c r="Q508" s="69">
        <f t="shared" si="36"/>
        <v>0</v>
      </c>
      <c r="R508" s="70"/>
      <c r="T508" s="43">
        <f t="shared" si="37"/>
        <v>16000</v>
      </c>
    </row>
    <row r="509" spans="2:20" ht="14.1" customHeight="1">
      <c r="B509" s="447" t="s">
        <v>669</v>
      </c>
      <c r="C509" s="447"/>
      <c r="D509" s="447"/>
      <c r="E509" s="448">
        <v>2</v>
      </c>
      <c r="F509" s="513">
        <v>247</v>
      </c>
      <c r="G509" s="453" t="s">
        <v>622</v>
      </c>
      <c r="H509" s="437" t="s">
        <v>207</v>
      </c>
      <c r="I509" s="437" t="s">
        <v>663</v>
      </c>
      <c r="J509" s="457">
        <v>10</v>
      </c>
      <c r="K509" s="449">
        <f t="shared" si="34"/>
        <v>120</v>
      </c>
      <c r="L509" s="399">
        <v>120</v>
      </c>
      <c r="M509" s="67"/>
      <c r="N509" s="68" t="e">
        <f>IF(L509="nio",0,IF(L509&gt;0,L509*J509/P509,0))*VLOOKUP(B509,'2-Kosten per locatie'!$A$15:$C$16,3,FALSE)</f>
        <v>#DIV/0!</v>
      </c>
      <c r="O509" s="68">
        <f t="shared" si="35"/>
        <v>0</v>
      </c>
      <c r="P509" s="69">
        <f>IF(L509="nio",0,IF(L509&gt;0,VLOOKUP(H509,'3-Productie normen'!A:I,VLOOKUP(L509,'3-Productie normen'!$B$38:$C$44,2,FALSE),FALSE)))</f>
        <v>0</v>
      </c>
      <c r="Q509" s="69">
        <f t="shared" si="36"/>
        <v>0</v>
      </c>
      <c r="R509" s="70"/>
      <c r="T509" s="43">
        <f t="shared" si="37"/>
        <v>1200</v>
      </c>
    </row>
    <row r="510" spans="2:20" ht="14.1" customHeight="1">
      <c r="B510" s="447" t="s">
        <v>669</v>
      </c>
      <c r="C510" s="447"/>
      <c r="D510" s="447"/>
      <c r="E510" s="448">
        <v>2</v>
      </c>
      <c r="F510" s="513">
        <v>248</v>
      </c>
      <c r="G510" s="453" t="s">
        <v>623</v>
      </c>
      <c r="H510" s="437" t="s">
        <v>149</v>
      </c>
      <c r="I510" s="437" t="s">
        <v>653</v>
      </c>
      <c r="J510" s="457">
        <v>7</v>
      </c>
      <c r="K510" s="449">
        <f t="shared" si="34"/>
        <v>200</v>
      </c>
      <c r="L510" s="399">
        <v>200</v>
      </c>
      <c r="M510" s="67"/>
      <c r="N510" s="68" t="e">
        <f>IF(L510="nio",0,IF(L510&gt;0,L510*J510/P510,0))*VLOOKUP(B510,'2-Kosten per locatie'!$A$15:$C$16,3,FALSE)</f>
        <v>#DIV/0!</v>
      </c>
      <c r="O510" s="68">
        <f t="shared" si="35"/>
        <v>0</v>
      </c>
      <c r="P510" s="69">
        <f>IF(L510="nio",0,IF(L510&gt;0,VLOOKUP(H510,'3-Productie normen'!A:I,VLOOKUP(L510,'3-Productie normen'!$B$38:$C$44,2,FALSE),FALSE)))</f>
        <v>0</v>
      </c>
      <c r="Q510" s="69">
        <f t="shared" si="36"/>
        <v>0</v>
      </c>
      <c r="R510" s="70"/>
      <c r="T510" s="43">
        <f t="shared" si="37"/>
        <v>1400</v>
      </c>
    </row>
    <row r="511" spans="2:20" ht="14.1" customHeight="1">
      <c r="B511" s="447" t="s">
        <v>669</v>
      </c>
      <c r="C511" s="447"/>
      <c r="D511" s="447"/>
      <c r="E511" s="448">
        <v>3</v>
      </c>
      <c r="F511" s="513"/>
      <c r="G511" s="453" t="s">
        <v>597</v>
      </c>
      <c r="H511" s="437" t="s">
        <v>207</v>
      </c>
      <c r="I511" s="437" t="s">
        <v>650</v>
      </c>
      <c r="J511" s="457">
        <v>35</v>
      </c>
      <c r="K511" s="449">
        <f t="shared" si="34"/>
        <v>120</v>
      </c>
      <c r="L511" s="399">
        <v>120</v>
      </c>
      <c r="M511" s="67"/>
      <c r="N511" s="68" t="e">
        <f>IF(L511="nio",0,IF(L511&gt;0,L511*J511/P511,0))*VLOOKUP(B511,'2-Kosten per locatie'!$A$15:$C$16,3,FALSE)</f>
        <v>#DIV/0!</v>
      </c>
      <c r="O511" s="68">
        <f t="shared" si="35"/>
        <v>0</v>
      </c>
      <c r="P511" s="69">
        <f>IF(L511="nio",0,IF(L511&gt;0,VLOOKUP(H511,'3-Productie normen'!A:I,VLOOKUP(L511,'3-Productie normen'!$B$38:$C$44,2,FALSE),FALSE)))</f>
        <v>0</v>
      </c>
      <c r="Q511" s="69">
        <f t="shared" si="36"/>
        <v>0</v>
      </c>
      <c r="R511" s="70"/>
      <c r="T511" s="43">
        <f t="shared" si="37"/>
        <v>4200</v>
      </c>
    </row>
    <row r="512" spans="2:20" ht="14.1" customHeight="1">
      <c r="B512" s="447" t="s">
        <v>669</v>
      </c>
      <c r="C512" s="447"/>
      <c r="D512" s="447"/>
      <c r="E512" s="448">
        <v>3</v>
      </c>
      <c r="F512" s="513"/>
      <c r="G512" s="453" t="s">
        <v>577</v>
      </c>
      <c r="H512" s="437" t="s">
        <v>209</v>
      </c>
      <c r="I512" s="437" t="s">
        <v>650</v>
      </c>
      <c r="J512" s="457">
        <v>84</v>
      </c>
      <c r="K512" s="449">
        <f t="shared" si="34"/>
        <v>200</v>
      </c>
      <c r="L512" s="399">
        <v>200</v>
      </c>
      <c r="M512" s="67"/>
      <c r="N512" s="68" t="e">
        <f>IF(L512="nio",0,IF(L512&gt;0,L512*J512/P512,0))*VLOOKUP(B512,'2-Kosten per locatie'!$A$15:$C$16,3,FALSE)</f>
        <v>#DIV/0!</v>
      </c>
      <c r="O512" s="68">
        <f t="shared" si="35"/>
        <v>0</v>
      </c>
      <c r="P512" s="69">
        <f>IF(L512="nio",0,IF(L512&gt;0,VLOOKUP(H512,'3-Productie normen'!A:I,VLOOKUP(L512,'3-Productie normen'!$B$38:$C$44,2,FALSE),FALSE)))</f>
        <v>0</v>
      </c>
      <c r="Q512" s="69">
        <f t="shared" si="36"/>
        <v>0</v>
      </c>
      <c r="R512" s="70"/>
      <c r="T512" s="43">
        <f t="shared" si="37"/>
        <v>16800</v>
      </c>
    </row>
    <row r="513" spans="2:20" ht="14.1" customHeight="1">
      <c r="B513" s="447" t="s">
        <v>669</v>
      </c>
      <c r="C513" s="447"/>
      <c r="D513" s="447"/>
      <c r="E513" s="448">
        <v>3</v>
      </c>
      <c r="F513" s="513"/>
      <c r="G513" s="453" t="s">
        <v>624</v>
      </c>
      <c r="H513" s="437" t="s">
        <v>149</v>
      </c>
      <c r="I513" s="437" t="s">
        <v>660</v>
      </c>
      <c r="J513" s="457">
        <v>82</v>
      </c>
      <c r="K513" s="449">
        <f t="shared" si="34"/>
        <v>200</v>
      </c>
      <c r="L513" s="399">
        <v>200</v>
      </c>
      <c r="M513" s="67"/>
      <c r="N513" s="68" t="e">
        <f>IF(L513="nio",0,IF(L513&gt;0,L513*J513/P513,0))*VLOOKUP(B513,'2-Kosten per locatie'!$A$15:$C$16,3,FALSE)</f>
        <v>#DIV/0!</v>
      </c>
      <c r="O513" s="68">
        <f t="shared" si="35"/>
        <v>0</v>
      </c>
      <c r="P513" s="69">
        <f>IF(L513="nio",0,IF(L513&gt;0,VLOOKUP(H513,'3-Productie normen'!A:I,VLOOKUP(L513,'3-Productie normen'!$B$38:$C$44,2,FALSE),FALSE)))</f>
        <v>0</v>
      </c>
      <c r="Q513" s="69">
        <f t="shared" si="36"/>
        <v>0</v>
      </c>
      <c r="R513" s="70"/>
      <c r="T513" s="43">
        <f t="shared" si="37"/>
        <v>16400</v>
      </c>
    </row>
    <row r="514" spans="2:20" ht="14.1" customHeight="1">
      <c r="B514" s="447" t="s">
        <v>669</v>
      </c>
      <c r="C514" s="447"/>
      <c r="D514" s="447"/>
      <c r="E514" s="448">
        <v>3</v>
      </c>
      <c r="F514" s="513"/>
      <c r="G514" s="453" t="s">
        <v>588</v>
      </c>
      <c r="H514" s="447" t="s">
        <v>16</v>
      </c>
      <c r="I514" s="437" t="s">
        <v>661</v>
      </c>
      <c r="J514" s="457">
        <v>7</v>
      </c>
      <c r="K514" s="449">
        <f t="shared" si="34"/>
        <v>400</v>
      </c>
      <c r="L514" s="399">
        <v>200</v>
      </c>
      <c r="M514" s="67">
        <v>200</v>
      </c>
      <c r="N514" s="68" t="e">
        <f>IF(L514="nio",0,IF(L514&gt;0,L514*J514/P514,0))*VLOOKUP(B514,'2-Kosten per locatie'!$A$15:$C$16,3,FALSE)</f>
        <v>#DIV/0!</v>
      </c>
      <c r="O514" s="68" t="e">
        <f t="shared" si="35"/>
        <v>#DIV/0!</v>
      </c>
      <c r="P514" s="69">
        <f>IF(L514="nio",0,IF(L514&gt;0,VLOOKUP(H514,'3-Productie normen'!A:I,VLOOKUP(L514,'3-Productie normen'!$B$38:$C$44,2,FALSE),FALSE)))</f>
        <v>0</v>
      </c>
      <c r="Q514" s="69">
        <f t="shared" si="36"/>
        <v>0</v>
      </c>
      <c r="R514" s="70"/>
      <c r="T514" s="43">
        <f t="shared" si="37"/>
        <v>2800</v>
      </c>
    </row>
    <row r="515" spans="2:20" ht="14.1" customHeight="1">
      <c r="B515" s="447" t="s">
        <v>669</v>
      </c>
      <c r="C515" s="447"/>
      <c r="D515" s="447"/>
      <c r="E515" s="448">
        <v>3</v>
      </c>
      <c r="F515" s="513"/>
      <c r="G515" s="453" t="s">
        <v>577</v>
      </c>
      <c r="H515" s="437" t="s">
        <v>209</v>
      </c>
      <c r="I515" s="437" t="s">
        <v>650</v>
      </c>
      <c r="J515" s="457">
        <v>3</v>
      </c>
      <c r="K515" s="449">
        <f t="shared" si="34"/>
        <v>200</v>
      </c>
      <c r="L515" s="399">
        <v>200</v>
      </c>
      <c r="M515" s="67"/>
      <c r="N515" s="68" t="e">
        <f>IF(L515="nio",0,IF(L515&gt;0,L515*J515/P515,0))*VLOOKUP(B515,'2-Kosten per locatie'!$A$15:$C$16,3,FALSE)</f>
        <v>#DIV/0!</v>
      </c>
      <c r="O515" s="68">
        <f t="shared" si="35"/>
        <v>0</v>
      </c>
      <c r="P515" s="69">
        <f>IF(L515="nio",0,IF(L515&gt;0,VLOOKUP(H515,'3-Productie normen'!A:I,VLOOKUP(L515,'3-Productie normen'!$B$38:$C$44,2,FALSE),FALSE)))</f>
        <v>0</v>
      </c>
      <c r="Q515" s="69">
        <f t="shared" si="36"/>
        <v>0</v>
      </c>
      <c r="R515" s="70"/>
      <c r="T515" s="43">
        <f t="shared" si="37"/>
        <v>600</v>
      </c>
    </row>
    <row r="516" spans="2:20" ht="14.1" customHeight="1">
      <c r="B516" s="447" t="s">
        <v>669</v>
      </c>
      <c r="C516" s="447"/>
      <c r="D516" s="447"/>
      <c r="E516" s="448">
        <v>3</v>
      </c>
      <c r="F516" s="513"/>
      <c r="G516" s="453" t="s">
        <v>589</v>
      </c>
      <c r="H516" s="447" t="s">
        <v>16</v>
      </c>
      <c r="I516" s="437" t="s">
        <v>661</v>
      </c>
      <c r="J516" s="457">
        <v>6</v>
      </c>
      <c r="K516" s="449">
        <f t="shared" si="34"/>
        <v>400</v>
      </c>
      <c r="L516" s="399">
        <v>200</v>
      </c>
      <c r="M516" s="67">
        <v>200</v>
      </c>
      <c r="N516" s="68" t="e">
        <f>IF(L516="nio",0,IF(L516&gt;0,L516*J516/P516,0))*VLOOKUP(B516,'2-Kosten per locatie'!$A$15:$C$16,3,FALSE)</f>
        <v>#DIV/0!</v>
      </c>
      <c r="O516" s="68" t="e">
        <f t="shared" si="35"/>
        <v>#DIV/0!</v>
      </c>
      <c r="P516" s="69">
        <f>IF(L516="nio",0,IF(L516&gt;0,VLOOKUP(H516,'3-Productie normen'!A:I,VLOOKUP(L516,'3-Productie normen'!$B$38:$C$44,2,FALSE),FALSE)))</f>
        <v>0</v>
      </c>
      <c r="Q516" s="69">
        <f t="shared" si="36"/>
        <v>0</v>
      </c>
      <c r="R516" s="70"/>
      <c r="T516" s="43">
        <f t="shared" si="37"/>
        <v>2400</v>
      </c>
    </row>
    <row r="517" spans="2:20" ht="14.1" customHeight="1">
      <c r="B517" s="447" t="s">
        <v>669</v>
      </c>
      <c r="C517" s="447"/>
      <c r="D517" s="447"/>
      <c r="E517" s="448">
        <v>3</v>
      </c>
      <c r="F517" s="513"/>
      <c r="G517" s="453" t="s">
        <v>620</v>
      </c>
      <c r="H517" s="447" t="s">
        <v>685</v>
      </c>
      <c r="I517" s="437" t="s">
        <v>660</v>
      </c>
      <c r="J517" s="457">
        <v>69</v>
      </c>
      <c r="K517" s="449">
        <f t="shared" si="34"/>
        <v>200</v>
      </c>
      <c r="L517" s="399">
        <v>200</v>
      </c>
      <c r="M517" s="67"/>
      <c r="N517" s="68" t="e">
        <f>IF(L517="nio",0,IF(L517&gt;0,L517*J517/P517,0))*VLOOKUP(B517,'2-Kosten per locatie'!$A$15:$C$16,3,FALSE)</f>
        <v>#DIV/0!</v>
      </c>
      <c r="O517" s="68">
        <f t="shared" si="35"/>
        <v>0</v>
      </c>
      <c r="P517" s="69">
        <f>IF(L517="nio",0,IF(L517&gt;0,VLOOKUP(H517,'3-Productie normen'!A:I,VLOOKUP(L517,'3-Productie normen'!$B$38:$C$44,2,FALSE),FALSE)))</f>
        <v>0</v>
      </c>
      <c r="Q517" s="69">
        <f t="shared" si="36"/>
        <v>0</v>
      </c>
      <c r="R517" s="70"/>
      <c r="T517" s="43">
        <f t="shared" si="37"/>
        <v>13800</v>
      </c>
    </row>
    <row r="518" spans="2:20" ht="14.1" customHeight="1">
      <c r="B518" s="447" t="s">
        <v>669</v>
      </c>
      <c r="C518" s="447"/>
      <c r="D518" s="447"/>
      <c r="E518" s="448">
        <v>3</v>
      </c>
      <c r="F518" s="513"/>
      <c r="G518" s="453" t="s">
        <v>625</v>
      </c>
      <c r="H518" s="453" t="s">
        <v>665</v>
      </c>
      <c r="I518" s="437" t="s">
        <v>650</v>
      </c>
      <c r="J518" s="457">
        <v>27</v>
      </c>
      <c r="K518" s="449">
        <f t="shared" si="34"/>
        <v>120</v>
      </c>
      <c r="L518" s="399">
        <v>120</v>
      </c>
      <c r="M518" s="67"/>
      <c r="N518" s="68" t="e">
        <f>IF(L518="nio",0,IF(L518&gt;0,L518*J518/P518,0))*VLOOKUP(B518,'2-Kosten per locatie'!$A$15:$C$16,3,FALSE)</f>
        <v>#DIV/0!</v>
      </c>
      <c r="O518" s="68">
        <f t="shared" si="35"/>
        <v>0</v>
      </c>
      <c r="P518" s="69">
        <f>IF(L518="nio",0,IF(L518&gt;0,VLOOKUP(H518,'3-Productie normen'!A:I,VLOOKUP(L518,'3-Productie normen'!$B$38:$C$44,2,FALSE),FALSE)))</f>
        <v>0</v>
      </c>
      <c r="Q518" s="69">
        <f t="shared" si="36"/>
        <v>0</v>
      </c>
      <c r="R518" s="70"/>
      <c r="T518" s="43">
        <f t="shared" si="37"/>
        <v>3240</v>
      </c>
    </row>
    <row r="519" spans="2:20" ht="14.1" customHeight="1">
      <c r="B519" s="447" t="s">
        <v>669</v>
      </c>
      <c r="C519" s="447"/>
      <c r="D519" s="447"/>
      <c r="E519" s="448">
        <v>3</v>
      </c>
      <c r="F519" s="513"/>
      <c r="G519" s="453" t="s">
        <v>577</v>
      </c>
      <c r="H519" s="437" t="s">
        <v>209</v>
      </c>
      <c r="I519" s="437" t="s">
        <v>650</v>
      </c>
      <c r="J519" s="457">
        <v>98</v>
      </c>
      <c r="K519" s="449">
        <f t="shared" si="34"/>
        <v>200</v>
      </c>
      <c r="L519" s="399">
        <v>200</v>
      </c>
      <c r="M519" s="67"/>
      <c r="N519" s="68" t="e">
        <f>IF(L519="nio",0,IF(L519&gt;0,L519*J519/P519,0))*VLOOKUP(B519,'2-Kosten per locatie'!$A$15:$C$16,3,FALSE)</f>
        <v>#DIV/0!</v>
      </c>
      <c r="O519" s="68">
        <f t="shared" si="35"/>
        <v>0</v>
      </c>
      <c r="P519" s="69">
        <f>IF(L519="nio",0,IF(L519&gt;0,VLOOKUP(H519,'3-Productie normen'!A:I,VLOOKUP(L519,'3-Productie normen'!$B$38:$C$44,2,FALSE),FALSE)))</f>
        <v>0</v>
      </c>
      <c r="Q519" s="69">
        <f t="shared" si="36"/>
        <v>0</v>
      </c>
      <c r="R519" s="70"/>
      <c r="T519" s="43">
        <f t="shared" si="37"/>
        <v>19600</v>
      </c>
    </row>
    <row r="520" spans="2:20" ht="14.1" customHeight="1">
      <c r="B520" s="447" t="s">
        <v>669</v>
      </c>
      <c r="C520" s="447"/>
      <c r="D520" s="447"/>
      <c r="E520" s="448">
        <v>3</v>
      </c>
      <c r="F520" s="513"/>
      <c r="G520" s="453" t="s">
        <v>626</v>
      </c>
      <c r="H520" s="437" t="s">
        <v>686</v>
      </c>
      <c r="I520" s="437" t="s">
        <v>660</v>
      </c>
      <c r="J520" s="457">
        <v>68</v>
      </c>
      <c r="K520" s="449">
        <f t="shared" si="34"/>
        <v>200</v>
      </c>
      <c r="L520" s="399">
        <v>200</v>
      </c>
      <c r="M520" s="67"/>
      <c r="N520" s="68" t="e">
        <f>IF(L520="nio",0,IF(L520&gt;0,L520*J520/P520,0))*VLOOKUP(B520,'2-Kosten per locatie'!$A$15:$C$16,3,FALSE)</f>
        <v>#DIV/0!</v>
      </c>
      <c r="O520" s="68">
        <f t="shared" si="35"/>
        <v>0</v>
      </c>
      <c r="P520" s="69">
        <f>IF(L520="nio",0,IF(L520&gt;0,VLOOKUP(H520,'3-Productie normen'!A:I,VLOOKUP(L520,'3-Productie normen'!$B$38:$C$44,2,FALSE),FALSE)))</f>
        <v>0</v>
      </c>
      <c r="Q520" s="69">
        <f t="shared" si="36"/>
        <v>0</v>
      </c>
      <c r="R520" s="70"/>
      <c r="T520" s="43">
        <f t="shared" si="37"/>
        <v>13600</v>
      </c>
    </row>
    <row r="521" spans="2:20" ht="14.1" customHeight="1">
      <c r="B521" s="447" t="s">
        <v>669</v>
      </c>
      <c r="C521" s="447"/>
      <c r="D521" s="447"/>
      <c r="E521" s="448">
        <v>3</v>
      </c>
      <c r="F521" s="513"/>
      <c r="G521" s="453" t="s">
        <v>625</v>
      </c>
      <c r="H521" s="453" t="s">
        <v>665</v>
      </c>
      <c r="I521" s="437" t="s">
        <v>650</v>
      </c>
      <c r="J521" s="457">
        <v>29</v>
      </c>
      <c r="K521" s="449">
        <f t="shared" si="34"/>
        <v>120</v>
      </c>
      <c r="L521" s="399">
        <v>120</v>
      </c>
      <c r="M521" s="67"/>
      <c r="N521" s="68" t="e">
        <f>IF(L521="nio",0,IF(L521&gt;0,L521*J521/P521,0))*VLOOKUP(B521,'2-Kosten per locatie'!$A$15:$C$16,3,FALSE)</f>
        <v>#DIV/0!</v>
      </c>
      <c r="O521" s="68">
        <f t="shared" si="35"/>
        <v>0</v>
      </c>
      <c r="P521" s="69">
        <f>IF(L521="nio",0,IF(L521&gt;0,VLOOKUP(H521,'3-Productie normen'!A:I,VLOOKUP(L521,'3-Productie normen'!$B$38:$C$44,2,FALSE),FALSE)))</f>
        <v>0</v>
      </c>
      <c r="Q521" s="69">
        <f t="shared" si="36"/>
        <v>0</v>
      </c>
      <c r="R521" s="70"/>
      <c r="T521" s="43">
        <f t="shared" si="37"/>
        <v>3480</v>
      </c>
    </row>
    <row r="522" spans="2:20" ht="14.1" customHeight="1">
      <c r="B522" s="447" t="s">
        <v>669</v>
      </c>
      <c r="C522" s="447"/>
      <c r="D522" s="447"/>
      <c r="E522" s="448">
        <v>3</v>
      </c>
      <c r="F522" s="513"/>
      <c r="G522" s="453" t="s">
        <v>627</v>
      </c>
      <c r="H522" s="437" t="s">
        <v>686</v>
      </c>
      <c r="I522" s="437" t="s">
        <v>660</v>
      </c>
      <c r="J522" s="457">
        <v>69</v>
      </c>
      <c r="K522" s="449">
        <f t="shared" si="34"/>
        <v>200</v>
      </c>
      <c r="L522" s="399">
        <v>200</v>
      </c>
      <c r="M522" s="67"/>
      <c r="N522" s="68" t="e">
        <f>IF(L522="nio",0,IF(L522&gt;0,L522*J522/P522,0))*VLOOKUP(B522,'2-Kosten per locatie'!$A$15:$C$16,3,FALSE)</f>
        <v>#DIV/0!</v>
      </c>
      <c r="O522" s="68">
        <f t="shared" si="35"/>
        <v>0</v>
      </c>
      <c r="P522" s="69">
        <f>IF(L522="nio",0,IF(L522&gt;0,VLOOKUP(H522,'3-Productie normen'!A:I,VLOOKUP(L522,'3-Productie normen'!$B$38:$C$44,2,FALSE),FALSE)))</f>
        <v>0</v>
      </c>
      <c r="Q522" s="69">
        <f t="shared" si="36"/>
        <v>0</v>
      </c>
      <c r="R522" s="70"/>
      <c r="T522" s="43">
        <f t="shared" si="37"/>
        <v>13800</v>
      </c>
    </row>
    <row r="523" spans="2:20" ht="14.1" customHeight="1">
      <c r="B523" s="447" t="s">
        <v>669</v>
      </c>
      <c r="C523" s="447"/>
      <c r="D523" s="447"/>
      <c r="E523" s="448">
        <v>3</v>
      </c>
      <c r="F523" s="513"/>
      <c r="G523" s="453" t="s">
        <v>588</v>
      </c>
      <c r="H523" s="447" t="s">
        <v>16</v>
      </c>
      <c r="I523" s="437" t="s">
        <v>661</v>
      </c>
      <c r="J523" s="457">
        <v>7</v>
      </c>
      <c r="K523" s="449">
        <f t="shared" si="34"/>
        <v>400</v>
      </c>
      <c r="L523" s="399">
        <v>200</v>
      </c>
      <c r="M523" s="67">
        <v>200</v>
      </c>
      <c r="N523" s="68" t="e">
        <f>IF(L523="nio",0,IF(L523&gt;0,L523*J523/P523,0))*VLOOKUP(B523,'2-Kosten per locatie'!$A$15:$C$16,3,FALSE)</f>
        <v>#DIV/0!</v>
      </c>
      <c r="O523" s="68" t="e">
        <f t="shared" si="35"/>
        <v>#DIV/0!</v>
      </c>
      <c r="P523" s="69">
        <f>IF(L523="nio",0,IF(L523&gt;0,VLOOKUP(H523,'3-Productie normen'!A:I,VLOOKUP(L523,'3-Productie normen'!$B$38:$C$44,2,FALSE),FALSE)))</f>
        <v>0</v>
      </c>
      <c r="Q523" s="69">
        <f t="shared" si="36"/>
        <v>0</v>
      </c>
      <c r="R523" s="70"/>
      <c r="T523" s="43">
        <f t="shared" si="37"/>
        <v>2800</v>
      </c>
    </row>
    <row r="524" spans="2:20" ht="14.1" customHeight="1">
      <c r="B524" s="447" t="s">
        <v>669</v>
      </c>
      <c r="C524" s="447"/>
      <c r="D524" s="447"/>
      <c r="E524" s="448">
        <v>3</v>
      </c>
      <c r="F524" s="513"/>
      <c r="G524" s="453" t="s">
        <v>597</v>
      </c>
      <c r="H524" s="437" t="s">
        <v>207</v>
      </c>
      <c r="I524" s="437" t="s">
        <v>650</v>
      </c>
      <c r="J524" s="457">
        <v>46</v>
      </c>
      <c r="K524" s="449">
        <f t="shared" si="34"/>
        <v>120</v>
      </c>
      <c r="L524" s="399">
        <v>120</v>
      </c>
      <c r="M524" s="67"/>
      <c r="N524" s="68" t="e">
        <f>IF(L524="nio",0,IF(L524&gt;0,L524*J524/P524,0))*VLOOKUP(B524,'2-Kosten per locatie'!$A$15:$C$16,3,FALSE)</f>
        <v>#DIV/0!</v>
      </c>
      <c r="O524" s="68">
        <f t="shared" si="35"/>
        <v>0</v>
      </c>
      <c r="P524" s="69">
        <f>IF(L524="nio",0,IF(L524&gt;0,VLOOKUP(H524,'3-Productie normen'!A:I,VLOOKUP(L524,'3-Productie normen'!$B$38:$C$44,2,FALSE),FALSE)))</f>
        <v>0</v>
      </c>
      <c r="Q524" s="69">
        <f t="shared" si="36"/>
        <v>0</v>
      </c>
      <c r="R524" s="70"/>
      <c r="T524" s="43">
        <f t="shared" si="37"/>
        <v>5520</v>
      </c>
    </row>
    <row r="525" spans="2:20" ht="14.1" customHeight="1">
      <c r="B525" s="447" t="s">
        <v>669</v>
      </c>
      <c r="C525" s="447"/>
      <c r="D525" s="447"/>
      <c r="E525" s="448">
        <v>3</v>
      </c>
      <c r="F525" s="513"/>
      <c r="G525" s="453" t="s">
        <v>364</v>
      </c>
      <c r="H525" s="453" t="s">
        <v>665</v>
      </c>
      <c r="I525" s="437" t="s">
        <v>650</v>
      </c>
      <c r="J525" s="457">
        <v>3</v>
      </c>
      <c r="K525" s="449">
        <f t="shared" si="34"/>
        <v>12</v>
      </c>
      <c r="L525" s="399">
        <v>12</v>
      </c>
      <c r="M525" s="67"/>
      <c r="N525" s="68" t="e">
        <f>IF(L525="nio",0,IF(L525&gt;0,L525*J525/P525,0))*VLOOKUP(B525,'2-Kosten per locatie'!$A$15:$C$16,3,FALSE)</f>
        <v>#DIV/0!</v>
      </c>
      <c r="O525" s="68">
        <f t="shared" si="35"/>
        <v>0</v>
      </c>
      <c r="P525" s="69">
        <f>IF(L525="nio",0,IF(L525&gt;0,VLOOKUP(H525,'3-Productie normen'!A:I,VLOOKUP(L525,'3-Productie normen'!$B$38:$C$44,2,FALSE),FALSE)))</f>
        <v>0</v>
      </c>
      <c r="Q525" s="69">
        <f t="shared" si="36"/>
        <v>0</v>
      </c>
      <c r="R525" s="70"/>
      <c r="T525" s="43">
        <f t="shared" si="37"/>
        <v>36</v>
      </c>
    </row>
    <row r="526" spans="2:20" ht="14.1" customHeight="1">
      <c r="B526" s="447" t="s">
        <v>669</v>
      </c>
      <c r="C526" s="447"/>
      <c r="D526" s="447"/>
      <c r="E526" s="448">
        <v>3</v>
      </c>
      <c r="F526" s="513"/>
      <c r="G526" s="453" t="s">
        <v>577</v>
      </c>
      <c r="H526" s="437" t="s">
        <v>209</v>
      </c>
      <c r="I526" s="437" t="s">
        <v>650</v>
      </c>
      <c r="J526" s="457">
        <v>5</v>
      </c>
      <c r="K526" s="449">
        <f t="shared" si="34"/>
        <v>200</v>
      </c>
      <c r="L526" s="399">
        <v>200</v>
      </c>
      <c r="M526" s="67"/>
      <c r="N526" s="68" t="e">
        <f>IF(L526="nio",0,IF(L526&gt;0,L526*J526/P526,0))*VLOOKUP(B526,'2-Kosten per locatie'!$A$15:$C$16,3,FALSE)</f>
        <v>#DIV/0!</v>
      </c>
      <c r="O526" s="68">
        <f t="shared" si="35"/>
        <v>0</v>
      </c>
      <c r="P526" s="69">
        <f>IF(L526="nio",0,IF(L526&gt;0,VLOOKUP(H526,'3-Productie normen'!A:I,VLOOKUP(L526,'3-Productie normen'!$B$38:$C$44,2,FALSE),FALSE)))</f>
        <v>0</v>
      </c>
      <c r="Q526" s="69">
        <f t="shared" si="36"/>
        <v>0</v>
      </c>
      <c r="R526" s="70"/>
      <c r="T526" s="43">
        <f t="shared" si="37"/>
        <v>1000</v>
      </c>
    </row>
    <row r="527" spans="2:20" ht="14.1" customHeight="1">
      <c r="B527" s="447" t="s">
        <v>669</v>
      </c>
      <c r="C527" s="447"/>
      <c r="D527" s="447"/>
      <c r="E527" s="448">
        <v>3</v>
      </c>
      <c r="F527" s="513"/>
      <c r="G527" s="453" t="s">
        <v>588</v>
      </c>
      <c r="H527" s="447" t="s">
        <v>16</v>
      </c>
      <c r="I527" s="437" t="s">
        <v>661</v>
      </c>
      <c r="J527" s="457">
        <v>5</v>
      </c>
      <c r="K527" s="449">
        <f t="shared" si="34"/>
        <v>400</v>
      </c>
      <c r="L527" s="399">
        <v>200</v>
      </c>
      <c r="M527" s="67">
        <v>200</v>
      </c>
      <c r="N527" s="68" t="e">
        <f>IF(L527="nio",0,IF(L527&gt;0,L527*J527/P527,0))*VLOOKUP(B527,'2-Kosten per locatie'!$A$15:$C$16,3,FALSE)</f>
        <v>#DIV/0!</v>
      </c>
      <c r="O527" s="68" t="e">
        <f t="shared" si="35"/>
        <v>#DIV/0!</v>
      </c>
      <c r="P527" s="69">
        <f>IF(L527="nio",0,IF(L527&gt;0,VLOOKUP(H527,'3-Productie normen'!A:I,VLOOKUP(L527,'3-Productie normen'!$B$38:$C$44,2,FALSE),FALSE)))</f>
        <v>0</v>
      </c>
      <c r="Q527" s="69">
        <f t="shared" si="36"/>
        <v>0</v>
      </c>
      <c r="R527" s="70"/>
      <c r="T527" s="43">
        <f t="shared" si="37"/>
        <v>2000</v>
      </c>
    </row>
    <row r="528" spans="2:20" ht="14.1" customHeight="1">
      <c r="B528" s="447" t="s">
        <v>669</v>
      </c>
      <c r="C528" s="447"/>
      <c r="D528" s="447"/>
      <c r="E528" s="448">
        <v>3</v>
      </c>
      <c r="F528" s="513"/>
      <c r="G528" s="453" t="s">
        <v>628</v>
      </c>
      <c r="H528" s="447" t="s">
        <v>685</v>
      </c>
      <c r="I528" s="437" t="s">
        <v>650</v>
      </c>
      <c r="J528" s="457">
        <v>56</v>
      </c>
      <c r="K528" s="449">
        <f t="shared" si="34"/>
        <v>200</v>
      </c>
      <c r="L528" s="399">
        <v>200</v>
      </c>
      <c r="M528" s="67"/>
      <c r="N528" s="68" t="e">
        <f>IF(L528="nio",0,IF(L528&gt;0,L528*J528/P528,0))*VLOOKUP(B528,'2-Kosten per locatie'!$A$15:$C$16,3,FALSE)</f>
        <v>#DIV/0!</v>
      </c>
      <c r="O528" s="68">
        <f t="shared" si="35"/>
        <v>0</v>
      </c>
      <c r="P528" s="69">
        <f>IF(L528="nio",0,IF(L528&gt;0,VLOOKUP(H528,'3-Productie normen'!A:I,VLOOKUP(L528,'3-Productie normen'!$B$38:$C$44,2,FALSE),FALSE)))</f>
        <v>0</v>
      </c>
      <c r="Q528" s="69">
        <f t="shared" si="36"/>
        <v>0</v>
      </c>
      <c r="R528" s="70"/>
      <c r="T528" s="43">
        <f t="shared" si="37"/>
        <v>11200</v>
      </c>
    </row>
    <row r="529" spans="2:20" ht="14.1" customHeight="1">
      <c r="B529" s="447" t="s">
        <v>669</v>
      </c>
      <c r="C529" s="447"/>
      <c r="D529" s="447"/>
      <c r="E529" s="448">
        <v>3</v>
      </c>
      <c r="F529" s="513"/>
      <c r="G529" s="453" t="s">
        <v>577</v>
      </c>
      <c r="H529" s="437" t="s">
        <v>209</v>
      </c>
      <c r="I529" s="437" t="s">
        <v>650</v>
      </c>
      <c r="J529" s="457">
        <v>96</v>
      </c>
      <c r="K529" s="449">
        <f t="shared" si="34"/>
        <v>200</v>
      </c>
      <c r="L529" s="399">
        <v>200</v>
      </c>
      <c r="M529" s="67"/>
      <c r="N529" s="68" t="e">
        <f>IF(L529="nio",0,IF(L529&gt;0,L529*J529/P529,0))*VLOOKUP(B529,'2-Kosten per locatie'!$A$15:$C$16,3,FALSE)</f>
        <v>#DIV/0!</v>
      </c>
      <c r="O529" s="68">
        <f t="shared" si="35"/>
        <v>0</v>
      </c>
      <c r="P529" s="69">
        <f>IF(L529="nio",0,IF(L529&gt;0,VLOOKUP(H529,'3-Productie normen'!A:I,VLOOKUP(L529,'3-Productie normen'!$B$38:$C$44,2,FALSE),FALSE)))</f>
        <v>0</v>
      </c>
      <c r="Q529" s="69">
        <f t="shared" si="36"/>
        <v>0</v>
      </c>
      <c r="R529" s="70"/>
      <c r="T529" s="43">
        <f t="shared" si="37"/>
        <v>19200</v>
      </c>
    </row>
    <row r="530" spans="2:20" ht="14.1" customHeight="1">
      <c r="B530" s="447" t="s">
        <v>669</v>
      </c>
      <c r="C530" s="447"/>
      <c r="D530" s="447"/>
      <c r="E530" s="448">
        <v>3</v>
      </c>
      <c r="F530" s="513"/>
      <c r="G530" s="453" t="s">
        <v>619</v>
      </c>
      <c r="H530" s="437" t="s">
        <v>686</v>
      </c>
      <c r="I530" s="437" t="s">
        <v>650</v>
      </c>
      <c r="J530" s="457">
        <v>105</v>
      </c>
      <c r="K530" s="449">
        <f t="shared" si="34"/>
        <v>200</v>
      </c>
      <c r="L530" s="399">
        <v>200</v>
      </c>
      <c r="M530" s="67"/>
      <c r="N530" s="68" t="e">
        <f>IF(L530="nio",0,IF(L530&gt;0,L530*J530/P530,0))*VLOOKUP(B530,'2-Kosten per locatie'!$A$15:$C$16,3,FALSE)</f>
        <v>#DIV/0!</v>
      </c>
      <c r="O530" s="68">
        <f t="shared" si="35"/>
        <v>0</v>
      </c>
      <c r="P530" s="69">
        <f>IF(L530="nio",0,IF(L530&gt;0,VLOOKUP(H530,'3-Productie normen'!A:I,VLOOKUP(L530,'3-Productie normen'!$B$38:$C$44,2,FALSE),FALSE)))</f>
        <v>0</v>
      </c>
      <c r="Q530" s="69">
        <f t="shared" si="36"/>
        <v>0</v>
      </c>
      <c r="R530" s="70"/>
      <c r="T530" s="43">
        <f t="shared" si="37"/>
        <v>21000</v>
      </c>
    </row>
    <row r="531" spans="2:20" ht="14.1" customHeight="1">
      <c r="B531" s="447" t="s">
        <v>669</v>
      </c>
      <c r="C531" s="447"/>
      <c r="D531" s="447"/>
      <c r="E531" s="448">
        <v>3</v>
      </c>
      <c r="F531" s="513"/>
      <c r="G531" s="453" t="s">
        <v>603</v>
      </c>
      <c r="H531" s="437" t="s">
        <v>149</v>
      </c>
      <c r="I531" s="437" t="s">
        <v>650</v>
      </c>
      <c r="J531" s="457">
        <v>18</v>
      </c>
      <c r="K531" s="449">
        <f t="shared" si="34"/>
        <v>120</v>
      </c>
      <c r="L531" s="399">
        <v>120</v>
      </c>
      <c r="M531" s="67"/>
      <c r="N531" s="68" t="e">
        <f>IF(L531="nio",0,IF(L531&gt;0,L531*J531/P531,0))*VLOOKUP(B531,'2-Kosten per locatie'!$A$15:$C$16,3,FALSE)</f>
        <v>#DIV/0!</v>
      </c>
      <c r="O531" s="68">
        <f t="shared" si="35"/>
        <v>0</v>
      </c>
      <c r="P531" s="69">
        <f>IF(L531="nio",0,IF(L531&gt;0,VLOOKUP(H531,'3-Productie normen'!A:I,VLOOKUP(L531,'3-Productie normen'!$B$38:$C$44,2,FALSE),FALSE)))</f>
        <v>0</v>
      </c>
      <c r="Q531" s="69">
        <f t="shared" si="36"/>
        <v>0</v>
      </c>
      <c r="R531" s="70"/>
      <c r="T531" s="43">
        <f t="shared" si="37"/>
        <v>2160</v>
      </c>
    </row>
    <row r="532" spans="2:20" ht="14.1" customHeight="1">
      <c r="B532" s="447" t="s">
        <v>669</v>
      </c>
      <c r="C532" s="447"/>
      <c r="D532" s="447"/>
      <c r="E532" s="448">
        <v>3</v>
      </c>
      <c r="F532" s="513"/>
      <c r="G532" s="453" t="s">
        <v>603</v>
      </c>
      <c r="H532" s="437" t="s">
        <v>149</v>
      </c>
      <c r="I532" s="437" t="s">
        <v>650</v>
      </c>
      <c r="J532" s="457">
        <v>13</v>
      </c>
      <c r="K532" s="449">
        <f t="shared" si="34"/>
        <v>120</v>
      </c>
      <c r="L532" s="399">
        <v>120</v>
      </c>
      <c r="M532" s="67"/>
      <c r="N532" s="68" t="e">
        <f>IF(L532="nio",0,IF(L532&gt;0,L532*J532/P532,0))*VLOOKUP(B532,'2-Kosten per locatie'!$A$15:$C$16,3,FALSE)</f>
        <v>#DIV/0!</v>
      </c>
      <c r="O532" s="68">
        <f t="shared" si="35"/>
        <v>0</v>
      </c>
      <c r="P532" s="69">
        <f>IF(L532="nio",0,IF(L532&gt;0,VLOOKUP(H532,'3-Productie normen'!A:I,VLOOKUP(L532,'3-Productie normen'!$B$38:$C$44,2,FALSE),FALSE)))</f>
        <v>0</v>
      </c>
      <c r="Q532" s="69">
        <f t="shared" si="36"/>
        <v>0</v>
      </c>
      <c r="R532" s="70"/>
      <c r="T532" s="43">
        <f t="shared" si="37"/>
        <v>1560</v>
      </c>
    </row>
    <row r="533" spans="2:20" ht="14.1" customHeight="1">
      <c r="B533" s="447" t="s">
        <v>669</v>
      </c>
      <c r="C533" s="447"/>
      <c r="D533" s="447"/>
      <c r="E533" s="448">
        <v>3</v>
      </c>
      <c r="F533" s="513"/>
      <c r="G533" s="453" t="s">
        <v>597</v>
      </c>
      <c r="H533" s="437" t="s">
        <v>207</v>
      </c>
      <c r="I533" s="437" t="s">
        <v>650</v>
      </c>
      <c r="J533" s="457">
        <v>35</v>
      </c>
      <c r="K533" s="449">
        <f t="shared" si="34"/>
        <v>120</v>
      </c>
      <c r="L533" s="399">
        <v>120</v>
      </c>
      <c r="M533" s="67"/>
      <c r="N533" s="68" t="e">
        <f>IF(L533="nio",0,IF(L533&gt;0,L533*J533/P533,0))*VLOOKUP(B533,'2-Kosten per locatie'!$A$15:$C$16,3,FALSE)</f>
        <v>#DIV/0!</v>
      </c>
      <c r="O533" s="68">
        <f t="shared" si="35"/>
        <v>0</v>
      </c>
      <c r="P533" s="69">
        <f>IF(L533="nio",0,IF(L533&gt;0,VLOOKUP(H533,'3-Productie normen'!A:I,VLOOKUP(L533,'3-Productie normen'!$B$38:$C$44,2,FALSE),FALSE)))</f>
        <v>0</v>
      </c>
      <c r="Q533" s="69">
        <f t="shared" si="36"/>
        <v>0</v>
      </c>
      <c r="R533" s="70"/>
      <c r="T533" s="43">
        <f t="shared" si="37"/>
        <v>4200</v>
      </c>
    </row>
    <row r="534" spans="2:20" ht="14.1" customHeight="1">
      <c r="B534" s="447" t="s">
        <v>669</v>
      </c>
      <c r="C534" s="447"/>
      <c r="D534" s="447"/>
      <c r="E534" s="448">
        <v>3</v>
      </c>
      <c r="F534" s="513"/>
      <c r="G534" s="453" t="s">
        <v>577</v>
      </c>
      <c r="H534" s="437" t="s">
        <v>209</v>
      </c>
      <c r="I534" s="437" t="s">
        <v>650</v>
      </c>
      <c r="J534" s="457">
        <v>96</v>
      </c>
      <c r="K534" s="449">
        <f t="shared" si="34"/>
        <v>200</v>
      </c>
      <c r="L534" s="399">
        <v>200</v>
      </c>
      <c r="M534" s="67"/>
      <c r="N534" s="68" t="e">
        <f>IF(L534="nio",0,IF(L534&gt;0,L534*J534/P534,0))*VLOOKUP(B534,'2-Kosten per locatie'!$A$15:$C$16,3,FALSE)</f>
        <v>#DIV/0!</v>
      </c>
      <c r="O534" s="68">
        <f t="shared" si="35"/>
        <v>0</v>
      </c>
      <c r="P534" s="69">
        <f>IF(L534="nio",0,IF(L534&gt;0,VLOOKUP(H534,'3-Productie normen'!A:I,VLOOKUP(L534,'3-Productie normen'!$B$38:$C$44,2,FALSE),FALSE)))</f>
        <v>0</v>
      </c>
      <c r="Q534" s="69">
        <f t="shared" si="36"/>
        <v>0</v>
      </c>
      <c r="R534" s="70"/>
      <c r="T534" s="43">
        <f t="shared" si="37"/>
        <v>19200</v>
      </c>
    </row>
    <row r="535" spans="2:20" ht="14.1" customHeight="1">
      <c r="B535" s="447" t="s">
        <v>669</v>
      </c>
      <c r="C535" s="447"/>
      <c r="D535" s="447"/>
      <c r="E535" s="448">
        <v>3</v>
      </c>
      <c r="F535" s="513"/>
      <c r="G535" s="453" t="s">
        <v>315</v>
      </c>
      <c r="H535" s="447" t="s">
        <v>685</v>
      </c>
      <c r="I535" s="437" t="s">
        <v>650</v>
      </c>
      <c r="J535" s="457">
        <v>35</v>
      </c>
      <c r="K535" s="449">
        <f t="shared" si="34"/>
        <v>200</v>
      </c>
      <c r="L535" s="399">
        <v>200</v>
      </c>
      <c r="M535" s="67"/>
      <c r="N535" s="68" t="e">
        <f>IF(L535="nio",0,IF(L535&gt;0,L535*J535/P535,0))*VLOOKUP(B535,'2-Kosten per locatie'!$A$15:$C$16,3,FALSE)</f>
        <v>#DIV/0!</v>
      </c>
      <c r="O535" s="68">
        <f t="shared" si="35"/>
        <v>0</v>
      </c>
      <c r="P535" s="69">
        <f>IF(L535="nio",0,IF(L535&gt;0,VLOOKUP(H535,'3-Productie normen'!A:I,VLOOKUP(L535,'3-Productie normen'!$B$38:$C$44,2,FALSE),FALSE)))</f>
        <v>0</v>
      </c>
      <c r="Q535" s="69">
        <f t="shared" si="36"/>
        <v>0</v>
      </c>
      <c r="R535" s="70"/>
      <c r="T535" s="43">
        <f t="shared" si="37"/>
        <v>7000</v>
      </c>
    </row>
    <row r="536" spans="2:20" ht="14.1" customHeight="1">
      <c r="B536" s="447" t="s">
        <v>669</v>
      </c>
      <c r="C536" s="447"/>
      <c r="D536" s="447"/>
      <c r="E536" s="448">
        <v>3</v>
      </c>
      <c r="F536" s="513"/>
      <c r="G536" s="453" t="s">
        <v>315</v>
      </c>
      <c r="H536" s="447" t="s">
        <v>685</v>
      </c>
      <c r="I536" s="437" t="s">
        <v>650</v>
      </c>
      <c r="J536" s="457">
        <v>56</v>
      </c>
      <c r="K536" s="449">
        <f t="shared" si="34"/>
        <v>200</v>
      </c>
      <c r="L536" s="399">
        <v>200</v>
      </c>
      <c r="M536" s="67"/>
      <c r="N536" s="68" t="e">
        <f>IF(L536="nio",0,IF(L536&gt;0,L536*J536/P536,0))*VLOOKUP(B536,'2-Kosten per locatie'!$A$15:$C$16,3,FALSE)</f>
        <v>#DIV/0!</v>
      </c>
      <c r="O536" s="68">
        <f t="shared" si="35"/>
        <v>0</v>
      </c>
      <c r="P536" s="69">
        <f>IF(L536="nio",0,IF(L536&gt;0,VLOOKUP(H536,'3-Productie normen'!A:I,VLOOKUP(L536,'3-Productie normen'!$B$38:$C$44,2,FALSE),FALSE)))</f>
        <v>0</v>
      </c>
      <c r="Q536" s="69">
        <f t="shared" si="36"/>
        <v>0</v>
      </c>
      <c r="R536" s="70"/>
      <c r="T536" s="43">
        <f t="shared" si="37"/>
        <v>11200</v>
      </c>
    </row>
    <row r="537" spans="2:20" ht="14.1" customHeight="1">
      <c r="B537" s="447" t="s">
        <v>669</v>
      </c>
      <c r="C537" s="447"/>
      <c r="D537" s="447"/>
      <c r="E537" s="448">
        <v>3</v>
      </c>
      <c r="F537" s="513"/>
      <c r="G537" s="453" t="s">
        <v>588</v>
      </c>
      <c r="H537" s="447" t="s">
        <v>16</v>
      </c>
      <c r="I537" s="437" t="s">
        <v>661</v>
      </c>
      <c r="J537" s="457">
        <v>8</v>
      </c>
      <c r="K537" s="449">
        <f t="shared" si="34"/>
        <v>400</v>
      </c>
      <c r="L537" s="399">
        <v>200</v>
      </c>
      <c r="M537" s="67">
        <v>200</v>
      </c>
      <c r="N537" s="68" t="e">
        <f>IF(L537="nio",0,IF(L537&gt;0,L537*J537/P537,0))*VLOOKUP(B537,'2-Kosten per locatie'!$A$15:$C$16,3,FALSE)</f>
        <v>#DIV/0!</v>
      </c>
      <c r="O537" s="68" t="e">
        <f t="shared" si="35"/>
        <v>#DIV/0!</v>
      </c>
      <c r="P537" s="69">
        <f>IF(L537="nio",0,IF(L537&gt;0,VLOOKUP(H537,'3-Productie normen'!A:I,VLOOKUP(L537,'3-Productie normen'!$B$38:$C$44,2,FALSE),FALSE)))</f>
        <v>0</v>
      </c>
      <c r="Q537" s="69">
        <f t="shared" si="36"/>
        <v>0</v>
      </c>
      <c r="R537" s="70"/>
      <c r="T537" s="43">
        <f t="shared" si="37"/>
        <v>3200</v>
      </c>
    </row>
    <row r="538" spans="2:20" ht="14.1" customHeight="1">
      <c r="B538" s="447" t="s">
        <v>669</v>
      </c>
      <c r="C538" s="447"/>
      <c r="D538" s="447"/>
      <c r="E538" s="448">
        <v>3</v>
      </c>
      <c r="F538" s="513"/>
      <c r="G538" s="453" t="s">
        <v>577</v>
      </c>
      <c r="H538" s="437" t="s">
        <v>209</v>
      </c>
      <c r="I538" s="437" t="s">
        <v>650</v>
      </c>
      <c r="J538" s="457">
        <v>7</v>
      </c>
      <c r="K538" s="449">
        <f t="shared" si="34"/>
        <v>200</v>
      </c>
      <c r="L538" s="399">
        <v>200</v>
      </c>
      <c r="M538" s="67"/>
      <c r="N538" s="68" t="e">
        <f>IF(L538="nio",0,IF(L538&gt;0,L538*J538/P538,0))*VLOOKUP(B538,'2-Kosten per locatie'!$A$15:$C$16,3,FALSE)</f>
        <v>#DIV/0!</v>
      </c>
      <c r="O538" s="68">
        <f t="shared" si="35"/>
        <v>0</v>
      </c>
      <c r="P538" s="69">
        <f>IF(L538="nio",0,IF(L538&gt;0,VLOOKUP(H538,'3-Productie normen'!A:I,VLOOKUP(L538,'3-Productie normen'!$B$38:$C$44,2,FALSE),FALSE)))</f>
        <v>0</v>
      </c>
      <c r="Q538" s="69">
        <f t="shared" si="36"/>
        <v>0</v>
      </c>
      <c r="R538" s="70"/>
      <c r="T538" s="43">
        <f t="shared" si="37"/>
        <v>1400</v>
      </c>
    </row>
    <row r="539" spans="2:20" ht="14.1" customHeight="1">
      <c r="B539" s="447" t="s">
        <v>669</v>
      </c>
      <c r="C539" s="447"/>
      <c r="D539" s="447"/>
      <c r="E539" s="448">
        <v>3</v>
      </c>
      <c r="F539" s="513"/>
      <c r="G539" s="453" t="s">
        <v>364</v>
      </c>
      <c r="H539" s="453" t="s">
        <v>665</v>
      </c>
      <c r="I539" s="437" t="s">
        <v>650</v>
      </c>
      <c r="J539" s="457">
        <v>5</v>
      </c>
      <c r="K539" s="449">
        <f t="shared" si="34"/>
        <v>12</v>
      </c>
      <c r="L539" s="399">
        <v>12</v>
      </c>
      <c r="M539" s="67"/>
      <c r="N539" s="68" t="e">
        <f>IF(L539="nio",0,IF(L539&gt;0,L539*J539/P539,0))*VLOOKUP(B539,'2-Kosten per locatie'!$A$15:$C$16,3,FALSE)</f>
        <v>#DIV/0!</v>
      </c>
      <c r="O539" s="68">
        <f t="shared" si="35"/>
        <v>0</v>
      </c>
      <c r="P539" s="69">
        <f>IF(L539="nio",0,IF(L539&gt;0,VLOOKUP(H539,'3-Productie normen'!A:I,VLOOKUP(L539,'3-Productie normen'!$B$38:$C$44,2,FALSE),FALSE)))</f>
        <v>0</v>
      </c>
      <c r="Q539" s="69">
        <f t="shared" si="36"/>
        <v>0</v>
      </c>
      <c r="R539" s="70"/>
      <c r="T539" s="43">
        <f t="shared" si="37"/>
        <v>60</v>
      </c>
    </row>
    <row r="540" spans="2:20" ht="14.1" customHeight="1">
      <c r="B540" s="447" t="s">
        <v>669</v>
      </c>
      <c r="C540" s="447"/>
      <c r="D540" s="447"/>
      <c r="E540" s="448">
        <v>3</v>
      </c>
      <c r="F540" s="513"/>
      <c r="G540" s="453" t="s">
        <v>629</v>
      </c>
      <c r="H540" s="437" t="s">
        <v>149</v>
      </c>
      <c r="I540" s="437" t="s">
        <v>650</v>
      </c>
      <c r="J540" s="457">
        <v>56</v>
      </c>
      <c r="K540" s="449">
        <f t="shared" si="34"/>
        <v>200</v>
      </c>
      <c r="L540" s="399">
        <v>200</v>
      </c>
      <c r="M540" s="67"/>
      <c r="N540" s="68" t="e">
        <f>IF(L540="nio",0,IF(L540&gt;0,L540*J540/P540,0))*VLOOKUP(B540,'2-Kosten per locatie'!$A$15:$C$16,3,FALSE)</f>
        <v>#DIV/0!</v>
      </c>
      <c r="O540" s="68">
        <f t="shared" si="35"/>
        <v>0</v>
      </c>
      <c r="P540" s="69">
        <f>IF(L540="nio",0,IF(L540&gt;0,VLOOKUP(H540,'3-Productie normen'!A:I,VLOOKUP(L540,'3-Productie normen'!$B$38:$C$44,2,FALSE),FALSE)))</f>
        <v>0</v>
      </c>
      <c r="Q540" s="69">
        <f t="shared" si="36"/>
        <v>0</v>
      </c>
      <c r="R540" s="70"/>
      <c r="T540" s="43">
        <f t="shared" si="37"/>
        <v>11200</v>
      </c>
    </row>
    <row r="541" spans="2:20" ht="14.1" customHeight="1">
      <c r="B541" s="447" t="s">
        <v>669</v>
      </c>
      <c r="C541" s="447"/>
      <c r="D541" s="447"/>
      <c r="E541" s="448">
        <v>3</v>
      </c>
      <c r="F541" s="513"/>
      <c r="G541" s="453" t="s">
        <v>364</v>
      </c>
      <c r="H541" s="453" t="s">
        <v>665</v>
      </c>
      <c r="I541" s="437" t="s">
        <v>650</v>
      </c>
      <c r="J541" s="457">
        <v>5</v>
      </c>
      <c r="K541" s="449">
        <f t="shared" si="34"/>
        <v>12</v>
      </c>
      <c r="L541" s="399">
        <v>12</v>
      </c>
      <c r="M541" s="67"/>
      <c r="N541" s="68" t="e">
        <f>IF(L541="nio",0,IF(L541&gt;0,L541*J541/P541,0))*VLOOKUP(B541,'2-Kosten per locatie'!$A$15:$C$16,3,FALSE)</f>
        <v>#DIV/0!</v>
      </c>
      <c r="O541" s="68">
        <f t="shared" si="35"/>
        <v>0</v>
      </c>
      <c r="P541" s="69">
        <f>IF(L541="nio",0,IF(L541&gt;0,VLOOKUP(H541,'3-Productie normen'!A:I,VLOOKUP(L541,'3-Productie normen'!$B$38:$C$44,2,FALSE),FALSE)))</f>
        <v>0</v>
      </c>
      <c r="Q541" s="69">
        <f t="shared" si="36"/>
        <v>0</v>
      </c>
      <c r="R541" s="70"/>
      <c r="T541" s="43">
        <f t="shared" si="37"/>
        <v>60</v>
      </c>
    </row>
    <row r="542" spans="2:20" ht="14.1" customHeight="1">
      <c r="B542" s="447" t="s">
        <v>669</v>
      </c>
      <c r="C542" s="447"/>
      <c r="D542" s="447"/>
      <c r="E542" s="448">
        <v>3</v>
      </c>
      <c r="F542" s="513"/>
      <c r="G542" s="453" t="s">
        <v>577</v>
      </c>
      <c r="H542" s="437" t="s">
        <v>209</v>
      </c>
      <c r="I542" s="437" t="s">
        <v>650</v>
      </c>
      <c r="J542" s="457">
        <v>109</v>
      </c>
      <c r="K542" s="449">
        <f t="shared" si="34"/>
        <v>200</v>
      </c>
      <c r="L542" s="399">
        <v>200</v>
      </c>
      <c r="M542" s="67"/>
      <c r="N542" s="68" t="e">
        <f>IF(L542="nio",0,IF(L542&gt;0,L542*J542/P542,0))*VLOOKUP(B542,'2-Kosten per locatie'!$A$15:$C$16,3,FALSE)</f>
        <v>#DIV/0!</v>
      </c>
      <c r="O542" s="68">
        <f t="shared" si="35"/>
        <v>0</v>
      </c>
      <c r="P542" s="69">
        <f>IF(L542="nio",0,IF(L542&gt;0,VLOOKUP(H542,'3-Productie normen'!A:I,VLOOKUP(L542,'3-Productie normen'!$B$38:$C$44,2,FALSE),FALSE)))</f>
        <v>0</v>
      </c>
      <c r="Q542" s="69">
        <f t="shared" si="36"/>
        <v>0</v>
      </c>
      <c r="R542" s="70"/>
      <c r="T542" s="43">
        <f t="shared" si="37"/>
        <v>21800</v>
      </c>
    </row>
    <row r="543" spans="2:20" ht="14.1" customHeight="1">
      <c r="B543" s="447" t="s">
        <v>669</v>
      </c>
      <c r="C543" s="447"/>
      <c r="D543" s="447"/>
      <c r="E543" s="448">
        <v>3</v>
      </c>
      <c r="F543" s="513"/>
      <c r="G543" s="453" t="s">
        <v>588</v>
      </c>
      <c r="H543" s="447" t="s">
        <v>16</v>
      </c>
      <c r="I543" s="437" t="s">
        <v>661</v>
      </c>
      <c r="J543" s="457">
        <v>7</v>
      </c>
      <c r="K543" s="449">
        <f t="shared" ref="K543:K578" si="38">SUM(L543:M543)</f>
        <v>400</v>
      </c>
      <c r="L543" s="399">
        <v>200</v>
      </c>
      <c r="M543" s="67">
        <v>200</v>
      </c>
      <c r="N543" s="68" t="e">
        <f>IF(L543="nio",0,IF(L543&gt;0,L543*J543/P543,0))*VLOOKUP(B543,'2-Kosten per locatie'!$A$15:$C$16,3,FALSE)</f>
        <v>#DIV/0!</v>
      </c>
      <c r="O543" s="68" t="e">
        <f t="shared" ref="O543:O578" si="39">IF(M543&gt;0,M543*J543/Q543,0)</f>
        <v>#DIV/0!</v>
      </c>
      <c r="P543" s="69">
        <f>IF(L543="nio",0,IF(L543&gt;0,VLOOKUP(H543,'3-Productie normen'!A:I,VLOOKUP(L543,'3-Productie normen'!$B$38:$C$44,2,FALSE),FALSE)))</f>
        <v>0</v>
      </c>
      <c r="Q543" s="69">
        <f t="shared" ref="Q543:Q578" si="40">IF(M543&gt;0,P543*$Q$8,0)</f>
        <v>0</v>
      </c>
      <c r="R543" s="70"/>
      <c r="T543" s="43">
        <f t="shared" ref="T543:T565" si="41">K543*J543</f>
        <v>2800</v>
      </c>
    </row>
    <row r="544" spans="2:20" ht="14.1" customHeight="1">
      <c r="B544" s="447" t="s">
        <v>669</v>
      </c>
      <c r="C544" s="447"/>
      <c r="D544" s="447"/>
      <c r="E544" s="448">
        <v>3</v>
      </c>
      <c r="F544" s="513"/>
      <c r="G544" s="453" t="s">
        <v>315</v>
      </c>
      <c r="H544" s="447" t="s">
        <v>685</v>
      </c>
      <c r="I544" s="437" t="s">
        <v>650</v>
      </c>
      <c r="J544" s="457">
        <v>56</v>
      </c>
      <c r="K544" s="449">
        <f t="shared" si="38"/>
        <v>200</v>
      </c>
      <c r="L544" s="399">
        <v>200</v>
      </c>
      <c r="M544" s="67"/>
      <c r="N544" s="68" t="e">
        <f>IF(L544="nio",0,IF(L544&gt;0,L544*J544/P544,0))*VLOOKUP(B544,'2-Kosten per locatie'!$A$15:$C$16,3,FALSE)</f>
        <v>#DIV/0!</v>
      </c>
      <c r="O544" s="68">
        <f t="shared" si="39"/>
        <v>0</v>
      </c>
      <c r="P544" s="69">
        <f>IF(L544="nio",0,IF(L544&gt;0,VLOOKUP(H544,'3-Productie normen'!A:I,VLOOKUP(L544,'3-Productie normen'!$B$38:$C$44,2,FALSE),FALSE)))</f>
        <v>0</v>
      </c>
      <c r="Q544" s="69">
        <f t="shared" si="40"/>
        <v>0</v>
      </c>
      <c r="R544" s="70"/>
      <c r="T544" s="43">
        <f t="shared" si="41"/>
        <v>11200</v>
      </c>
    </row>
    <row r="545" spans="2:20" ht="14.1" customHeight="1">
      <c r="B545" s="447" t="s">
        <v>669</v>
      </c>
      <c r="C545" s="447"/>
      <c r="D545" s="447"/>
      <c r="E545" s="448">
        <v>3</v>
      </c>
      <c r="F545" s="513"/>
      <c r="G545" s="453" t="s">
        <v>597</v>
      </c>
      <c r="H545" s="437" t="s">
        <v>207</v>
      </c>
      <c r="I545" s="437" t="s">
        <v>650</v>
      </c>
      <c r="J545" s="457">
        <v>40</v>
      </c>
      <c r="K545" s="449">
        <f t="shared" si="38"/>
        <v>120</v>
      </c>
      <c r="L545" s="399">
        <v>120</v>
      </c>
      <c r="M545" s="67"/>
      <c r="N545" s="68" t="e">
        <f>IF(L545="nio",0,IF(L545&gt;0,L545*J545/P545,0))*VLOOKUP(B545,'2-Kosten per locatie'!$A$15:$C$16,3,FALSE)</f>
        <v>#DIV/0!</v>
      </c>
      <c r="O545" s="68">
        <f t="shared" si="39"/>
        <v>0</v>
      </c>
      <c r="P545" s="69">
        <f>IF(L545="nio",0,IF(L545&gt;0,VLOOKUP(H545,'3-Productie normen'!A:I,VLOOKUP(L545,'3-Productie normen'!$B$38:$C$44,2,FALSE),FALSE)))</f>
        <v>0</v>
      </c>
      <c r="Q545" s="69">
        <f t="shared" si="40"/>
        <v>0</v>
      </c>
      <c r="R545" s="70"/>
      <c r="T545" s="43">
        <f t="shared" si="41"/>
        <v>4800</v>
      </c>
    </row>
    <row r="546" spans="2:20" ht="14.1" customHeight="1">
      <c r="B546" s="447" t="s">
        <v>669</v>
      </c>
      <c r="C546" s="447"/>
      <c r="D546" s="447"/>
      <c r="E546" s="448">
        <v>3</v>
      </c>
      <c r="F546" s="513"/>
      <c r="G546" s="453" t="s">
        <v>582</v>
      </c>
      <c r="H546" s="437" t="s">
        <v>666</v>
      </c>
      <c r="I546" s="437" t="s">
        <v>650</v>
      </c>
      <c r="J546" s="457">
        <v>15</v>
      </c>
      <c r="K546" s="449">
        <f t="shared" si="38"/>
        <v>120</v>
      </c>
      <c r="L546" s="399">
        <v>120</v>
      </c>
      <c r="M546" s="67"/>
      <c r="N546" s="68" t="e">
        <f>IF(L546="nio",0,IF(L546&gt;0,L546*J546/P546,0))*VLOOKUP(B546,'2-Kosten per locatie'!$A$15:$C$16,3,FALSE)</f>
        <v>#DIV/0!</v>
      </c>
      <c r="O546" s="68">
        <f t="shared" si="39"/>
        <v>0</v>
      </c>
      <c r="P546" s="69">
        <f>IF(L546="nio",0,IF(L546&gt;0,VLOOKUP(H546,'3-Productie normen'!A:I,VLOOKUP(L546,'3-Productie normen'!$B$38:$C$44,2,FALSE),FALSE)))</f>
        <v>0</v>
      </c>
      <c r="Q546" s="69">
        <f t="shared" si="40"/>
        <v>0</v>
      </c>
      <c r="R546" s="70"/>
      <c r="T546" s="43">
        <f t="shared" si="41"/>
        <v>1800</v>
      </c>
    </row>
    <row r="547" spans="2:20" ht="14.1" customHeight="1">
      <c r="B547" s="447" t="s">
        <v>669</v>
      </c>
      <c r="C547" s="447"/>
      <c r="D547" s="447"/>
      <c r="E547" s="448">
        <v>3</v>
      </c>
      <c r="F547" s="513"/>
      <c r="G547" s="453" t="s">
        <v>315</v>
      </c>
      <c r="H547" s="447" t="s">
        <v>685</v>
      </c>
      <c r="I547" s="437" t="s">
        <v>650</v>
      </c>
      <c r="J547" s="457">
        <v>56</v>
      </c>
      <c r="K547" s="449">
        <f t="shared" si="38"/>
        <v>200</v>
      </c>
      <c r="L547" s="399">
        <v>200</v>
      </c>
      <c r="M547" s="67"/>
      <c r="N547" s="68" t="e">
        <f>IF(L547="nio",0,IF(L547&gt;0,L547*J547/P547,0))*VLOOKUP(B547,'2-Kosten per locatie'!$A$15:$C$16,3,FALSE)</f>
        <v>#DIV/0!</v>
      </c>
      <c r="O547" s="68">
        <f t="shared" si="39"/>
        <v>0</v>
      </c>
      <c r="P547" s="69">
        <f>IF(L547="nio",0,IF(L547&gt;0,VLOOKUP(H547,'3-Productie normen'!A:I,VLOOKUP(L547,'3-Productie normen'!$B$38:$C$44,2,FALSE),FALSE)))</f>
        <v>0</v>
      </c>
      <c r="Q547" s="69">
        <f t="shared" si="40"/>
        <v>0</v>
      </c>
      <c r="R547" s="70"/>
      <c r="T547" s="43">
        <f t="shared" si="41"/>
        <v>11200</v>
      </c>
    </row>
    <row r="548" spans="2:20" ht="14.1" customHeight="1">
      <c r="B548" s="447" t="s">
        <v>669</v>
      </c>
      <c r="C548" s="447"/>
      <c r="D548" s="447"/>
      <c r="E548" s="448">
        <v>3</v>
      </c>
      <c r="F548" s="513"/>
      <c r="G548" s="453" t="s">
        <v>315</v>
      </c>
      <c r="H548" s="447" t="s">
        <v>685</v>
      </c>
      <c r="I548" s="437" t="s">
        <v>650</v>
      </c>
      <c r="J548" s="457">
        <v>56</v>
      </c>
      <c r="K548" s="449">
        <f t="shared" si="38"/>
        <v>200</v>
      </c>
      <c r="L548" s="399">
        <v>200</v>
      </c>
      <c r="M548" s="67"/>
      <c r="N548" s="68" t="e">
        <f>IF(L548="nio",0,IF(L548&gt;0,L548*J548/P548,0))*VLOOKUP(B548,'2-Kosten per locatie'!$A$15:$C$16,3,FALSE)</f>
        <v>#DIV/0!</v>
      </c>
      <c r="O548" s="68">
        <f t="shared" si="39"/>
        <v>0</v>
      </c>
      <c r="P548" s="69">
        <f>IF(L548="nio",0,IF(L548&gt;0,VLOOKUP(H548,'3-Productie normen'!A:I,VLOOKUP(L548,'3-Productie normen'!$B$38:$C$44,2,FALSE),FALSE)))</f>
        <v>0</v>
      </c>
      <c r="Q548" s="69">
        <f t="shared" si="40"/>
        <v>0</v>
      </c>
      <c r="R548" s="70"/>
      <c r="T548" s="43">
        <f t="shared" si="41"/>
        <v>11200</v>
      </c>
    </row>
    <row r="549" spans="2:20" ht="14.1" customHeight="1">
      <c r="B549" s="447" t="s">
        <v>669</v>
      </c>
      <c r="C549" s="447"/>
      <c r="D549" s="447"/>
      <c r="E549" s="448">
        <v>3</v>
      </c>
      <c r="F549" s="513"/>
      <c r="G549" s="453" t="s">
        <v>315</v>
      </c>
      <c r="H549" s="447" t="s">
        <v>685</v>
      </c>
      <c r="I549" s="437" t="s">
        <v>650</v>
      </c>
      <c r="J549" s="457">
        <v>55</v>
      </c>
      <c r="K549" s="449">
        <f t="shared" si="38"/>
        <v>200</v>
      </c>
      <c r="L549" s="399">
        <v>200</v>
      </c>
      <c r="M549" s="67"/>
      <c r="N549" s="68" t="e">
        <f>IF(L549="nio",0,IF(L549&gt;0,L549*J549/P549,0))*VLOOKUP(B549,'2-Kosten per locatie'!$A$15:$C$16,3,FALSE)</f>
        <v>#DIV/0!</v>
      </c>
      <c r="O549" s="68">
        <f t="shared" si="39"/>
        <v>0</v>
      </c>
      <c r="P549" s="69">
        <f>IF(L549="nio",0,IF(L549&gt;0,VLOOKUP(H549,'3-Productie normen'!A:I,VLOOKUP(L549,'3-Productie normen'!$B$38:$C$44,2,FALSE),FALSE)))</f>
        <v>0</v>
      </c>
      <c r="Q549" s="69">
        <f t="shared" si="40"/>
        <v>0</v>
      </c>
      <c r="R549" s="70"/>
      <c r="T549" s="43">
        <f t="shared" si="41"/>
        <v>11000</v>
      </c>
    </row>
    <row r="550" spans="2:20" ht="14.1" customHeight="1">
      <c r="B550" s="447" t="s">
        <v>669</v>
      </c>
      <c r="C550" s="447"/>
      <c r="D550" s="447"/>
      <c r="E550" s="448">
        <v>3</v>
      </c>
      <c r="F550" s="513"/>
      <c r="G550" s="453" t="s">
        <v>630</v>
      </c>
      <c r="H550" s="447" t="s">
        <v>685</v>
      </c>
      <c r="I550" s="437" t="s">
        <v>650</v>
      </c>
      <c r="J550" s="457">
        <v>82</v>
      </c>
      <c r="K550" s="449">
        <f t="shared" si="38"/>
        <v>200</v>
      </c>
      <c r="L550" s="399">
        <v>200</v>
      </c>
      <c r="M550" s="67"/>
      <c r="N550" s="68" t="e">
        <f>IF(L550="nio",0,IF(L550&gt;0,L550*J550/P550,0))*VLOOKUP(B550,'2-Kosten per locatie'!$A$15:$C$16,3,FALSE)</f>
        <v>#DIV/0!</v>
      </c>
      <c r="O550" s="68">
        <f t="shared" si="39"/>
        <v>0</v>
      </c>
      <c r="P550" s="69">
        <f>IF(L550="nio",0,IF(L550&gt;0,VLOOKUP(H550,'3-Productie normen'!A:I,VLOOKUP(L550,'3-Productie normen'!$B$38:$C$44,2,FALSE),FALSE)))</f>
        <v>0</v>
      </c>
      <c r="Q550" s="69">
        <f t="shared" si="40"/>
        <v>0</v>
      </c>
      <c r="R550" s="70"/>
      <c r="T550" s="43">
        <f t="shared" si="41"/>
        <v>16400</v>
      </c>
    </row>
    <row r="551" spans="2:20" ht="14.1" customHeight="1">
      <c r="B551" s="447" t="s">
        <v>669</v>
      </c>
      <c r="C551" s="447"/>
      <c r="D551" s="447"/>
      <c r="E551" s="448">
        <v>3</v>
      </c>
      <c r="F551" s="513"/>
      <c r="G551" s="453" t="s">
        <v>315</v>
      </c>
      <c r="H551" s="447" t="s">
        <v>685</v>
      </c>
      <c r="I551" s="437" t="s">
        <v>650</v>
      </c>
      <c r="J551" s="457">
        <v>30</v>
      </c>
      <c r="K551" s="449">
        <f t="shared" si="38"/>
        <v>200</v>
      </c>
      <c r="L551" s="399">
        <v>200</v>
      </c>
      <c r="M551" s="67"/>
      <c r="N551" s="68" t="e">
        <f>IF(L551="nio",0,IF(L551&gt;0,L551*J551/P551,0))*VLOOKUP(B551,'2-Kosten per locatie'!$A$15:$C$16,3,FALSE)</f>
        <v>#DIV/0!</v>
      </c>
      <c r="O551" s="68">
        <f t="shared" si="39"/>
        <v>0</v>
      </c>
      <c r="P551" s="69">
        <f>IF(L551="nio",0,IF(L551&gt;0,VLOOKUP(H551,'3-Productie normen'!A:I,VLOOKUP(L551,'3-Productie normen'!$B$38:$C$44,2,FALSE),FALSE)))</f>
        <v>0</v>
      </c>
      <c r="Q551" s="69">
        <f t="shared" si="40"/>
        <v>0</v>
      </c>
      <c r="R551" s="70"/>
      <c r="T551" s="43">
        <f t="shared" si="41"/>
        <v>6000</v>
      </c>
    </row>
    <row r="552" spans="2:20" ht="14.1" customHeight="1">
      <c r="B552" s="447" t="s">
        <v>669</v>
      </c>
      <c r="C552" s="447"/>
      <c r="D552" s="447"/>
      <c r="E552" s="448">
        <v>3</v>
      </c>
      <c r="F552" s="513"/>
      <c r="G552" s="453" t="s">
        <v>315</v>
      </c>
      <c r="H552" s="447" t="s">
        <v>685</v>
      </c>
      <c r="I552" s="437" t="s">
        <v>650</v>
      </c>
      <c r="J552" s="457">
        <v>41</v>
      </c>
      <c r="K552" s="449">
        <f t="shared" si="38"/>
        <v>200</v>
      </c>
      <c r="L552" s="399">
        <v>200</v>
      </c>
      <c r="M552" s="67"/>
      <c r="N552" s="68" t="e">
        <f>IF(L552="nio",0,IF(L552&gt;0,L552*J552/P552,0))*VLOOKUP(B552,'2-Kosten per locatie'!$A$15:$C$16,3,FALSE)</f>
        <v>#DIV/0!</v>
      </c>
      <c r="O552" s="68">
        <f t="shared" si="39"/>
        <v>0</v>
      </c>
      <c r="P552" s="69">
        <f>IF(L552="nio",0,IF(L552&gt;0,VLOOKUP(H552,'3-Productie normen'!A:I,VLOOKUP(L552,'3-Productie normen'!$B$38:$C$44,2,FALSE),FALSE)))</f>
        <v>0</v>
      </c>
      <c r="Q552" s="69">
        <f t="shared" si="40"/>
        <v>0</v>
      </c>
      <c r="R552" s="70"/>
      <c r="T552" s="43">
        <f t="shared" si="41"/>
        <v>8200</v>
      </c>
    </row>
    <row r="553" spans="2:20" ht="14.1" customHeight="1">
      <c r="B553" s="447" t="s">
        <v>669</v>
      </c>
      <c r="C553" s="447"/>
      <c r="D553" s="447"/>
      <c r="E553" s="448">
        <v>3</v>
      </c>
      <c r="F553" s="513"/>
      <c r="G553" s="453" t="s">
        <v>364</v>
      </c>
      <c r="H553" s="453" t="s">
        <v>665</v>
      </c>
      <c r="I553" s="437" t="s">
        <v>650</v>
      </c>
      <c r="J553" s="457">
        <v>7</v>
      </c>
      <c r="K553" s="449">
        <f t="shared" si="38"/>
        <v>12</v>
      </c>
      <c r="L553" s="399">
        <v>12</v>
      </c>
      <c r="M553" s="67"/>
      <c r="N553" s="68" t="e">
        <f>IF(L553="nio",0,IF(L553&gt;0,L553*J553/P553,0))*VLOOKUP(B553,'2-Kosten per locatie'!$A$15:$C$16,3,FALSE)</f>
        <v>#DIV/0!</v>
      </c>
      <c r="O553" s="68">
        <f t="shared" si="39"/>
        <v>0</v>
      </c>
      <c r="P553" s="69">
        <f>IF(L553="nio",0,IF(L553&gt;0,VLOOKUP(H553,'3-Productie normen'!A:I,VLOOKUP(L553,'3-Productie normen'!$B$38:$C$44,2,FALSE),FALSE)))</f>
        <v>0</v>
      </c>
      <c r="Q553" s="69">
        <f t="shared" si="40"/>
        <v>0</v>
      </c>
      <c r="R553" s="70"/>
      <c r="T553" s="43">
        <f t="shared" si="41"/>
        <v>84</v>
      </c>
    </row>
    <row r="554" spans="2:20" ht="14.1" customHeight="1">
      <c r="B554" s="447" t="s">
        <v>669</v>
      </c>
      <c r="C554" s="447"/>
      <c r="D554" s="447"/>
      <c r="E554" s="448">
        <v>3</v>
      </c>
      <c r="F554" s="513"/>
      <c r="G554" s="453" t="s">
        <v>631</v>
      </c>
      <c r="H554" s="437" t="s">
        <v>686</v>
      </c>
      <c r="I554" s="437" t="s">
        <v>660</v>
      </c>
      <c r="J554" s="457">
        <v>87</v>
      </c>
      <c r="K554" s="449">
        <f t="shared" si="38"/>
        <v>200</v>
      </c>
      <c r="L554" s="399">
        <v>200</v>
      </c>
      <c r="M554" s="67"/>
      <c r="N554" s="68" t="e">
        <f>IF(L554="nio",0,IF(L554&gt;0,L554*J554/P554,0))*VLOOKUP(B554,'2-Kosten per locatie'!$A$15:$C$16,3,FALSE)</f>
        <v>#DIV/0!</v>
      </c>
      <c r="O554" s="68">
        <f t="shared" si="39"/>
        <v>0</v>
      </c>
      <c r="P554" s="69">
        <f>IF(L554="nio",0,IF(L554&gt;0,VLOOKUP(H554,'3-Productie normen'!A:I,VLOOKUP(L554,'3-Productie normen'!$B$38:$C$44,2,FALSE),FALSE)))</f>
        <v>0</v>
      </c>
      <c r="Q554" s="69">
        <f t="shared" si="40"/>
        <v>0</v>
      </c>
      <c r="R554" s="70"/>
      <c r="T554" s="43">
        <f t="shared" si="41"/>
        <v>17400</v>
      </c>
    </row>
    <row r="555" spans="2:20" ht="14.1" customHeight="1">
      <c r="B555" s="447" t="s">
        <v>669</v>
      </c>
      <c r="C555" s="447"/>
      <c r="D555" s="447"/>
      <c r="E555" s="448">
        <v>3</v>
      </c>
      <c r="F555" s="513"/>
      <c r="G555" s="453" t="s">
        <v>364</v>
      </c>
      <c r="H555" s="453" t="s">
        <v>665</v>
      </c>
      <c r="I555" s="437" t="s">
        <v>650</v>
      </c>
      <c r="J555" s="457">
        <v>5</v>
      </c>
      <c r="K555" s="449">
        <f t="shared" si="38"/>
        <v>12</v>
      </c>
      <c r="L555" s="399">
        <v>12</v>
      </c>
      <c r="M555" s="67"/>
      <c r="N555" s="68" t="e">
        <f>IF(L555="nio",0,IF(L555&gt;0,L555*J555/P555,0))*VLOOKUP(B555,'2-Kosten per locatie'!$A$15:$C$16,3,FALSE)</f>
        <v>#DIV/0!</v>
      </c>
      <c r="O555" s="68">
        <f t="shared" si="39"/>
        <v>0</v>
      </c>
      <c r="P555" s="69">
        <f>IF(L555="nio",0,IF(L555&gt;0,VLOOKUP(H555,'3-Productie normen'!A:I,VLOOKUP(L555,'3-Productie normen'!$B$38:$C$44,2,FALSE),FALSE)))</f>
        <v>0</v>
      </c>
      <c r="Q555" s="69">
        <f t="shared" si="40"/>
        <v>0</v>
      </c>
      <c r="R555" s="70"/>
      <c r="T555" s="43">
        <f t="shared" si="41"/>
        <v>60</v>
      </c>
    </row>
    <row r="556" spans="2:20" ht="14.1" customHeight="1">
      <c r="B556" s="447" t="s">
        <v>669</v>
      </c>
      <c r="C556" s="447"/>
      <c r="D556" s="447"/>
      <c r="E556" s="448">
        <v>3</v>
      </c>
      <c r="F556" s="513"/>
      <c r="G556" s="453" t="s">
        <v>625</v>
      </c>
      <c r="H556" s="453" t="s">
        <v>665</v>
      </c>
      <c r="I556" s="437" t="s">
        <v>650</v>
      </c>
      <c r="J556" s="457">
        <v>26</v>
      </c>
      <c r="K556" s="449">
        <f t="shared" si="38"/>
        <v>120</v>
      </c>
      <c r="L556" s="399">
        <v>120</v>
      </c>
      <c r="M556" s="67"/>
      <c r="N556" s="68" t="e">
        <f>IF(L556="nio",0,IF(L556&gt;0,L556*J556/P556,0))*VLOOKUP(B556,'2-Kosten per locatie'!$A$15:$C$16,3,FALSE)</f>
        <v>#DIV/0!</v>
      </c>
      <c r="O556" s="68">
        <f t="shared" si="39"/>
        <v>0</v>
      </c>
      <c r="P556" s="69">
        <f>IF(L556="nio",0,IF(L556&gt;0,VLOOKUP(H556,'3-Productie normen'!A:I,VLOOKUP(L556,'3-Productie normen'!$B$38:$C$44,2,FALSE),FALSE)))</f>
        <v>0</v>
      </c>
      <c r="Q556" s="69">
        <f t="shared" si="40"/>
        <v>0</v>
      </c>
      <c r="R556" s="70"/>
      <c r="T556" s="43">
        <f t="shared" si="41"/>
        <v>3120</v>
      </c>
    </row>
    <row r="557" spans="2:20" ht="14.1" customHeight="1">
      <c r="B557" s="447" t="s">
        <v>669</v>
      </c>
      <c r="C557" s="447"/>
      <c r="D557" s="447"/>
      <c r="E557" s="448">
        <v>3</v>
      </c>
      <c r="F557" s="513"/>
      <c r="G557" s="453" t="s">
        <v>631</v>
      </c>
      <c r="H557" s="437" t="s">
        <v>686</v>
      </c>
      <c r="I557" s="437" t="s">
        <v>660</v>
      </c>
      <c r="J557" s="457">
        <v>82</v>
      </c>
      <c r="K557" s="449">
        <f t="shared" si="38"/>
        <v>200</v>
      </c>
      <c r="L557" s="399">
        <v>200</v>
      </c>
      <c r="M557" s="67"/>
      <c r="N557" s="68" t="e">
        <f>IF(L557="nio",0,IF(L557&gt;0,L557*J557/P557,0))*VLOOKUP(B557,'2-Kosten per locatie'!$A$15:$C$16,3,FALSE)</f>
        <v>#DIV/0!</v>
      </c>
      <c r="O557" s="68">
        <f t="shared" si="39"/>
        <v>0</v>
      </c>
      <c r="P557" s="69">
        <f>IF(L557="nio",0,IF(L557&gt;0,VLOOKUP(H557,'3-Productie normen'!A:I,VLOOKUP(L557,'3-Productie normen'!$B$38:$C$44,2,FALSE),FALSE)))</f>
        <v>0</v>
      </c>
      <c r="Q557" s="69">
        <f t="shared" si="40"/>
        <v>0</v>
      </c>
      <c r="R557" s="70"/>
      <c r="T557" s="43">
        <f t="shared" si="41"/>
        <v>16400</v>
      </c>
    </row>
    <row r="558" spans="2:20" ht="14.1" customHeight="1">
      <c r="B558" s="447" t="s">
        <v>669</v>
      </c>
      <c r="C558" s="447"/>
      <c r="D558" s="447"/>
      <c r="E558" s="448">
        <v>3</v>
      </c>
      <c r="F558" s="513"/>
      <c r="G558" s="453" t="s">
        <v>582</v>
      </c>
      <c r="H558" s="437" t="s">
        <v>666</v>
      </c>
      <c r="I558" s="437" t="s">
        <v>650</v>
      </c>
      <c r="J558" s="457">
        <v>12</v>
      </c>
      <c r="K558" s="449">
        <f t="shared" si="38"/>
        <v>200</v>
      </c>
      <c r="L558" s="399">
        <v>200</v>
      </c>
      <c r="M558" s="67"/>
      <c r="N558" s="68" t="e">
        <f>IF(L558="nio",0,IF(L558&gt;0,L558*J558/P558,0))*VLOOKUP(B558,'2-Kosten per locatie'!$A$15:$C$16,3,FALSE)</f>
        <v>#DIV/0!</v>
      </c>
      <c r="O558" s="68">
        <f t="shared" si="39"/>
        <v>0</v>
      </c>
      <c r="P558" s="69">
        <f>IF(L558="nio",0,IF(L558&gt;0,VLOOKUP(H558,'3-Productie normen'!A:I,VLOOKUP(L558,'3-Productie normen'!$B$38:$C$44,2,FALSE),FALSE)))</f>
        <v>0</v>
      </c>
      <c r="Q558" s="69">
        <f t="shared" si="40"/>
        <v>0</v>
      </c>
      <c r="R558" s="70"/>
      <c r="T558" s="43">
        <f t="shared" si="41"/>
        <v>2400</v>
      </c>
    </row>
    <row r="559" spans="2:20" ht="14.1" customHeight="1">
      <c r="B559" s="447" t="s">
        <v>669</v>
      </c>
      <c r="C559" s="447"/>
      <c r="D559" s="447"/>
      <c r="E559" s="448">
        <v>3</v>
      </c>
      <c r="F559" s="513" t="s">
        <v>632</v>
      </c>
      <c r="G559" s="453" t="s">
        <v>232</v>
      </c>
      <c r="H559" s="437" t="s">
        <v>209</v>
      </c>
      <c r="I559" s="437" t="s">
        <v>650</v>
      </c>
      <c r="J559" s="457">
        <v>8</v>
      </c>
      <c r="K559" s="449">
        <f t="shared" si="38"/>
        <v>200</v>
      </c>
      <c r="L559" s="399">
        <v>200</v>
      </c>
      <c r="M559" s="67"/>
      <c r="N559" s="68" t="e">
        <f>IF(L559="nio",0,IF(L559&gt;0,L559*J559/P559,0))*VLOOKUP(B559,'2-Kosten per locatie'!$A$15:$C$16,3,FALSE)</f>
        <v>#DIV/0!</v>
      </c>
      <c r="O559" s="68">
        <f t="shared" si="39"/>
        <v>0</v>
      </c>
      <c r="P559" s="69">
        <f>IF(L559="nio",0,IF(L559&gt;0,VLOOKUP(H559,'3-Productie normen'!A:I,VLOOKUP(L559,'3-Productie normen'!$B$38:$C$44,2,FALSE),FALSE)))</f>
        <v>0</v>
      </c>
      <c r="Q559" s="69">
        <f t="shared" si="40"/>
        <v>0</v>
      </c>
      <c r="R559" s="70"/>
      <c r="T559" s="43">
        <f t="shared" si="41"/>
        <v>1600</v>
      </c>
    </row>
    <row r="560" spans="2:20" ht="14.1" customHeight="1">
      <c r="B560" s="447" t="s">
        <v>669</v>
      </c>
      <c r="C560" s="447"/>
      <c r="D560" s="447"/>
      <c r="E560" s="448">
        <v>3</v>
      </c>
      <c r="F560" s="513">
        <v>334</v>
      </c>
      <c r="G560" s="453" t="s">
        <v>576</v>
      </c>
      <c r="H560" s="447" t="s">
        <v>685</v>
      </c>
      <c r="I560" s="437" t="s">
        <v>650</v>
      </c>
      <c r="J560" s="457">
        <v>54</v>
      </c>
      <c r="K560" s="449">
        <f t="shared" si="38"/>
        <v>200</v>
      </c>
      <c r="L560" s="399">
        <v>200</v>
      </c>
      <c r="M560" s="67"/>
      <c r="N560" s="68" t="e">
        <f>IF(L560="nio",0,IF(L560&gt;0,L560*J560/P560,0))*VLOOKUP(B560,'2-Kosten per locatie'!$A$15:$C$16,3,FALSE)</f>
        <v>#DIV/0!</v>
      </c>
      <c r="O560" s="68">
        <f t="shared" si="39"/>
        <v>0</v>
      </c>
      <c r="P560" s="69">
        <f>IF(L560="nio",0,IF(L560&gt;0,VLOOKUP(H560,'3-Productie normen'!A:I,VLOOKUP(L560,'3-Productie normen'!$B$38:$C$44,2,FALSE),FALSE)))</f>
        <v>0</v>
      </c>
      <c r="Q560" s="69">
        <f t="shared" si="40"/>
        <v>0</v>
      </c>
      <c r="R560" s="70"/>
      <c r="T560" s="43">
        <f t="shared" si="41"/>
        <v>10800</v>
      </c>
    </row>
    <row r="561" spans="2:20" ht="14.1" customHeight="1">
      <c r="B561" s="447" t="s">
        <v>669</v>
      </c>
      <c r="C561" s="447"/>
      <c r="D561" s="447"/>
      <c r="E561" s="448">
        <v>3</v>
      </c>
      <c r="F561" s="513">
        <v>335</v>
      </c>
      <c r="G561" s="453" t="s">
        <v>606</v>
      </c>
      <c r="H561" s="437" t="s">
        <v>149</v>
      </c>
      <c r="I561" s="437" t="s">
        <v>650</v>
      </c>
      <c r="J561" s="457">
        <v>29</v>
      </c>
      <c r="K561" s="449">
        <f t="shared" si="38"/>
        <v>200</v>
      </c>
      <c r="L561" s="399">
        <v>200</v>
      </c>
      <c r="M561" s="67"/>
      <c r="N561" s="68" t="e">
        <f>IF(L561="nio",0,IF(L561&gt;0,L561*J561/P561,0))*VLOOKUP(B561,'2-Kosten per locatie'!$A$15:$C$16,3,FALSE)</f>
        <v>#DIV/0!</v>
      </c>
      <c r="O561" s="68">
        <f t="shared" si="39"/>
        <v>0</v>
      </c>
      <c r="P561" s="69">
        <f>IF(L561="nio",0,IF(L561&gt;0,VLOOKUP(H561,'3-Productie normen'!A:I,VLOOKUP(L561,'3-Productie normen'!$B$38:$C$44,2,FALSE),FALSE)))</f>
        <v>0</v>
      </c>
      <c r="Q561" s="69">
        <f t="shared" si="40"/>
        <v>0</v>
      </c>
      <c r="R561" s="70"/>
      <c r="T561" s="43">
        <f t="shared" si="41"/>
        <v>5800</v>
      </c>
    </row>
    <row r="562" spans="2:20" ht="14.1" customHeight="1">
      <c r="B562" s="447" t="s">
        <v>669</v>
      </c>
      <c r="C562" s="447"/>
      <c r="D562" s="447"/>
      <c r="E562" s="448">
        <v>3</v>
      </c>
      <c r="F562" s="513">
        <v>337</v>
      </c>
      <c r="G562" s="453" t="s">
        <v>576</v>
      </c>
      <c r="H562" s="447" t="s">
        <v>685</v>
      </c>
      <c r="I562" s="437" t="s">
        <v>650</v>
      </c>
      <c r="J562" s="457">
        <v>54</v>
      </c>
      <c r="K562" s="449">
        <f t="shared" si="38"/>
        <v>200</v>
      </c>
      <c r="L562" s="399">
        <v>200</v>
      </c>
      <c r="M562" s="67"/>
      <c r="N562" s="68" t="e">
        <f>IF(L562="nio",0,IF(L562&gt;0,L562*J562/P562,0))*VLOOKUP(B562,'2-Kosten per locatie'!$A$15:$C$16,3,FALSE)</f>
        <v>#DIV/0!</v>
      </c>
      <c r="O562" s="68">
        <f t="shared" si="39"/>
        <v>0</v>
      </c>
      <c r="P562" s="69">
        <f>IF(L562="nio",0,IF(L562&gt;0,VLOOKUP(H562,'3-Productie normen'!A:I,VLOOKUP(L562,'3-Productie normen'!$B$38:$C$44,2,FALSE),FALSE)))</f>
        <v>0</v>
      </c>
      <c r="Q562" s="69">
        <f t="shared" si="40"/>
        <v>0</v>
      </c>
      <c r="R562" s="70"/>
      <c r="T562" s="43">
        <f t="shared" si="41"/>
        <v>10800</v>
      </c>
    </row>
    <row r="563" spans="2:20" ht="14.1" customHeight="1">
      <c r="B563" s="447" t="s">
        <v>669</v>
      </c>
      <c r="C563" s="447"/>
      <c r="D563" s="447"/>
      <c r="E563" s="448">
        <v>4</v>
      </c>
      <c r="F563" s="513"/>
      <c r="G563" s="453" t="s">
        <v>597</v>
      </c>
      <c r="H563" s="437" t="s">
        <v>207</v>
      </c>
      <c r="I563" s="437" t="s">
        <v>650</v>
      </c>
      <c r="J563" s="457">
        <v>14</v>
      </c>
      <c r="K563" s="449">
        <f t="shared" si="38"/>
        <v>120</v>
      </c>
      <c r="L563" s="399">
        <v>120</v>
      </c>
      <c r="M563" s="67"/>
      <c r="N563" s="68" t="e">
        <f>IF(L563="nio",0,IF(L563&gt;0,L563*J563/P563,0))*VLOOKUP(B563,'2-Kosten per locatie'!$A$15:$C$16,3,FALSE)</f>
        <v>#DIV/0!</v>
      </c>
      <c r="O563" s="68">
        <f t="shared" si="39"/>
        <v>0</v>
      </c>
      <c r="P563" s="69">
        <f>IF(L563="nio",0,IF(L563&gt;0,VLOOKUP(H563,'3-Productie normen'!A:I,VLOOKUP(L563,'3-Productie normen'!$B$38:$C$44,2,FALSE),FALSE)))</f>
        <v>0</v>
      </c>
      <c r="Q563" s="69">
        <f t="shared" si="40"/>
        <v>0</v>
      </c>
      <c r="R563" s="70"/>
      <c r="T563" s="43">
        <f t="shared" si="41"/>
        <v>1680</v>
      </c>
    </row>
    <row r="564" spans="2:20" ht="14.1" customHeight="1">
      <c r="B564" s="447" t="s">
        <v>669</v>
      </c>
      <c r="C564" s="447"/>
      <c r="D564" s="447"/>
      <c r="E564" s="448">
        <v>4</v>
      </c>
      <c r="F564" s="513"/>
      <c r="G564" s="453" t="s">
        <v>577</v>
      </c>
      <c r="H564" s="437" t="s">
        <v>209</v>
      </c>
      <c r="I564" s="437" t="s">
        <v>650</v>
      </c>
      <c r="J564" s="457">
        <v>98</v>
      </c>
      <c r="K564" s="449">
        <f t="shared" si="38"/>
        <v>200</v>
      </c>
      <c r="L564" s="399">
        <v>200</v>
      </c>
      <c r="M564" s="67"/>
      <c r="N564" s="68" t="e">
        <f>IF(L564="nio",0,IF(L564&gt;0,L564*J564/P564,0))*VLOOKUP(B564,'2-Kosten per locatie'!$A$15:$C$16,3,FALSE)</f>
        <v>#DIV/0!</v>
      </c>
      <c r="O564" s="68">
        <f t="shared" si="39"/>
        <v>0</v>
      </c>
      <c r="P564" s="69">
        <f>IF(L564="nio",0,IF(L564&gt;0,VLOOKUP(H564,'3-Productie normen'!A:I,VLOOKUP(L564,'3-Productie normen'!$B$38:$C$44,2,FALSE),FALSE)))</f>
        <v>0</v>
      </c>
      <c r="Q564" s="69">
        <f t="shared" si="40"/>
        <v>0</v>
      </c>
      <c r="R564" s="70"/>
      <c r="T564" s="43">
        <f t="shared" si="41"/>
        <v>19600</v>
      </c>
    </row>
    <row r="565" spans="2:20" ht="14.1" customHeight="1">
      <c r="B565" s="447" t="s">
        <v>669</v>
      </c>
      <c r="C565" s="447"/>
      <c r="D565" s="447"/>
      <c r="E565" s="448">
        <v>4</v>
      </c>
      <c r="F565" s="513"/>
      <c r="G565" s="453" t="s">
        <v>588</v>
      </c>
      <c r="H565" s="447" t="s">
        <v>16</v>
      </c>
      <c r="I565" s="437" t="s">
        <v>661</v>
      </c>
      <c r="J565" s="457">
        <v>7</v>
      </c>
      <c r="K565" s="449">
        <f t="shared" si="38"/>
        <v>400</v>
      </c>
      <c r="L565" s="399">
        <v>200</v>
      </c>
      <c r="M565" s="67">
        <v>200</v>
      </c>
      <c r="N565" s="68" t="e">
        <f>IF(L565="nio",0,IF(L565&gt;0,L565*J565/P565,0))*VLOOKUP(B565,'2-Kosten per locatie'!$A$15:$C$16,3,FALSE)</f>
        <v>#DIV/0!</v>
      </c>
      <c r="O565" s="68" t="e">
        <f t="shared" si="39"/>
        <v>#DIV/0!</v>
      </c>
      <c r="P565" s="69">
        <f>IF(L565="nio",0,IF(L565&gt;0,VLOOKUP(H565,'3-Productie normen'!A:I,VLOOKUP(L565,'3-Productie normen'!$B$38:$C$44,2,FALSE),FALSE)))</f>
        <v>0</v>
      </c>
      <c r="Q565" s="69">
        <f t="shared" si="40"/>
        <v>0</v>
      </c>
      <c r="R565" s="70"/>
      <c r="T565" s="43">
        <f t="shared" si="41"/>
        <v>2800</v>
      </c>
    </row>
    <row r="566" spans="2:20" ht="14.1" customHeight="1">
      <c r="B566" s="447" t="s">
        <v>669</v>
      </c>
      <c r="C566" s="447"/>
      <c r="D566" s="447"/>
      <c r="E566" s="448">
        <v>4</v>
      </c>
      <c r="F566" s="513"/>
      <c r="G566" s="453" t="s">
        <v>633</v>
      </c>
      <c r="H566" s="453" t="s">
        <v>664</v>
      </c>
      <c r="I566" s="437" t="s">
        <v>662</v>
      </c>
      <c r="J566" s="457">
        <v>149</v>
      </c>
      <c r="K566" s="449">
        <f t="shared" si="38"/>
        <v>200</v>
      </c>
      <c r="L566" s="399">
        <v>200</v>
      </c>
      <c r="M566" s="67"/>
      <c r="N566" s="68" t="e">
        <f>IF(L566="nio",0,IF(L566&gt;0,L566*J566/P566,0))*VLOOKUP(B566,'2-Kosten per locatie'!$A$15:$C$16,3,FALSE)</f>
        <v>#DIV/0!</v>
      </c>
      <c r="O566" s="68">
        <f t="shared" si="39"/>
        <v>0</v>
      </c>
      <c r="P566" s="69">
        <f>IF(L566="nio",0,IF(L566&gt;0,VLOOKUP(H566,'3-Productie normen'!A:I,VLOOKUP(L566,'3-Productie normen'!$B$38:$C$44,2,FALSE),FALSE)))</f>
        <v>0</v>
      </c>
      <c r="Q566" s="69">
        <f t="shared" si="40"/>
        <v>0</v>
      </c>
      <c r="R566" s="70"/>
      <c r="T566" s="43">
        <f t="shared" ref="T566:T578" si="42">K566*J566</f>
        <v>29800</v>
      </c>
    </row>
    <row r="567" spans="2:20" ht="14.1" customHeight="1">
      <c r="B567" s="447" t="s">
        <v>669</v>
      </c>
      <c r="C567" s="447"/>
      <c r="D567" s="447"/>
      <c r="E567" s="448">
        <v>4</v>
      </c>
      <c r="F567" s="513"/>
      <c r="G567" s="453" t="s">
        <v>634</v>
      </c>
      <c r="H567" s="453" t="s">
        <v>664</v>
      </c>
      <c r="I567" s="437" t="s">
        <v>662</v>
      </c>
      <c r="J567" s="457">
        <v>92</v>
      </c>
      <c r="K567" s="449">
        <f t="shared" si="38"/>
        <v>200</v>
      </c>
      <c r="L567" s="399">
        <v>200</v>
      </c>
      <c r="M567" s="67"/>
      <c r="N567" s="68" t="e">
        <f>IF(L567="nio",0,IF(L567&gt;0,L567*J567/P567,0))*VLOOKUP(B567,'2-Kosten per locatie'!$A$15:$C$16,3,FALSE)</f>
        <v>#DIV/0!</v>
      </c>
      <c r="O567" s="68">
        <f t="shared" si="39"/>
        <v>0</v>
      </c>
      <c r="P567" s="69">
        <f>IF(L567="nio",0,IF(L567&gt;0,VLOOKUP(H567,'3-Productie normen'!A:I,VLOOKUP(L567,'3-Productie normen'!$B$38:$C$44,2,FALSE),FALSE)))</f>
        <v>0</v>
      </c>
      <c r="Q567" s="69">
        <f t="shared" si="40"/>
        <v>0</v>
      </c>
      <c r="R567" s="70"/>
      <c r="T567" s="43">
        <f t="shared" si="42"/>
        <v>18400</v>
      </c>
    </row>
    <row r="568" spans="2:20" ht="14.1" customHeight="1">
      <c r="B568" s="447" t="s">
        <v>669</v>
      </c>
      <c r="C568" s="447"/>
      <c r="D568" s="447"/>
      <c r="E568" s="448">
        <v>4</v>
      </c>
      <c r="F568" s="513"/>
      <c r="G568" s="453" t="s">
        <v>588</v>
      </c>
      <c r="H568" s="447" t="s">
        <v>16</v>
      </c>
      <c r="I568" s="437" t="s">
        <v>661</v>
      </c>
      <c r="J568" s="457">
        <v>7</v>
      </c>
      <c r="K568" s="449">
        <f t="shared" si="38"/>
        <v>400</v>
      </c>
      <c r="L568" s="399">
        <v>200</v>
      </c>
      <c r="M568" s="67">
        <v>200</v>
      </c>
      <c r="N568" s="68" t="e">
        <f>IF(L568="nio",0,IF(L568&gt;0,L568*J568/P568,0))*VLOOKUP(B568,'2-Kosten per locatie'!$A$15:$C$16,3,FALSE)</f>
        <v>#DIV/0!</v>
      </c>
      <c r="O568" s="68" t="e">
        <f t="shared" si="39"/>
        <v>#DIV/0!</v>
      </c>
      <c r="P568" s="69">
        <f>IF(L568="nio",0,IF(L568&gt;0,VLOOKUP(H568,'3-Productie normen'!A:I,VLOOKUP(L568,'3-Productie normen'!$B$38:$C$44,2,FALSE),FALSE)))</f>
        <v>0</v>
      </c>
      <c r="Q568" s="69">
        <f t="shared" si="40"/>
        <v>0</v>
      </c>
      <c r="R568" s="70"/>
      <c r="T568" s="43">
        <f t="shared" si="42"/>
        <v>2800</v>
      </c>
    </row>
    <row r="569" spans="2:20" ht="14.1" customHeight="1">
      <c r="B569" s="447" t="s">
        <v>669</v>
      </c>
      <c r="C569" s="447"/>
      <c r="D569" s="447"/>
      <c r="E569" s="448">
        <v>4</v>
      </c>
      <c r="F569" s="513"/>
      <c r="G569" s="453" t="s">
        <v>577</v>
      </c>
      <c r="H569" s="437" t="s">
        <v>209</v>
      </c>
      <c r="I569" s="437" t="s">
        <v>650</v>
      </c>
      <c r="J569" s="457">
        <v>94</v>
      </c>
      <c r="K569" s="449">
        <f t="shared" si="38"/>
        <v>200</v>
      </c>
      <c r="L569" s="399">
        <v>200</v>
      </c>
      <c r="M569" s="67"/>
      <c r="N569" s="68" t="e">
        <f>IF(L569="nio",0,IF(L569&gt;0,L569*J569/P569,0))*VLOOKUP(B569,'2-Kosten per locatie'!$A$15:$C$16,3,FALSE)</f>
        <v>#DIV/0!</v>
      </c>
      <c r="O569" s="68">
        <f t="shared" si="39"/>
        <v>0</v>
      </c>
      <c r="P569" s="69">
        <f>IF(L569="nio",0,IF(L569&gt;0,VLOOKUP(H569,'3-Productie normen'!A:I,VLOOKUP(L569,'3-Productie normen'!$B$38:$C$44,2,FALSE),FALSE)))</f>
        <v>0</v>
      </c>
      <c r="Q569" s="69">
        <f t="shared" si="40"/>
        <v>0</v>
      </c>
      <c r="R569" s="70"/>
      <c r="T569" s="43">
        <f t="shared" si="42"/>
        <v>18800</v>
      </c>
    </row>
    <row r="570" spans="2:20" ht="14.1" customHeight="1">
      <c r="B570" s="447" t="s">
        <v>669</v>
      </c>
      <c r="C570" s="447"/>
      <c r="D570" s="447"/>
      <c r="E570" s="448">
        <v>4</v>
      </c>
      <c r="F570" s="513"/>
      <c r="G570" s="453" t="s">
        <v>597</v>
      </c>
      <c r="H570" s="437" t="s">
        <v>207</v>
      </c>
      <c r="I570" s="437" t="s">
        <v>650</v>
      </c>
      <c r="J570" s="457">
        <v>14</v>
      </c>
      <c r="K570" s="449">
        <f t="shared" si="38"/>
        <v>120</v>
      </c>
      <c r="L570" s="399">
        <v>120</v>
      </c>
      <c r="M570" s="67"/>
      <c r="N570" s="68" t="e">
        <f>IF(L570="nio",0,IF(L570&gt;0,L570*J570/P570,0))*VLOOKUP(B570,'2-Kosten per locatie'!$A$15:$C$16,3,FALSE)</f>
        <v>#DIV/0!</v>
      </c>
      <c r="O570" s="68">
        <f t="shared" si="39"/>
        <v>0</v>
      </c>
      <c r="P570" s="69">
        <f>IF(L570="nio",0,IF(L570&gt;0,VLOOKUP(H570,'3-Productie normen'!A:I,VLOOKUP(L570,'3-Productie normen'!$B$38:$C$44,2,FALSE),FALSE)))</f>
        <v>0</v>
      </c>
      <c r="Q570" s="69">
        <f t="shared" si="40"/>
        <v>0</v>
      </c>
      <c r="R570" s="70"/>
      <c r="T570" s="43">
        <f t="shared" si="42"/>
        <v>1680</v>
      </c>
    </row>
    <row r="571" spans="2:20" ht="14.1" customHeight="1">
      <c r="B571" s="447" t="s">
        <v>669</v>
      </c>
      <c r="C571" s="447"/>
      <c r="D571" s="447"/>
      <c r="E571" s="448">
        <v>4</v>
      </c>
      <c r="F571" s="513"/>
      <c r="G571" s="453" t="s">
        <v>606</v>
      </c>
      <c r="H571" s="437" t="s">
        <v>149</v>
      </c>
      <c r="I571" s="437" t="s">
        <v>650</v>
      </c>
      <c r="J571" s="457">
        <v>13</v>
      </c>
      <c r="K571" s="449">
        <f t="shared" si="38"/>
        <v>120</v>
      </c>
      <c r="L571" s="399">
        <v>120</v>
      </c>
      <c r="M571" s="67"/>
      <c r="N571" s="68" t="e">
        <f>IF(L571="nio",0,IF(L571&gt;0,L571*J571/P571,0))*VLOOKUP(B571,'2-Kosten per locatie'!$A$15:$C$16,3,FALSE)</f>
        <v>#DIV/0!</v>
      </c>
      <c r="O571" s="68">
        <f t="shared" si="39"/>
        <v>0</v>
      </c>
      <c r="P571" s="69">
        <f>IF(L571="nio",0,IF(L571&gt;0,VLOOKUP(H571,'3-Productie normen'!A:I,VLOOKUP(L571,'3-Productie normen'!$B$38:$C$44,2,FALSE),FALSE)))</f>
        <v>0</v>
      </c>
      <c r="Q571" s="69">
        <f t="shared" si="40"/>
        <v>0</v>
      </c>
      <c r="R571" s="70"/>
      <c r="T571" s="43">
        <f t="shared" si="42"/>
        <v>1560</v>
      </c>
    </row>
    <row r="572" spans="2:20" ht="14.1" customHeight="1">
      <c r="B572" s="447" t="s">
        <v>669</v>
      </c>
      <c r="C572" s="447"/>
      <c r="D572" s="447"/>
      <c r="E572" s="448">
        <v>4</v>
      </c>
      <c r="F572" s="513"/>
      <c r="G572" s="453" t="s">
        <v>602</v>
      </c>
      <c r="H572" s="447" t="s">
        <v>685</v>
      </c>
      <c r="I572" s="437" t="s">
        <v>650</v>
      </c>
      <c r="J572" s="457">
        <v>71</v>
      </c>
      <c r="K572" s="449">
        <f t="shared" si="38"/>
        <v>200</v>
      </c>
      <c r="L572" s="399">
        <v>200</v>
      </c>
      <c r="M572" s="67"/>
      <c r="N572" s="68" t="e">
        <f>IF(L572="nio",0,IF(L572&gt;0,L572*J572/P572,0))*VLOOKUP(B572,'2-Kosten per locatie'!$A$15:$C$16,3,FALSE)</f>
        <v>#DIV/0!</v>
      </c>
      <c r="O572" s="68">
        <f t="shared" si="39"/>
        <v>0</v>
      </c>
      <c r="P572" s="69">
        <f>IF(L572="nio",0,IF(L572&gt;0,VLOOKUP(H572,'3-Productie normen'!A:I,VLOOKUP(L572,'3-Productie normen'!$B$38:$C$44,2,FALSE),FALSE)))</f>
        <v>0</v>
      </c>
      <c r="Q572" s="69">
        <f t="shared" si="40"/>
        <v>0</v>
      </c>
      <c r="R572" s="70"/>
      <c r="T572" s="43">
        <f t="shared" si="42"/>
        <v>14200</v>
      </c>
    </row>
    <row r="573" spans="2:20" ht="14.1" customHeight="1">
      <c r="B573" s="447" t="s">
        <v>669</v>
      </c>
      <c r="C573" s="447"/>
      <c r="D573" s="447"/>
      <c r="E573" s="448">
        <v>4</v>
      </c>
      <c r="F573" s="513"/>
      <c r="G573" s="453" t="s">
        <v>602</v>
      </c>
      <c r="H573" s="447" t="s">
        <v>685</v>
      </c>
      <c r="I573" s="437" t="s">
        <v>650</v>
      </c>
      <c r="J573" s="457">
        <v>71</v>
      </c>
      <c r="K573" s="449">
        <f t="shared" si="38"/>
        <v>200</v>
      </c>
      <c r="L573" s="399">
        <v>200</v>
      </c>
      <c r="M573" s="67"/>
      <c r="N573" s="68" t="e">
        <f>IF(L573="nio",0,IF(L573&gt;0,L573*J573/P573,0))*VLOOKUP(B573,'2-Kosten per locatie'!$A$15:$C$16,3,FALSE)</f>
        <v>#DIV/0!</v>
      </c>
      <c r="O573" s="68">
        <f t="shared" si="39"/>
        <v>0</v>
      </c>
      <c r="P573" s="69">
        <f>IF(L573="nio",0,IF(L573&gt;0,VLOOKUP(H573,'3-Productie normen'!A:I,VLOOKUP(L573,'3-Productie normen'!$B$38:$C$44,2,FALSE),FALSE)))</f>
        <v>0</v>
      </c>
      <c r="Q573" s="69">
        <f t="shared" si="40"/>
        <v>0</v>
      </c>
      <c r="R573" s="70"/>
      <c r="T573" s="43">
        <f t="shared" si="42"/>
        <v>14200</v>
      </c>
    </row>
    <row r="574" spans="2:20" ht="14.1" customHeight="1">
      <c r="B574" s="447" t="s">
        <v>669</v>
      </c>
      <c r="C574" s="447"/>
      <c r="D574" s="447"/>
      <c r="E574" s="448">
        <v>4</v>
      </c>
      <c r="F574" s="513"/>
      <c r="G574" s="453" t="s">
        <v>635</v>
      </c>
      <c r="H574" s="453" t="s">
        <v>665</v>
      </c>
      <c r="I574" s="437" t="s">
        <v>650</v>
      </c>
      <c r="J574" s="457">
        <v>24</v>
      </c>
      <c r="K574" s="449">
        <f t="shared" si="38"/>
        <v>12</v>
      </c>
      <c r="L574" s="399">
        <v>12</v>
      </c>
      <c r="M574" s="67"/>
      <c r="N574" s="68" t="e">
        <f>IF(L574="nio",0,IF(L574&gt;0,L574*J574/P574,0))*VLOOKUP(B574,'2-Kosten per locatie'!$A$15:$C$16,3,FALSE)</f>
        <v>#DIV/0!</v>
      </c>
      <c r="O574" s="68">
        <f t="shared" si="39"/>
        <v>0</v>
      </c>
      <c r="P574" s="69">
        <f>IF(L574="nio",0,IF(L574&gt;0,VLOOKUP(H574,'3-Productie normen'!A:I,VLOOKUP(L574,'3-Productie normen'!$B$38:$C$44,2,FALSE),FALSE)))</f>
        <v>0</v>
      </c>
      <c r="Q574" s="69">
        <f t="shared" si="40"/>
        <v>0</v>
      </c>
      <c r="R574" s="70"/>
      <c r="T574" s="43">
        <f t="shared" si="42"/>
        <v>288</v>
      </c>
    </row>
    <row r="575" spans="2:20" ht="14.1" customHeight="1">
      <c r="B575" s="447" t="s">
        <v>669</v>
      </c>
      <c r="C575" s="447"/>
      <c r="D575" s="447"/>
      <c r="E575" s="448">
        <v>4</v>
      </c>
      <c r="F575" s="513" t="s">
        <v>636</v>
      </c>
      <c r="G575" s="453" t="s">
        <v>232</v>
      </c>
      <c r="H575" s="437" t="s">
        <v>209</v>
      </c>
      <c r="I575" s="437" t="s">
        <v>650</v>
      </c>
      <c r="J575" s="457">
        <v>12</v>
      </c>
      <c r="K575" s="449">
        <f t="shared" si="38"/>
        <v>200</v>
      </c>
      <c r="L575" s="399">
        <v>200</v>
      </c>
      <c r="M575" s="67"/>
      <c r="N575" s="68" t="e">
        <f>IF(L575="nio",0,IF(L575&gt;0,L575*J575/P575,0))*VLOOKUP(B575,'2-Kosten per locatie'!$A$15:$C$16,3,FALSE)</f>
        <v>#DIV/0!</v>
      </c>
      <c r="O575" s="68">
        <f t="shared" si="39"/>
        <v>0</v>
      </c>
      <c r="P575" s="69">
        <f>IF(L575="nio",0,IF(L575&gt;0,VLOOKUP(H575,'3-Productie normen'!A:I,VLOOKUP(L575,'3-Productie normen'!$B$38:$C$44,2,FALSE),FALSE)))</f>
        <v>0</v>
      </c>
      <c r="Q575" s="69">
        <f t="shared" si="40"/>
        <v>0</v>
      </c>
      <c r="R575" s="70"/>
      <c r="T575" s="43">
        <f t="shared" si="42"/>
        <v>2400</v>
      </c>
    </row>
    <row r="576" spans="2:20" ht="14.1" customHeight="1">
      <c r="B576" s="447" t="s">
        <v>669</v>
      </c>
      <c r="C576" s="447"/>
      <c r="D576" s="447"/>
      <c r="E576" s="448">
        <v>4</v>
      </c>
      <c r="F576" s="513" t="s">
        <v>637</v>
      </c>
      <c r="G576" s="453" t="s">
        <v>576</v>
      </c>
      <c r="H576" s="447" t="s">
        <v>685</v>
      </c>
      <c r="I576" s="437" t="s">
        <v>650</v>
      </c>
      <c r="J576" s="457">
        <v>54</v>
      </c>
      <c r="K576" s="449">
        <f t="shared" si="38"/>
        <v>200</v>
      </c>
      <c r="L576" s="399">
        <v>200</v>
      </c>
      <c r="M576" s="67"/>
      <c r="N576" s="68" t="e">
        <f>IF(L576="nio",0,IF(L576&gt;0,L576*J576/P576,0))*VLOOKUP(B576,'2-Kosten per locatie'!$A$15:$C$16,3,FALSE)</f>
        <v>#DIV/0!</v>
      </c>
      <c r="O576" s="68">
        <f t="shared" si="39"/>
        <v>0</v>
      </c>
      <c r="P576" s="69">
        <f>IF(L576="nio",0,IF(L576&gt;0,VLOOKUP(H576,'3-Productie normen'!A:I,VLOOKUP(L576,'3-Productie normen'!$B$38:$C$44,2,FALSE),FALSE)))</f>
        <v>0</v>
      </c>
      <c r="Q576" s="69">
        <f t="shared" si="40"/>
        <v>0</v>
      </c>
      <c r="R576" s="70"/>
      <c r="T576" s="43">
        <f t="shared" si="42"/>
        <v>10800</v>
      </c>
    </row>
    <row r="577" spans="2:20" ht="14.1" customHeight="1">
      <c r="B577" s="447" t="s">
        <v>669</v>
      </c>
      <c r="C577" s="447"/>
      <c r="D577" s="447"/>
      <c r="E577" s="448">
        <v>4</v>
      </c>
      <c r="F577" s="513" t="s">
        <v>638</v>
      </c>
      <c r="G577" s="453" t="s">
        <v>606</v>
      </c>
      <c r="H577" s="437" t="s">
        <v>149</v>
      </c>
      <c r="I577" s="437" t="s">
        <v>650</v>
      </c>
      <c r="J577" s="457">
        <v>25</v>
      </c>
      <c r="K577" s="449">
        <f t="shared" si="38"/>
        <v>200</v>
      </c>
      <c r="L577" s="399">
        <v>200</v>
      </c>
      <c r="M577" s="67"/>
      <c r="N577" s="68" t="e">
        <f>IF(L577="nio",0,IF(L577&gt;0,L577*J577/P577,0))*VLOOKUP(B577,'2-Kosten per locatie'!$A$15:$C$16,3,FALSE)</f>
        <v>#DIV/0!</v>
      </c>
      <c r="O577" s="68">
        <f t="shared" si="39"/>
        <v>0</v>
      </c>
      <c r="P577" s="69">
        <f>IF(L577="nio",0,IF(L577&gt;0,VLOOKUP(H577,'3-Productie normen'!A:I,VLOOKUP(L577,'3-Productie normen'!$B$38:$C$44,2,FALSE),FALSE)))</f>
        <v>0</v>
      </c>
      <c r="Q577" s="69">
        <f t="shared" si="40"/>
        <v>0</v>
      </c>
      <c r="R577" s="70"/>
      <c r="T577" s="43">
        <f t="shared" si="42"/>
        <v>5000</v>
      </c>
    </row>
    <row r="578" spans="2:20" ht="14.1" customHeight="1">
      <c r="B578" s="447" t="s">
        <v>669</v>
      </c>
      <c r="C578" s="447"/>
      <c r="D578" s="447"/>
      <c r="E578" s="448">
        <v>4</v>
      </c>
      <c r="F578" s="513" t="s">
        <v>639</v>
      </c>
      <c r="G578" s="453" t="s">
        <v>576</v>
      </c>
      <c r="H578" s="447" t="s">
        <v>685</v>
      </c>
      <c r="I578" s="437" t="s">
        <v>650</v>
      </c>
      <c r="J578" s="457">
        <v>54</v>
      </c>
      <c r="K578" s="449">
        <f t="shared" si="38"/>
        <v>200</v>
      </c>
      <c r="L578" s="399">
        <v>200</v>
      </c>
      <c r="M578" s="67"/>
      <c r="N578" s="68" t="e">
        <f>IF(L578="nio",0,IF(L578&gt;0,L578*J578/P578,0))*VLOOKUP(B578,'2-Kosten per locatie'!$A$15:$C$16,3,FALSE)</f>
        <v>#DIV/0!</v>
      </c>
      <c r="O578" s="68">
        <f t="shared" si="39"/>
        <v>0</v>
      </c>
      <c r="P578" s="69">
        <f>IF(L578="nio",0,IF(L578&gt;0,VLOOKUP(H578,'3-Productie normen'!A:I,VLOOKUP(L578,'3-Productie normen'!$B$38:$C$44,2,FALSE),FALSE)))</f>
        <v>0</v>
      </c>
      <c r="Q578" s="69">
        <f t="shared" si="40"/>
        <v>0</v>
      </c>
      <c r="R578" s="70"/>
      <c r="T578" s="43">
        <f t="shared" si="42"/>
        <v>10800</v>
      </c>
    </row>
    <row r="579" spans="2:20" ht="14.1" customHeight="1">
      <c r="B579" s="73"/>
      <c r="C579" s="73"/>
      <c r="D579" s="73"/>
      <c r="E579" s="74"/>
      <c r="F579" s="515"/>
      <c r="G579" s="75"/>
      <c r="H579" s="75"/>
      <c r="J579" s="517"/>
      <c r="K579" s="387"/>
      <c r="L579" s="76"/>
      <c r="M579" s="76"/>
      <c r="N579" s="77"/>
      <c r="O579" s="77"/>
      <c r="P579" s="78"/>
      <c r="Q579" s="78"/>
      <c r="R579" s="79"/>
    </row>
    <row r="580" spans="2:20" ht="14.1" customHeight="1">
      <c r="B580" s="73"/>
      <c r="C580" s="73"/>
      <c r="D580" s="73"/>
      <c r="E580" s="74"/>
      <c r="F580" s="515"/>
      <c r="G580" s="75"/>
      <c r="H580" s="75"/>
      <c r="J580" s="517"/>
      <c r="K580" s="387"/>
      <c r="L580" s="76"/>
      <c r="M580" s="76"/>
      <c r="N580" s="77"/>
      <c r="O580" s="77"/>
      <c r="P580" s="78"/>
      <c r="Q580" s="78"/>
      <c r="R580" s="79"/>
    </row>
    <row r="581" spans="2:20" ht="14.1" customHeight="1">
      <c r="B581" s="73"/>
      <c r="C581" s="73"/>
      <c r="D581" s="73"/>
      <c r="E581" s="74"/>
      <c r="F581" s="515"/>
      <c r="G581" s="75"/>
      <c r="H581" s="75"/>
      <c r="J581" s="517"/>
      <c r="K581" s="387"/>
      <c r="L581" s="76"/>
      <c r="M581" s="76"/>
      <c r="N581" s="77"/>
      <c r="O581" s="77"/>
      <c r="P581" s="78"/>
      <c r="Q581" s="78"/>
      <c r="R581" s="79"/>
    </row>
    <row r="582" spans="2:20" ht="14.1" customHeight="1">
      <c r="B582" s="73"/>
      <c r="C582" s="73"/>
      <c r="D582" s="73"/>
      <c r="E582" s="74"/>
      <c r="F582" s="515"/>
      <c r="G582" s="75"/>
      <c r="H582" s="75"/>
      <c r="J582" s="517"/>
      <c r="K582" s="387"/>
      <c r="L582" s="76"/>
      <c r="M582" s="76"/>
      <c r="N582" s="77"/>
      <c r="O582" s="77"/>
      <c r="P582" s="78"/>
      <c r="Q582" s="78"/>
      <c r="R582" s="79"/>
    </row>
    <row r="583" spans="2:20" ht="14.1" customHeight="1">
      <c r="B583" s="73"/>
      <c r="C583" s="73"/>
      <c r="D583" s="73"/>
      <c r="E583" s="74"/>
      <c r="F583" s="515"/>
      <c r="G583" s="75"/>
      <c r="H583" s="75"/>
      <c r="J583" s="517"/>
      <c r="K583" s="387"/>
      <c r="L583" s="76"/>
      <c r="M583" s="76"/>
      <c r="N583" s="77"/>
      <c r="O583" s="77"/>
      <c r="P583" s="78"/>
      <c r="Q583" s="78"/>
      <c r="R583" s="79"/>
    </row>
    <row r="584" spans="2:20" ht="14.1" customHeight="1">
      <c r="B584" s="73"/>
      <c r="C584" s="73"/>
      <c r="D584" s="73"/>
      <c r="E584" s="74"/>
      <c r="F584" s="515"/>
      <c r="G584" s="75"/>
      <c r="H584" s="75"/>
      <c r="J584" s="517"/>
      <c r="K584" s="387"/>
      <c r="L584" s="76"/>
      <c r="M584" s="76"/>
      <c r="N584" s="77"/>
      <c r="O584" s="77"/>
      <c r="P584" s="78"/>
      <c r="Q584" s="78"/>
      <c r="R584" s="79"/>
    </row>
    <row r="585" spans="2:20" ht="14.1" customHeight="1">
      <c r="B585" s="73"/>
      <c r="C585" s="73"/>
      <c r="D585" s="73"/>
      <c r="E585" s="74"/>
      <c r="F585" s="515"/>
      <c r="G585" s="75"/>
      <c r="H585" s="75"/>
      <c r="J585" s="517"/>
      <c r="K585" s="387"/>
      <c r="L585" s="76"/>
      <c r="M585" s="76"/>
      <c r="N585" s="77"/>
      <c r="O585" s="77"/>
      <c r="P585" s="78"/>
      <c r="Q585" s="78"/>
      <c r="R585" s="79"/>
    </row>
    <row r="586" spans="2:20" ht="14.1" customHeight="1">
      <c r="B586" s="73"/>
      <c r="C586" s="73"/>
      <c r="D586" s="73"/>
      <c r="E586" s="74"/>
      <c r="F586" s="515"/>
      <c r="G586" s="75"/>
      <c r="H586" s="75"/>
      <c r="J586" s="517"/>
      <c r="K586" s="387"/>
      <c r="L586" s="76"/>
      <c r="M586" s="76"/>
      <c r="N586" s="77"/>
      <c r="O586" s="77"/>
      <c r="P586" s="78"/>
      <c r="Q586" s="78"/>
      <c r="R586" s="79"/>
    </row>
    <row r="587" spans="2:20" ht="14.1" customHeight="1">
      <c r="B587" s="73"/>
      <c r="C587" s="73"/>
      <c r="D587" s="73"/>
      <c r="E587" s="74"/>
      <c r="F587" s="515"/>
      <c r="G587" s="75"/>
      <c r="H587" s="75"/>
      <c r="J587" s="517"/>
      <c r="K587" s="387"/>
      <c r="L587" s="76"/>
      <c r="M587" s="76"/>
      <c r="N587" s="77"/>
      <c r="O587" s="77"/>
      <c r="P587" s="78"/>
      <c r="Q587" s="78"/>
      <c r="R587" s="79"/>
    </row>
    <row r="588" spans="2:20" ht="14.1" customHeight="1">
      <c r="B588" s="73"/>
      <c r="C588" s="73"/>
      <c r="D588" s="73"/>
      <c r="E588" s="74"/>
      <c r="F588" s="515"/>
      <c r="G588" s="75"/>
      <c r="H588" s="75"/>
      <c r="J588" s="517"/>
      <c r="K588" s="387"/>
      <c r="L588" s="76"/>
      <c r="M588" s="76"/>
      <c r="N588" s="77"/>
      <c r="O588" s="77"/>
      <c r="P588" s="78"/>
      <c r="Q588" s="78"/>
      <c r="R588" s="79"/>
    </row>
    <row r="589" spans="2:20" ht="14.1" customHeight="1">
      <c r="B589" s="73"/>
      <c r="C589" s="73"/>
      <c r="D589" s="73"/>
      <c r="E589" s="74"/>
      <c r="F589" s="515"/>
      <c r="G589" s="75"/>
      <c r="H589" s="75"/>
      <c r="J589" s="517"/>
      <c r="K589" s="387"/>
      <c r="L589" s="76"/>
      <c r="M589" s="76"/>
      <c r="N589" s="77"/>
      <c r="O589" s="77"/>
      <c r="P589" s="78"/>
      <c r="Q589" s="78"/>
      <c r="R589" s="79"/>
    </row>
    <row r="590" spans="2:20" ht="14.1" customHeight="1">
      <c r="B590" s="73"/>
      <c r="C590" s="73"/>
      <c r="D590" s="73"/>
      <c r="E590" s="74"/>
      <c r="F590" s="515"/>
      <c r="G590" s="75"/>
      <c r="H590" s="75"/>
      <c r="J590" s="517"/>
      <c r="K590" s="387"/>
      <c r="L590" s="76"/>
      <c r="M590" s="76"/>
      <c r="N590" s="77"/>
      <c r="O590" s="77"/>
      <c r="P590" s="78"/>
      <c r="Q590" s="78"/>
      <c r="R590" s="79"/>
    </row>
    <row r="591" spans="2:20" ht="14.1" customHeight="1">
      <c r="B591" s="73"/>
      <c r="C591" s="73"/>
      <c r="D591" s="73"/>
      <c r="E591" s="74"/>
      <c r="F591" s="515"/>
      <c r="G591" s="75"/>
      <c r="H591" s="75"/>
      <c r="J591" s="517"/>
      <c r="K591" s="387"/>
      <c r="L591" s="76"/>
      <c r="M591" s="76"/>
      <c r="N591" s="77"/>
      <c r="O591" s="77"/>
      <c r="P591" s="78"/>
      <c r="Q591" s="78"/>
      <c r="R591" s="79"/>
    </row>
    <row r="592" spans="2:20" ht="14.1" customHeight="1">
      <c r="B592" s="73"/>
      <c r="C592" s="73"/>
      <c r="D592" s="73"/>
      <c r="E592" s="74"/>
      <c r="F592" s="515"/>
      <c r="G592" s="75"/>
      <c r="H592" s="75"/>
      <c r="J592" s="517"/>
      <c r="K592" s="387"/>
      <c r="L592" s="76"/>
      <c r="M592" s="76"/>
      <c r="N592" s="77"/>
      <c r="O592" s="77"/>
      <c r="P592" s="78"/>
      <c r="Q592" s="78"/>
      <c r="R592" s="79"/>
    </row>
    <row r="593" spans="2:18" ht="14.1" customHeight="1">
      <c r="B593" s="73"/>
      <c r="C593" s="73"/>
      <c r="D593" s="73"/>
      <c r="E593" s="74"/>
      <c r="F593" s="515"/>
      <c r="G593" s="75"/>
      <c r="H593" s="75"/>
      <c r="J593" s="517"/>
      <c r="K593" s="387"/>
      <c r="L593" s="76"/>
      <c r="M593" s="76"/>
      <c r="N593" s="77"/>
      <c r="O593" s="77"/>
      <c r="P593" s="78"/>
      <c r="Q593" s="78"/>
      <c r="R593" s="79"/>
    </row>
    <row r="594" spans="2:18" ht="14.1" customHeight="1">
      <c r="B594" s="73"/>
      <c r="C594" s="73"/>
      <c r="D594" s="73"/>
      <c r="E594" s="74"/>
      <c r="F594" s="515"/>
      <c r="G594" s="75"/>
      <c r="H594" s="75"/>
      <c r="J594" s="517"/>
      <c r="K594" s="387"/>
      <c r="L594" s="76"/>
      <c r="M594" s="76"/>
      <c r="N594" s="77"/>
      <c r="O594" s="77"/>
      <c r="P594" s="78"/>
      <c r="Q594" s="78"/>
      <c r="R594" s="79"/>
    </row>
    <row r="595" spans="2:18" ht="14.1" customHeight="1">
      <c r="B595" s="73"/>
      <c r="C595" s="73"/>
      <c r="D595" s="73"/>
      <c r="E595" s="74"/>
      <c r="F595" s="515"/>
      <c r="G595" s="75"/>
      <c r="H595" s="75"/>
      <c r="J595" s="517"/>
      <c r="K595" s="387"/>
      <c r="L595" s="76"/>
      <c r="M595" s="76"/>
      <c r="N595" s="77"/>
      <c r="O595" s="77"/>
      <c r="P595" s="78"/>
      <c r="Q595" s="78"/>
      <c r="R595" s="79"/>
    </row>
    <row r="596" spans="2:18" ht="14.1" customHeight="1">
      <c r="B596" s="73"/>
      <c r="C596" s="73"/>
      <c r="D596" s="73"/>
      <c r="E596" s="74"/>
      <c r="F596" s="515"/>
      <c r="G596" s="75"/>
      <c r="H596" s="75"/>
      <c r="J596" s="517"/>
      <c r="K596" s="387"/>
      <c r="L596" s="76"/>
      <c r="M596" s="76"/>
      <c r="N596" s="77"/>
      <c r="O596" s="77"/>
      <c r="P596" s="78"/>
      <c r="Q596" s="78"/>
      <c r="R596" s="79"/>
    </row>
    <row r="597" spans="2:18" ht="14.1" customHeight="1">
      <c r="B597" s="73"/>
      <c r="C597" s="73"/>
      <c r="D597" s="73"/>
      <c r="E597" s="74"/>
      <c r="F597" s="515"/>
      <c r="G597" s="75"/>
      <c r="H597" s="75"/>
      <c r="J597" s="517"/>
      <c r="K597" s="387"/>
      <c r="L597" s="76"/>
      <c r="M597" s="76"/>
      <c r="N597" s="77"/>
      <c r="O597" s="77"/>
      <c r="P597" s="78"/>
      <c r="Q597" s="78"/>
      <c r="R597" s="79"/>
    </row>
    <row r="598" spans="2:18" ht="14.1" customHeight="1">
      <c r="B598" s="73"/>
      <c r="C598" s="73"/>
      <c r="D598" s="73"/>
      <c r="E598" s="74"/>
      <c r="F598" s="515"/>
      <c r="G598" s="75"/>
      <c r="H598" s="75"/>
      <c r="J598" s="517"/>
      <c r="K598" s="387"/>
      <c r="L598" s="76"/>
      <c r="M598" s="76"/>
      <c r="N598" s="77"/>
      <c r="O598" s="77"/>
      <c r="P598" s="78"/>
      <c r="Q598" s="78"/>
      <c r="R598" s="79"/>
    </row>
    <row r="599" spans="2:18" ht="14.1" customHeight="1">
      <c r="B599" s="73"/>
      <c r="C599" s="73"/>
      <c r="D599" s="73"/>
      <c r="E599" s="74"/>
      <c r="F599" s="515"/>
      <c r="G599" s="75"/>
      <c r="H599" s="75"/>
      <c r="J599" s="517"/>
      <c r="K599" s="387"/>
      <c r="L599" s="76"/>
      <c r="M599" s="76"/>
      <c r="N599" s="77"/>
      <c r="O599" s="77"/>
      <c r="P599" s="78"/>
      <c r="Q599" s="78"/>
      <c r="R599" s="79"/>
    </row>
    <row r="600" spans="2:18" ht="14.1" customHeight="1">
      <c r="B600" s="73"/>
      <c r="C600" s="73"/>
      <c r="D600" s="73"/>
      <c r="E600" s="74"/>
      <c r="F600" s="515"/>
      <c r="G600" s="75"/>
      <c r="H600" s="75"/>
      <c r="J600" s="517"/>
      <c r="K600" s="387"/>
      <c r="L600" s="76"/>
      <c r="M600" s="76"/>
      <c r="N600" s="77"/>
      <c r="O600" s="77"/>
      <c r="P600" s="78"/>
      <c r="Q600" s="78"/>
      <c r="R600" s="79"/>
    </row>
    <row r="601" spans="2:18" ht="14.1" customHeight="1">
      <c r="B601" s="73"/>
      <c r="C601" s="73"/>
      <c r="D601" s="73"/>
      <c r="E601" s="74"/>
      <c r="F601" s="515"/>
      <c r="G601" s="75"/>
      <c r="H601" s="75"/>
      <c r="J601" s="517"/>
      <c r="K601" s="387"/>
      <c r="L601" s="76"/>
      <c r="M601" s="76"/>
      <c r="N601" s="77"/>
      <c r="O601" s="77"/>
      <c r="P601" s="78"/>
      <c r="Q601" s="78"/>
      <c r="R601" s="79"/>
    </row>
    <row r="602" spans="2:18" ht="14.1" customHeight="1">
      <c r="B602" s="73"/>
      <c r="C602" s="73"/>
      <c r="D602" s="73"/>
      <c r="E602" s="74"/>
      <c r="F602" s="515"/>
      <c r="G602" s="75"/>
      <c r="H602" s="75"/>
      <c r="J602" s="517"/>
      <c r="K602" s="387"/>
      <c r="L602" s="76"/>
      <c r="M602" s="76"/>
      <c r="N602" s="77"/>
      <c r="O602" s="77"/>
      <c r="P602" s="78"/>
      <c r="Q602" s="78"/>
      <c r="R602" s="79"/>
    </row>
    <row r="603" spans="2:18" ht="14.1" customHeight="1">
      <c r="B603" s="73"/>
      <c r="C603" s="73"/>
      <c r="D603" s="73"/>
      <c r="E603" s="74"/>
      <c r="F603" s="515"/>
      <c r="G603" s="75"/>
      <c r="H603" s="75"/>
      <c r="J603" s="517"/>
      <c r="K603" s="387"/>
      <c r="L603" s="76"/>
      <c r="M603" s="76"/>
      <c r="N603" s="77"/>
      <c r="O603" s="77"/>
      <c r="P603" s="78"/>
      <c r="Q603" s="78"/>
      <c r="R603" s="79"/>
    </row>
    <row r="604" spans="2:18" ht="14.1" customHeight="1">
      <c r="B604" s="73"/>
      <c r="C604" s="73"/>
      <c r="D604" s="73"/>
      <c r="E604" s="74"/>
      <c r="F604" s="515"/>
      <c r="G604" s="75"/>
      <c r="H604" s="75"/>
      <c r="J604" s="517"/>
      <c r="K604" s="387"/>
      <c r="L604" s="76"/>
      <c r="M604" s="76"/>
      <c r="N604" s="77"/>
      <c r="O604" s="77"/>
      <c r="P604" s="78"/>
      <c r="Q604" s="78"/>
      <c r="R604" s="79"/>
    </row>
    <row r="605" spans="2:18" ht="14.1" customHeight="1">
      <c r="B605" s="73"/>
      <c r="C605" s="73"/>
      <c r="D605" s="73"/>
      <c r="E605" s="74"/>
      <c r="F605" s="515"/>
      <c r="G605" s="75"/>
      <c r="H605" s="75"/>
      <c r="J605" s="517"/>
      <c r="K605" s="387"/>
      <c r="L605" s="76"/>
      <c r="M605" s="76"/>
      <c r="N605" s="77"/>
      <c r="O605" s="77"/>
      <c r="P605" s="78"/>
      <c r="Q605" s="78"/>
      <c r="R605" s="79"/>
    </row>
    <row r="606" spans="2:18" ht="14.1" customHeight="1">
      <c r="B606" s="73"/>
      <c r="C606" s="73"/>
      <c r="D606" s="73"/>
      <c r="E606" s="74"/>
      <c r="F606" s="515"/>
      <c r="G606" s="75"/>
      <c r="H606" s="75"/>
      <c r="J606" s="517"/>
      <c r="K606" s="387"/>
      <c r="L606" s="76"/>
      <c r="M606" s="76"/>
      <c r="N606" s="77"/>
      <c r="O606" s="77"/>
      <c r="P606" s="78"/>
      <c r="Q606" s="78"/>
      <c r="R606" s="79"/>
    </row>
    <row r="607" spans="2:18" ht="14.1" customHeight="1">
      <c r="B607" s="73"/>
      <c r="C607" s="73"/>
      <c r="D607" s="73"/>
      <c r="E607" s="74"/>
      <c r="F607" s="515"/>
      <c r="G607" s="75"/>
      <c r="H607" s="75"/>
      <c r="J607" s="517"/>
      <c r="K607" s="387"/>
      <c r="L607" s="76"/>
      <c r="M607" s="76"/>
      <c r="N607" s="77"/>
      <c r="O607" s="77"/>
      <c r="P607" s="78"/>
      <c r="Q607" s="78"/>
      <c r="R607" s="79"/>
    </row>
    <row r="608" spans="2:18" ht="14.1" customHeight="1">
      <c r="B608" s="73"/>
      <c r="C608" s="73"/>
      <c r="D608" s="73"/>
      <c r="E608" s="74"/>
      <c r="F608" s="515"/>
      <c r="G608" s="75"/>
      <c r="H608" s="75"/>
      <c r="J608" s="517"/>
      <c r="K608" s="387"/>
      <c r="L608" s="76"/>
      <c r="M608" s="76"/>
      <c r="N608" s="77"/>
      <c r="O608" s="77"/>
      <c r="P608" s="78"/>
      <c r="Q608" s="78"/>
      <c r="R608" s="79"/>
    </row>
    <row r="609" spans="2:18" ht="14.1" customHeight="1">
      <c r="B609" s="73"/>
      <c r="C609" s="73"/>
      <c r="D609" s="73"/>
      <c r="E609" s="74"/>
      <c r="F609" s="515"/>
      <c r="G609" s="75"/>
      <c r="H609" s="75"/>
      <c r="J609" s="517"/>
      <c r="K609" s="387"/>
      <c r="L609" s="76"/>
      <c r="M609" s="76"/>
      <c r="N609" s="77"/>
      <c r="O609" s="77"/>
      <c r="P609" s="78"/>
      <c r="Q609" s="78"/>
      <c r="R609" s="79"/>
    </row>
    <row r="610" spans="2:18" ht="14.1" customHeight="1">
      <c r="B610" s="73"/>
      <c r="C610" s="73"/>
      <c r="D610" s="73"/>
      <c r="E610" s="74"/>
      <c r="F610" s="515"/>
      <c r="G610" s="75"/>
      <c r="H610" s="75"/>
      <c r="J610" s="517"/>
      <c r="K610" s="387"/>
      <c r="L610" s="76"/>
      <c r="M610" s="76"/>
      <c r="N610" s="77"/>
      <c r="O610" s="77"/>
      <c r="P610" s="78"/>
      <c r="Q610" s="78"/>
      <c r="R610" s="79"/>
    </row>
    <row r="611" spans="2:18" ht="14.1" customHeight="1">
      <c r="B611" s="73"/>
      <c r="C611" s="73"/>
      <c r="D611" s="73"/>
      <c r="E611" s="74"/>
      <c r="F611" s="515"/>
      <c r="G611" s="75"/>
      <c r="H611" s="75"/>
      <c r="J611" s="517"/>
      <c r="K611" s="387"/>
      <c r="L611" s="76"/>
      <c r="M611" s="76"/>
      <c r="N611" s="77"/>
      <c r="O611" s="77"/>
      <c r="P611" s="78"/>
      <c r="Q611" s="78"/>
      <c r="R611" s="79"/>
    </row>
    <row r="612" spans="2:18" ht="14.1" customHeight="1">
      <c r="B612" s="73"/>
      <c r="C612" s="73"/>
      <c r="D612" s="73"/>
      <c r="E612" s="74"/>
      <c r="F612" s="515"/>
      <c r="G612" s="75"/>
      <c r="H612" s="75"/>
      <c r="J612" s="517"/>
      <c r="K612" s="387"/>
      <c r="L612" s="76"/>
      <c r="M612" s="76"/>
      <c r="N612" s="77"/>
      <c r="O612" s="77"/>
      <c r="P612" s="78"/>
      <c r="Q612" s="78"/>
      <c r="R612" s="79"/>
    </row>
    <row r="613" spans="2:18" ht="14.1" customHeight="1">
      <c r="B613" s="73"/>
      <c r="C613" s="73"/>
      <c r="D613" s="73"/>
      <c r="E613" s="74"/>
      <c r="F613" s="515"/>
      <c r="G613" s="75"/>
      <c r="H613" s="75"/>
      <c r="J613" s="517"/>
      <c r="K613" s="387"/>
      <c r="L613" s="76"/>
      <c r="M613" s="76"/>
      <c r="N613" s="77"/>
      <c r="O613" s="77"/>
      <c r="P613" s="78"/>
      <c r="Q613" s="78"/>
      <c r="R613" s="79"/>
    </row>
    <row r="614" spans="2:18" ht="14.1" customHeight="1">
      <c r="B614" s="73"/>
      <c r="C614" s="73"/>
      <c r="D614" s="73"/>
      <c r="E614" s="74"/>
      <c r="F614" s="515"/>
      <c r="G614" s="75"/>
      <c r="H614" s="75"/>
      <c r="J614" s="517"/>
      <c r="K614" s="387"/>
      <c r="L614" s="76"/>
      <c r="M614" s="76"/>
      <c r="N614" s="77"/>
      <c r="O614" s="77"/>
      <c r="P614" s="78"/>
      <c r="Q614" s="78"/>
      <c r="R614" s="79"/>
    </row>
    <row r="615" spans="2:18" ht="14.1" customHeight="1">
      <c r="B615" s="73"/>
      <c r="C615" s="73"/>
      <c r="D615" s="73"/>
      <c r="E615" s="74"/>
      <c r="F615" s="515"/>
      <c r="G615" s="75"/>
      <c r="H615" s="75"/>
      <c r="J615" s="517"/>
      <c r="K615" s="387"/>
      <c r="L615" s="76"/>
      <c r="M615" s="76"/>
      <c r="N615" s="77"/>
      <c r="O615" s="77"/>
      <c r="P615" s="78"/>
      <c r="Q615" s="78"/>
      <c r="R615" s="79"/>
    </row>
    <row r="616" spans="2:18" ht="14.1" customHeight="1">
      <c r="B616" s="73"/>
      <c r="C616" s="73"/>
      <c r="D616" s="73"/>
      <c r="E616" s="74"/>
      <c r="F616" s="515"/>
      <c r="G616" s="75"/>
      <c r="H616" s="75"/>
      <c r="J616" s="517"/>
      <c r="K616" s="387"/>
      <c r="L616" s="76"/>
      <c r="M616" s="76"/>
      <c r="N616" s="77"/>
      <c r="O616" s="77"/>
      <c r="P616" s="78"/>
      <c r="Q616" s="78"/>
      <c r="R616" s="79"/>
    </row>
    <row r="617" spans="2:18" ht="14.1" customHeight="1">
      <c r="B617" s="73"/>
      <c r="C617" s="73"/>
      <c r="D617" s="73"/>
      <c r="E617" s="74"/>
      <c r="F617" s="515"/>
      <c r="G617" s="75"/>
      <c r="H617" s="75"/>
      <c r="J617" s="517"/>
      <c r="K617" s="387"/>
      <c r="L617" s="76"/>
      <c r="M617" s="76"/>
      <c r="N617" s="77"/>
      <c r="O617" s="77"/>
      <c r="P617" s="78"/>
      <c r="Q617" s="78"/>
      <c r="R617" s="79"/>
    </row>
    <row r="618" spans="2:18" ht="14.1" customHeight="1">
      <c r="B618" s="73"/>
      <c r="C618" s="73"/>
      <c r="D618" s="73"/>
      <c r="E618" s="74"/>
      <c r="F618" s="515"/>
      <c r="G618" s="75"/>
      <c r="H618" s="75"/>
      <c r="J618" s="517"/>
      <c r="K618" s="387"/>
      <c r="L618" s="76"/>
      <c r="M618" s="76"/>
      <c r="N618" s="77"/>
      <c r="O618" s="77"/>
      <c r="P618" s="78"/>
      <c r="Q618" s="78"/>
      <c r="R618" s="79"/>
    </row>
    <row r="619" spans="2:18" ht="14.1" customHeight="1">
      <c r="B619" s="73"/>
      <c r="C619" s="73"/>
      <c r="D619" s="73"/>
      <c r="E619" s="74"/>
      <c r="F619" s="515"/>
      <c r="G619" s="75"/>
      <c r="H619" s="75"/>
      <c r="J619" s="517"/>
      <c r="K619" s="387"/>
      <c r="L619" s="76"/>
      <c r="M619" s="76"/>
      <c r="N619" s="77"/>
      <c r="O619" s="77"/>
      <c r="P619" s="78"/>
      <c r="Q619" s="78"/>
      <c r="R619" s="79"/>
    </row>
    <row r="620" spans="2:18" ht="14.1" customHeight="1">
      <c r="B620" s="73"/>
      <c r="C620" s="73"/>
      <c r="D620" s="73"/>
      <c r="E620" s="74"/>
      <c r="F620" s="515"/>
      <c r="G620" s="75"/>
      <c r="H620" s="75"/>
      <c r="J620" s="517"/>
      <c r="K620" s="387"/>
      <c r="L620" s="76"/>
      <c r="M620" s="76"/>
      <c r="N620" s="77"/>
      <c r="O620" s="77"/>
      <c r="P620" s="78"/>
      <c r="Q620" s="78"/>
      <c r="R620" s="79"/>
    </row>
    <row r="621" spans="2:18" ht="14.1" customHeight="1">
      <c r="B621" s="73"/>
      <c r="C621" s="73"/>
      <c r="D621" s="73"/>
      <c r="E621" s="74"/>
      <c r="F621" s="515"/>
      <c r="G621" s="75"/>
      <c r="H621" s="75"/>
      <c r="J621" s="517"/>
      <c r="K621" s="387"/>
      <c r="L621" s="76"/>
      <c r="M621" s="76"/>
      <c r="N621" s="77"/>
      <c r="O621" s="77"/>
      <c r="P621" s="78"/>
      <c r="Q621" s="78"/>
      <c r="R621" s="79"/>
    </row>
    <row r="622" spans="2:18" ht="14.1" customHeight="1">
      <c r="B622" s="73"/>
      <c r="C622" s="73"/>
      <c r="D622" s="73"/>
      <c r="E622" s="74"/>
      <c r="F622" s="515"/>
      <c r="G622" s="75"/>
      <c r="H622" s="75"/>
      <c r="J622" s="517"/>
      <c r="K622" s="387"/>
      <c r="L622" s="76"/>
      <c r="M622" s="76"/>
      <c r="N622" s="77"/>
      <c r="O622" s="77"/>
      <c r="P622" s="78"/>
      <c r="Q622" s="78"/>
      <c r="R622" s="79"/>
    </row>
    <row r="623" spans="2:18" ht="14.1" customHeight="1">
      <c r="B623" s="73"/>
      <c r="C623" s="73"/>
      <c r="D623" s="73"/>
      <c r="E623" s="74"/>
      <c r="F623" s="515"/>
      <c r="G623" s="75"/>
      <c r="H623" s="75"/>
      <c r="J623" s="517"/>
      <c r="K623" s="387"/>
      <c r="L623" s="76"/>
      <c r="M623" s="76"/>
      <c r="N623" s="77"/>
      <c r="O623" s="77"/>
      <c r="P623" s="78"/>
      <c r="Q623" s="78"/>
      <c r="R623" s="79"/>
    </row>
    <row r="624" spans="2:18" ht="14.1" customHeight="1">
      <c r="B624" s="73"/>
      <c r="C624" s="73"/>
      <c r="D624" s="73"/>
      <c r="E624" s="74"/>
      <c r="F624" s="515"/>
      <c r="G624" s="75"/>
      <c r="H624" s="75"/>
      <c r="J624" s="517"/>
      <c r="K624" s="387"/>
      <c r="L624" s="76"/>
      <c r="M624" s="76"/>
      <c r="N624" s="77"/>
      <c r="O624" s="77"/>
      <c r="P624" s="78"/>
      <c r="Q624" s="78"/>
      <c r="R624" s="79"/>
    </row>
    <row r="625" spans="2:18" ht="14.1" customHeight="1">
      <c r="B625" s="73"/>
      <c r="C625" s="73"/>
      <c r="D625" s="73"/>
      <c r="E625" s="74"/>
      <c r="F625" s="515"/>
      <c r="G625" s="75"/>
      <c r="H625" s="75"/>
      <c r="J625" s="517"/>
      <c r="K625" s="387"/>
      <c r="L625" s="76"/>
      <c r="M625" s="76"/>
      <c r="N625" s="77"/>
      <c r="O625" s="77"/>
      <c r="P625" s="78"/>
      <c r="Q625" s="78"/>
      <c r="R625" s="79"/>
    </row>
    <row r="626" spans="2:18" ht="14.1" customHeight="1">
      <c r="B626" s="73"/>
      <c r="C626" s="73"/>
      <c r="D626" s="73"/>
      <c r="E626" s="74"/>
      <c r="F626" s="515"/>
      <c r="G626" s="75"/>
      <c r="H626" s="75"/>
      <c r="J626" s="517"/>
      <c r="K626" s="387"/>
      <c r="L626" s="76"/>
      <c r="M626" s="76"/>
      <c r="N626" s="77"/>
      <c r="O626" s="77"/>
      <c r="P626" s="78"/>
      <c r="Q626" s="78"/>
      <c r="R626" s="79"/>
    </row>
    <row r="627" spans="2:18" ht="14.1" customHeight="1">
      <c r="B627" s="73"/>
      <c r="C627" s="73"/>
      <c r="D627" s="73"/>
      <c r="E627" s="74"/>
      <c r="F627" s="515"/>
      <c r="G627" s="75"/>
      <c r="H627" s="75"/>
      <c r="J627" s="517"/>
      <c r="K627" s="387"/>
      <c r="L627" s="76"/>
      <c r="M627" s="76"/>
      <c r="N627" s="77"/>
      <c r="O627" s="77"/>
      <c r="P627" s="78"/>
      <c r="Q627" s="78"/>
      <c r="R627" s="79"/>
    </row>
    <row r="628" spans="2:18" ht="14.1" customHeight="1">
      <c r="B628" s="73"/>
      <c r="C628" s="73"/>
      <c r="D628" s="73"/>
      <c r="E628" s="74"/>
      <c r="F628" s="515"/>
      <c r="G628" s="75"/>
      <c r="H628" s="75"/>
      <c r="J628" s="517"/>
      <c r="K628" s="387"/>
      <c r="L628" s="76"/>
      <c r="M628" s="76"/>
      <c r="N628" s="77"/>
      <c r="O628" s="77"/>
      <c r="P628" s="78"/>
      <c r="Q628" s="78"/>
      <c r="R628" s="79"/>
    </row>
    <row r="629" spans="2:18" ht="14.1" customHeight="1">
      <c r="B629" s="73"/>
      <c r="C629" s="73"/>
      <c r="D629" s="73"/>
      <c r="E629" s="74"/>
      <c r="F629" s="515"/>
      <c r="G629" s="75"/>
      <c r="H629" s="75"/>
      <c r="J629" s="517"/>
      <c r="K629" s="387"/>
      <c r="L629" s="76"/>
      <c r="M629" s="76"/>
      <c r="N629" s="77"/>
      <c r="O629" s="77"/>
      <c r="P629" s="78"/>
      <c r="Q629" s="78"/>
      <c r="R629" s="79"/>
    </row>
    <row r="630" spans="2:18" ht="14.1" customHeight="1">
      <c r="B630" s="73"/>
      <c r="C630" s="73"/>
      <c r="D630" s="73"/>
      <c r="E630" s="74"/>
      <c r="F630" s="515"/>
      <c r="G630" s="75"/>
      <c r="H630" s="75"/>
      <c r="J630" s="517"/>
      <c r="K630" s="387"/>
      <c r="L630" s="76"/>
      <c r="M630" s="76"/>
      <c r="N630" s="77"/>
      <c r="O630" s="77"/>
      <c r="P630" s="78"/>
      <c r="Q630" s="78"/>
      <c r="R630" s="79"/>
    </row>
    <row r="631" spans="2:18" ht="14.1" customHeight="1">
      <c r="B631" s="73"/>
      <c r="C631" s="73"/>
      <c r="D631" s="73"/>
      <c r="E631" s="74"/>
      <c r="F631" s="515"/>
      <c r="G631" s="75"/>
      <c r="H631" s="75"/>
      <c r="J631" s="517"/>
      <c r="K631" s="387"/>
      <c r="L631" s="76"/>
      <c r="M631" s="76"/>
      <c r="N631" s="77"/>
      <c r="O631" s="77"/>
      <c r="P631" s="78"/>
      <c r="Q631" s="78"/>
      <c r="R631" s="79"/>
    </row>
    <row r="632" spans="2:18" ht="14.1" customHeight="1">
      <c r="B632" s="73"/>
      <c r="C632" s="73"/>
      <c r="D632" s="73"/>
      <c r="E632" s="74"/>
      <c r="F632" s="515"/>
      <c r="G632" s="75"/>
      <c r="H632" s="75"/>
      <c r="J632" s="517"/>
      <c r="K632" s="387"/>
      <c r="L632" s="76"/>
      <c r="M632" s="76"/>
      <c r="N632" s="77"/>
      <c r="O632" s="77"/>
      <c r="P632" s="78"/>
      <c r="Q632" s="78"/>
      <c r="R632" s="79"/>
    </row>
    <row r="633" spans="2:18" ht="14.1" customHeight="1">
      <c r="B633" s="73"/>
      <c r="C633" s="73"/>
      <c r="D633" s="73"/>
      <c r="E633" s="74"/>
      <c r="F633" s="515"/>
      <c r="G633" s="75"/>
      <c r="H633" s="75"/>
      <c r="J633" s="517"/>
      <c r="K633" s="387"/>
      <c r="L633" s="76"/>
      <c r="M633" s="76"/>
      <c r="N633" s="77"/>
      <c r="O633" s="77"/>
      <c r="P633" s="78"/>
      <c r="Q633" s="78"/>
      <c r="R633" s="79"/>
    </row>
    <row r="634" spans="2:18" ht="14.1" customHeight="1">
      <c r="B634" s="73"/>
      <c r="C634" s="73"/>
      <c r="D634" s="73"/>
      <c r="E634" s="74"/>
      <c r="F634" s="515"/>
      <c r="G634" s="75"/>
      <c r="H634" s="75"/>
      <c r="J634" s="517"/>
      <c r="K634" s="387"/>
      <c r="L634" s="76"/>
      <c r="M634" s="76"/>
      <c r="N634" s="77"/>
      <c r="O634" s="77"/>
      <c r="P634" s="78"/>
      <c r="Q634" s="78"/>
      <c r="R634" s="79"/>
    </row>
    <row r="635" spans="2:18" ht="14.1" customHeight="1">
      <c r="B635" s="73"/>
      <c r="C635" s="73"/>
      <c r="D635" s="73"/>
      <c r="E635" s="74"/>
      <c r="F635" s="515"/>
      <c r="G635" s="75"/>
      <c r="H635" s="75"/>
      <c r="J635" s="517"/>
      <c r="K635" s="387"/>
      <c r="L635" s="76"/>
      <c r="M635" s="76"/>
      <c r="N635" s="77"/>
      <c r="O635" s="77"/>
      <c r="P635" s="78"/>
      <c r="Q635" s="78"/>
      <c r="R635" s="79"/>
    </row>
    <row r="636" spans="2:18" ht="14.1" customHeight="1">
      <c r="B636" s="73"/>
      <c r="C636" s="73"/>
      <c r="D636" s="73"/>
      <c r="E636" s="74"/>
      <c r="F636" s="515"/>
      <c r="G636" s="75"/>
      <c r="H636" s="75"/>
      <c r="J636" s="517"/>
      <c r="K636" s="387"/>
      <c r="L636" s="76"/>
      <c r="M636" s="76"/>
      <c r="N636" s="77"/>
      <c r="O636" s="77"/>
      <c r="P636" s="78"/>
      <c r="Q636" s="78"/>
      <c r="R636" s="79"/>
    </row>
    <row r="637" spans="2:18" ht="14.1" customHeight="1">
      <c r="B637" s="73"/>
      <c r="C637" s="73"/>
      <c r="D637" s="73"/>
      <c r="E637" s="74"/>
      <c r="F637" s="515"/>
      <c r="G637" s="75"/>
      <c r="H637" s="75"/>
      <c r="J637" s="517"/>
      <c r="K637" s="387"/>
      <c r="L637" s="76"/>
      <c r="M637" s="76"/>
      <c r="N637" s="77"/>
      <c r="O637" s="77"/>
      <c r="P637" s="78"/>
      <c r="Q637" s="78"/>
      <c r="R637" s="79"/>
    </row>
    <row r="638" spans="2:18" ht="14.1" customHeight="1">
      <c r="B638" s="73"/>
      <c r="C638" s="73"/>
      <c r="D638" s="73"/>
      <c r="E638" s="74"/>
      <c r="F638" s="515"/>
      <c r="G638" s="75"/>
      <c r="H638" s="75"/>
      <c r="J638" s="517"/>
      <c r="K638" s="387"/>
      <c r="L638" s="76"/>
      <c r="M638" s="76"/>
      <c r="N638" s="77"/>
      <c r="O638" s="77"/>
      <c r="P638" s="78"/>
      <c r="Q638" s="78"/>
      <c r="R638" s="79"/>
    </row>
    <row r="639" spans="2:18" ht="14.1" customHeight="1">
      <c r="B639" s="73"/>
      <c r="C639" s="73"/>
      <c r="D639" s="73"/>
      <c r="E639" s="74"/>
      <c r="F639" s="515"/>
      <c r="G639" s="75"/>
      <c r="H639" s="75"/>
      <c r="J639" s="517"/>
      <c r="K639" s="387"/>
      <c r="L639" s="76"/>
      <c r="M639" s="76"/>
      <c r="N639" s="77"/>
      <c r="O639" s="77"/>
      <c r="P639" s="78"/>
      <c r="Q639" s="78"/>
      <c r="R639" s="79"/>
    </row>
    <row r="640" spans="2:18" ht="14.1" customHeight="1">
      <c r="B640" s="73"/>
      <c r="C640" s="73"/>
      <c r="D640" s="73"/>
      <c r="E640" s="74"/>
      <c r="F640" s="515"/>
      <c r="G640" s="75"/>
      <c r="H640" s="75"/>
      <c r="J640" s="517"/>
      <c r="K640" s="387"/>
      <c r="L640" s="76"/>
      <c r="M640" s="76"/>
      <c r="N640" s="77"/>
      <c r="O640" s="77"/>
      <c r="P640" s="78"/>
      <c r="Q640" s="78"/>
      <c r="R640" s="79"/>
    </row>
    <row r="641" spans="2:18" ht="14.1" customHeight="1">
      <c r="B641" s="73"/>
      <c r="C641" s="73"/>
      <c r="D641" s="73"/>
      <c r="E641" s="74"/>
      <c r="F641" s="515"/>
      <c r="G641" s="75"/>
      <c r="H641" s="75"/>
      <c r="J641" s="517"/>
      <c r="K641" s="387"/>
      <c r="L641" s="76"/>
      <c r="M641" s="76"/>
      <c r="N641" s="77"/>
      <c r="O641" s="77"/>
      <c r="P641" s="78"/>
      <c r="Q641" s="78"/>
      <c r="R641" s="79"/>
    </row>
    <row r="642" spans="2:18" ht="14.1" customHeight="1">
      <c r="B642" s="73"/>
      <c r="C642" s="73"/>
      <c r="D642" s="73"/>
      <c r="E642" s="74"/>
      <c r="F642" s="515"/>
      <c r="G642" s="75"/>
      <c r="H642" s="75"/>
      <c r="J642" s="517"/>
      <c r="K642" s="387"/>
      <c r="L642" s="76"/>
      <c r="M642" s="76"/>
      <c r="N642" s="77"/>
      <c r="O642" s="77"/>
      <c r="P642" s="78"/>
      <c r="Q642" s="78"/>
      <c r="R642" s="79"/>
    </row>
    <row r="643" spans="2:18" ht="14.1" customHeight="1">
      <c r="B643" s="73"/>
      <c r="C643" s="73"/>
      <c r="D643" s="73"/>
      <c r="E643" s="74"/>
      <c r="F643" s="515"/>
      <c r="G643" s="75"/>
      <c r="H643" s="75"/>
      <c r="J643" s="517"/>
      <c r="K643" s="387"/>
      <c r="L643" s="76"/>
      <c r="M643" s="76"/>
      <c r="N643" s="77"/>
      <c r="O643" s="77"/>
      <c r="P643" s="78"/>
      <c r="Q643" s="78"/>
      <c r="R643" s="79"/>
    </row>
    <row r="644" spans="2:18" ht="14.1" customHeight="1">
      <c r="B644" s="73"/>
      <c r="C644" s="73"/>
      <c r="D644" s="73"/>
      <c r="E644" s="74"/>
      <c r="F644" s="515"/>
      <c r="G644" s="75"/>
      <c r="H644" s="75"/>
      <c r="J644" s="517"/>
      <c r="K644" s="387"/>
      <c r="L644" s="76"/>
      <c r="M644" s="76"/>
      <c r="N644" s="77"/>
      <c r="O644" s="77"/>
      <c r="P644" s="78"/>
      <c r="Q644" s="78"/>
      <c r="R644" s="79"/>
    </row>
    <row r="645" spans="2:18" ht="14.1" customHeight="1">
      <c r="B645" s="73"/>
      <c r="C645" s="73"/>
      <c r="D645" s="73"/>
      <c r="E645" s="74"/>
      <c r="F645" s="515"/>
      <c r="G645" s="75"/>
      <c r="H645" s="75"/>
      <c r="J645" s="517"/>
      <c r="K645" s="387"/>
      <c r="L645" s="76"/>
      <c r="M645" s="76"/>
      <c r="N645" s="77"/>
      <c r="O645" s="77"/>
      <c r="P645" s="78"/>
      <c r="Q645" s="78"/>
      <c r="R645" s="79"/>
    </row>
    <row r="646" spans="2:18" ht="14.1" customHeight="1">
      <c r="B646" s="73"/>
      <c r="C646" s="73"/>
      <c r="D646" s="73"/>
      <c r="E646" s="74"/>
      <c r="F646" s="515"/>
      <c r="G646" s="75"/>
      <c r="H646" s="75"/>
      <c r="J646" s="517"/>
      <c r="K646" s="387"/>
      <c r="L646" s="76"/>
      <c r="M646" s="76"/>
      <c r="N646" s="77"/>
      <c r="O646" s="77"/>
      <c r="P646" s="78"/>
      <c r="Q646" s="78"/>
      <c r="R646" s="79"/>
    </row>
    <row r="647" spans="2:18" ht="14.1" customHeight="1">
      <c r="B647" s="73"/>
      <c r="C647" s="73"/>
      <c r="D647" s="73"/>
      <c r="E647" s="74"/>
      <c r="F647" s="515"/>
      <c r="G647" s="75"/>
      <c r="H647" s="75"/>
      <c r="J647" s="517"/>
      <c r="K647" s="387"/>
      <c r="L647" s="76"/>
      <c r="M647" s="76"/>
      <c r="N647" s="77"/>
      <c r="O647" s="77"/>
      <c r="P647" s="78"/>
      <c r="Q647" s="78"/>
      <c r="R647" s="79"/>
    </row>
    <row r="648" spans="2:18" ht="14.1" customHeight="1">
      <c r="B648" s="73"/>
      <c r="C648" s="73"/>
      <c r="D648" s="73"/>
      <c r="E648" s="74"/>
      <c r="F648" s="515"/>
      <c r="G648" s="75"/>
      <c r="H648" s="75"/>
      <c r="J648" s="517"/>
      <c r="K648" s="387"/>
      <c r="L648" s="76"/>
      <c r="M648" s="76"/>
      <c r="N648" s="77"/>
      <c r="O648" s="77"/>
      <c r="P648" s="78"/>
      <c r="Q648" s="78"/>
      <c r="R648" s="79"/>
    </row>
    <row r="649" spans="2:18" ht="14.1" customHeight="1">
      <c r="B649" s="73"/>
      <c r="C649" s="73"/>
      <c r="D649" s="73"/>
      <c r="E649" s="74"/>
      <c r="F649" s="515"/>
      <c r="G649" s="75"/>
      <c r="H649" s="75"/>
      <c r="J649" s="517"/>
      <c r="K649" s="387"/>
      <c r="L649" s="76"/>
      <c r="M649" s="76"/>
      <c r="N649" s="77"/>
      <c r="O649" s="77"/>
      <c r="P649" s="78"/>
      <c r="Q649" s="78"/>
      <c r="R649" s="79"/>
    </row>
    <row r="650" spans="2:18" ht="14.1" customHeight="1">
      <c r="B650" s="73"/>
      <c r="C650" s="73"/>
      <c r="D650" s="73"/>
      <c r="E650" s="74"/>
      <c r="F650" s="515"/>
      <c r="G650" s="75"/>
      <c r="H650" s="75"/>
      <c r="J650" s="517"/>
      <c r="K650" s="387"/>
      <c r="L650" s="76"/>
      <c r="M650" s="76"/>
      <c r="N650" s="77"/>
      <c r="O650" s="77"/>
      <c r="P650" s="78"/>
      <c r="Q650" s="78"/>
      <c r="R650" s="79"/>
    </row>
    <row r="651" spans="2:18" ht="14.1" customHeight="1">
      <c r="B651" s="73"/>
      <c r="C651" s="73"/>
      <c r="D651" s="73"/>
      <c r="E651" s="74"/>
      <c r="F651" s="515"/>
      <c r="G651" s="75"/>
      <c r="H651" s="75"/>
      <c r="J651" s="517"/>
      <c r="K651" s="387"/>
      <c r="L651" s="76"/>
      <c r="M651" s="76"/>
      <c r="N651" s="77"/>
      <c r="O651" s="77"/>
      <c r="P651" s="78"/>
      <c r="Q651" s="78"/>
      <c r="R651" s="79"/>
    </row>
    <row r="652" spans="2:18" ht="14.1" customHeight="1">
      <c r="B652" s="73"/>
      <c r="C652" s="73"/>
      <c r="D652" s="73"/>
      <c r="E652" s="74"/>
      <c r="F652" s="515"/>
      <c r="G652" s="75"/>
      <c r="H652" s="75"/>
      <c r="J652" s="517"/>
      <c r="K652" s="387"/>
      <c r="L652" s="76"/>
      <c r="M652" s="76"/>
      <c r="N652" s="77"/>
      <c r="O652" s="77"/>
      <c r="P652" s="78"/>
      <c r="Q652" s="78"/>
      <c r="R652" s="79"/>
    </row>
    <row r="653" spans="2:18" ht="14.1" customHeight="1">
      <c r="B653" s="73"/>
      <c r="C653" s="73"/>
      <c r="D653" s="73"/>
      <c r="E653" s="74"/>
      <c r="F653" s="515"/>
      <c r="G653" s="75"/>
      <c r="H653" s="75"/>
      <c r="J653" s="517"/>
      <c r="K653" s="387"/>
      <c r="L653" s="76"/>
      <c r="M653" s="76"/>
      <c r="N653" s="77"/>
      <c r="O653" s="77"/>
      <c r="P653" s="78"/>
      <c r="Q653" s="78"/>
      <c r="R653" s="79"/>
    </row>
    <row r="654" spans="2:18" ht="14.1" customHeight="1">
      <c r="B654" s="73"/>
      <c r="C654" s="73"/>
      <c r="D654" s="73"/>
      <c r="E654" s="74"/>
      <c r="F654" s="515"/>
      <c r="G654" s="75"/>
      <c r="H654" s="75"/>
      <c r="J654" s="517"/>
      <c r="K654" s="387"/>
      <c r="L654" s="76"/>
      <c r="M654" s="76"/>
      <c r="N654" s="77"/>
      <c r="O654" s="77"/>
      <c r="P654" s="78"/>
      <c r="Q654" s="78"/>
      <c r="R654" s="79"/>
    </row>
    <row r="655" spans="2:18" ht="14.1" customHeight="1">
      <c r="B655" s="73"/>
      <c r="C655" s="73"/>
      <c r="D655" s="73"/>
      <c r="E655" s="74"/>
      <c r="F655" s="515"/>
      <c r="G655" s="75"/>
      <c r="H655" s="75"/>
      <c r="J655" s="517"/>
      <c r="K655" s="387"/>
      <c r="L655" s="76"/>
      <c r="M655" s="76"/>
      <c r="N655" s="77"/>
      <c r="O655" s="77"/>
      <c r="P655" s="78"/>
      <c r="Q655" s="78"/>
      <c r="R655" s="79"/>
    </row>
    <row r="656" spans="2:18" ht="14.1" customHeight="1">
      <c r="B656" s="73"/>
      <c r="C656" s="73"/>
      <c r="D656" s="73"/>
      <c r="E656" s="74"/>
      <c r="F656" s="515"/>
      <c r="G656" s="75"/>
      <c r="H656" s="75"/>
      <c r="J656" s="517"/>
      <c r="K656" s="387"/>
      <c r="L656" s="76"/>
      <c r="M656" s="76"/>
      <c r="N656" s="77"/>
      <c r="O656" s="77"/>
      <c r="P656" s="78"/>
      <c r="Q656" s="78"/>
      <c r="R656" s="79"/>
    </row>
    <row r="657" spans="2:18" ht="14.1" customHeight="1">
      <c r="B657" s="73"/>
      <c r="C657" s="73"/>
      <c r="D657" s="73"/>
      <c r="E657" s="74"/>
      <c r="F657" s="515"/>
      <c r="G657" s="75"/>
      <c r="H657" s="75"/>
      <c r="J657" s="517"/>
      <c r="K657" s="387"/>
      <c r="L657" s="76"/>
      <c r="M657" s="76"/>
      <c r="N657" s="77"/>
      <c r="O657" s="77"/>
      <c r="P657" s="78"/>
      <c r="Q657" s="78"/>
      <c r="R657" s="79"/>
    </row>
    <row r="658" spans="2:18" ht="14.1" customHeight="1">
      <c r="B658" s="73"/>
      <c r="C658" s="73"/>
      <c r="D658" s="73"/>
      <c r="E658" s="74"/>
      <c r="F658" s="515"/>
      <c r="G658" s="75"/>
      <c r="H658" s="75"/>
      <c r="J658" s="517"/>
      <c r="K658" s="387"/>
      <c r="L658" s="76"/>
      <c r="M658" s="76"/>
      <c r="N658" s="77"/>
      <c r="O658" s="77"/>
      <c r="P658" s="78"/>
      <c r="Q658" s="78"/>
      <c r="R658" s="79"/>
    </row>
    <row r="659" spans="2:18" ht="14.1" customHeight="1">
      <c r="B659" s="73"/>
      <c r="C659" s="73"/>
      <c r="D659" s="73"/>
      <c r="E659" s="74"/>
      <c r="F659" s="515"/>
      <c r="G659" s="75"/>
      <c r="H659" s="75"/>
      <c r="J659" s="517"/>
      <c r="K659" s="387"/>
      <c r="L659" s="76"/>
      <c r="M659" s="76"/>
      <c r="N659" s="77"/>
      <c r="O659" s="77"/>
      <c r="P659" s="78"/>
      <c r="Q659" s="78"/>
      <c r="R659" s="79"/>
    </row>
    <row r="660" spans="2:18" ht="14.1" customHeight="1">
      <c r="B660" s="73"/>
      <c r="C660" s="73"/>
      <c r="D660" s="73"/>
      <c r="E660" s="74"/>
      <c r="F660" s="515"/>
      <c r="G660" s="75"/>
      <c r="H660" s="75"/>
      <c r="J660" s="517"/>
      <c r="K660" s="387"/>
      <c r="L660" s="76"/>
      <c r="M660" s="76"/>
      <c r="N660" s="77"/>
      <c r="O660" s="77"/>
      <c r="P660" s="78"/>
      <c r="Q660" s="78"/>
      <c r="R660" s="79"/>
    </row>
    <row r="661" spans="2:18" ht="14.1" customHeight="1">
      <c r="B661" s="73"/>
      <c r="C661" s="73"/>
      <c r="D661" s="73"/>
      <c r="E661" s="74"/>
      <c r="F661" s="515"/>
      <c r="G661" s="75"/>
      <c r="H661" s="75"/>
      <c r="J661" s="517"/>
      <c r="K661" s="387"/>
      <c r="L661" s="76"/>
      <c r="M661" s="76"/>
      <c r="N661" s="77"/>
      <c r="O661" s="77"/>
      <c r="P661" s="78"/>
      <c r="Q661" s="78"/>
      <c r="R661" s="79"/>
    </row>
    <row r="662" spans="2:18" ht="14.1" customHeight="1">
      <c r="B662" s="73"/>
      <c r="C662" s="73"/>
      <c r="D662" s="73"/>
      <c r="E662" s="74"/>
      <c r="F662" s="515"/>
      <c r="G662" s="75"/>
      <c r="H662" s="75"/>
      <c r="J662" s="517"/>
      <c r="K662" s="387"/>
      <c r="L662" s="76"/>
      <c r="M662" s="76"/>
      <c r="N662" s="77"/>
      <c r="O662" s="77"/>
      <c r="P662" s="78"/>
      <c r="Q662" s="78"/>
      <c r="R662" s="79"/>
    </row>
    <row r="663" spans="2:18" ht="14.1" customHeight="1">
      <c r="B663" s="73"/>
      <c r="C663" s="73"/>
      <c r="D663" s="73"/>
      <c r="E663" s="74"/>
      <c r="F663" s="515"/>
      <c r="G663" s="75"/>
      <c r="H663" s="75"/>
      <c r="J663" s="517"/>
      <c r="K663" s="387"/>
      <c r="L663" s="76"/>
      <c r="M663" s="76"/>
      <c r="N663" s="77"/>
      <c r="O663" s="77"/>
      <c r="P663" s="78"/>
      <c r="Q663" s="78"/>
      <c r="R663" s="79"/>
    </row>
    <row r="664" spans="2:18" ht="14.1" customHeight="1">
      <c r="B664" s="73"/>
      <c r="C664" s="73"/>
      <c r="D664" s="73"/>
      <c r="E664" s="74"/>
      <c r="F664" s="515"/>
      <c r="G664" s="75"/>
      <c r="H664" s="75"/>
      <c r="J664" s="517"/>
      <c r="K664" s="387"/>
      <c r="L664" s="76"/>
      <c r="M664" s="76"/>
      <c r="N664" s="77"/>
      <c r="O664" s="77"/>
      <c r="P664" s="78"/>
      <c r="Q664" s="78"/>
      <c r="R664" s="79"/>
    </row>
    <row r="665" spans="2:18" ht="14.1" customHeight="1">
      <c r="B665" s="73"/>
      <c r="C665" s="73"/>
      <c r="D665" s="73"/>
      <c r="E665" s="74"/>
      <c r="F665" s="515"/>
      <c r="G665" s="75"/>
      <c r="H665" s="75"/>
      <c r="J665" s="517"/>
      <c r="K665" s="387"/>
      <c r="L665" s="76"/>
      <c r="M665" s="76"/>
      <c r="N665" s="77"/>
      <c r="O665" s="77"/>
      <c r="P665" s="78"/>
      <c r="Q665" s="78"/>
      <c r="R665" s="79"/>
    </row>
    <row r="666" spans="2:18" ht="14.1" customHeight="1">
      <c r="B666" s="73"/>
      <c r="C666" s="73"/>
      <c r="D666" s="73"/>
      <c r="E666" s="74"/>
      <c r="F666" s="515"/>
      <c r="G666" s="75"/>
      <c r="H666" s="75"/>
      <c r="J666" s="517"/>
      <c r="K666" s="387"/>
      <c r="L666" s="76"/>
      <c r="M666" s="76"/>
      <c r="N666" s="77"/>
      <c r="O666" s="77"/>
      <c r="P666" s="78"/>
      <c r="Q666" s="78"/>
      <c r="R666" s="79"/>
    </row>
    <row r="667" spans="2:18" ht="14.1" customHeight="1">
      <c r="B667" s="73"/>
      <c r="C667" s="73"/>
      <c r="D667" s="73"/>
      <c r="E667" s="74"/>
      <c r="F667" s="515"/>
      <c r="G667" s="75"/>
      <c r="H667" s="75"/>
      <c r="J667" s="517"/>
      <c r="K667" s="387"/>
      <c r="L667" s="76"/>
      <c r="M667" s="76"/>
      <c r="N667" s="77"/>
      <c r="O667" s="77"/>
      <c r="P667" s="78"/>
      <c r="Q667" s="78"/>
      <c r="R667" s="79"/>
    </row>
    <row r="668" spans="2:18" ht="14.1" customHeight="1">
      <c r="B668" s="73"/>
      <c r="C668" s="73"/>
      <c r="D668" s="73"/>
      <c r="E668" s="74"/>
      <c r="F668" s="515"/>
      <c r="G668" s="75"/>
      <c r="H668" s="75"/>
      <c r="J668" s="517"/>
      <c r="K668" s="387"/>
      <c r="L668" s="76"/>
      <c r="M668" s="76"/>
      <c r="N668" s="77"/>
      <c r="O668" s="77"/>
      <c r="P668" s="78"/>
      <c r="Q668" s="78"/>
      <c r="R668" s="79"/>
    </row>
    <row r="669" spans="2:18" ht="14.1" customHeight="1">
      <c r="B669" s="73"/>
      <c r="C669" s="73"/>
      <c r="D669" s="73"/>
      <c r="E669" s="74"/>
      <c r="F669" s="515"/>
      <c r="G669" s="75"/>
      <c r="H669" s="75"/>
      <c r="J669" s="517"/>
      <c r="K669" s="387"/>
      <c r="L669" s="76"/>
      <c r="M669" s="76"/>
      <c r="N669" s="77"/>
      <c r="O669" s="77"/>
      <c r="P669" s="78"/>
      <c r="Q669" s="78"/>
      <c r="R669" s="79"/>
    </row>
    <row r="670" spans="2:18" ht="14.1" customHeight="1">
      <c r="B670" s="73"/>
      <c r="C670" s="73"/>
      <c r="D670" s="73"/>
      <c r="E670" s="74"/>
      <c r="F670" s="515"/>
      <c r="G670" s="75"/>
      <c r="H670" s="75"/>
      <c r="J670" s="517"/>
      <c r="K670" s="387"/>
      <c r="L670" s="76"/>
      <c r="M670" s="76"/>
      <c r="N670" s="77"/>
      <c r="O670" s="77"/>
      <c r="P670" s="78"/>
      <c r="Q670" s="78"/>
      <c r="R670" s="79"/>
    </row>
    <row r="671" spans="2:18" ht="14.1" customHeight="1">
      <c r="B671" s="73"/>
      <c r="C671" s="73"/>
      <c r="D671" s="73"/>
      <c r="E671" s="74"/>
      <c r="F671" s="515"/>
      <c r="G671" s="75"/>
      <c r="H671" s="75"/>
      <c r="J671" s="517"/>
      <c r="K671" s="387"/>
      <c r="L671" s="76"/>
      <c r="M671" s="76"/>
      <c r="N671" s="77"/>
      <c r="O671" s="77"/>
      <c r="P671" s="78"/>
      <c r="Q671" s="78"/>
      <c r="R671" s="79"/>
    </row>
    <row r="672" spans="2:18" ht="14.1" customHeight="1">
      <c r="B672" s="73"/>
      <c r="C672" s="73"/>
      <c r="D672" s="73"/>
      <c r="E672" s="74"/>
      <c r="F672" s="515"/>
      <c r="G672" s="75"/>
      <c r="H672" s="75"/>
      <c r="J672" s="517"/>
      <c r="K672" s="387"/>
      <c r="L672" s="76"/>
      <c r="M672" s="76"/>
      <c r="N672" s="77"/>
      <c r="O672" s="77"/>
      <c r="P672" s="78"/>
      <c r="Q672" s="78"/>
      <c r="R672" s="79"/>
    </row>
    <row r="673" spans="2:18" ht="14.1" customHeight="1">
      <c r="B673" s="73"/>
      <c r="C673" s="73"/>
      <c r="D673" s="73"/>
      <c r="E673" s="74"/>
      <c r="F673" s="515"/>
      <c r="G673" s="75"/>
      <c r="H673" s="75"/>
      <c r="J673" s="517"/>
      <c r="K673" s="387"/>
      <c r="L673" s="76"/>
      <c r="M673" s="76"/>
      <c r="N673" s="77"/>
      <c r="O673" s="77"/>
      <c r="P673" s="78"/>
      <c r="Q673" s="78"/>
      <c r="R673" s="79"/>
    </row>
    <row r="674" spans="2:18" ht="14.1" customHeight="1">
      <c r="B674" s="73"/>
      <c r="C674" s="73"/>
      <c r="D674" s="73"/>
      <c r="E674" s="74"/>
      <c r="F674" s="515"/>
      <c r="G674" s="75"/>
      <c r="H674" s="75"/>
      <c r="J674" s="517"/>
      <c r="K674" s="387"/>
      <c r="L674" s="76"/>
      <c r="M674" s="76"/>
      <c r="N674" s="77"/>
      <c r="O674" s="77"/>
      <c r="P674" s="78"/>
      <c r="Q674" s="78"/>
      <c r="R674" s="79"/>
    </row>
    <row r="675" spans="2:18" ht="14.1" customHeight="1">
      <c r="B675" s="73"/>
      <c r="C675" s="73"/>
      <c r="D675" s="73"/>
      <c r="E675" s="74"/>
      <c r="F675" s="515"/>
      <c r="G675" s="75"/>
      <c r="H675" s="75"/>
      <c r="J675" s="517"/>
      <c r="K675" s="387"/>
      <c r="L675" s="76"/>
      <c r="M675" s="76"/>
      <c r="N675" s="77"/>
      <c r="O675" s="77"/>
      <c r="P675" s="78"/>
      <c r="Q675" s="78"/>
      <c r="R675" s="79"/>
    </row>
    <row r="676" spans="2:18" ht="14.1" customHeight="1">
      <c r="B676" s="73"/>
      <c r="C676" s="73"/>
      <c r="D676" s="73"/>
      <c r="E676" s="74"/>
      <c r="F676" s="515"/>
      <c r="G676" s="75"/>
      <c r="H676" s="75"/>
      <c r="J676" s="517"/>
      <c r="K676" s="387"/>
      <c r="L676" s="76"/>
      <c r="M676" s="76"/>
      <c r="N676" s="77"/>
      <c r="O676" s="77"/>
      <c r="P676" s="78"/>
      <c r="Q676" s="78"/>
      <c r="R676" s="79"/>
    </row>
    <row r="677" spans="2:18" ht="14.1" customHeight="1">
      <c r="B677" s="73"/>
      <c r="C677" s="73"/>
      <c r="D677" s="73"/>
      <c r="E677" s="74"/>
      <c r="F677" s="515"/>
      <c r="G677" s="75"/>
      <c r="H677" s="75"/>
      <c r="J677" s="517"/>
      <c r="K677" s="387"/>
      <c r="L677" s="76"/>
      <c r="M677" s="76"/>
      <c r="N677" s="77"/>
      <c r="O677" s="77"/>
      <c r="P677" s="78"/>
      <c r="Q677" s="78"/>
      <c r="R677" s="79"/>
    </row>
    <row r="678" spans="2:18" ht="14.1" customHeight="1">
      <c r="B678" s="73"/>
      <c r="C678" s="73"/>
      <c r="D678" s="73"/>
      <c r="E678" s="74"/>
      <c r="F678" s="515"/>
      <c r="G678" s="75"/>
      <c r="H678" s="75"/>
      <c r="J678" s="517"/>
      <c r="K678" s="387"/>
      <c r="L678" s="76"/>
      <c r="M678" s="76"/>
      <c r="N678" s="77"/>
      <c r="O678" s="77"/>
      <c r="P678" s="78"/>
      <c r="Q678" s="78"/>
      <c r="R678" s="79"/>
    </row>
    <row r="679" spans="2:18" ht="14.1" customHeight="1">
      <c r="B679" s="73"/>
      <c r="C679" s="73"/>
      <c r="D679" s="73"/>
      <c r="E679" s="74"/>
      <c r="F679" s="515"/>
      <c r="G679" s="75"/>
      <c r="H679" s="75"/>
      <c r="J679" s="517"/>
      <c r="K679" s="387"/>
      <c r="L679" s="76"/>
      <c r="M679" s="76"/>
      <c r="N679" s="77"/>
      <c r="O679" s="77"/>
      <c r="P679" s="78"/>
      <c r="Q679" s="78"/>
      <c r="R679" s="79"/>
    </row>
    <row r="680" spans="2:18" ht="14.1" customHeight="1">
      <c r="B680" s="73"/>
      <c r="C680" s="73"/>
      <c r="D680" s="73"/>
      <c r="E680" s="74"/>
      <c r="F680" s="515"/>
      <c r="G680" s="75"/>
      <c r="H680" s="75"/>
      <c r="J680" s="517"/>
      <c r="K680" s="387"/>
      <c r="L680" s="76"/>
      <c r="M680" s="76"/>
      <c r="N680" s="77"/>
      <c r="O680" s="77"/>
      <c r="P680" s="78"/>
      <c r="Q680" s="78"/>
      <c r="R680" s="79"/>
    </row>
    <row r="681" spans="2:18" ht="14.1" customHeight="1">
      <c r="B681" s="73"/>
      <c r="C681" s="73"/>
      <c r="D681" s="73"/>
      <c r="E681" s="74"/>
      <c r="F681" s="515"/>
      <c r="G681" s="75"/>
      <c r="H681" s="75"/>
      <c r="J681" s="517"/>
      <c r="K681" s="387"/>
      <c r="L681" s="76"/>
      <c r="M681" s="76"/>
      <c r="N681" s="77"/>
      <c r="O681" s="77"/>
      <c r="P681" s="78"/>
      <c r="Q681" s="78"/>
      <c r="R681" s="79"/>
    </row>
    <row r="682" spans="2:18" ht="14.1" customHeight="1">
      <c r="B682" s="73"/>
      <c r="C682" s="73"/>
      <c r="D682" s="73"/>
      <c r="E682" s="74"/>
      <c r="F682" s="515"/>
      <c r="G682" s="75"/>
      <c r="H682" s="75"/>
      <c r="J682" s="517"/>
      <c r="K682" s="387"/>
      <c r="L682" s="76"/>
      <c r="M682" s="76"/>
      <c r="N682" s="77"/>
      <c r="O682" s="77"/>
      <c r="P682" s="78"/>
      <c r="Q682" s="78"/>
      <c r="R682" s="79"/>
    </row>
    <row r="683" spans="2:18" ht="14.1" customHeight="1">
      <c r="B683" s="73"/>
      <c r="C683" s="73"/>
      <c r="D683" s="73"/>
      <c r="E683" s="74"/>
      <c r="F683" s="515"/>
      <c r="G683" s="75"/>
      <c r="H683" s="75"/>
      <c r="J683" s="517"/>
      <c r="K683" s="387"/>
      <c r="L683" s="76"/>
      <c r="M683" s="76"/>
      <c r="N683" s="77"/>
      <c r="O683" s="77"/>
      <c r="P683" s="78"/>
      <c r="Q683" s="78"/>
      <c r="R683" s="79"/>
    </row>
    <row r="684" spans="2:18" ht="14.1" customHeight="1">
      <c r="B684" s="73"/>
      <c r="C684" s="73"/>
      <c r="D684" s="73"/>
      <c r="E684" s="74"/>
      <c r="F684" s="515"/>
      <c r="G684" s="75"/>
      <c r="H684" s="75"/>
      <c r="J684" s="517"/>
      <c r="K684" s="387"/>
      <c r="L684" s="76"/>
      <c r="M684" s="76"/>
      <c r="N684" s="77"/>
      <c r="O684" s="77"/>
      <c r="P684" s="78"/>
      <c r="Q684" s="78"/>
      <c r="R684" s="79"/>
    </row>
    <row r="685" spans="2:18" ht="14.1" customHeight="1">
      <c r="B685" s="73"/>
      <c r="C685" s="73"/>
      <c r="D685" s="73"/>
      <c r="E685" s="74"/>
      <c r="F685" s="515"/>
      <c r="G685" s="75"/>
      <c r="H685" s="75"/>
      <c r="J685" s="517"/>
      <c r="K685" s="387"/>
      <c r="L685" s="76"/>
      <c r="M685" s="76"/>
      <c r="N685" s="77"/>
      <c r="O685" s="77"/>
      <c r="P685" s="78"/>
      <c r="Q685" s="78"/>
      <c r="R685" s="79"/>
    </row>
    <row r="686" spans="2:18" ht="14.1" customHeight="1">
      <c r="B686" s="73"/>
      <c r="C686" s="73"/>
      <c r="D686" s="73"/>
      <c r="E686" s="74"/>
      <c r="F686" s="515"/>
      <c r="G686" s="75"/>
      <c r="H686" s="75"/>
      <c r="J686" s="517"/>
      <c r="K686" s="387"/>
      <c r="L686" s="76"/>
      <c r="M686" s="76"/>
      <c r="N686" s="77"/>
      <c r="O686" s="77"/>
      <c r="P686" s="78"/>
      <c r="Q686" s="78"/>
      <c r="R686" s="79"/>
    </row>
    <row r="687" spans="2:18" ht="14.1" customHeight="1">
      <c r="B687" s="73"/>
      <c r="C687" s="73"/>
      <c r="D687" s="73"/>
      <c r="E687" s="74"/>
      <c r="F687" s="515"/>
      <c r="G687" s="75"/>
      <c r="H687" s="75"/>
      <c r="J687" s="517"/>
      <c r="K687" s="387"/>
      <c r="L687" s="76"/>
      <c r="M687" s="76"/>
      <c r="N687" s="77"/>
      <c r="O687" s="77"/>
      <c r="P687" s="78"/>
      <c r="Q687" s="78"/>
      <c r="R687" s="79"/>
    </row>
    <row r="688" spans="2:18" ht="14.1" customHeight="1">
      <c r="B688" s="73"/>
      <c r="C688" s="73"/>
      <c r="D688" s="73"/>
      <c r="E688" s="74"/>
      <c r="F688" s="515"/>
      <c r="G688" s="75"/>
      <c r="H688" s="75"/>
      <c r="J688" s="517"/>
      <c r="K688" s="387"/>
      <c r="L688" s="76"/>
      <c r="M688" s="76"/>
      <c r="N688" s="77"/>
      <c r="O688" s="77"/>
      <c r="P688" s="78"/>
      <c r="Q688" s="78"/>
      <c r="R688" s="79"/>
    </row>
    <row r="689" spans="2:18" ht="14.1" customHeight="1">
      <c r="B689" s="73"/>
      <c r="C689" s="73"/>
      <c r="D689" s="73"/>
      <c r="E689" s="74"/>
      <c r="F689" s="515"/>
      <c r="G689" s="75"/>
      <c r="H689" s="75"/>
      <c r="J689" s="517"/>
      <c r="K689" s="387"/>
      <c r="L689" s="76"/>
      <c r="M689" s="76"/>
      <c r="N689" s="77"/>
      <c r="O689" s="77"/>
      <c r="P689" s="78"/>
      <c r="Q689" s="78"/>
      <c r="R689" s="79"/>
    </row>
    <row r="690" spans="2:18" ht="14.1" customHeight="1">
      <c r="B690" s="73"/>
      <c r="C690" s="73"/>
      <c r="D690" s="73"/>
      <c r="E690" s="74"/>
      <c r="F690" s="515"/>
      <c r="G690" s="75"/>
      <c r="H690" s="75"/>
      <c r="J690" s="517"/>
      <c r="K690" s="387"/>
      <c r="L690" s="76"/>
      <c r="M690" s="76"/>
      <c r="N690" s="77"/>
      <c r="O690" s="77"/>
      <c r="P690" s="78"/>
      <c r="Q690" s="78"/>
      <c r="R690" s="79"/>
    </row>
    <row r="691" spans="2:18" ht="14.1" customHeight="1">
      <c r="B691" s="73"/>
      <c r="C691" s="73"/>
      <c r="D691" s="73"/>
      <c r="E691" s="74"/>
      <c r="F691" s="515"/>
      <c r="G691" s="75"/>
      <c r="H691" s="75"/>
      <c r="J691" s="517"/>
      <c r="K691" s="387"/>
      <c r="L691" s="76"/>
      <c r="M691" s="76"/>
      <c r="N691" s="77"/>
      <c r="O691" s="77"/>
      <c r="P691" s="78"/>
      <c r="Q691" s="78"/>
      <c r="R691" s="79"/>
    </row>
    <row r="692" spans="2:18" ht="14.1" customHeight="1">
      <c r="B692" s="73"/>
      <c r="C692" s="73"/>
      <c r="D692" s="73"/>
      <c r="E692" s="74"/>
      <c r="F692" s="515"/>
      <c r="G692" s="75"/>
      <c r="H692" s="75"/>
      <c r="J692" s="517"/>
      <c r="K692" s="387"/>
      <c r="L692" s="76"/>
      <c r="M692" s="76"/>
      <c r="N692" s="77"/>
      <c r="O692" s="77"/>
      <c r="P692" s="78"/>
      <c r="Q692" s="78"/>
      <c r="R692" s="79"/>
    </row>
    <row r="693" spans="2:18" ht="14.1" customHeight="1">
      <c r="B693" s="73"/>
      <c r="C693" s="73"/>
      <c r="D693" s="73"/>
      <c r="E693" s="74"/>
      <c r="F693" s="515"/>
      <c r="G693" s="75"/>
      <c r="H693" s="75"/>
      <c r="J693" s="517"/>
      <c r="K693" s="387"/>
      <c r="L693" s="76"/>
      <c r="M693" s="76"/>
      <c r="N693" s="77"/>
      <c r="O693" s="77"/>
      <c r="P693" s="78"/>
      <c r="Q693" s="78"/>
      <c r="R693" s="79"/>
    </row>
    <row r="694" spans="2:18" ht="14.1" customHeight="1">
      <c r="B694" s="73"/>
      <c r="C694" s="73"/>
      <c r="D694" s="73"/>
      <c r="E694" s="74"/>
      <c r="F694" s="515"/>
      <c r="G694" s="75"/>
      <c r="H694" s="75"/>
      <c r="J694" s="517"/>
      <c r="K694" s="387"/>
      <c r="L694" s="76"/>
      <c r="M694" s="76"/>
      <c r="N694" s="77"/>
      <c r="O694" s="77"/>
      <c r="P694" s="78"/>
      <c r="Q694" s="78"/>
      <c r="R694" s="79"/>
    </row>
    <row r="695" spans="2:18" ht="14.1" customHeight="1">
      <c r="B695" s="73"/>
      <c r="C695" s="73"/>
      <c r="D695" s="73"/>
      <c r="E695" s="74"/>
      <c r="F695" s="515"/>
      <c r="G695" s="75"/>
      <c r="H695" s="75"/>
      <c r="J695" s="517"/>
      <c r="K695" s="387"/>
      <c r="L695" s="76"/>
      <c r="M695" s="76"/>
      <c r="N695" s="77"/>
      <c r="O695" s="77"/>
      <c r="P695" s="78"/>
      <c r="Q695" s="78"/>
      <c r="R695" s="79"/>
    </row>
    <row r="696" spans="2:18" ht="14.1" customHeight="1">
      <c r="B696" s="73"/>
      <c r="C696" s="73"/>
      <c r="D696" s="73"/>
      <c r="E696" s="74"/>
      <c r="F696" s="515"/>
      <c r="G696" s="75"/>
      <c r="H696" s="75"/>
      <c r="J696" s="517"/>
      <c r="K696" s="387"/>
      <c r="L696" s="76"/>
      <c r="M696" s="76"/>
      <c r="N696" s="77"/>
      <c r="O696" s="77"/>
      <c r="P696" s="78"/>
      <c r="Q696" s="78"/>
      <c r="R696" s="79"/>
    </row>
    <row r="697" spans="2:18" ht="14.1" customHeight="1">
      <c r="B697" s="73"/>
      <c r="C697" s="73"/>
      <c r="D697" s="73"/>
      <c r="E697" s="74"/>
      <c r="F697" s="515"/>
      <c r="G697" s="75"/>
      <c r="H697" s="75"/>
      <c r="J697" s="517"/>
      <c r="K697" s="387"/>
      <c r="L697" s="76"/>
      <c r="M697" s="76"/>
      <c r="N697" s="77"/>
      <c r="O697" s="77"/>
      <c r="P697" s="78"/>
      <c r="Q697" s="78"/>
      <c r="R697" s="79"/>
    </row>
    <row r="698" spans="2:18" ht="14.1" customHeight="1">
      <c r="B698" s="73"/>
      <c r="C698" s="73"/>
      <c r="D698" s="73"/>
      <c r="E698" s="74"/>
      <c r="F698" s="515"/>
      <c r="G698" s="75"/>
      <c r="H698" s="75"/>
      <c r="J698" s="517"/>
      <c r="K698" s="387"/>
      <c r="L698" s="76"/>
      <c r="M698" s="76"/>
      <c r="N698" s="77"/>
      <c r="O698" s="77"/>
      <c r="P698" s="78"/>
      <c r="Q698" s="78"/>
      <c r="R698" s="79"/>
    </row>
    <row r="699" spans="2:18" ht="14.1" customHeight="1">
      <c r="B699" s="73"/>
      <c r="C699" s="73"/>
      <c r="D699" s="73"/>
      <c r="E699" s="74"/>
      <c r="F699" s="515"/>
      <c r="G699" s="75"/>
      <c r="H699" s="75"/>
      <c r="J699" s="517"/>
      <c r="K699" s="387"/>
      <c r="L699" s="76"/>
      <c r="M699" s="76"/>
      <c r="N699" s="77"/>
      <c r="O699" s="77"/>
      <c r="P699" s="78"/>
      <c r="Q699" s="78"/>
      <c r="R699" s="79"/>
    </row>
    <row r="700" spans="2:18" ht="14.1" customHeight="1">
      <c r="B700" s="73"/>
      <c r="C700" s="73"/>
      <c r="D700" s="73"/>
      <c r="E700" s="74"/>
      <c r="F700" s="515"/>
      <c r="G700" s="75"/>
      <c r="H700" s="75"/>
      <c r="J700" s="517"/>
      <c r="K700" s="387"/>
      <c r="L700" s="76"/>
      <c r="M700" s="76"/>
      <c r="N700" s="77"/>
      <c r="O700" s="77"/>
      <c r="P700" s="78"/>
      <c r="Q700" s="78"/>
      <c r="R700" s="79"/>
    </row>
    <row r="701" spans="2:18" ht="14.1" customHeight="1">
      <c r="B701" s="73"/>
      <c r="C701" s="73"/>
      <c r="D701" s="73"/>
      <c r="E701" s="74"/>
      <c r="F701" s="515"/>
      <c r="G701" s="75"/>
      <c r="H701" s="75"/>
      <c r="J701" s="517"/>
      <c r="K701" s="387"/>
      <c r="L701" s="76"/>
      <c r="M701" s="76"/>
      <c r="N701" s="77"/>
      <c r="O701" s="77"/>
      <c r="P701" s="78"/>
      <c r="Q701" s="78"/>
      <c r="R701" s="79"/>
    </row>
    <row r="702" spans="2:18" ht="14.1" customHeight="1">
      <c r="B702" s="73"/>
      <c r="C702" s="73"/>
      <c r="D702" s="73"/>
      <c r="E702" s="74"/>
      <c r="F702" s="515"/>
      <c r="G702" s="75"/>
      <c r="H702" s="75"/>
      <c r="J702" s="517"/>
      <c r="K702" s="387"/>
      <c r="L702" s="76"/>
      <c r="M702" s="76"/>
      <c r="N702" s="77"/>
      <c r="O702" s="77"/>
      <c r="P702" s="78"/>
      <c r="Q702" s="78"/>
      <c r="R702" s="79"/>
    </row>
    <row r="703" spans="2:18" ht="14.1" customHeight="1">
      <c r="B703" s="73"/>
      <c r="C703" s="73"/>
      <c r="D703" s="73"/>
      <c r="E703" s="74"/>
      <c r="F703" s="515"/>
      <c r="G703" s="75"/>
      <c r="H703" s="75"/>
      <c r="J703" s="517"/>
      <c r="K703" s="387"/>
      <c r="L703" s="76"/>
      <c r="M703" s="76"/>
      <c r="N703" s="77"/>
      <c r="O703" s="77"/>
      <c r="P703" s="78"/>
      <c r="Q703" s="78"/>
      <c r="R703" s="79"/>
    </row>
    <row r="704" spans="2:18" ht="14.1" customHeight="1">
      <c r="B704" s="73"/>
      <c r="C704" s="73"/>
      <c r="D704" s="73"/>
      <c r="E704" s="74"/>
      <c r="F704" s="515"/>
      <c r="G704" s="75"/>
      <c r="H704" s="75"/>
      <c r="J704" s="517"/>
      <c r="K704" s="387"/>
      <c r="L704" s="76"/>
      <c r="M704" s="76"/>
      <c r="N704" s="77"/>
      <c r="O704" s="77"/>
      <c r="P704" s="78"/>
      <c r="Q704" s="78"/>
      <c r="R704" s="79"/>
    </row>
    <row r="705" spans="2:18" ht="14.1" customHeight="1">
      <c r="B705" s="73"/>
      <c r="C705" s="73"/>
      <c r="D705" s="73"/>
      <c r="E705" s="74"/>
      <c r="F705" s="515"/>
      <c r="G705" s="75"/>
      <c r="H705" s="75"/>
      <c r="J705" s="517"/>
      <c r="K705" s="387"/>
      <c r="L705" s="76"/>
      <c r="M705" s="76"/>
      <c r="N705" s="77"/>
      <c r="O705" s="77"/>
      <c r="P705" s="78"/>
      <c r="Q705" s="78"/>
      <c r="R705" s="79"/>
    </row>
    <row r="706" spans="2:18" ht="14.1" customHeight="1">
      <c r="B706" s="73"/>
      <c r="C706" s="73"/>
      <c r="D706" s="73"/>
      <c r="E706" s="74"/>
      <c r="F706" s="515"/>
      <c r="G706" s="75"/>
      <c r="H706" s="75"/>
      <c r="J706" s="517"/>
      <c r="K706" s="387"/>
      <c r="L706" s="76"/>
      <c r="M706" s="76"/>
      <c r="N706" s="77"/>
      <c r="O706" s="77"/>
      <c r="P706" s="78"/>
      <c r="Q706" s="78"/>
      <c r="R706" s="79"/>
    </row>
    <row r="707" spans="2:18" ht="14.1" customHeight="1">
      <c r="B707" s="73"/>
      <c r="C707" s="73"/>
      <c r="D707" s="73"/>
      <c r="E707" s="74"/>
      <c r="F707" s="515"/>
      <c r="G707" s="75"/>
      <c r="H707" s="75"/>
      <c r="J707" s="517"/>
      <c r="K707" s="387"/>
      <c r="L707" s="76"/>
      <c r="M707" s="76"/>
      <c r="N707" s="77"/>
      <c r="O707" s="77"/>
      <c r="P707" s="78"/>
      <c r="Q707" s="78"/>
      <c r="R707" s="79"/>
    </row>
    <row r="708" spans="2:18" ht="14.1" customHeight="1">
      <c r="B708" s="73"/>
      <c r="C708" s="73"/>
      <c r="D708" s="73"/>
      <c r="E708" s="74"/>
      <c r="F708" s="515"/>
      <c r="G708" s="75"/>
      <c r="H708" s="75"/>
      <c r="J708" s="517"/>
      <c r="K708" s="387"/>
      <c r="L708" s="76"/>
      <c r="M708" s="76"/>
      <c r="N708" s="77"/>
      <c r="O708" s="77"/>
      <c r="P708" s="78"/>
      <c r="Q708" s="78"/>
      <c r="R708" s="79"/>
    </row>
    <row r="709" spans="2:18" ht="14.1" customHeight="1">
      <c r="B709" s="73"/>
      <c r="C709" s="73"/>
      <c r="D709" s="73"/>
      <c r="E709" s="74"/>
      <c r="F709" s="515"/>
      <c r="G709" s="75"/>
      <c r="H709" s="75"/>
      <c r="J709" s="517"/>
      <c r="K709" s="387"/>
      <c r="L709" s="76"/>
      <c r="M709" s="76"/>
      <c r="N709" s="77"/>
      <c r="O709" s="77"/>
      <c r="P709" s="78"/>
      <c r="Q709" s="78"/>
      <c r="R709" s="79"/>
    </row>
    <row r="710" spans="2:18" ht="14.1" customHeight="1">
      <c r="B710" s="73"/>
      <c r="C710" s="73"/>
      <c r="D710" s="73"/>
      <c r="E710" s="74"/>
      <c r="F710" s="515"/>
      <c r="G710" s="75"/>
      <c r="H710" s="75"/>
      <c r="J710" s="517"/>
      <c r="K710" s="387"/>
      <c r="L710" s="76"/>
      <c r="M710" s="76"/>
      <c r="N710" s="77"/>
      <c r="O710" s="77"/>
      <c r="P710" s="78"/>
      <c r="Q710" s="78"/>
      <c r="R710" s="79"/>
    </row>
    <row r="711" spans="2:18" ht="14.1" customHeight="1">
      <c r="B711" s="73"/>
      <c r="C711" s="73"/>
      <c r="D711" s="73"/>
      <c r="E711" s="74"/>
      <c r="F711" s="515"/>
      <c r="G711" s="75"/>
      <c r="H711" s="75"/>
      <c r="J711" s="517"/>
      <c r="K711" s="387"/>
      <c r="L711" s="76"/>
      <c r="M711" s="76"/>
      <c r="N711" s="77"/>
      <c r="O711" s="77"/>
      <c r="P711" s="78"/>
      <c r="Q711" s="78"/>
      <c r="R711" s="79"/>
    </row>
    <row r="712" spans="2:18" ht="14.1" customHeight="1">
      <c r="B712" s="73"/>
      <c r="C712" s="73"/>
      <c r="D712" s="73"/>
      <c r="E712" s="74"/>
      <c r="F712" s="515"/>
      <c r="G712" s="75"/>
      <c r="H712" s="75"/>
      <c r="J712" s="517"/>
      <c r="K712" s="387"/>
      <c r="L712" s="76"/>
      <c r="M712" s="76"/>
      <c r="N712" s="77"/>
      <c r="O712" s="77"/>
      <c r="P712" s="78"/>
      <c r="Q712" s="78"/>
      <c r="R712" s="79"/>
    </row>
    <row r="713" spans="2:18" ht="14.1" customHeight="1">
      <c r="B713" s="73"/>
      <c r="C713" s="73"/>
      <c r="D713" s="73"/>
      <c r="E713" s="74"/>
      <c r="F713" s="515"/>
      <c r="G713" s="75"/>
      <c r="H713" s="75"/>
      <c r="J713" s="517"/>
      <c r="K713" s="387"/>
      <c r="L713" s="76"/>
      <c r="M713" s="76"/>
      <c r="N713" s="77"/>
      <c r="O713" s="77"/>
      <c r="P713" s="78"/>
      <c r="Q713" s="78"/>
      <c r="R713" s="79"/>
    </row>
    <row r="714" spans="2:18" ht="14.1" customHeight="1">
      <c r="B714" s="73"/>
      <c r="C714" s="73"/>
      <c r="D714" s="73"/>
      <c r="E714" s="74"/>
      <c r="F714" s="515"/>
      <c r="G714" s="75"/>
      <c r="H714" s="75"/>
      <c r="J714" s="517"/>
      <c r="K714" s="387"/>
      <c r="L714" s="76"/>
      <c r="M714" s="76"/>
      <c r="N714" s="77"/>
      <c r="O714" s="77"/>
      <c r="P714" s="78"/>
      <c r="Q714" s="78"/>
      <c r="R714" s="79"/>
    </row>
  </sheetData>
  <autoFilter ref="B9:T578" xr:uid="{00000000-0009-0000-0000-000004000000}"/>
  <mergeCells count="1">
    <mergeCell ref="Q6:Q7"/>
  </mergeCells>
  <phoneticPr fontId="10"/>
  <printOptions horizontalCentered="1" gridLinesSet="0"/>
  <pageMargins left="0.19685039370078741" right="0.19685039370078741" top="0.59055118110236227" bottom="0.78740157480314965" header="0.39370078740157483" footer="0.19685039370078741"/>
  <pageSetup paperSize="9" scale="50" fitToHeight="0" orientation="landscape" r:id="rId1"/>
  <headerFooter alignWithMargins="0">
    <oddFooter>&amp;L&amp;"Verdana,Standaard"&amp;F-&amp;A
Atir b.v. ©&amp;R&amp;"Verdana,Standaard"printversie &amp;D</oddFooter>
  </headerFooter>
  <rowBreaks count="7" manualBreakCount="7">
    <brk id="55" min="1" max="21" man="1"/>
    <brk id="105" min="1" max="21" man="1"/>
    <brk id="162" min="1" max="21" man="1"/>
    <brk id="210" min="1" max="21" man="1"/>
    <brk id="259" min="1" max="21" man="1"/>
    <brk id="331" min="1" max="21" man="1"/>
    <brk id="380" min="1" max="2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H83"/>
  <sheetViews>
    <sheetView showGridLines="0" showZeros="0" showOutlineSymbols="0" zoomScale="80" zoomScaleNormal="80" zoomScaleSheetLayoutView="100" workbookViewId="0">
      <pane ySplit="9" topLeftCell="A10" activePane="bottomLeft" state="frozen"/>
      <selection activeCell="B1" sqref="B1"/>
      <selection pane="bottomLeft"/>
    </sheetView>
  </sheetViews>
  <sheetFormatPr defaultColWidth="9.33203125" defaultRowHeight="13.2"/>
  <cols>
    <col min="1" max="1" width="45.5546875" style="3" customWidth="1"/>
    <col min="2" max="2" width="18.33203125" style="3" customWidth="1"/>
    <col min="3" max="3" width="18.44140625" style="3" customWidth="1"/>
    <col min="4" max="4" width="10.6640625" style="3" customWidth="1"/>
    <col min="5" max="5" width="11.109375" style="3" customWidth="1"/>
    <col min="6" max="6" width="2.109375" style="3" customWidth="1"/>
    <col min="7" max="7" width="7.88671875" style="3" customWidth="1"/>
    <col min="8" max="8" width="27" style="3" bestFit="1" customWidth="1"/>
    <col min="9" max="16384" width="9.33203125" style="3"/>
  </cols>
  <sheetData>
    <row r="1" spans="1:8">
      <c r="A1" s="287" t="s">
        <v>21</v>
      </c>
      <c r="B1" s="81"/>
      <c r="C1" s="2"/>
      <c r="D1" s="2"/>
      <c r="E1" s="2"/>
      <c r="F1" s="2"/>
      <c r="G1" s="2"/>
    </row>
    <row r="2" spans="1:8">
      <c r="A2" s="2"/>
      <c r="B2" s="2"/>
      <c r="C2" s="2"/>
      <c r="D2" s="2"/>
      <c r="E2" s="2"/>
      <c r="F2" s="2"/>
      <c r="G2" s="2"/>
    </row>
    <row r="3" spans="1:8" ht="15">
      <c r="A3" s="28" t="str">
        <f>'2-Kosten per locatie'!A3</f>
        <v>Naam opdrachtgever</v>
      </c>
      <c r="B3" s="51" t="str">
        <f>'2-Kosten per locatie'!B3</f>
        <v>SOVOP</v>
      </c>
      <c r="C3" s="2"/>
      <c r="D3" s="2"/>
      <c r="E3" s="335"/>
      <c r="F3" s="2"/>
      <c r="G3" s="2"/>
    </row>
    <row r="4" spans="1:8" ht="15">
      <c r="A4" s="28" t="str">
        <f>'2-Kosten per locatie'!A4</f>
        <v>Calculatie onderdeel</v>
      </c>
      <c r="B4" s="51" t="str">
        <f ca="1">MID(CELL("bestandsnaam",$C$9),SEARCH("]",CELL("bestandsnaam",$C$9),1)+1,256)</f>
        <v>5-Premies en opslagen</v>
      </c>
      <c r="C4" s="82"/>
      <c r="D4" s="83"/>
      <c r="E4" s="5"/>
      <c r="F4" s="5"/>
      <c r="G4" s="5"/>
    </row>
    <row r="5" spans="1:8" ht="15">
      <c r="A5" s="28" t="str">
        <f>'2-Kosten per locatie'!A5</f>
        <v>Gebouw/plaats</v>
      </c>
      <c r="B5" s="51" t="str">
        <f>'2-Kosten per locatie'!B5</f>
        <v>Amsterdam</v>
      </c>
      <c r="C5" s="28"/>
      <c r="D5" s="10"/>
      <c r="E5" s="84"/>
      <c r="F5" s="6"/>
      <c r="G5" s="5"/>
    </row>
    <row r="6" spans="1:8" ht="15">
      <c r="A6" s="28" t="str">
        <f>'2-Kosten per locatie'!A6</f>
        <v>Referentie nummer</v>
      </c>
      <c r="B6" s="51" t="str">
        <f>'2-Kosten per locatie'!B6</f>
        <v>SOVOP-EA-MH-MB-2023-V1</v>
      </c>
      <c r="C6" s="55"/>
      <c r="D6" s="10"/>
      <c r="E6" s="341"/>
      <c r="F6" s="340"/>
      <c r="G6" s="342"/>
      <c r="H6" s="343"/>
    </row>
    <row r="7" spans="1:8" ht="15">
      <c r="A7" s="28" t="str">
        <f>'2-Kosten per locatie'!A7</f>
        <v>Naam dienstverlener</v>
      </c>
      <c r="B7" s="51">
        <f>'2-Kosten per locatie'!B7</f>
        <v>0</v>
      </c>
      <c r="C7" s="55"/>
      <c r="D7" s="10"/>
      <c r="E7" s="84"/>
      <c r="F7" s="6"/>
      <c r="G7" s="5"/>
    </row>
    <row r="8" spans="1:8" ht="15">
      <c r="A8" s="28" t="str">
        <f>'2-Kosten per locatie'!A8</f>
        <v>Prijspeil</v>
      </c>
      <c r="B8" s="443">
        <f>'2-Kosten per locatie'!B8</f>
        <v>45017</v>
      </c>
      <c r="C8" s="84"/>
      <c r="D8" s="84"/>
      <c r="E8" s="84"/>
      <c r="F8" s="6"/>
      <c r="G8" s="5"/>
    </row>
    <row r="9" spans="1:8" ht="15">
      <c r="A9" s="85"/>
      <c r="B9" s="84"/>
      <c r="C9" s="84"/>
      <c r="D9" s="84"/>
      <c r="E9" s="84"/>
      <c r="F9" s="6"/>
      <c r="G9" s="5"/>
    </row>
    <row r="10" spans="1:8" ht="17.399999999999999">
      <c r="A10" s="116" t="s">
        <v>4</v>
      </c>
      <c r="B10" s="117"/>
      <c r="C10" s="118"/>
      <c r="D10" s="84"/>
      <c r="E10" s="84"/>
      <c r="F10" s="6"/>
      <c r="G10" s="5"/>
    </row>
    <row r="11" spans="1:8">
      <c r="A11" s="86"/>
      <c r="B11" s="4"/>
      <c r="C11" s="4"/>
      <c r="D11" s="84"/>
      <c r="E11" s="84"/>
      <c r="F11" s="5"/>
      <c r="G11" s="5"/>
    </row>
    <row r="12" spans="1:8">
      <c r="A12" s="87"/>
      <c r="B12" s="72"/>
      <c r="C12" s="88" t="s">
        <v>33</v>
      </c>
      <c r="D12" s="84"/>
      <c r="E12" s="84"/>
      <c r="F12" s="6"/>
      <c r="G12" s="5"/>
    </row>
    <row r="13" spans="1:8">
      <c r="A13" s="89" t="s">
        <v>73</v>
      </c>
      <c r="B13" s="72"/>
      <c r="C13" s="288"/>
      <c r="D13" s="84"/>
      <c r="E13" s="84"/>
      <c r="F13" s="90"/>
      <c r="G13" s="5"/>
    </row>
    <row r="14" spans="1:8">
      <c r="A14" s="89" t="s">
        <v>143</v>
      </c>
      <c r="B14" s="72"/>
      <c r="C14" s="288"/>
      <c r="D14" s="84"/>
      <c r="E14" s="84"/>
      <c r="F14" s="90"/>
      <c r="G14" s="5"/>
    </row>
    <row r="15" spans="1:8">
      <c r="A15" s="89" t="s">
        <v>74</v>
      </c>
      <c r="B15" s="72"/>
      <c r="C15" s="288"/>
      <c r="D15" s="84"/>
      <c r="E15" s="84"/>
      <c r="F15" s="90"/>
      <c r="G15" s="5"/>
    </row>
    <row r="16" spans="1:8">
      <c r="A16" s="91" t="s">
        <v>8</v>
      </c>
      <c r="B16" s="92"/>
      <c r="C16" s="93">
        <f>SUM(C13:C15)</f>
        <v>0</v>
      </c>
      <c r="D16" s="84"/>
      <c r="E16" s="84"/>
      <c r="F16" s="5"/>
    </row>
    <row r="17" spans="1:7">
      <c r="A17" s="91"/>
      <c r="B17" s="92"/>
      <c r="C17" s="93"/>
      <c r="D17" s="84"/>
      <c r="E17" s="84"/>
      <c r="F17" s="5"/>
    </row>
    <row r="18" spans="1:7">
      <c r="A18" s="530" t="s">
        <v>75</v>
      </c>
      <c r="B18" s="531"/>
      <c r="C18" s="288"/>
      <c r="D18" s="84"/>
      <c r="E18" s="84"/>
      <c r="F18" s="5"/>
    </row>
    <row r="19" spans="1:7">
      <c r="A19" s="346" t="s">
        <v>164</v>
      </c>
      <c r="B19" s="344"/>
      <c r="C19" s="345"/>
      <c r="D19" s="84"/>
      <c r="E19" s="84"/>
      <c r="F19" s="5"/>
    </row>
    <row r="20" spans="1:7">
      <c r="A20" s="530" t="s">
        <v>76</v>
      </c>
      <c r="B20" s="531"/>
      <c r="C20" s="288"/>
      <c r="D20" s="84"/>
      <c r="E20" s="84"/>
      <c r="F20" s="5"/>
    </row>
    <row r="21" spans="1:7">
      <c r="A21" s="530" t="s">
        <v>31</v>
      </c>
      <c r="B21" s="531"/>
      <c r="C21" s="94" t="e">
        <f>C34</f>
        <v>#DIV/0!</v>
      </c>
      <c r="D21" s="84"/>
      <c r="E21" s="84"/>
      <c r="F21" s="5"/>
    </row>
    <row r="22" spans="1:7">
      <c r="A22" s="530" t="s">
        <v>62</v>
      </c>
      <c r="B22" s="531"/>
      <c r="C22" s="288"/>
      <c r="D22" s="84"/>
      <c r="E22" s="84"/>
      <c r="F22" s="5"/>
    </row>
    <row r="23" spans="1:7">
      <c r="A23" s="530" t="s">
        <v>158</v>
      </c>
      <c r="B23" s="531"/>
      <c r="C23" s="288"/>
      <c r="D23" s="84"/>
      <c r="E23" s="84"/>
      <c r="F23" s="5"/>
    </row>
    <row r="24" spans="1:7">
      <c r="A24" s="532" t="s">
        <v>61</v>
      </c>
      <c r="B24" s="533"/>
      <c r="C24" s="95" t="e">
        <f>SUM(C16:C23)</f>
        <v>#DIV/0!</v>
      </c>
      <c r="D24" s="84"/>
      <c r="E24" s="84"/>
      <c r="F24" s="5"/>
    </row>
    <row r="25" spans="1:7">
      <c r="A25" s="96"/>
      <c r="B25" s="83"/>
      <c r="C25" s="8"/>
      <c r="D25" s="84"/>
      <c r="E25" s="84"/>
      <c r="F25" s="9"/>
      <c r="G25" s="5"/>
    </row>
    <row r="26" spans="1:7" ht="17.399999999999999">
      <c r="A26" s="116" t="s">
        <v>55</v>
      </c>
      <c r="B26" s="117"/>
      <c r="C26" s="118"/>
      <c r="D26" s="84"/>
      <c r="E26" s="84"/>
      <c r="F26" s="6"/>
      <c r="G26" s="5"/>
    </row>
    <row r="27" spans="1:7">
      <c r="A27" s="86"/>
      <c r="B27" s="4"/>
      <c r="C27" s="4"/>
      <c r="D27" s="84"/>
      <c r="E27" s="84"/>
      <c r="F27" s="5"/>
      <c r="G27" s="5"/>
    </row>
    <row r="28" spans="1:7">
      <c r="A28" s="4"/>
      <c r="B28" s="4"/>
      <c r="C28" s="97" t="s">
        <v>15</v>
      </c>
      <c r="D28" s="84"/>
      <c r="E28" s="84"/>
      <c r="F28" s="5"/>
      <c r="G28" s="5"/>
    </row>
    <row r="29" spans="1:7">
      <c r="A29" s="89" t="s">
        <v>19</v>
      </c>
      <c r="B29" s="72"/>
      <c r="C29" s="98">
        <f>'6-Opbouw uurtarief productie'!E21</f>
        <v>0</v>
      </c>
      <c r="D29" s="84"/>
      <c r="E29" s="84"/>
      <c r="G29" s="5"/>
    </row>
    <row r="30" spans="1:7">
      <c r="A30" s="89" t="s">
        <v>43</v>
      </c>
      <c r="B30" s="321" t="s">
        <v>147</v>
      </c>
      <c r="C30" s="289"/>
      <c r="D30" s="84"/>
      <c r="E30" s="84"/>
      <c r="F30" s="6"/>
      <c r="G30" s="5"/>
    </row>
    <row r="31" spans="1:7">
      <c r="A31" s="89" t="s">
        <v>38</v>
      </c>
      <c r="B31" s="72"/>
      <c r="C31" s="99">
        <f>C29+C30</f>
        <v>0</v>
      </c>
      <c r="D31" s="84"/>
      <c r="E31" s="84"/>
      <c r="F31" s="6"/>
      <c r="G31" s="5"/>
    </row>
    <row r="32" spans="1:7">
      <c r="A32" s="100" t="s">
        <v>0</v>
      </c>
      <c r="B32" s="101"/>
      <c r="C32" s="290"/>
      <c r="E32" s="102"/>
      <c r="F32" s="6"/>
      <c r="G32" s="5"/>
    </row>
    <row r="33" spans="1:7">
      <c r="A33" s="86"/>
      <c r="B33" s="103"/>
      <c r="C33" s="104"/>
      <c r="E33" s="4"/>
      <c r="F33" s="5"/>
      <c r="G33" s="5"/>
    </row>
    <row r="34" spans="1:7">
      <c r="A34" s="259" t="s">
        <v>39</v>
      </c>
      <c r="B34" s="195"/>
      <c r="C34" s="260" t="e">
        <f>(C31/C29)*C32</f>
        <v>#DIV/0!</v>
      </c>
      <c r="E34" s="105"/>
      <c r="F34" s="6"/>
      <c r="G34" s="106"/>
    </row>
    <row r="35" spans="1:7">
      <c r="A35" s="86"/>
      <c r="B35" s="4"/>
      <c r="C35" s="4"/>
      <c r="E35" s="105"/>
      <c r="F35" s="6"/>
      <c r="G35" s="5"/>
    </row>
    <row r="36" spans="1:7" ht="17.399999999999999">
      <c r="A36" s="119" t="s">
        <v>168</v>
      </c>
      <c r="B36" s="120"/>
      <c r="C36" s="121"/>
      <c r="E36" s="105"/>
      <c r="F36" s="6"/>
      <c r="G36" s="5"/>
    </row>
    <row r="37" spans="1:7">
      <c r="A37" s="96"/>
      <c r="B37" s="83"/>
      <c r="C37" s="8"/>
      <c r="E37" s="105"/>
      <c r="F37" s="6"/>
      <c r="G37" s="5"/>
    </row>
    <row r="38" spans="1:7">
      <c r="A38" s="96"/>
      <c r="B38" s="273" t="s">
        <v>66</v>
      </c>
      <c r="C38" s="8"/>
      <c r="E38" s="105"/>
      <c r="F38" s="6"/>
      <c r="G38" s="5"/>
    </row>
    <row r="39" spans="1:7">
      <c r="A39" s="107" t="s">
        <v>6</v>
      </c>
      <c r="B39" s="349">
        <v>365</v>
      </c>
      <c r="C39" s="8"/>
      <c r="E39" s="105"/>
      <c r="F39" s="6"/>
      <c r="G39" s="11"/>
    </row>
    <row r="40" spans="1:7">
      <c r="A40" s="107" t="s">
        <v>5</v>
      </c>
      <c r="B40" s="349">
        <v>104</v>
      </c>
      <c r="C40" s="8"/>
      <c r="E40" s="105"/>
      <c r="F40" s="6"/>
      <c r="G40" s="11"/>
    </row>
    <row r="41" spans="1:7">
      <c r="A41" s="261" t="s">
        <v>7</v>
      </c>
      <c r="B41" s="262">
        <f>B39-B40</f>
        <v>261</v>
      </c>
      <c r="C41" s="8"/>
      <c r="E41" s="105"/>
      <c r="F41" s="6"/>
      <c r="G41" s="7"/>
    </row>
    <row r="42" spans="1:7">
      <c r="A42" s="108"/>
      <c r="B42" s="40"/>
      <c r="C42" s="8"/>
      <c r="E42" s="105"/>
      <c r="F42" s="6"/>
      <c r="G42" s="7"/>
    </row>
    <row r="43" spans="1:7">
      <c r="A43" s="107" t="s">
        <v>26</v>
      </c>
      <c r="B43" s="291"/>
      <c r="C43" s="8"/>
      <c r="E43" s="105"/>
      <c r="F43" s="6"/>
      <c r="G43" s="7"/>
    </row>
    <row r="44" spans="1:7">
      <c r="A44" s="107" t="s">
        <v>18</v>
      </c>
      <c r="B44" s="291"/>
      <c r="C44" s="8"/>
      <c r="E44" s="105"/>
      <c r="F44" s="6"/>
      <c r="G44" s="7"/>
    </row>
    <row r="45" spans="1:7">
      <c r="A45" s="107" t="s">
        <v>35</v>
      </c>
      <c r="B45" s="291"/>
      <c r="C45" s="8"/>
      <c r="E45" s="105"/>
      <c r="F45" s="6"/>
      <c r="G45" s="7"/>
    </row>
    <row r="46" spans="1:7">
      <c r="A46" s="107" t="s">
        <v>41</v>
      </c>
      <c r="B46" s="291"/>
      <c r="C46" s="8"/>
      <c r="E46" s="105"/>
      <c r="F46" s="6"/>
      <c r="G46" s="7"/>
    </row>
    <row r="47" spans="1:7">
      <c r="A47" s="261" t="s">
        <v>23</v>
      </c>
      <c r="B47" s="262">
        <f>B41-SUM(B43:B46)</f>
        <v>261</v>
      </c>
      <c r="C47" s="8"/>
      <c r="E47" s="105"/>
      <c r="F47" s="6"/>
      <c r="G47" s="7"/>
    </row>
    <row r="48" spans="1:7">
      <c r="A48" s="109"/>
      <c r="B48" s="40"/>
      <c r="C48" s="8"/>
      <c r="E48" s="105"/>
      <c r="F48" s="6"/>
      <c r="G48" s="7"/>
    </row>
    <row r="49" spans="1:7">
      <c r="A49" s="110" t="s">
        <v>56</v>
      </c>
      <c r="B49" s="111">
        <f>IF(B43=0,0,B43/$B$47)</f>
        <v>0</v>
      </c>
      <c r="C49" s="8"/>
      <c r="E49" s="105"/>
      <c r="F49" s="6"/>
      <c r="G49" s="7"/>
    </row>
    <row r="50" spans="1:7">
      <c r="A50" s="110" t="s">
        <v>18</v>
      </c>
      <c r="B50" s="111">
        <f>IF(B44=0,0,B44/$B$47)</f>
        <v>0</v>
      </c>
      <c r="C50" s="8"/>
      <c r="E50" s="105"/>
      <c r="F50" s="6"/>
      <c r="G50" s="7"/>
    </row>
    <row r="51" spans="1:7">
      <c r="A51" s="107" t="s">
        <v>35</v>
      </c>
      <c r="B51" s="111">
        <f>IF(B45=0,0,B45/$B$47)</f>
        <v>0</v>
      </c>
      <c r="C51" s="8"/>
      <c r="E51" s="105"/>
      <c r="F51" s="6"/>
      <c r="G51" s="7"/>
    </row>
    <row r="52" spans="1:7">
      <c r="A52" s="110" t="s">
        <v>41</v>
      </c>
      <c r="B52" s="111">
        <f>IF(B46=0,0,B46/$B$47)</f>
        <v>0</v>
      </c>
      <c r="C52" s="8"/>
      <c r="E52" s="105"/>
      <c r="F52" s="6"/>
      <c r="G52" s="12"/>
    </row>
    <row r="53" spans="1:7">
      <c r="A53" s="261" t="s">
        <v>63</v>
      </c>
      <c r="B53" s="263">
        <f>SUM(B49:B52)</f>
        <v>0</v>
      </c>
      <c r="C53" s="8"/>
      <c r="E53" s="105"/>
      <c r="F53" s="6"/>
      <c r="G53" s="13"/>
    </row>
    <row r="54" spans="1:7">
      <c r="A54" s="14"/>
      <c r="B54" s="14"/>
      <c r="C54" s="14"/>
      <c r="E54" s="105"/>
      <c r="F54" s="6"/>
      <c r="G54" s="2"/>
    </row>
    <row r="55" spans="1:7" ht="31.2" customHeight="1">
      <c r="A55" s="527" t="s">
        <v>169</v>
      </c>
      <c r="B55" s="528"/>
      <c r="C55" s="529"/>
      <c r="E55" s="105"/>
      <c r="F55" s="6"/>
      <c r="G55" s="2"/>
    </row>
    <row r="58" spans="1:7" ht="13.8">
      <c r="A58" s="112"/>
      <c r="B58" s="1"/>
    </row>
    <row r="59" spans="1:7" ht="13.8">
      <c r="A59" s="112"/>
      <c r="B59" s="1"/>
    </row>
    <row r="60" spans="1:7" ht="13.8">
      <c r="A60" s="112"/>
      <c r="B60" s="1"/>
    </row>
    <row r="61" spans="1:7" ht="13.8">
      <c r="A61" s="112"/>
      <c r="B61" s="1"/>
    </row>
    <row r="62" spans="1:7" ht="13.8">
      <c r="A62" s="113"/>
      <c r="B62" s="1"/>
    </row>
    <row r="63" spans="1:7" ht="13.8">
      <c r="A63" s="1"/>
      <c r="B63" s="1"/>
    </row>
    <row r="64" spans="1:7" ht="13.8">
      <c r="A64" s="1"/>
      <c r="B64" s="1"/>
    </row>
    <row r="65" spans="1:3" ht="13.8">
      <c r="A65" s="1"/>
      <c r="B65" s="1"/>
    </row>
    <row r="66" spans="1:3" ht="13.8">
      <c r="A66" s="1"/>
      <c r="B66" s="1"/>
    </row>
    <row r="67" spans="1:3" ht="13.8">
      <c r="A67" s="1"/>
      <c r="B67" s="1"/>
    </row>
    <row r="68" spans="1:3" ht="13.8">
      <c r="A68" s="1"/>
      <c r="B68" s="1"/>
    </row>
    <row r="69" spans="1:3" ht="13.8">
      <c r="A69" s="1"/>
      <c r="B69" s="1"/>
    </row>
    <row r="70" spans="1:3" ht="13.8">
      <c r="A70" s="1"/>
      <c r="B70" s="114"/>
    </row>
    <row r="71" spans="1:3" ht="13.8">
      <c r="A71" s="1"/>
      <c r="B71" s="1"/>
    </row>
    <row r="72" spans="1:3" ht="13.8">
      <c r="B72" s="1"/>
    </row>
    <row r="73" spans="1:3" ht="13.8">
      <c r="A73" s="1"/>
      <c r="B73" s="1"/>
      <c r="C73" s="1"/>
    </row>
    <row r="74" spans="1:3" ht="13.8">
      <c r="A74" s="115"/>
      <c r="B74" s="1"/>
      <c r="C74" s="115"/>
    </row>
    <row r="75" spans="1:3" ht="13.8">
      <c r="A75" s="1"/>
      <c r="B75" s="1"/>
      <c r="C75" s="1"/>
    </row>
    <row r="76" spans="1:3" ht="13.8">
      <c r="A76" s="1"/>
      <c r="B76" s="1"/>
      <c r="C76" s="1"/>
    </row>
    <row r="77" spans="1:3" ht="13.8">
      <c r="A77" s="1"/>
      <c r="B77" s="1"/>
      <c r="C77" s="1"/>
    </row>
    <row r="78" spans="1:3" ht="13.8">
      <c r="A78" s="115"/>
      <c r="B78" s="1"/>
      <c r="C78" s="115"/>
    </row>
    <row r="79" spans="1:3" ht="13.8">
      <c r="A79" s="115"/>
      <c r="B79" s="1"/>
      <c r="C79" s="115"/>
    </row>
    <row r="80" spans="1:3" ht="13.8">
      <c r="A80" s="115"/>
      <c r="B80" s="1"/>
      <c r="C80" s="115"/>
    </row>
    <row r="81" spans="1:2" ht="13.8">
      <c r="A81" s="1"/>
      <c r="B81" s="1"/>
    </row>
    <row r="82" spans="1:2" ht="13.8">
      <c r="A82" s="1"/>
      <c r="B82" s="1"/>
    </row>
    <row r="83" spans="1:2" ht="13.8">
      <c r="A83" s="1"/>
      <c r="B83" s="1"/>
    </row>
  </sheetData>
  <dataConsolidate/>
  <mergeCells count="7">
    <mergeCell ref="A55:C55"/>
    <mergeCell ref="A18:B18"/>
    <mergeCell ref="A24:B24"/>
    <mergeCell ref="A21:B21"/>
    <mergeCell ref="A20:B20"/>
    <mergeCell ref="A23:B23"/>
    <mergeCell ref="A22:B22"/>
  </mergeCells>
  <phoneticPr fontId="10"/>
  <pageMargins left="0.59055118110236227" right="0.59055118110236227" top="0.59055118110236227" bottom="0.78740157480314965" header="0.39370078740157483" footer="0.19685039370078741"/>
  <pageSetup paperSize="9" scale="88" orientation="portrait" r:id="rId1"/>
  <headerFooter alignWithMargins="0">
    <oddFooter>&amp;L&amp;"Verdana,Standaard"&amp;F-&amp;A
Atir b.v. ©&amp;R&amp;"Verdana,Standaard"printversie &amp;D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14999847407452621"/>
    <pageSetUpPr fitToPage="1"/>
  </sheetPr>
  <dimension ref="A1:O75"/>
  <sheetViews>
    <sheetView showGridLines="0" showZeros="0" showOutlineSymbols="0" zoomScale="80" zoomScaleNormal="80" zoomScalePageLayoutView="50" workbookViewId="0">
      <pane ySplit="10" topLeftCell="A11" activePane="bottomLeft" state="frozen"/>
      <selection activeCell="B1" sqref="B1"/>
      <selection pane="bottomLeft"/>
    </sheetView>
  </sheetViews>
  <sheetFormatPr defaultColWidth="11.44140625" defaultRowHeight="13.2"/>
  <cols>
    <col min="1" max="1" width="35.88671875" style="3" customWidth="1"/>
    <col min="2" max="2" width="19.44140625" style="3" customWidth="1"/>
    <col min="3" max="3" width="19.33203125" style="3" bestFit="1" customWidth="1"/>
    <col min="4" max="4" width="2" style="3" customWidth="1"/>
    <col min="5" max="5" width="14.44140625" style="3" customWidth="1"/>
    <col min="6" max="6" width="10.6640625" style="3" customWidth="1"/>
    <col min="7" max="7" width="6" style="3" customWidth="1"/>
    <col min="8" max="8" width="27.5546875" style="3" customWidth="1"/>
    <col min="9" max="15" width="11.44140625" style="3"/>
    <col min="16" max="16" width="31.109375" style="3" customWidth="1"/>
    <col min="17" max="16384" width="11.44140625" style="3"/>
  </cols>
  <sheetData>
    <row r="1" spans="1:15" ht="12.75" customHeight="1">
      <c r="A1" s="287" t="s">
        <v>21</v>
      </c>
      <c r="B1" s="81"/>
      <c r="C1" s="2"/>
      <c r="D1" s="2"/>
      <c r="E1" s="2"/>
      <c r="F1" s="2"/>
      <c r="H1" s="537"/>
      <c r="I1" s="537"/>
      <c r="J1" s="537"/>
      <c r="K1" s="537"/>
      <c r="L1" s="537"/>
      <c r="M1" s="537"/>
      <c r="N1" s="537"/>
    </row>
    <row r="2" spans="1:15">
      <c r="A2" s="122"/>
      <c r="B2" s="123"/>
      <c r="C2" s="124"/>
      <c r="D2" s="123"/>
      <c r="E2" s="125"/>
      <c r="F2" s="126"/>
      <c r="H2" s="537"/>
      <c r="I2" s="537"/>
      <c r="J2" s="537"/>
      <c r="K2" s="537"/>
      <c r="L2" s="537"/>
      <c r="M2" s="537"/>
      <c r="N2" s="537"/>
    </row>
    <row r="3" spans="1:15" ht="14.25" customHeight="1">
      <c r="A3" s="179" t="str">
        <f>'2-Kosten per locatie'!A3</f>
        <v>Naam opdrachtgever</v>
      </c>
      <c r="B3" s="180" t="str">
        <f>'2-Kosten per locatie'!B3</f>
        <v>SOVOP</v>
      </c>
      <c r="C3" s="181"/>
      <c r="D3" s="123"/>
      <c r="E3" s="351"/>
      <c r="F3" s="128"/>
      <c r="H3" s="537"/>
      <c r="I3" s="537"/>
      <c r="J3" s="537"/>
      <c r="K3" s="537"/>
      <c r="L3" s="537"/>
      <c r="M3" s="537"/>
      <c r="N3" s="537"/>
    </row>
    <row r="4" spans="1:15" ht="15.75" customHeight="1">
      <c r="A4" s="179" t="str">
        <f>'2-Kosten per locatie'!A4</f>
        <v>Calculatie onderdeel</v>
      </c>
      <c r="B4" s="182" t="str">
        <f ca="1">MID(CELL("bestandsnaam",$C$9),SEARCH("]",CELL("bestandsnaam",$C$9),1)+1,256)</f>
        <v>6-Opbouw uurtarief productie</v>
      </c>
      <c r="C4" s="183"/>
      <c r="D4" s="131"/>
      <c r="H4" s="537"/>
      <c r="I4" s="537"/>
      <c r="J4" s="537"/>
      <c r="K4" s="537"/>
      <c r="L4" s="537"/>
      <c r="M4" s="537"/>
      <c r="N4" s="537"/>
    </row>
    <row r="5" spans="1:15" ht="15">
      <c r="A5" s="179" t="str">
        <f>'2-Kosten per locatie'!A5</f>
        <v>Gebouw/plaats</v>
      </c>
      <c r="B5" s="180" t="str">
        <f>'2-Kosten per locatie'!B5</f>
        <v>Amsterdam</v>
      </c>
      <c r="C5" s="183"/>
      <c r="D5" s="131"/>
      <c r="H5" s="537"/>
      <c r="I5" s="537"/>
      <c r="J5" s="537"/>
      <c r="K5" s="537"/>
      <c r="L5" s="537"/>
      <c r="M5" s="537"/>
      <c r="N5" s="537"/>
    </row>
    <row r="6" spans="1:15" ht="15">
      <c r="A6" s="179" t="str">
        <f>'2-Kosten per locatie'!A6</f>
        <v>Referentie nummer</v>
      </c>
      <c r="B6" s="180" t="str">
        <f>'2-Kosten per locatie'!B6</f>
        <v>SOVOP-EA-MH-MB-2023-V1</v>
      </c>
      <c r="C6" s="183"/>
      <c r="D6" s="131"/>
      <c r="H6" s="132"/>
      <c r="I6" s="132"/>
      <c r="J6" s="132"/>
      <c r="K6" s="132"/>
      <c r="L6" s="132"/>
      <c r="M6" s="132"/>
      <c r="N6" s="132"/>
    </row>
    <row r="7" spans="1:15" ht="15">
      <c r="A7" s="179" t="str">
        <f>'2-Kosten per locatie'!A7</f>
        <v>Naam dienstverlener</v>
      </c>
      <c r="B7" s="180">
        <f>'2-Kosten per locatie'!B7</f>
        <v>0</v>
      </c>
      <c r="C7" s="183"/>
      <c r="D7" s="131"/>
      <c r="H7" s="132"/>
      <c r="I7" s="132"/>
      <c r="J7" s="132"/>
      <c r="K7" s="132"/>
      <c r="L7" s="132"/>
      <c r="M7" s="132"/>
      <c r="N7" s="132"/>
    </row>
    <row r="8" spans="1:15" ht="15">
      <c r="A8" s="179" t="str">
        <f>'2-Kosten per locatie'!A8</f>
        <v>Prijspeil</v>
      </c>
      <c r="B8" s="445">
        <f>'2-Kosten per locatie'!B8</f>
        <v>45017</v>
      </c>
      <c r="C8" s="183"/>
      <c r="D8" s="131"/>
      <c r="J8" s="132"/>
      <c r="K8" s="132"/>
      <c r="L8" s="132"/>
      <c r="M8" s="132"/>
      <c r="N8" s="132"/>
      <c r="O8" s="135"/>
    </row>
    <row r="9" spans="1:15" ht="15">
      <c r="A9" s="127"/>
      <c r="B9" s="129"/>
      <c r="C9" s="130"/>
      <c r="D9" s="131"/>
      <c r="E9" s="352"/>
      <c r="F9" s="133"/>
    </row>
    <row r="10" spans="1:15" s="135" customFormat="1" ht="30.75" customHeight="1">
      <c r="A10" s="184" t="s">
        <v>153</v>
      </c>
      <c r="B10" s="185"/>
      <c r="C10" s="186"/>
      <c r="D10" s="134"/>
      <c r="E10" s="535" t="s">
        <v>154</v>
      </c>
      <c r="F10" s="536"/>
      <c r="H10" s="187" t="s">
        <v>107</v>
      </c>
      <c r="I10" s="534" t="s">
        <v>210</v>
      </c>
      <c r="J10" s="534"/>
      <c r="K10" s="534"/>
      <c r="L10" s="534"/>
      <c r="M10" s="534"/>
      <c r="N10" s="534"/>
    </row>
    <row r="11" spans="1:15" ht="30" customHeight="1">
      <c r="A11" s="136"/>
      <c r="B11" s="137" t="s">
        <v>50</v>
      </c>
      <c r="C11" s="138" t="s">
        <v>50</v>
      </c>
      <c r="D11" s="131"/>
      <c r="E11" s="353"/>
      <c r="F11" s="139"/>
      <c r="H11" s="136"/>
      <c r="I11" s="324">
        <v>1</v>
      </c>
      <c r="J11" s="324">
        <v>2</v>
      </c>
      <c r="K11" s="324">
        <v>3</v>
      </c>
      <c r="L11" s="324">
        <v>4</v>
      </c>
      <c r="M11" s="324">
        <v>5</v>
      </c>
      <c r="N11" s="324">
        <v>6</v>
      </c>
    </row>
    <row r="12" spans="1:15">
      <c r="A12" s="136" t="s">
        <v>32</v>
      </c>
      <c r="B12" s="141"/>
      <c r="C12" s="142"/>
      <c r="D12" s="131"/>
      <c r="E12" s="354">
        <f>SUM(I43:N43)</f>
        <v>0</v>
      </c>
      <c r="F12" s="143"/>
      <c r="H12" s="136" t="s">
        <v>108</v>
      </c>
      <c r="I12" s="430">
        <v>9.7200000000000006</v>
      </c>
      <c r="J12" s="430">
        <v>10.199999999999999</v>
      </c>
      <c r="K12" s="430">
        <v>10.69</v>
      </c>
      <c r="L12" s="430">
        <v>11.24</v>
      </c>
      <c r="M12" s="430">
        <v>11.66</v>
      </c>
      <c r="N12" s="430">
        <v>12.25</v>
      </c>
    </row>
    <row r="13" spans="1:15" ht="13.8">
      <c r="A13" s="136" t="s">
        <v>14</v>
      </c>
      <c r="B13" s="144"/>
      <c r="C13" s="145" t="s">
        <v>53</v>
      </c>
      <c r="D13" s="131"/>
      <c r="E13" s="355">
        <v>0</v>
      </c>
      <c r="F13" s="143"/>
      <c r="H13" s="136" t="s">
        <v>100</v>
      </c>
      <c r="I13" s="430">
        <v>10.33</v>
      </c>
      <c r="J13" s="430">
        <v>10.84</v>
      </c>
      <c r="K13" s="430">
        <v>11.36</v>
      </c>
      <c r="L13" s="430">
        <v>11.94</v>
      </c>
      <c r="M13" s="430">
        <v>12.39</v>
      </c>
      <c r="N13" s="430">
        <v>13.01</v>
      </c>
    </row>
    <row r="14" spans="1:15" ht="13.8">
      <c r="A14" s="146" t="s">
        <v>28</v>
      </c>
      <c r="B14" s="147"/>
      <c r="C14" s="148"/>
      <c r="D14" s="131"/>
      <c r="E14" s="355">
        <v>0</v>
      </c>
      <c r="F14" s="143"/>
      <c r="H14" s="136" t="s">
        <v>101</v>
      </c>
      <c r="I14" s="430">
        <v>10.94</v>
      </c>
      <c r="J14" s="430">
        <v>11.48</v>
      </c>
      <c r="K14" s="430">
        <v>12.02</v>
      </c>
      <c r="L14" s="430">
        <v>12.65</v>
      </c>
      <c r="M14" s="430">
        <v>13.12</v>
      </c>
      <c r="N14" s="430">
        <v>13.78</v>
      </c>
    </row>
    <row r="15" spans="1:15" ht="13.8">
      <c r="A15" s="264" t="s">
        <v>12</v>
      </c>
      <c r="B15" s="265"/>
      <c r="C15" s="266"/>
      <c r="D15" s="267"/>
      <c r="E15" s="356">
        <f>SUM(E12:E14)</f>
        <v>0</v>
      </c>
      <c r="F15" s="143"/>
      <c r="H15" s="136" t="s">
        <v>102</v>
      </c>
      <c r="I15" s="430">
        <v>12.15</v>
      </c>
      <c r="J15" s="430">
        <v>12.75</v>
      </c>
      <c r="K15" s="430">
        <v>13.36</v>
      </c>
      <c r="L15" s="430">
        <v>14.05</v>
      </c>
      <c r="M15" s="430">
        <v>14.58</v>
      </c>
      <c r="N15" s="430">
        <v>15.31</v>
      </c>
    </row>
    <row r="16" spans="1:15" ht="13.8">
      <c r="A16" s="146"/>
      <c r="B16" s="149"/>
      <c r="C16" s="150"/>
      <c r="D16" s="131"/>
      <c r="E16" s="357"/>
      <c r="F16" s="143"/>
      <c r="H16" s="136" t="s">
        <v>103</v>
      </c>
      <c r="I16" s="430">
        <v>12.58</v>
      </c>
      <c r="J16" s="430">
        <v>13.22</v>
      </c>
      <c r="K16" s="430">
        <v>13.82</v>
      </c>
      <c r="L16" s="430">
        <v>14.53</v>
      </c>
      <c r="M16" s="430">
        <v>15.09</v>
      </c>
      <c r="N16" s="430">
        <v>15.85</v>
      </c>
    </row>
    <row r="17" spans="1:15" ht="13.8">
      <c r="A17" s="151" t="s">
        <v>46</v>
      </c>
      <c r="B17" s="152"/>
      <c r="C17" s="292">
        <v>0</v>
      </c>
      <c r="D17" s="131"/>
      <c r="E17" s="358">
        <f>$C17*E15</f>
        <v>0</v>
      </c>
      <c r="F17" s="143"/>
      <c r="H17" s="136" t="s">
        <v>104</v>
      </c>
      <c r="I17" s="430">
        <v>13.05</v>
      </c>
      <c r="J17" s="430">
        <v>13.68</v>
      </c>
      <c r="K17" s="430">
        <v>14.33</v>
      </c>
      <c r="L17" s="430">
        <v>15.03</v>
      </c>
      <c r="M17" s="430">
        <v>15.6</v>
      </c>
      <c r="N17" s="430">
        <v>16.399999999999999</v>
      </c>
    </row>
    <row r="18" spans="1:15" ht="13.8">
      <c r="A18" s="151" t="s">
        <v>70</v>
      </c>
      <c r="B18" s="152"/>
      <c r="C18" s="292">
        <v>0</v>
      </c>
      <c r="D18" s="131"/>
      <c r="E18" s="359">
        <f>$C18*E15</f>
        <v>0</v>
      </c>
      <c r="F18" s="143"/>
      <c r="H18" s="136" t="s">
        <v>105</v>
      </c>
      <c r="I18" s="430">
        <v>13.45</v>
      </c>
      <c r="J18" s="430">
        <v>14.14</v>
      </c>
      <c r="K18" s="430">
        <v>14.78</v>
      </c>
      <c r="L18" s="430">
        <v>15.53</v>
      </c>
      <c r="M18" s="430">
        <v>16.13</v>
      </c>
      <c r="N18" s="430">
        <v>16.940000000000001</v>
      </c>
    </row>
    <row r="19" spans="1:15" ht="13.8">
      <c r="A19" s="264" t="s">
        <v>42</v>
      </c>
      <c r="B19" s="153"/>
      <c r="C19" s="148"/>
      <c r="D19" s="131"/>
      <c r="E19" s="356">
        <f>SUM(E15:E18)</f>
        <v>0</v>
      </c>
      <c r="F19" s="154">
        <f>IF(E19=0,0,E19/E$47)</f>
        <v>0</v>
      </c>
      <c r="H19" s="136" t="s">
        <v>106</v>
      </c>
      <c r="I19" s="430">
        <v>13.87</v>
      </c>
      <c r="J19" s="430">
        <v>14.58</v>
      </c>
      <c r="K19" s="430">
        <v>15.28</v>
      </c>
      <c r="L19" s="430">
        <v>16.010000000000002</v>
      </c>
      <c r="M19" s="430">
        <v>16.64</v>
      </c>
      <c r="N19" s="430">
        <v>17.489999999999998</v>
      </c>
    </row>
    <row r="20" spans="1:15" ht="13.8">
      <c r="A20" s="146"/>
      <c r="B20" s="149"/>
      <c r="C20" s="150"/>
      <c r="D20" s="131"/>
      <c r="E20" s="357"/>
      <c r="F20" s="143"/>
    </row>
    <row r="21" spans="1:15" ht="13.8">
      <c r="A21" s="271" t="s">
        <v>47</v>
      </c>
      <c r="B21" s="152"/>
      <c r="C21" s="150"/>
      <c r="D21" s="156"/>
      <c r="E21" s="360">
        <f>E19*0.96</f>
        <v>0</v>
      </c>
      <c r="F21" s="157"/>
      <c r="G21" s="71"/>
      <c r="H21" s="187" t="s">
        <v>107</v>
      </c>
      <c r="I21" s="538" t="s">
        <v>110</v>
      </c>
      <c r="J21" s="539"/>
      <c r="K21" s="539"/>
      <c r="L21" s="539"/>
      <c r="M21" s="539"/>
      <c r="N21" s="540"/>
    </row>
    <row r="22" spans="1:15" s="71" customFormat="1" ht="13.8">
      <c r="A22" s="151" t="s">
        <v>57</v>
      </c>
      <c r="B22" s="152"/>
      <c r="C22" s="158" t="s">
        <v>36</v>
      </c>
      <c r="D22" s="131"/>
      <c r="E22" s="358" t="e">
        <f>E21*'5-Premies en opslagen'!$C24</f>
        <v>#DIV/0!</v>
      </c>
      <c r="F22" s="143"/>
      <c r="G22" s="3"/>
      <c r="H22" s="136"/>
      <c r="I22" s="140">
        <v>1</v>
      </c>
      <c r="J22" s="140">
        <v>2</v>
      </c>
      <c r="K22" s="140">
        <v>3</v>
      </c>
      <c r="L22" s="140">
        <v>4</v>
      </c>
      <c r="M22" s="140">
        <v>5</v>
      </c>
      <c r="N22" s="140">
        <v>6</v>
      </c>
    </row>
    <row r="23" spans="1:15" ht="14.25" customHeight="1">
      <c r="A23" s="264" t="s">
        <v>54</v>
      </c>
      <c r="B23" s="188"/>
      <c r="C23" s="148"/>
      <c r="D23" s="131"/>
      <c r="E23" s="356" t="e">
        <f>E22+E19</f>
        <v>#DIV/0!</v>
      </c>
      <c r="F23" s="154" t="e">
        <f>IF(E23=0,0,E23/E$47)</f>
        <v>#DIV/0!</v>
      </c>
      <c r="H23" s="136" t="s">
        <v>108</v>
      </c>
      <c r="I23" s="294"/>
      <c r="J23" s="294"/>
      <c r="K23" s="294"/>
      <c r="L23" s="294"/>
      <c r="M23" s="294"/>
      <c r="N23" s="294"/>
    </row>
    <row r="24" spans="1:15" ht="12.75" customHeight="1">
      <c r="A24" s="146"/>
      <c r="B24" s="153"/>
      <c r="C24" s="148"/>
      <c r="D24" s="131"/>
      <c r="E24" s="353"/>
      <c r="F24" s="143"/>
      <c r="H24" s="136" t="s">
        <v>100</v>
      </c>
      <c r="I24" s="294"/>
      <c r="J24" s="294"/>
      <c r="K24" s="294"/>
      <c r="L24" s="294"/>
      <c r="M24" s="294"/>
      <c r="N24" s="294"/>
    </row>
    <row r="25" spans="1:15" ht="12.75" customHeight="1">
      <c r="A25" s="151" t="s">
        <v>30</v>
      </c>
      <c r="B25" s="152"/>
      <c r="C25" s="158" t="s">
        <v>36</v>
      </c>
      <c r="D25" s="131"/>
      <c r="E25" s="358" t="e">
        <f>E23*'5-Premies en opslagen'!$B53</f>
        <v>#DIV/0!</v>
      </c>
      <c r="F25" s="143"/>
      <c r="H25" s="136" t="s">
        <v>101</v>
      </c>
      <c r="I25" s="294"/>
      <c r="J25" s="294"/>
      <c r="K25" s="294"/>
      <c r="L25" s="294"/>
      <c r="M25" s="294"/>
      <c r="N25" s="294"/>
    </row>
    <row r="26" spans="1:15" ht="13.8">
      <c r="A26" s="264" t="s">
        <v>64</v>
      </c>
      <c r="B26" s="153"/>
      <c r="C26" s="148"/>
      <c r="D26" s="131"/>
      <c r="E26" s="356" t="e">
        <f>SUM(E23:E25)</f>
        <v>#DIV/0!</v>
      </c>
      <c r="F26" s="154" t="e">
        <f>IF(E26=0,0,E26/E$47)</f>
        <v>#DIV/0!</v>
      </c>
      <c r="H26" s="136" t="s">
        <v>102</v>
      </c>
      <c r="I26" s="294"/>
      <c r="J26" s="294"/>
      <c r="K26" s="294"/>
      <c r="L26" s="294"/>
      <c r="M26" s="294"/>
      <c r="N26" s="294"/>
    </row>
    <row r="27" spans="1:15" ht="13.8">
      <c r="A27" s="146"/>
      <c r="B27" s="153"/>
      <c r="C27" s="148"/>
      <c r="D27" s="131"/>
      <c r="E27" s="353"/>
      <c r="F27" s="143"/>
      <c r="H27" s="136" t="s">
        <v>103</v>
      </c>
      <c r="I27" s="294"/>
      <c r="J27" s="294"/>
      <c r="K27" s="294"/>
      <c r="L27" s="294"/>
      <c r="M27" s="294"/>
      <c r="N27" s="294"/>
    </row>
    <row r="28" spans="1:15" ht="13.8">
      <c r="A28" s="146" t="s">
        <v>48</v>
      </c>
      <c r="B28" s="159"/>
      <c r="C28" s="145" t="s">
        <v>53</v>
      </c>
      <c r="D28" s="131"/>
      <c r="E28" s="355">
        <v>0</v>
      </c>
      <c r="F28" s="143">
        <v>0</v>
      </c>
      <c r="H28" s="136" t="s">
        <v>104</v>
      </c>
      <c r="I28" s="294"/>
      <c r="J28" s="294"/>
      <c r="K28" s="294"/>
      <c r="L28" s="294"/>
      <c r="M28" s="294"/>
      <c r="N28" s="294"/>
    </row>
    <row r="29" spans="1:15" ht="13.8">
      <c r="A29" s="146" t="s">
        <v>51</v>
      </c>
      <c r="B29" s="160"/>
      <c r="C29" s="145" t="s">
        <v>53</v>
      </c>
      <c r="D29" s="131"/>
      <c r="E29" s="355">
        <v>0</v>
      </c>
      <c r="F29" s="143">
        <v>0</v>
      </c>
      <c r="H29" s="136" t="s">
        <v>105</v>
      </c>
      <c r="I29" s="294"/>
      <c r="J29" s="294"/>
      <c r="K29" s="294"/>
      <c r="L29" s="294"/>
      <c r="M29" s="294"/>
      <c r="N29" s="294"/>
    </row>
    <row r="30" spans="1:15" ht="13.8">
      <c r="A30" s="146" t="s">
        <v>52</v>
      </c>
      <c r="B30" s="153"/>
      <c r="C30" s="148" t="s">
        <v>50</v>
      </c>
      <c r="D30" s="131"/>
      <c r="E30" s="355">
        <v>0</v>
      </c>
      <c r="F30" s="143"/>
      <c r="H30" s="136" t="s">
        <v>106</v>
      </c>
      <c r="I30" s="294"/>
      <c r="J30" s="294"/>
      <c r="K30" s="294"/>
      <c r="L30" s="294"/>
      <c r="M30" s="294"/>
      <c r="N30" s="294"/>
    </row>
    <row r="31" spans="1:15" ht="12.75" customHeight="1">
      <c r="A31" s="293"/>
      <c r="B31" s="337"/>
      <c r="C31" s="338" t="s">
        <v>50</v>
      </c>
      <c r="D31" s="131"/>
      <c r="E31" s="355">
        <v>0</v>
      </c>
      <c r="F31" s="143"/>
      <c r="H31" s="162" t="s">
        <v>109</v>
      </c>
      <c r="I31" s="315">
        <f t="shared" ref="I31:N31" si="0">SUM(I23:I30)</f>
        <v>0</v>
      </c>
      <c r="J31" s="315">
        <f t="shared" si="0"/>
        <v>0</v>
      </c>
      <c r="K31" s="315">
        <f t="shared" si="0"/>
        <v>0</v>
      </c>
      <c r="L31" s="315">
        <f t="shared" si="0"/>
        <v>0</v>
      </c>
      <c r="M31" s="315">
        <f t="shared" si="0"/>
        <v>0</v>
      </c>
      <c r="N31" s="315">
        <f t="shared" si="0"/>
        <v>0</v>
      </c>
      <c r="O31" s="189">
        <f>SUM(I31:N31)</f>
        <v>0</v>
      </c>
    </row>
    <row r="32" spans="1:15" ht="12.75" customHeight="1">
      <c r="A32" s="264" t="s">
        <v>44</v>
      </c>
      <c r="B32" s="153"/>
      <c r="C32" s="148"/>
      <c r="D32" s="131"/>
      <c r="E32" s="356" t="e">
        <f>SUM(E26:E31)</f>
        <v>#DIV/0!</v>
      </c>
      <c r="F32" s="154" t="e">
        <f>IF(E32=0,0,E32/E$47)</f>
        <v>#DIV/0!</v>
      </c>
      <c r="H32" s="71"/>
      <c r="I32" s="71"/>
      <c r="J32" s="71"/>
      <c r="K32" s="71"/>
      <c r="L32" s="71"/>
      <c r="M32" s="71"/>
      <c r="N32" s="71"/>
    </row>
    <row r="33" spans="1:15" ht="12.75" customHeight="1">
      <c r="A33" s="146"/>
      <c r="B33" s="153"/>
      <c r="C33" s="148"/>
      <c r="D33" s="131"/>
      <c r="E33" s="353"/>
      <c r="F33" s="143"/>
      <c r="H33" s="322" t="s">
        <v>107</v>
      </c>
      <c r="I33" s="534" t="s">
        <v>111</v>
      </c>
      <c r="J33" s="534"/>
      <c r="K33" s="534"/>
      <c r="L33" s="534"/>
      <c r="M33" s="534"/>
      <c r="N33" s="534"/>
    </row>
    <row r="34" spans="1:15" ht="12.75" customHeight="1">
      <c r="A34" s="146" t="s">
        <v>65</v>
      </c>
      <c r="B34" s="153"/>
      <c r="C34" s="161"/>
      <c r="D34" s="131"/>
      <c r="E34" s="355">
        <v>0</v>
      </c>
      <c r="F34" s="347" t="e">
        <f t="shared" ref="F34:F42" si="1">E34/$E$47</f>
        <v>#DIV/0!</v>
      </c>
      <c r="H34" s="323"/>
      <c r="I34" s="324">
        <v>1</v>
      </c>
      <c r="J34" s="324">
        <v>2</v>
      </c>
      <c r="K34" s="324">
        <v>3</v>
      </c>
      <c r="L34" s="324">
        <v>4</v>
      </c>
      <c r="M34" s="324">
        <v>5</v>
      </c>
      <c r="N34" s="324">
        <v>6</v>
      </c>
    </row>
    <row r="35" spans="1:15" ht="12.75" customHeight="1">
      <c r="A35" s="146" t="s">
        <v>29</v>
      </c>
      <c r="B35" s="153"/>
      <c r="C35" s="161"/>
      <c r="D35" s="131"/>
      <c r="E35" s="355">
        <v>0</v>
      </c>
      <c r="F35" s="347" t="e">
        <f t="shared" si="1"/>
        <v>#DIV/0!</v>
      </c>
      <c r="H35" s="323" t="s">
        <v>108</v>
      </c>
      <c r="I35" s="325">
        <f t="shared" ref="I35:N35" si="2">I23*I12</f>
        <v>0</v>
      </c>
      <c r="J35" s="325">
        <f t="shared" si="2"/>
        <v>0</v>
      </c>
      <c r="K35" s="325">
        <f t="shared" si="2"/>
        <v>0</v>
      </c>
      <c r="L35" s="325">
        <f t="shared" si="2"/>
        <v>0</v>
      </c>
      <c r="M35" s="325">
        <f t="shared" si="2"/>
        <v>0</v>
      </c>
      <c r="N35" s="326">
        <f t="shared" si="2"/>
        <v>0</v>
      </c>
    </row>
    <row r="36" spans="1:15" ht="14.25" customHeight="1">
      <c r="A36" s="146" t="s">
        <v>20</v>
      </c>
      <c r="B36" s="153"/>
      <c r="C36" s="161"/>
      <c r="D36" s="131"/>
      <c r="E36" s="355">
        <v>0</v>
      </c>
      <c r="F36" s="347" t="e">
        <f t="shared" si="1"/>
        <v>#DIV/0!</v>
      </c>
      <c r="H36" s="323" t="s">
        <v>100</v>
      </c>
      <c r="I36" s="325">
        <f t="shared" ref="I36:N36" si="3">I24*I13</f>
        <v>0</v>
      </c>
      <c r="J36" s="325">
        <f t="shared" si="3"/>
        <v>0</v>
      </c>
      <c r="K36" s="325">
        <f t="shared" si="3"/>
        <v>0</v>
      </c>
      <c r="L36" s="325">
        <f t="shared" si="3"/>
        <v>0</v>
      </c>
      <c r="M36" s="325">
        <f t="shared" si="3"/>
        <v>0</v>
      </c>
      <c r="N36" s="326">
        <f t="shared" si="3"/>
        <v>0</v>
      </c>
    </row>
    <row r="37" spans="1:15" ht="13.8">
      <c r="A37" s="146" t="s">
        <v>3</v>
      </c>
      <c r="B37" s="153"/>
      <c r="C37" s="163"/>
      <c r="D37" s="131"/>
      <c r="E37" s="355">
        <v>0</v>
      </c>
      <c r="F37" s="347" t="e">
        <f t="shared" si="1"/>
        <v>#DIV/0!</v>
      </c>
      <c r="H37" s="323" t="s">
        <v>101</v>
      </c>
      <c r="I37" s="325">
        <f t="shared" ref="I37:N37" si="4">I25*I14</f>
        <v>0</v>
      </c>
      <c r="J37" s="325">
        <f t="shared" si="4"/>
        <v>0</v>
      </c>
      <c r="K37" s="325">
        <f t="shared" si="4"/>
        <v>0</v>
      </c>
      <c r="L37" s="325">
        <f t="shared" si="4"/>
        <v>0</v>
      </c>
      <c r="M37" s="325">
        <f t="shared" si="4"/>
        <v>0</v>
      </c>
      <c r="N37" s="326">
        <f t="shared" si="4"/>
        <v>0</v>
      </c>
      <c r="O37" s="71"/>
    </row>
    <row r="38" spans="1:15" ht="13.8">
      <c r="A38" s="146" t="s">
        <v>27</v>
      </c>
      <c r="B38" s="153"/>
      <c r="C38" s="161"/>
      <c r="D38" s="131"/>
      <c r="E38" s="355">
        <v>0</v>
      </c>
      <c r="F38" s="347" t="e">
        <f t="shared" si="1"/>
        <v>#DIV/0!</v>
      </c>
      <c r="H38" s="323" t="s">
        <v>102</v>
      </c>
      <c r="I38" s="325">
        <f t="shared" ref="I38:N38" si="5">I26*I15</f>
        <v>0</v>
      </c>
      <c r="J38" s="325">
        <f t="shared" si="5"/>
        <v>0</v>
      </c>
      <c r="K38" s="325">
        <f t="shared" si="5"/>
        <v>0</v>
      </c>
      <c r="L38" s="325">
        <f t="shared" si="5"/>
        <v>0</v>
      </c>
      <c r="M38" s="325">
        <f t="shared" si="5"/>
        <v>0</v>
      </c>
      <c r="N38" s="326">
        <f t="shared" si="5"/>
        <v>0</v>
      </c>
      <c r="O38" s="71"/>
    </row>
    <row r="39" spans="1:15" ht="13.8">
      <c r="A39" s="146" t="s">
        <v>24</v>
      </c>
      <c r="B39" s="153"/>
      <c r="C39" s="163"/>
      <c r="D39" s="131"/>
      <c r="E39" s="355">
        <v>0</v>
      </c>
      <c r="F39" s="347" t="e">
        <f t="shared" si="1"/>
        <v>#DIV/0!</v>
      </c>
      <c r="H39" s="323" t="s">
        <v>103</v>
      </c>
      <c r="I39" s="325">
        <f t="shared" ref="I39:N39" si="6">I27*I16</f>
        <v>0</v>
      </c>
      <c r="J39" s="325">
        <f t="shared" si="6"/>
        <v>0</v>
      </c>
      <c r="K39" s="325">
        <f t="shared" si="6"/>
        <v>0</v>
      </c>
      <c r="L39" s="325">
        <f t="shared" si="6"/>
        <v>0</v>
      </c>
      <c r="M39" s="325">
        <f t="shared" si="6"/>
        <v>0</v>
      </c>
      <c r="N39" s="326">
        <f t="shared" si="6"/>
        <v>0</v>
      </c>
      <c r="O39" s="71"/>
    </row>
    <row r="40" spans="1:15" ht="13.8">
      <c r="A40" s="146" t="s">
        <v>58</v>
      </c>
      <c r="B40" s="153"/>
      <c r="C40" s="145" t="s">
        <v>53</v>
      </c>
      <c r="D40" s="131"/>
      <c r="E40" s="355">
        <v>0</v>
      </c>
      <c r="F40" s="347" t="e">
        <f t="shared" si="1"/>
        <v>#DIV/0!</v>
      </c>
      <c r="H40" s="323" t="s">
        <v>104</v>
      </c>
      <c r="I40" s="325">
        <f t="shared" ref="I40:N40" si="7">I28*I17</f>
        <v>0</v>
      </c>
      <c r="J40" s="325">
        <f t="shared" si="7"/>
        <v>0</v>
      </c>
      <c r="K40" s="325">
        <f t="shared" si="7"/>
        <v>0</v>
      </c>
      <c r="L40" s="325">
        <f t="shared" si="7"/>
        <v>0</v>
      </c>
      <c r="M40" s="325">
        <f t="shared" si="7"/>
        <v>0</v>
      </c>
      <c r="N40" s="326">
        <f t="shared" si="7"/>
        <v>0</v>
      </c>
      <c r="O40" s="71"/>
    </row>
    <row r="41" spans="1:15" ht="13.8">
      <c r="A41" s="146" t="s">
        <v>69</v>
      </c>
      <c r="B41" s="153"/>
      <c r="C41" s="145"/>
      <c r="D41" s="131"/>
      <c r="E41" s="355">
        <v>0</v>
      </c>
      <c r="F41" s="347" t="e">
        <f t="shared" si="1"/>
        <v>#DIV/0!</v>
      </c>
      <c r="H41" s="323" t="s">
        <v>105</v>
      </c>
      <c r="I41" s="325">
        <f t="shared" ref="I41:N41" si="8">I29*I18</f>
        <v>0</v>
      </c>
      <c r="J41" s="325">
        <f t="shared" si="8"/>
        <v>0</v>
      </c>
      <c r="K41" s="325">
        <f t="shared" si="8"/>
        <v>0</v>
      </c>
      <c r="L41" s="325">
        <f t="shared" si="8"/>
        <v>0</v>
      </c>
      <c r="M41" s="325">
        <f t="shared" si="8"/>
        <v>0</v>
      </c>
      <c r="N41" s="326">
        <f t="shared" si="8"/>
        <v>0</v>
      </c>
      <c r="O41" s="71"/>
    </row>
    <row r="42" spans="1:15" ht="13.8">
      <c r="A42" s="293"/>
      <c r="B42" s="337"/>
      <c r="C42" s="339"/>
      <c r="D42" s="131"/>
      <c r="E42" s="355">
        <v>0</v>
      </c>
      <c r="F42" s="143" t="e">
        <f t="shared" si="1"/>
        <v>#DIV/0!</v>
      </c>
      <c r="H42" s="323" t="s">
        <v>106</v>
      </c>
      <c r="I42" s="325">
        <f t="shared" ref="I42:N42" si="9">I30*I19</f>
        <v>0</v>
      </c>
      <c r="J42" s="325">
        <f t="shared" si="9"/>
        <v>0</v>
      </c>
      <c r="K42" s="325">
        <f t="shared" si="9"/>
        <v>0</v>
      </c>
      <c r="L42" s="325">
        <f t="shared" si="9"/>
        <v>0</v>
      </c>
      <c r="M42" s="325">
        <f t="shared" si="9"/>
        <v>0</v>
      </c>
      <c r="N42" s="326">
        <f t="shared" si="9"/>
        <v>0</v>
      </c>
      <c r="O42" s="71"/>
    </row>
    <row r="43" spans="1:15" ht="13.8">
      <c r="A43" s="264" t="s">
        <v>59</v>
      </c>
      <c r="B43" s="153"/>
      <c r="C43" s="148"/>
      <c r="D43" s="131"/>
      <c r="E43" s="356" t="e">
        <f>SUM(E32:E42)</f>
        <v>#DIV/0!</v>
      </c>
      <c r="F43" s="154" t="e">
        <f>IF(E43=0,0,E43/E$47)</f>
        <v>#DIV/0!</v>
      </c>
      <c r="H43" s="327" t="s">
        <v>109</v>
      </c>
      <c r="I43" s="328">
        <f t="shared" ref="I43:N43" si="10">SUM(I35:I42)</f>
        <v>0</v>
      </c>
      <c r="J43" s="328">
        <f t="shared" si="10"/>
        <v>0</v>
      </c>
      <c r="K43" s="328">
        <f t="shared" si="10"/>
        <v>0</v>
      </c>
      <c r="L43" s="328">
        <f t="shared" si="10"/>
        <v>0</v>
      </c>
      <c r="M43" s="328">
        <f t="shared" si="10"/>
        <v>0</v>
      </c>
      <c r="N43" s="328">
        <f t="shared" si="10"/>
        <v>0</v>
      </c>
      <c r="O43" s="71"/>
    </row>
    <row r="44" spans="1:15" ht="13.8">
      <c r="A44" s="146"/>
      <c r="B44" s="153"/>
      <c r="C44" s="148"/>
      <c r="D44" s="131"/>
      <c r="E44" s="353"/>
      <c r="F44" s="164"/>
      <c r="H44" s="71"/>
      <c r="I44" s="71"/>
      <c r="J44" s="71"/>
      <c r="K44" s="71"/>
      <c r="L44" s="71"/>
      <c r="M44" s="71"/>
      <c r="N44" s="71"/>
      <c r="O44" s="71"/>
    </row>
    <row r="45" spans="1:15" ht="13.8">
      <c r="A45" s="146" t="s">
        <v>60</v>
      </c>
      <c r="B45" s="153"/>
      <c r="C45" s="163"/>
      <c r="D45" s="131"/>
      <c r="E45" s="355">
        <v>0</v>
      </c>
      <c r="F45" s="154">
        <f>(IF(E45=0,0,E45/E$47))</f>
        <v>0</v>
      </c>
      <c r="H45" s="71"/>
      <c r="I45" s="71"/>
      <c r="J45" s="71"/>
      <c r="K45" s="71"/>
      <c r="L45" s="71"/>
      <c r="M45" s="71"/>
      <c r="N45" s="71"/>
      <c r="O45" s="71"/>
    </row>
    <row r="46" spans="1:15" ht="30" customHeight="1">
      <c r="A46" s="146"/>
      <c r="B46" s="147"/>
      <c r="C46" s="148"/>
      <c r="D46" s="131"/>
      <c r="E46" s="353"/>
      <c r="F46" s="143"/>
      <c r="H46" s="184" t="s">
        <v>211</v>
      </c>
      <c r="I46" s="185"/>
      <c r="J46" s="186"/>
      <c r="K46" s="394" t="s">
        <v>154</v>
      </c>
      <c r="L46" s="71"/>
      <c r="M46" s="71"/>
      <c r="N46" s="71"/>
    </row>
    <row r="47" spans="1:15" ht="13.8">
      <c r="A47" s="264" t="s">
        <v>37</v>
      </c>
      <c r="B47" s="269"/>
      <c r="C47" s="165"/>
      <c r="D47" s="131"/>
      <c r="E47" s="268" t="e">
        <f>SUM(E43:E46)</f>
        <v>#DIV/0!</v>
      </c>
      <c r="F47" s="270" t="e">
        <f>SUM(F43:F46)</f>
        <v>#DIV/0!</v>
      </c>
      <c r="H47" s="136"/>
      <c r="I47" s="137" t="s">
        <v>50</v>
      </c>
      <c r="J47" s="138" t="s">
        <v>50</v>
      </c>
      <c r="K47" s="353"/>
      <c r="L47" s="71"/>
      <c r="M47" s="71"/>
      <c r="N47" s="71"/>
    </row>
    <row r="48" spans="1:15" ht="13.8">
      <c r="B48" s="166"/>
      <c r="C48" s="167"/>
      <c r="D48" s="131"/>
      <c r="F48" s="168"/>
      <c r="H48" s="391" t="s">
        <v>12</v>
      </c>
      <c r="I48" s="392"/>
      <c r="J48" s="393"/>
      <c r="K48" s="356">
        <f>E15</f>
        <v>0</v>
      </c>
      <c r="L48" s="71"/>
      <c r="M48" s="71"/>
      <c r="N48" s="71"/>
    </row>
    <row r="49" spans="1:14" ht="13.8">
      <c r="A49" s="170" t="s">
        <v>162</v>
      </c>
      <c r="B49" s="171"/>
      <c r="C49" s="172"/>
      <c r="D49" s="71"/>
      <c r="E49" s="361" t="e">
        <f>(E$26*1.3)+($E$47-$E$26)</f>
        <v>#DIV/0!</v>
      </c>
      <c r="F49" s="173"/>
      <c r="G49" s="71"/>
      <c r="H49" s="390" t="s">
        <v>46</v>
      </c>
      <c r="I49" s="388"/>
      <c r="J49" s="389"/>
      <c r="K49" s="358">
        <f>E17</f>
        <v>0</v>
      </c>
      <c r="L49" s="71"/>
      <c r="M49" s="71"/>
      <c r="N49" s="71"/>
    </row>
    <row r="50" spans="1:14" s="71" customFormat="1" ht="13.8">
      <c r="B50" s="174"/>
      <c r="C50" s="175"/>
      <c r="H50" s="151" t="s">
        <v>70</v>
      </c>
      <c r="I50" s="388"/>
      <c r="J50" s="389"/>
      <c r="K50" s="359">
        <f>E18</f>
        <v>0</v>
      </c>
    </row>
    <row r="51" spans="1:14" s="71" customFormat="1" ht="13.8">
      <c r="A51" s="170" t="s">
        <v>40</v>
      </c>
      <c r="B51" s="171"/>
      <c r="C51" s="172"/>
      <c r="E51" s="361" t="e">
        <f>(E$26*1.5)+($E$47-$E$26)</f>
        <v>#DIV/0!</v>
      </c>
      <c r="F51" s="173"/>
      <c r="H51" s="151" t="s">
        <v>57</v>
      </c>
      <c r="I51" s="388"/>
      <c r="J51" s="389"/>
      <c r="K51" s="358" t="e">
        <f>E22</f>
        <v>#DIV/0!</v>
      </c>
    </row>
    <row r="52" spans="1:14" s="71" customFormat="1" ht="13.8">
      <c r="B52" s="174"/>
      <c r="C52" s="175"/>
      <c r="H52" s="151" t="s">
        <v>30</v>
      </c>
      <c r="I52" s="152"/>
      <c r="J52" s="158"/>
      <c r="K52" s="358" t="e">
        <f>E25</f>
        <v>#DIV/0!</v>
      </c>
    </row>
    <row r="53" spans="1:14" s="71" customFormat="1" ht="13.8">
      <c r="A53" s="170" t="s">
        <v>67</v>
      </c>
      <c r="B53" s="171"/>
      <c r="C53" s="172"/>
      <c r="E53" s="361" t="e">
        <f>(E$26*2.5)+($E$47-$E$26)</f>
        <v>#DIV/0!</v>
      </c>
      <c r="H53" s="146" t="s">
        <v>48</v>
      </c>
      <c r="I53" s="159"/>
      <c r="J53" s="145"/>
      <c r="K53" s="354">
        <f>E28</f>
        <v>0</v>
      </c>
    </row>
    <row r="54" spans="1:14" s="71" customFormat="1" ht="13.8">
      <c r="B54" s="174"/>
      <c r="C54" s="176"/>
      <c r="F54" s="177"/>
      <c r="H54" s="146" t="s">
        <v>51</v>
      </c>
      <c r="I54" s="160"/>
      <c r="J54" s="145"/>
      <c r="K54" s="354">
        <f t="shared" ref="K54:K55" si="11">E29</f>
        <v>0</v>
      </c>
      <c r="M54" s="3"/>
    </row>
    <row r="55" spans="1:14" s="71" customFormat="1" ht="13.8">
      <c r="B55" s="174"/>
      <c r="C55" s="176"/>
      <c r="F55" s="177"/>
      <c r="H55" s="146" t="s">
        <v>52</v>
      </c>
      <c r="I55" s="153"/>
      <c r="J55" s="148" t="s">
        <v>50</v>
      </c>
      <c r="K55" s="354">
        <f t="shared" si="11"/>
        <v>0</v>
      </c>
      <c r="M55" s="3"/>
    </row>
    <row r="56" spans="1:14" s="71" customFormat="1" ht="13.8">
      <c r="C56" s="178"/>
      <c r="F56" s="177"/>
      <c r="H56" s="146" t="s">
        <v>65</v>
      </c>
      <c r="I56" s="153"/>
      <c r="J56" s="161"/>
      <c r="K56" s="354">
        <f>E34</f>
        <v>0</v>
      </c>
      <c r="M56" s="3"/>
    </row>
    <row r="57" spans="1:14" s="71" customFormat="1" ht="13.8">
      <c r="C57" s="178"/>
      <c r="F57" s="177"/>
      <c r="H57" s="146" t="s">
        <v>29</v>
      </c>
      <c r="I57" s="153"/>
      <c r="J57" s="161"/>
      <c r="K57" s="354">
        <f t="shared" ref="K57:K63" si="12">E35</f>
        <v>0</v>
      </c>
      <c r="M57" s="3"/>
    </row>
    <row r="58" spans="1:14" s="71" customFormat="1" ht="13.8">
      <c r="A58" s="3"/>
      <c r="C58" s="178"/>
      <c r="F58" s="177"/>
      <c r="H58" s="146" t="s">
        <v>20</v>
      </c>
      <c r="I58" s="153"/>
      <c r="J58" s="161"/>
      <c r="K58" s="354">
        <f t="shared" si="12"/>
        <v>0</v>
      </c>
      <c r="M58" s="3"/>
    </row>
    <row r="59" spans="1:14" s="71" customFormat="1" ht="13.8">
      <c r="C59" s="178"/>
      <c r="F59" s="177"/>
      <c r="H59" s="146" t="s">
        <v>3</v>
      </c>
      <c r="I59" s="153"/>
      <c r="J59" s="163"/>
      <c r="K59" s="354">
        <f t="shared" si="12"/>
        <v>0</v>
      </c>
      <c r="M59" s="3"/>
    </row>
    <row r="60" spans="1:14" s="71" customFormat="1" ht="13.8">
      <c r="C60" s="178"/>
      <c r="F60" s="177"/>
      <c r="H60" s="146" t="s">
        <v>27</v>
      </c>
      <c r="I60" s="153"/>
      <c r="J60" s="161"/>
      <c r="K60" s="354">
        <f t="shared" si="12"/>
        <v>0</v>
      </c>
      <c r="M60" s="3"/>
    </row>
    <row r="61" spans="1:14" s="71" customFormat="1" ht="13.8">
      <c r="C61" s="178"/>
      <c r="F61" s="177"/>
      <c r="H61" s="146" t="s">
        <v>24</v>
      </c>
      <c r="I61" s="153"/>
      <c r="J61" s="163"/>
      <c r="K61" s="354">
        <f t="shared" si="12"/>
        <v>0</v>
      </c>
      <c r="M61" s="3"/>
      <c r="N61" s="3"/>
    </row>
    <row r="62" spans="1:14" s="71" customFormat="1" ht="13.8">
      <c r="C62" s="178"/>
      <c r="F62" s="177"/>
      <c r="H62" s="146" t="s">
        <v>58</v>
      </c>
      <c r="I62" s="153"/>
      <c r="J62" s="145"/>
      <c r="K62" s="354">
        <f t="shared" si="12"/>
        <v>0</v>
      </c>
      <c r="M62" s="3"/>
      <c r="N62" s="3"/>
    </row>
    <row r="63" spans="1:14" s="71" customFormat="1" ht="13.8">
      <c r="C63" s="178"/>
      <c r="F63" s="177"/>
      <c r="H63" s="146" t="s">
        <v>69</v>
      </c>
      <c r="I63" s="153"/>
      <c r="J63" s="145"/>
      <c r="K63" s="354">
        <f t="shared" si="12"/>
        <v>0</v>
      </c>
      <c r="M63" s="3"/>
      <c r="N63" s="3"/>
    </row>
    <row r="64" spans="1:14" s="71" customFormat="1" ht="13.8">
      <c r="C64" s="178"/>
      <c r="F64" s="177"/>
      <c r="H64" s="146" t="s">
        <v>60</v>
      </c>
      <c r="I64" s="153"/>
      <c r="J64" s="163"/>
      <c r="K64" s="354">
        <f>E45</f>
        <v>0</v>
      </c>
      <c r="M64" s="3"/>
      <c r="N64" s="3"/>
    </row>
    <row r="65" spans="1:14" s="71" customFormat="1" ht="13.8">
      <c r="C65" s="178"/>
      <c r="E65" s="3"/>
      <c r="F65" s="177"/>
      <c r="H65" s="146"/>
      <c r="I65" s="147"/>
      <c r="J65" s="148"/>
      <c r="K65" s="353"/>
      <c r="M65" s="3"/>
      <c r="N65" s="3"/>
    </row>
    <row r="66" spans="1:14" s="71" customFormat="1" ht="13.8">
      <c r="A66" s="3"/>
      <c r="B66" s="3"/>
      <c r="C66" s="3"/>
      <c r="D66" s="3"/>
      <c r="E66" s="3"/>
      <c r="F66" s="3"/>
      <c r="G66" s="3"/>
      <c r="H66" s="264" t="s">
        <v>37</v>
      </c>
      <c r="I66" s="269"/>
      <c r="J66" s="165"/>
      <c r="K66" s="268" t="e">
        <f>SUM(K48:K65)</f>
        <v>#DIV/0!</v>
      </c>
      <c r="M66" s="3"/>
      <c r="N66" s="3"/>
    </row>
    <row r="67" spans="1:14" ht="13.8">
      <c r="I67" s="166"/>
      <c r="J67" s="167"/>
      <c r="L67" s="71"/>
    </row>
    <row r="68" spans="1:14" ht="13.8">
      <c r="H68" s="170" t="s">
        <v>162</v>
      </c>
      <c r="I68" s="171"/>
      <c r="J68" s="172"/>
      <c r="K68" s="361" t="e">
        <f>E49</f>
        <v>#DIV/0!</v>
      </c>
      <c r="L68" s="71"/>
    </row>
    <row r="69" spans="1:14" ht="13.8">
      <c r="H69" s="71"/>
      <c r="I69" s="174"/>
      <c r="J69" s="175"/>
      <c r="K69" s="71"/>
      <c r="L69" s="71"/>
    </row>
    <row r="70" spans="1:14" ht="13.8">
      <c r="H70" s="170" t="s">
        <v>40</v>
      </c>
      <c r="I70" s="171"/>
      <c r="J70" s="172"/>
      <c r="K70" s="361" t="e">
        <f>E51</f>
        <v>#DIV/0!</v>
      </c>
      <c r="L70" s="71"/>
    </row>
    <row r="71" spans="1:14" ht="13.8">
      <c r="H71" s="71"/>
      <c r="I71" s="174"/>
      <c r="J71" s="175"/>
      <c r="K71" s="71"/>
      <c r="L71" s="71"/>
    </row>
    <row r="72" spans="1:14" ht="13.8">
      <c r="H72" s="170" t="s">
        <v>67</v>
      </c>
      <c r="I72" s="171"/>
      <c r="J72" s="172"/>
      <c r="K72" s="361" t="e">
        <f>E53</f>
        <v>#DIV/0!</v>
      </c>
      <c r="L72" s="71"/>
    </row>
    <row r="73" spans="1:14">
      <c r="L73" s="71"/>
    </row>
    <row r="74" spans="1:14">
      <c r="L74" s="71"/>
    </row>
    <row r="75" spans="1:14">
      <c r="L75" s="71"/>
    </row>
  </sheetData>
  <dataConsolidate/>
  <mergeCells count="7">
    <mergeCell ref="I33:N33"/>
    <mergeCell ref="E10:F10"/>
    <mergeCell ref="H1:N2"/>
    <mergeCell ref="H3:N3"/>
    <mergeCell ref="H4:N5"/>
    <mergeCell ref="I10:N10"/>
    <mergeCell ref="I21:N21"/>
  </mergeCells>
  <phoneticPr fontId="10"/>
  <conditionalFormatting sqref="O31">
    <cfRule type="cellIs" dxfId="9" priority="1" operator="greaterThan">
      <formula>1</formula>
    </cfRule>
    <cfRule type="cellIs" dxfId="8" priority="2" operator="between">
      <formula>0.999999</formula>
      <formula>0</formula>
    </cfRule>
    <cfRule type="cellIs" dxfId="7" priority="3" operator="equal">
      <formula>1</formula>
    </cfRule>
  </conditionalFormatting>
  <pageMargins left="0.19685039370078741" right="0.19685039370078741" top="0.59055118110236227" bottom="0.78740157480314965" header="0.39370078740157483" footer="0.19685039370078741"/>
  <pageSetup paperSize="9" scale="55" fitToWidth="0" orientation="landscape" horizontalDpi="4294967292" verticalDpi="4294967292" r:id="rId1"/>
  <headerFooter alignWithMargins="0">
    <oddFooter>&amp;L&amp;"Verdana,Standaard"&amp;F-&amp;A
Atir b.v. ©&amp;R&amp;"Verdana,Standaard"printversie &amp;D</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pageSetUpPr fitToPage="1"/>
  </sheetPr>
  <dimension ref="A1:O79"/>
  <sheetViews>
    <sheetView showGridLines="0" zoomScale="80" zoomScaleNormal="80" zoomScalePageLayoutView="50" workbookViewId="0">
      <pane ySplit="9" topLeftCell="A10" activePane="bottomLeft" state="frozen"/>
      <selection activeCell="B1" sqref="B1"/>
      <selection pane="bottomLeft"/>
    </sheetView>
  </sheetViews>
  <sheetFormatPr defaultColWidth="11.44140625" defaultRowHeight="13.2"/>
  <cols>
    <col min="1" max="1" width="35.88671875" style="3" customWidth="1"/>
    <col min="2" max="2" width="19.44140625" style="3" customWidth="1"/>
    <col min="3" max="3" width="19.33203125" style="3" bestFit="1" customWidth="1"/>
    <col min="4" max="4" width="2" style="3" customWidth="1"/>
    <col min="5" max="5" width="14.44140625" style="3" customWidth="1"/>
    <col min="6" max="6" width="10.6640625" style="3" customWidth="1"/>
    <col min="7" max="7" width="6" style="3" customWidth="1"/>
    <col min="8" max="8" width="27.88671875" style="3" customWidth="1"/>
    <col min="9" max="15" width="11.44140625" style="3"/>
    <col min="16" max="16" width="33" style="3" customWidth="1"/>
    <col min="17" max="16384" width="11.44140625" style="3"/>
  </cols>
  <sheetData>
    <row r="1" spans="1:15" ht="12.75" customHeight="1">
      <c r="A1" s="287" t="s">
        <v>21</v>
      </c>
      <c r="B1" s="81"/>
      <c r="C1" s="2"/>
      <c r="D1" s="2"/>
      <c r="E1" s="2"/>
      <c r="F1" s="2"/>
      <c r="H1" s="537"/>
      <c r="I1" s="537"/>
      <c r="J1" s="537"/>
      <c r="K1" s="537"/>
      <c r="L1" s="537"/>
      <c r="M1" s="537"/>
      <c r="N1" s="537"/>
    </row>
    <row r="2" spans="1:15">
      <c r="A2" s="122"/>
      <c r="B2" s="123"/>
      <c r="C2" s="124"/>
      <c r="D2" s="123"/>
      <c r="E2" s="125"/>
      <c r="F2" s="126"/>
      <c r="H2" s="537"/>
      <c r="I2" s="537"/>
      <c r="J2" s="537"/>
      <c r="K2" s="537"/>
      <c r="L2" s="537"/>
      <c r="M2" s="537"/>
      <c r="N2" s="537"/>
    </row>
    <row r="3" spans="1:15" ht="14.25" customHeight="1">
      <c r="A3" s="179" t="str">
        <f>'2-Kosten per locatie'!A3</f>
        <v>Naam opdrachtgever</v>
      </c>
      <c r="B3" s="180" t="str">
        <f>'2-Kosten per locatie'!B3</f>
        <v>SOVOP</v>
      </c>
      <c r="C3" s="181"/>
      <c r="D3" s="123"/>
      <c r="E3" s="351"/>
      <c r="F3" s="128"/>
      <c r="H3" s="537"/>
      <c r="I3" s="537"/>
      <c r="J3" s="537"/>
      <c r="K3" s="537"/>
      <c r="L3" s="537"/>
      <c r="M3" s="537"/>
      <c r="N3" s="537"/>
    </row>
    <row r="4" spans="1:15" ht="15.75" customHeight="1">
      <c r="A4" s="179" t="str">
        <f>'2-Kosten per locatie'!A4</f>
        <v>Calculatie onderdeel</v>
      </c>
      <c r="B4" s="182" t="str">
        <f ca="1">MID(CELL("bestandsnaam",$C$9),SEARCH("]",CELL("bestandsnaam",$C$9),1)+1,256)</f>
        <v>7-Opbouw uurtarief toezicht</v>
      </c>
      <c r="C4" s="183"/>
      <c r="D4" s="131"/>
      <c r="H4" s="537"/>
      <c r="I4" s="537"/>
      <c r="J4" s="537"/>
      <c r="K4" s="537"/>
      <c r="L4" s="537"/>
      <c r="M4" s="537"/>
      <c r="N4" s="537"/>
    </row>
    <row r="5" spans="1:15" ht="15">
      <c r="A5" s="179" t="str">
        <f>'2-Kosten per locatie'!A5</f>
        <v>Gebouw/plaats</v>
      </c>
      <c r="B5" s="180" t="str">
        <f>'2-Kosten per locatie'!B5</f>
        <v>Amsterdam</v>
      </c>
      <c r="C5" s="183"/>
      <c r="D5" s="131"/>
      <c r="H5" s="537"/>
      <c r="I5" s="537"/>
      <c r="J5" s="537"/>
      <c r="K5" s="537"/>
      <c r="L5" s="537"/>
      <c r="M5" s="537"/>
      <c r="N5" s="537"/>
    </row>
    <row r="6" spans="1:15" ht="15">
      <c r="A6" s="179" t="str">
        <f>'2-Kosten per locatie'!A6</f>
        <v>Referentie nummer</v>
      </c>
      <c r="B6" s="180" t="str">
        <f>'2-Kosten per locatie'!B6</f>
        <v>SOVOP-EA-MH-MB-2023-V1</v>
      </c>
      <c r="C6" s="183"/>
      <c r="D6" s="131"/>
      <c r="H6" s="132"/>
      <c r="I6" s="132"/>
      <c r="J6" s="132"/>
      <c r="K6" s="132"/>
      <c r="L6" s="132"/>
      <c r="M6" s="132"/>
      <c r="N6" s="132"/>
    </row>
    <row r="7" spans="1:15" ht="15">
      <c r="A7" s="179" t="str">
        <f>'2-Kosten per locatie'!A7</f>
        <v>Naam dienstverlener</v>
      </c>
      <c r="B7" s="180">
        <f>'2-Kosten per locatie'!B7</f>
        <v>0</v>
      </c>
      <c r="C7" s="183"/>
      <c r="D7" s="131"/>
      <c r="H7" s="132"/>
      <c r="I7" s="132"/>
      <c r="J7" s="132"/>
      <c r="K7" s="132"/>
      <c r="L7" s="132"/>
      <c r="M7" s="132"/>
      <c r="N7" s="132"/>
      <c r="O7" s="135"/>
    </row>
    <row r="8" spans="1:15" ht="15">
      <c r="A8" s="179" t="str">
        <f>'2-Kosten per locatie'!A8</f>
        <v>Prijspeil</v>
      </c>
      <c r="B8" s="445">
        <f>'2-Kosten per locatie'!B8</f>
        <v>45017</v>
      </c>
      <c r="C8" s="183"/>
      <c r="D8" s="131"/>
      <c r="L8" s="132"/>
      <c r="M8" s="132"/>
      <c r="N8" s="132"/>
    </row>
    <row r="9" spans="1:15" ht="15">
      <c r="A9" s="127"/>
      <c r="B9" s="129"/>
      <c r="C9" s="130"/>
      <c r="D9" s="131"/>
      <c r="E9" s="352"/>
      <c r="F9" s="133"/>
    </row>
    <row r="10" spans="1:15" s="135" customFormat="1" ht="30.75" customHeight="1">
      <c r="A10" s="184" t="s">
        <v>152</v>
      </c>
      <c r="B10" s="185"/>
      <c r="C10" s="186"/>
      <c r="D10" s="134"/>
      <c r="E10" s="535" t="s">
        <v>151</v>
      </c>
      <c r="F10" s="541"/>
      <c r="H10" s="187" t="s">
        <v>107</v>
      </c>
      <c r="I10" s="534" t="s">
        <v>212</v>
      </c>
      <c r="J10" s="534"/>
      <c r="K10" s="534"/>
      <c r="L10" s="534"/>
      <c r="M10" s="534"/>
      <c r="N10" s="534"/>
    </row>
    <row r="11" spans="1:15" ht="30" customHeight="1">
      <c r="A11" s="136"/>
      <c r="B11" s="137" t="s">
        <v>50</v>
      </c>
      <c r="C11" s="138" t="s">
        <v>50</v>
      </c>
      <c r="D11" s="131"/>
      <c r="E11" s="353"/>
      <c r="F11" s="139"/>
      <c r="H11" s="136"/>
      <c r="I11" s="348">
        <v>1</v>
      </c>
      <c r="J11" s="348">
        <v>2</v>
      </c>
      <c r="K11" s="348">
        <v>3</v>
      </c>
      <c r="L11" s="348">
        <v>4</v>
      </c>
      <c r="M11" s="348">
        <v>5</v>
      </c>
      <c r="N11" s="348">
        <v>6</v>
      </c>
    </row>
    <row r="12" spans="1:15" ht="12.75" customHeight="1">
      <c r="A12" s="136" t="s">
        <v>32</v>
      </c>
      <c r="B12" s="141"/>
      <c r="C12" s="142"/>
      <c r="D12" s="131"/>
      <c r="E12" s="354">
        <f>SUM(I34:N34)</f>
        <v>0</v>
      </c>
      <c r="F12" s="143"/>
      <c r="H12" s="314" t="s">
        <v>102</v>
      </c>
      <c r="I12" s="430">
        <v>12.15</v>
      </c>
      <c r="J12" s="430">
        <v>12.75</v>
      </c>
      <c r="K12" s="430">
        <v>13.36</v>
      </c>
      <c r="L12" s="430">
        <v>14.05</v>
      </c>
      <c r="M12" s="430">
        <v>14.58</v>
      </c>
      <c r="N12" s="430">
        <v>15.31</v>
      </c>
    </row>
    <row r="13" spans="1:15" ht="13.8">
      <c r="A13" s="136" t="s">
        <v>14</v>
      </c>
      <c r="B13" s="144"/>
      <c r="C13" s="145" t="s">
        <v>53</v>
      </c>
      <c r="D13" s="131"/>
      <c r="E13" s="355">
        <v>0</v>
      </c>
      <c r="F13" s="143"/>
      <c r="H13" s="314" t="s">
        <v>103</v>
      </c>
      <c r="I13" s="430">
        <v>12.58</v>
      </c>
      <c r="J13" s="430">
        <v>13.22</v>
      </c>
      <c r="K13" s="430">
        <v>13.82</v>
      </c>
      <c r="L13" s="430">
        <v>14.53</v>
      </c>
      <c r="M13" s="430">
        <v>15.09</v>
      </c>
      <c r="N13" s="430">
        <v>15.85</v>
      </c>
    </row>
    <row r="14" spans="1:15" ht="13.8">
      <c r="A14" s="146" t="s">
        <v>28</v>
      </c>
      <c r="B14" s="336"/>
      <c r="C14" s="148"/>
      <c r="D14" s="131"/>
      <c r="E14" s="355">
        <v>0</v>
      </c>
      <c r="F14" s="143"/>
      <c r="H14" s="314" t="s">
        <v>104</v>
      </c>
      <c r="I14" s="430">
        <v>13.05</v>
      </c>
      <c r="J14" s="430">
        <v>13.68</v>
      </c>
      <c r="K14" s="430">
        <v>14.33</v>
      </c>
      <c r="L14" s="430">
        <v>15.03</v>
      </c>
      <c r="M14" s="430">
        <v>15.6</v>
      </c>
      <c r="N14" s="430">
        <v>16.399999999999999</v>
      </c>
    </row>
    <row r="15" spans="1:15" ht="13.8">
      <c r="A15" s="264" t="s">
        <v>12</v>
      </c>
      <c r="B15" s="147"/>
      <c r="C15" s="148"/>
      <c r="D15" s="131"/>
      <c r="E15" s="356">
        <f>SUM(E12:E14)</f>
        <v>0</v>
      </c>
      <c r="F15" s="143"/>
      <c r="H15" s="314" t="s">
        <v>105</v>
      </c>
      <c r="I15" s="430">
        <v>13.45</v>
      </c>
      <c r="J15" s="430">
        <v>14.14</v>
      </c>
      <c r="K15" s="430">
        <v>14.78</v>
      </c>
      <c r="L15" s="430">
        <v>15.53</v>
      </c>
      <c r="M15" s="430">
        <v>16.13</v>
      </c>
      <c r="N15" s="430">
        <v>16.940000000000001</v>
      </c>
    </row>
    <row r="16" spans="1:15" ht="13.8">
      <c r="A16" s="146"/>
      <c r="B16" s="149"/>
      <c r="C16" s="150"/>
      <c r="D16" s="131"/>
      <c r="E16" s="357"/>
      <c r="F16" s="143"/>
      <c r="H16" s="314" t="s">
        <v>106</v>
      </c>
      <c r="I16" s="430">
        <v>13.87</v>
      </c>
      <c r="J16" s="430">
        <v>14.58</v>
      </c>
      <c r="K16" s="430">
        <v>15.28</v>
      </c>
      <c r="L16" s="430">
        <v>16.010000000000002</v>
      </c>
      <c r="M16" s="430">
        <v>16.64</v>
      </c>
      <c r="N16" s="430">
        <v>17.489999999999998</v>
      </c>
    </row>
    <row r="17" spans="1:15" ht="13.8">
      <c r="A17" s="151" t="s">
        <v>46</v>
      </c>
      <c r="B17" s="152"/>
      <c r="C17" s="292">
        <v>0</v>
      </c>
      <c r="D17" s="131"/>
      <c r="E17" s="358">
        <f>$C17*E15</f>
        <v>0</v>
      </c>
      <c r="F17" s="143"/>
      <c r="H17" s="312"/>
      <c r="I17" s="313"/>
      <c r="J17" s="313"/>
      <c r="K17" s="313"/>
      <c r="L17" s="313"/>
      <c r="M17" s="313"/>
      <c r="N17" s="313"/>
    </row>
    <row r="18" spans="1:15" ht="13.8">
      <c r="A18" s="151" t="s">
        <v>70</v>
      </c>
      <c r="B18" s="152"/>
      <c r="C18" s="292">
        <v>0</v>
      </c>
      <c r="D18" s="131"/>
      <c r="E18" s="359">
        <f>$C18*E15</f>
        <v>0</v>
      </c>
      <c r="F18" s="143"/>
      <c r="H18" s="187" t="s">
        <v>107</v>
      </c>
      <c r="I18" s="538" t="s">
        <v>110</v>
      </c>
      <c r="J18" s="539"/>
      <c r="K18" s="539"/>
      <c r="L18" s="539"/>
      <c r="M18" s="539"/>
      <c r="N18" s="540"/>
    </row>
    <row r="19" spans="1:15" ht="13.8">
      <c r="A19" s="264" t="s">
        <v>42</v>
      </c>
      <c r="B19" s="153"/>
      <c r="C19" s="148"/>
      <c r="D19" s="131"/>
      <c r="E19" s="356">
        <f>SUM(E15:E18)</f>
        <v>0</v>
      </c>
      <c r="F19" s="154">
        <f>IF(E19=0,0,E19/E$47)</f>
        <v>0</v>
      </c>
      <c r="H19" s="136"/>
      <c r="I19" s="140">
        <v>1</v>
      </c>
      <c r="J19" s="140">
        <v>2</v>
      </c>
      <c r="K19" s="140">
        <v>3</v>
      </c>
      <c r="L19" s="140">
        <v>4</v>
      </c>
      <c r="M19" s="140">
        <v>5</v>
      </c>
      <c r="N19" s="140">
        <v>6</v>
      </c>
    </row>
    <row r="20" spans="1:15" ht="13.8">
      <c r="A20" s="146"/>
      <c r="B20" s="149"/>
      <c r="C20" s="150"/>
      <c r="D20" s="131"/>
      <c r="E20" s="357"/>
      <c r="F20" s="143"/>
      <c r="H20" s="136" t="s">
        <v>102</v>
      </c>
      <c r="I20" s="294"/>
      <c r="J20" s="294"/>
      <c r="K20" s="294"/>
      <c r="L20" s="294"/>
      <c r="M20" s="294"/>
      <c r="N20" s="294"/>
    </row>
    <row r="21" spans="1:15" ht="13.8">
      <c r="A21" s="155" t="s">
        <v>47</v>
      </c>
      <c r="B21" s="152"/>
      <c r="C21" s="150"/>
      <c r="D21" s="156"/>
      <c r="E21" s="360">
        <f>E19*0.96</f>
        <v>0</v>
      </c>
      <c r="F21" s="157"/>
      <c r="G21" s="71"/>
      <c r="H21" s="136" t="s">
        <v>103</v>
      </c>
      <c r="I21" s="294"/>
      <c r="J21" s="294"/>
      <c r="K21" s="294"/>
      <c r="L21" s="294"/>
      <c r="M21" s="294"/>
      <c r="N21" s="294"/>
    </row>
    <row r="22" spans="1:15" s="71" customFormat="1" ht="13.8">
      <c r="A22" s="151" t="s">
        <v>57</v>
      </c>
      <c r="B22" s="152"/>
      <c r="C22" s="158" t="s">
        <v>36</v>
      </c>
      <c r="D22" s="131"/>
      <c r="E22" s="358" t="e">
        <f>E21*'5-Premies en opslagen'!$C24</f>
        <v>#DIV/0!</v>
      </c>
      <c r="F22" s="143"/>
      <c r="G22" s="3"/>
      <c r="H22" s="136" t="s">
        <v>104</v>
      </c>
      <c r="I22" s="294"/>
      <c r="J22" s="294"/>
      <c r="K22" s="294"/>
      <c r="L22" s="294"/>
      <c r="M22" s="294"/>
      <c r="N22" s="294"/>
      <c r="O22" s="3"/>
    </row>
    <row r="23" spans="1:15" ht="14.25" customHeight="1">
      <c r="A23" s="264" t="s">
        <v>54</v>
      </c>
      <c r="B23" s="153"/>
      <c r="C23" s="148"/>
      <c r="D23" s="131"/>
      <c r="E23" s="356" t="e">
        <f>E22+E19</f>
        <v>#DIV/0!</v>
      </c>
      <c r="F23" s="154" t="e">
        <f>IF(E23=0,0,E23/E$47)</f>
        <v>#DIV/0!</v>
      </c>
      <c r="H23" s="136" t="s">
        <v>105</v>
      </c>
      <c r="I23" s="294"/>
      <c r="J23" s="294"/>
      <c r="K23" s="294"/>
      <c r="L23" s="294"/>
      <c r="M23" s="294"/>
      <c r="N23" s="294"/>
      <c r="O23" s="71"/>
    </row>
    <row r="24" spans="1:15" ht="12.75" customHeight="1">
      <c r="A24" s="146"/>
      <c r="B24" s="153"/>
      <c r="C24" s="148"/>
      <c r="D24" s="131"/>
      <c r="E24" s="353"/>
      <c r="F24" s="143"/>
      <c r="H24" s="136" t="s">
        <v>106</v>
      </c>
      <c r="I24" s="294"/>
      <c r="J24" s="294"/>
      <c r="K24" s="294"/>
      <c r="L24" s="294"/>
      <c r="M24" s="294"/>
      <c r="N24" s="294"/>
    </row>
    <row r="25" spans="1:15" ht="12.75" customHeight="1">
      <c r="A25" s="151" t="s">
        <v>30</v>
      </c>
      <c r="B25" s="152"/>
      <c r="C25" s="158" t="s">
        <v>36</v>
      </c>
      <c r="D25" s="131"/>
      <c r="E25" s="358" t="e">
        <f>E23*'5-Premies en opslagen'!$B53</f>
        <v>#DIV/0!</v>
      </c>
      <c r="F25" s="143"/>
      <c r="H25" s="162" t="s">
        <v>109</v>
      </c>
      <c r="I25" s="316">
        <f t="shared" ref="I25:N25" si="0">SUM(I20:I24)</f>
        <v>0</v>
      </c>
      <c r="J25" s="316">
        <f t="shared" si="0"/>
        <v>0</v>
      </c>
      <c r="K25" s="316">
        <f t="shared" si="0"/>
        <v>0</v>
      </c>
      <c r="L25" s="316">
        <f t="shared" si="0"/>
        <v>0</v>
      </c>
      <c r="M25" s="316">
        <f t="shared" si="0"/>
        <v>0</v>
      </c>
      <c r="N25" s="316">
        <f t="shared" si="0"/>
        <v>0</v>
      </c>
      <c r="O25" s="15">
        <f>SUM(I25:N25)</f>
        <v>0</v>
      </c>
    </row>
    <row r="26" spans="1:15" ht="13.8">
      <c r="A26" s="264" t="s">
        <v>64</v>
      </c>
      <c r="B26" s="153"/>
      <c r="C26" s="148"/>
      <c r="D26" s="131"/>
      <c r="E26" s="356" t="e">
        <f>SUM(E23:E25)</f>
        <v>#DIV/0!</v>
      </c>
      <c r="F26" s="154" t="e">
        <f>IF(E26=0,0,E26/E$47)</f>
        <v>#DIV/0!</v>
      </c>
    </row>
    <row r="27" spans="1:15" ht="13.8">
      <c r="A27" s="146"/>
      <c r="B27" s="153"/>
      <c r="C27" s="148"/>
      <c r="D27" s="131"/>
      <c r="E27" s="353"/>
      <c r="F27" s="143"/>
      <c r="H27" s="322" t="s">
        <v>107</v>
      </c>
      <c r="I27" s="534" t="s">
        <v>111</v>
      </c>
      <c r="J27" s="534"/>
      <c r="K27" s="534"/>
      <c r="L27" s="534"/>
      <c r="M27" s="534"/>
      <c r="N27" s="534"/>
    </row>
    <row r="28" spans="1:15" ht="13.8">
      <c r="A28" s="146" t="s">
        <v>48</v>
      </c>
      <c r="B28" s="159"/>
      <c r="C28" s="145" t="s">
        <v>53</v>
      </c>
      <c r="D28" s="131"/>
      <c r="E28" s="355">
        <v>0</v>
      </c>
      <c r="F28" s="272">
        <v>0</v>
      </c>
      <c r="H28" s="323"/>
      <c r="I28" s="324">
        <v>1</v>
      </c>
      <c r="J28" s="324">
        <v>2</v>
      </c>
      <c r="K28" s="324">
        <v>3</v>
      </c>
      <c r="L28" s="324">
        <v>4</v>
      </c>
      <c r="M28" s="324">
        <v>5</v>
      </c>
      <c r="N28" s="324">
        <v>6</v>
      </c>
    </row>
    <row r="29" spans="1:15" ht="13.8">
      <c r="A29" s="146" t="s">
        <v>51</v>
      </c>
      <c r="B29" s="160"/>
      <c r="C29" s="145" t="s">
        <v>53</v>
      </c>
      <c r="D29" s="131"/>
      <c r="E29" s="355">
        <v>0</v>
      </c>
      <c r="F29" s="272">
        <v>0</v>
      </c>
      <c r="H29" s="136" t="s">
        <v>102</v>
      </c>
      <c r="I29" s="325">
        <f t="shared" ref="I29:N29" si="1">I20*I12</f>
        <v>0</v>
      </c>
      <c r="J29" s="325">
        <f t="shared" si="1"/>
        <v>0</v>
      </c>
      <c r="K29" s="325">
        <f t="shared" si="1"/>
        <v>0</v>
      </c>
      <c r="L29" s="325">
        <f t="shared" si="1"/>
        <v>0</v>
      </c>
      <c r="M29" s="325">
        <f t="shared" si="1"/>
        <v>0</v>
      </c>
      <c r="N29" s="326">
        <f t="shared" si="1"/>
        <v>0</v>
      </c>
    </row>
    <row r="30" spans="1:15" ht="13.8">
      <c r="A30" s="146"/>
      <c r="B30" s="153"/>
      <c r="C30" s="148"/>
      <c r="D30" s="131"/>
      <c r="E30" s="353"/>
      <c r="F30" s="143"/>
      <c r="H30" s="136" t="s">
        <v>103</v>
      </c>
      <c r="I30" s="325">
        <f t="shared" ref="I30:N30" si="2">I21*I13</f>
        <v>0</v>
      </c>
      <c r="J30" s="325">
        <f t="shared" si="2"/>
        <v>0</v>
      </c>
      <c r="K30" s="325">
        <f t="shared" si="2"/>
        <v>0</v>
      </c>
      <c r="L30" s="325">
        <f t="shared" si="2"/>
        <v>0</v>
      </c>
      <c r="M30" s="325">
        <f t="shared" si="2"/>
        <v>0</v>
      </c>
      <c r="N30" s="326">
        <f t="shared" si="2"/>
        <v>0</v>
      </c>
    </row>
    <row r="31" spans="1:15" ht="12.75" customHeight="1">
      <c r="A31" s="293"/>
      <c r="B31" s="337"/>
      <c r="C31" s="338" t="s">
        <v>50</v>
      </c>
      <c r="D31" s="131"/>
      <c r="E31" s="355"/>
      <c r="F31" s="143"/>
      <c r="H31" s="136" t="s">
        <v>104</v>
      </c>
      <c r="I31" s="325">
        <f t="shared" ref="I31:N31" si="3">I22*I14</f>
        <v>0</v>
      </c>
      <c r="J31" s="325">
        <f t="shared" si="3"/>
        <v>0</v>
      </c>
      <c r="K31" s="325">
        <f t="shared" si="3"/>
        <v>0</v>
      </c>
      <c r="L31" s="325">
        <f t="shared" si="3"/>
        <v>0</v>
      </c>
      <c r="M31" s="325">
        <f t="shared" si="3"/>
        <v>0</v>
      </c>
      <c r="N31" s="326">
        <f t="shared" si="3"/>
        <v>0</v>
      </c>
    </row>
    <row r="32" spans="1:15" ht="12.75" customHeight="1">
      <c r="A32" s="264" t="s">
        <v>44</v>
      </c>
      <c r="B32" s="153"/>
      <c r="C32" s="148"/>
      <c r="D32" s="131"/>
      <c r="E32" s="356" t="e">
        <f>SUM(E26:E31)</f>
        <v>#DIV/0!</v>
      </c>
      <c r="F32" s="154" t="e">
        <f>IF(E32=0,0,E32/E$47)</f>
        <v>#DIV/0!</v>
      </c>
      <c r="H32" s="136" t="s">
        <v>105</v>
      </c>
      <c r="I32" s="325">
        <f t="shared" ref="I32:N32" si="4">I23*I15</f>
        <v>0</v>
      </c>
      <c r="J32" s="325">
        <f t="shared" si="4"/>
        <v>0</v>
      </c>
      <c r="K32" s="325">
        <f t="shared" si="4"/>
        <v>0</v>
      </c>
      <c r="L32" s="325">
        <f t="shared" si="4"/>
        <v>0</v>
      </c>
      <c r="M32" s="325">
        <f t="shared" si="4"/>
        <v>0</v>
      </c>
      <c r="N32" s="326">
        <f t="shared" si="4"/>
        <v>0</v>
      </c>
    </row>
    <row r="33" spans="1:14" ht="12.75" customHeight="1">
      <c r="A33" s="146"/>
      <c r="B33" s="153"/>
      <c r="C33" s="148"/>
      <c r="D33" s="131"/>
      <c r="E33" s="353"/>
      <c r="F33" s="143"/>
      <c r="H33" s="323" t="s">
        <v>106</v>
      </c>
      <c r="I33" s="325">
        <f t="shared" ref="I33:N33" si="5">I24*I16</f>
        <v>0</v>
      </c>
      <c r="J33" s="325">
        <f t="shared" si="5"/>
        <v>0</v>
      </c>
      <c r="K33" s="325">
        <f t="shared" si="5"/>
        <v>0</v>
      </c>
      <c r="L33" s="325">
        <f t="shared" si="5"/>
        <v>0</v>
      </c>
      <c r="M33" s="325">
        <f t="shared" si="5"/>
        <v>0</v>
      </c>
      <c r="N33" s="326">
        <f t="shared" si="5"/>
        <v>0</v>
      </c>
    </row>
    <row r="34" spans="1:14" ht="12.75" customHeight="1">
      <c r="A34" s="146" t="s">
        <v>65</v>
      </c>
      <c r="B34" s="153"/>
      <c r="C34" s="161"/>
      <c r="D34" s="131"/>
      <c r="E34" s="355">
        <v>0</v>
      </c>
      <c r="F34" s="347" t="e">
        <f>E34/$E$47</f>
        <v>#DIV/0!</v>
      </c>
      <c r="H34" s="327" t="s">
        <v>109</v>
      </c>
      <c r="I34" s="328">
        <f t="shared" ref="I34:N34" si="6">SUM(I29:I33)</f>
        <v>0</v>
      </c>
      <c r="J34" s="328">
        <f t="shared" si="6"/>
        <v>0</v>
      </c>
      <c r="K34" s="328">
        <f t="shared" si="6"/>
        <v>0</v>
      </c>
      <c r="L34" s="328">
        <f t="shared" si="6"/>
        <v>0</v>
      </c>
      <c r="M34" s="328">
        <f t="shared" si="6"/>
        <v>0</v>
      </c>
      <c r="N34" s="328">
        <f t="shared" si="6"/>
        <v>0</v>
      </c>
    </row>
    <row r="35" spans="1:14" ht="12.75" customHeight="1">
      <c r="A35" s="146" t="s">
        <v>29</v>
      </c>
      <c r="B35" s="153"/>
      <c r="C35" s="161"/>
      <c r="D35" s="131"/>
      <c r="E35" s="355">
        <v>0</v>
      </c>
      <c r="F35" s="347" t="e">
        <f t="shared" ref="F35:F41" si="7">E35/$E$47</f>
        <v>#DIV/0!</v>
      </c>
      <c r="H35" s="71"/>
      <c r="I35" s="71"/>
      <c r="J35" s="71"/>
      <c r="K35" s="71"/>
      <c r="L35" s="71"/>
      <c r="M35" s="71"/>
      <c r="N35" s="71"/>
    </row>
    <row r="36" spans="1:14" ht="14.25" customHeight="1">
      <c r="A36" s="146" t="s">
        <v>20</v>
      </c>
      <c r="B36" s="153"/>
      <c r="C36" s="161"/>
      <c r="D36" s="131"/>
      <c r="E36" s="355">
        <v>0</v>
      </c>
      <c r="F36" s="347" t="e">
        <f t="shared" si="7"/>
        <v>#DIV/0!</v>
      </c>
      <c r="H36" s="71"/>
      <c r="I36" s="71"/>
      <c r="J36" s="71"/>
      <c r="K36" s="71"/>
      <c r="L36" s="71"/>
      <c r="M36" s="71"/>
      <c r="N36" s="71"/>
    </row>
    <row r="37" spans="1:14" ht="13.8">
      <c r="A37" s="146" t="s">
        <v>3</v>
      </c>
      <c r="B37" s="153"/>
      <c r="C37" s="163"/>
      <c r="D37" s="131"/>
      <c r="E37" s="355">
        <v>0</v>
      </c>
      <c r="F37" s="347" t="e">
        <f t="shared" si="7"/>
        <v>#DIV/0!</v>
      </c>
      <c r="H37" s="71"/>
      <c r="I37" s="71"/>
      <c r="J37" s="71"/>
      <c r="K37" s="71"/>
      <c r="L37" s="71"/>
      <c r="M37" s="71"/>
      <c r="N37" s="71"/>
    </row>
    <row r="38" spans="1:14" ht="13.8">
      <c r="A38" s="146" t="s">
        <v>27</v>
      </c>
      <c r="B38" s="153"/>
      <c r="C38" s="161"/>
      <c r="D38" s="131"/>
      <c r="E38" s="355">
        <v>0</v>
      </c>
      <c r="F38" s="347" t="e">
        <f t="shared" si="7"/>
        <v>#DIV/0!</v>
      </c>
      <c r="H38" s="71"/>
      <c r="I38" s="71"/>
      <c r="J38" s="71"/>
      <c r="K38" s="71"/>
      <c r="L38" s="71"/>
      <c r="M38" s="71"/>
      <c r="N38" s="71"/>
    </row>
    <row r="39" spans="1:14" ht="13.8">
      <c r="A39" s="146" t="s">
        <v>24</v>
      </c>
      <c r="B39" s="153"/>
      <c r="C39" s="163"/>
      <c r="D39" s="131"/>
      <c r="E39" s="355">
        <v>0</v>
      </c>
      <c r="F39" s="347" t="e">
        <f t="shared" si="7"/>
        <v>#DIV/0!</v>
      </c>
      <c r="H39" s="71"/>
      <c r="I39" s="71"/>
      <c r="J39" s="71"/>
      <c r="K39" s="71"/>
      <c r="L39" s="71"/>
      <c r="M39" s="71"/>
      <c r="N39" s="71"/>
    </row>
    <row r="40" spans="1:14" ht="13.8">
      <c r="A40" s="146" t="s">
        <v>58</v>
      </c>
      <c r="B40" s="153"/>
      <c r="C40" s="145" t="s">
        <v>53</v>
      </c>
      <c r="D40" s="131"/>
      <c r="E40" s="355">
        <v>0</v>
      </c>
      <c r="F40" s="347" t="e">
        <f t="shared" si="7"/>
        <v>#DIV/0!</v>
      </c>
      <c r="H40" s="71"/>
      <c r="I40" s="71"/>
      <c r="J40" s="71"/>
      <c r="K40" s="71"/>
      <c r="L40" s="71"/>
      <c r="M40" s="71"/>
      <c r="N40" s="71"/>
    </row>
    <row r="41" spans="1:14" ht="13.8">
      <c r="A41" s="146" t="s">
        <v>69</v>
      </c>
      <c r="B41" s="153"/>
      <c r="C41" s="145"/>
      <c r="D41" s="131"/>
      <c r="E41" s="355">
        <v>0</v>
      </c>
      <c r="F41" s="347" t="e">
        <f t="shared" si="7"/>
        <v>#DIV/0!</v>
      </c>
      <c r="H41" s="71"/>
      <c r="I41" s="71"/>
      <c r="J41" s="71"/>
      <c r="K41" s="71"/>
      <c r="L41" s="71"/>
      <c r="M41" s="71"/>
      <c r="N41" s="71"/>
    </row>
    <row r="42" spans="1:14" ht="13.8">
      <c r="A42" s="293"/>
      <c r="B42" s="337"/>
      <c r="C42" s="339"/>
      <c r="D42" s="131"/>
      <c r="E42" s="355">
        <v>0</v>
      </c>
      <c r="F42" s="143"/>
      <c r="H42" s="71"/>
      <c r="I42" s="71"/>
      <c r="J42" s="71"/>
      <c r="K42" s="71"/>
      <c r="L42" s="71"/>
      <c r="M42" s="71"/>
      <c r="N42" s="71"/>
    </row>
    <row r="43" spans="1:14" ht="13.8">
      <c r="A43" s="264" t="s">
        <v>59</v>
      </c>
      <c r="B43" s="153"/>
      <c r="C43" s="148"/>
      <c r="D43" s="131"/>
      <c r="E43" s="356" t="e">
        <f>SUM(E32:E42)</f>
        <v>#DIV/0!</v>
      </c>
      <c r="F43" s="154" t="e">
        <f>IF(E43=0,0,E43/E$47)</f>
        <v>#DIV/0!</v>
      </c>
      <c r="H43" s="71"/>
      <c r="I43" s="71"/>
      <c r="J43" s="71"/>
      <c r="K43" s="71"/>
      <c r="L43" s="71"/>
      <c r="M43" s="71"/>
      <c r="N43" s="71"/>
    </row>
    <row r="44" spans="1:14" ht="13.8">
      <c r="A44" s="146"/>
      <c r="B44" s="153"/>
      <c r="C44" s="148"/>
      <c r="D44" s="131"/>
      <c r="E44" s="353"/>
      <c r="F44" s="164"/>
      <c r="H44" s="71"/>
      <c r="I44" s="71"/>
      <c r="J44" s="71"/>
      <c r="K44" s="71"/>
      <c r="L44" s="71"/>
      <c r="M44" s="71"/>
      <c r="N44" s="71"/>
    </row>
    <row r="45" spans="1:14" ht="13.8">
      <c r="A45" s="146" t="s">
        <v>60</v>
      </c>
      <c r="B45" s="153"/>
      <c r="C45" s="163"/>
      <c r="D45" s="131"/>
      <c r="E45" s="355">
        <v>0</v>
      </c>
      <c r="F45" s="154">
        <f>(IF(E45=0,0,E45/E$47))</f>
        <v>0</v>
      </c>
      <c r="H45" s="71"/>
      <c r="I45" s="71"/>
      <c r="J45" s="71"/>
      <c r="K45" s="71"/>
      <c r="L45" s="71"/>
      <c r="M45" s="71"/>
      <c r="N45" s="71"/>
    </row>
    <row r="46" spans="1:14" ht="34.200000000000003">
      <c r="A46" s="146"/>
      <c r="B46" s="147"/>
      <c r="C46" s="148"/>
      <c r="D46" s="131"/>
      <c r="E46" s="353"/>
      <c r="F46" s="143"/>
      <c r="H46" s="184" t="s">
        <v>211</v>
      </c>
      <c r="I46" s="185"/>
      <c r="J46" s="186"/>
      <c r="K46" s="394" t="s">
        <v>154</v>
      </c>
      <c r="L46" s="71"/>
      <c r="M46" s="71"/>
      <c r="N46" s="71"/>
    </row>
    <row r="47" spans="1:14" ht="13.8">
      <c r="A47" s="264" t="s">
        <v>37</v>
      </c>
      <c r="B47" s="190"/>
      <c r="C47" s="165"/>
      <c r="D47" s="131"/>
      <c r="E47" s="268" t="e">
        <f>SUM(E43:E46)</f>
        <v>#DIV/0!</v>
      </c>
      <c r="F47" s="270" t="e">
        <f>SUM(F43:F46)</f>
        <v>#DIV/0!</v>
      </c>
      <c r="H47" s="136"/>
      <c r="I47" s="137" t="s">
        <v>50</v>
      </c>
      <c r="J47" s="138" t="s">
        <v>50</v>
      </c>
      <c r="K47" s="353"/>
      <c r="L47" s="71"/>
      <c r="M47" s="71"/>
      <c r="N47" s="71"/>
    </row>
    <row r="48" spans="1:14" ht="13.8">
      <c r="B48" s="166"/>
      <c r="C48" s="167"/>
      <c r="D48" s="131"/>
      <c r="F48" s="168"/>
      <c r="H48" s="391" t="s">
        <v>12</v>
      </c>
      <c r="I48" s="392"/>
      <c r="J48" s="393"/>
      <c r="K48" s="356">
        <f>E15</f>
        <v>0</v>
      </c>
      <c r="L48" s="71"/>
      <c r="M48" s="71"/>
      <c r="N48" s="71"/>
    </row>
    <row r="49" spans="1:15" ht="13.8">
      <c r="A49" s="170" t="s">
        <v>162</v>
      </c>
      <c r="B49" s="171"/>
      <c r="C49" s="172"/>
      <c r="D49" s="71"/>
      <c r="E49" s="361" t="e">
        <f>(E$26*1.3)+($E$47-$E$26)</f>
        <v>#DIV/0!</v>
      </c>
      <c r="F49" s="173"/>
      <c r="G49" s="71"/>
      <c r="H49" s="390" t="s">
        <v>46</v>
      </c>
      <c r="I49" s="388"/>
      <c r="J49" s="389"/>
      <c r="K49" s="358">
        <f>E17</f>
        <v>0</v>
      </c>
      <c r="L49" s="71"/>
      <c r="M49" s="71"/>
      <c r="N49" s="71"/>
    </row>
    <row r="50" spans="1:15" s="71" customFormat="1" ht="13.8">
      <c r="B50" s="174"/>
      <c r="C50" s="175"/>
      <c r="H50" s="151" t="s">
        <v>70</v>
      </c>
      <c r="I50" s="388"/>
      <c r="J50" s="389"/>
      <c r="K50" s="359">
        <f>E18</f>
        <v>0</v>
      </c>
    </row>
    <row r="51" spans="1:15" s="71" customFormat="1" ht="13.8">
      <c r="A51" s="170" t="s">
        <v>40</v>
      </c>
      <c r="B51" s="171"/>
      <c r="C51" s="172"/>
      <c r="E51" s="361" t="e">
        <f>(E$26*1.5)+($E$47-$E$26)</f>
        <v>#DIV/0!</v>
      </c>
      <c r="F51" s="173"/>
      <c r="H51" s="151" t="s">
        <v>57</v>
      </c>
      <c r="I51" s="388"/>
      <c r="J51" s="389"/>
      <c r="K51" s="358" t="e">
        <f>E22</f>
        <v>#DIV/0!</v>
      </c>
    </row>
    <row r="52" spans="1:15" s="71" customFormat="1" ht="13.8">
      <c r="B52" s="174"/>
      <c r="C52" s="175"/>
      <c r="H52" s="151" t="s">
        <v>30</v>
      </c>
      <c r="I52" s="152"/>
      <c r="J52" s="158"/>
      <c r="K52" s="358" t="e">
        <f>E25</f>
        <v>#DIV/0!</v>
      </c>
    </row>
    <row r="53" spans="1:15" s="71" customFormat="1" ht="13.8">
      <c r="A53" s="170" t="s">
        <v>67</v>
      </c>
      <c r="B53" s="171"/>
      <c r="C53" s="172"/>
      <c r="E53" s="361" t="e">
        <f>(E$26*2.5)+($E$47-$E$26)</f>
        <v>#DIV/0!</v>
      </c>
      <c r="H53" s="146" t="s">
        <v>48</v>
      </c>
      <c r="I53" s="159"/>
      <c r="J53" s="145"/>
      <c r="K53" s="354">
        <f>E28</f>
        <v>0</v>
      </c>
    </row>
    <row r="54" spans="1:15" s="71" customFormat="1" ht="13.8">
      <c r="B54" s="174"/>
      <c r="C54" s="176"/>
      <c r="F54" s="177"/>
      <c r="H54" s="146" t="s">
        <v>51</v>
      </c>
      <c r="I54" s="160"/>
      <c r="J54" s="145"/>
      <c r="K54" s="354">
        <f t="shared" ref="K54:K55" si="8">E29</f>
        <v>0</v>
      </c>
    </row>
    <row r="55" spans="1:15" s="71" customFormat="1" ht="13.8">
      <c r="C55" s="178"/>
      <c r="F55" s="177"/>
      <c r="H55" s="146" t="s">
        <v>52</v>
      </c>
      <c r="I55" s="153"/>
      <c r="J55" s="148" t="s">
        <v>50</v>
      </c>
      <c r="K55" s="354">
        <f t="shared" si="8"/>
        <v>0</v>
      </c>
    </row>
    <row r="56" spans="1:15" s="71" customFormat="1" ht="13.8">
      <c r="C56" s="178"/>
      <c r="F56" s="177"/>
      <c r="H56" s="146" t="s">
        <v>65</v>
      </c>
      <c r="I56" s="153"/>
      <c r="J56" s="161"/>
      <c r="K56" s="354">
        <f>E34</f>
        <v>0</v>
      </c>
    </row>
    <row r="57" spans="1:15" s="71" customFormat="1" ht="13.8">
      <c r="A57" s="3"/>
      <c r="C57" s="178"/>
      <c r="F57" s="177"/>
      <c r="H57" s="146" t="s">
        <v>29</v>
      </c>
      <c r="I57" s="153"/>
      <c r="J57" s="161"/>
      <c r="K57" s="354">
        <f t="shared" ref="K57:K63" si="9">E35</f>
        <v>0</v>
      </c>
    </row>
    <row r="58" spans="1:15" s="71" customFormat="1" ht="13.8">
      <c r="C58" s="178"/>
      <c r="F58" s="177"/>
      <c r="H58" s="146" t="s">
        <v>20</v>
      </c>
      <c r="I58" s="153"/>
      <c r="J58" s="161"/>
      <c r="K58" s="354">
        <f t="shared" si="9"/>
        <v>0</v>
      </c>
    </row>
    <row r="59" spans="1:15" s="71" customFormat="1" ht="13.8">
      <c r="C59" s="178"/>
      <c r="F59" s="177"/>
      <c r="H59" s="146" t="s">
        <v>3</v>
      </c>
      <c r="I59" s="153"/>
      <c r="J59" s="163"/>
      <c r="K59" s="354">
        <f t="shared" si="9"/>
        <v>0</v>
      </c>
    </row>
    <row r="60" spans="1:15" s="71" customFormat="1" ht="13.8">
      <c r="C60" s="178"/>
      <c r="F60" s="177"/>
      <c r="H60" s="146" t="s">
        <v>27</v>
      </c>
      <c r="I60" s="153"/>
      <c r="J60" s="161"/>
      <c r="K60" s="354">
        <f t="shared" si="9"/>
        <v>0</v>
      </c>
    </row>
    <row r="61" spans="1:15" s="71" customFormat="1" ht="13.8">
      <c r="C61" s="178"/>
      <c r="F61" s="177"/>
      <c r="H61" s="146" t="s">
        <v>24</v>
      </c>
      <c r="I61" s="153"/>
      <c r="J61" s="163"/>
      <c r="K61" s="354">
        <f t="shared" si="9"/>
        <v>0</v>
      </c>
      <c r="M61" s="3"/>
      <c r="N61" s="3"/>
    </row>
    <row r="62" spans="1:15" s="71" customFormat="1" ht="13.8">
      <c r="C62" s="178"/>
      <c r="F62" s="177"/>
      <c r="H62" s="146" t="s">
        <v>58</v>
      </c>
      <c r="I62" s="153"/>
      <c r="J62" s="145"/>
      <c r="K62" s="354">
        <f t="shared" si="9"/>
        <v>0</v>
      </c>
      <c r="M62" s="3"/>
      <c r="N62" s="3"/>
    </row>
    <row r="63" spans="1:15" s="71" customFormat="1" ht="13.8">
      <c r="C63" s="178"/>
      <c r="F63" s="177"/>
      <c r="H63" s="146" t="s">
        <v>69</v>
      </c>
      <c r="I63" s="153"/>
      <c r="J63" s="145"/>
      <c r="K63" s="354">
        <f t="shared" si="9"/>
        <v>0</v>
      </c>
      <c r="M63" s="3"/>
      <c r="N63" s="3"/>
      <c r="O63" s="3"/>
    </row>
    <row r="64" spans="1:15" s="71" customFormat="1" ht="13.8">
      <c r="C64" s="178"/>
      <c r="F64" s="177"/>
      <c r="H64" s="146" t="s">
        <v>60</v>
      </c>
      <c r="I64" s="153"/>
      <c r="J64" s="163"/>
      <c r="K64" s="354">
        <f>E45</f>
        <v>0</v>
      </c>
      <c r="M64" s="3"/>
      <c r="N64" s="3"/>
    </row>
    <row r="65" spans="1:15" s="71" customFormat="1" ht="13.8">
      <c r="A65" s="3"/>
      <c r="B65" s="3"/>
      <c r="C65" s="3"/>
      <c r="D65" s="3"/>
      <c r="E65" s="3"/>
      <c r="F65" s="3"/>
      <c r="H65" s="146"/>
      <c r="I65" s="147"/>
      <c r="J65" s="148"/>
      <c r="K65" s="353"/>
      <c r="M65" s="3"/>
      <c r="N65" s="3"/>
    </row>
    <row r="66" spans="1:15" ht="13.8">
      <c r="H66" s="264" t="s">
        <v>37</v>
      </c>
      <c r="I66" s="269"/>
      <c r="J66" s="165"/>
      <c r="K66" s="268" t="e">
        <f>SUM(K48:K65)</f>
        <v>#DIV/0!</v>
      </c>
      <c r="L66" s="71"/>
      <c r="O66" s="71"/>
    </row>
    <row r="67" spans="1:15" ht="13.8">
      <c r="I67" s="166"/>
      <c r="J67" s="167"/>
      <c r="L67" s="71"/>
      <c r="O67" s="71"/>
    </row>
    <row r="68" spans="1:15" ht="13.8">
      <c r="H68" s="170" t="s">
        <v>162</v>
      </c>
      <c r="I68" s="171"/>
      <c r="J68" s="172"/>
      <c r="K68" s="361" t="e">
        <f>E49</f>
        <v>#DIV/0!</v>
      </c>
      <c r="L68" s="71"/>
      <c r="O68" s="71"/>
    </row>
    <row r="69" spans="1:15" ht="13.8">
      <c r="H69" s="71"/>
      <c r="I69" s="174"/>
      <c r="J69" s="175"/>
      <c r="K69" s="71"/>
      <c r="L69" s="71"/>
      <c r="O69" s="71"/>
    </row>
    <row r="70" spans="1:15" ht="13.8">
      <c r="H70" s="170" t="s">
        <v>40</v>
      </c>
      <c r="I70" s="171"/>
      <c r="J70" s="172"/>
      <c r="K70" s="361" t="e">
        <f>E51</f>
        <v>#DIV/0!</v>
      </c>
      <c r="L70" s="71"/>
      <c r="O70" s="71"/>
    </row>
    <row r="71" spans="1:15" ht="13.8">
      <c r="H71" s="71"/>
      <c r="I71" s="174"/>
      <c r="J71" s="175"/>
      <c r="K71" s="71"/>
      <c r="L71" s="71"/>
      <c r="O71" s="71"/>
    </row>
    <row r="72" spans="1:15" ht="13.8">
      <c r="H72" s="170" t="s">
        <v>67</v>
      </c>
      <c r="I72" s="171"/>
      <c r="J72" s="172"/>
      <c r="K72" s="361" t="e">
        <f>E53</f>
        <v>#DIV/0!</v>
      </c>
      <c r="L72" s="71"/>
      <c r="O72" s="71"/>
    </row>
    <row r="73" spans="1:15">
      <c r="L73" s="71"/>
      <c r="O73" s="71"/>
    </row>
    <row r="74" spans="1:15">
      <c r="O74" s="71"/>
    </row>
    <row r="75" spans="1:15">
      <c r="O75" s="71"/>
    </row>
    <row r="76" spans="1:15">
      <c r="O76" s="71"/>
    </row>
    <row r="77" spans="1:15">
      <c r="O77" s="71"/>
    </row>
    <row r="78" spans="1:15">
      <c r="O78" s="71"/>
    </row>
    <row r="79" spans="1:15">
      <c r="O79" s="71"/>
    </row>
  </sheetData>
  <mergeCells count="7">
    <mergeCell ref="E10:F10"/>
    <mergeCell ref="I10:N10"/>
    <mergeCell ref="I27:N27"/>
    <mergeCell ref="H1:N2"/>
    <mergeCell ref="H3:N3"/>
    <mergeCell ref="H4:N5"/>
    <mergeCell ref="I18:N18"/>
  </mergeCells>
  <conditionalFormatting sqref="O25">
    <cfRule type="cellIs" dxfId="6" priority="1" operator="greaterThan">
      <formula>1</formula>
    </cfRule>
    <cfRule type="cellIs" dxfId="5" priority="2" operator="between">
      <formula>0.999999</formula>
      <formula>0</formula>
    </cfRule>
    <cfRule type="cellIs" dxfId="4" priority="3" operator="equal">
      <formula>1</formula>
    </cfRule>
  </conditionalFormatting>
  <pageMargins left="0.7" right="0.7" top="0.75" bottom="0.75" header="0.3" footer="0.3"/>
  <pageSetup paperSize="9" scale="47" fitToHeight="0" orientation="landscape" r:id="rId1"/>
  <headerFooter>
    <oddFooter>&amp;L&amp;F-&amp;A
Atir b.v. ©&amp;Rprintversie &amp;D</oddFooter>
  </headerFooter>
  <colBreaks count="1" manualBreakCount="1">
    <brk id="7" max="61"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14999847407452621"/>
    <pageSetUpPr fitToPage="1"/>
  </sheetPr>
  <dimension ref="A1:I20"/>
  <sheetViews>
    <sheetView showGridLines="0" zoomScale="80" zoomScaleNormal="80" workbookViewId="0"/>
  </sheetViews>
  <sheetFormatPr defaultColWidth="9.109375" defaultRowHeight="13.2"/>
  <cols>
    <col min="1" max="1" width="26.109375" style="3" bestFit="1" customWidth="1"/>
    <col min="2" max="2" width="65.77734375" style="3" bestFit="1" customWidth="1"/>
    <col min="3" max="3" width="12.88671875" style="3" customWidth="1"/>
    <col min="4" max="4" width="11.109375" style="3" customWidth="1"/>
    <col min="5" max="5" width="15.21875" style="3" customWidth="1"/>
    <col min="6" max="6" width="12.88671875" style="3" customWidth="1"/>
    <col min="7" max="7" width="12.109375" style="3" bestFit="1" customWidth="1"/>
    <col min="8" max="8" width="13.21875" style="3" bestFit="1" customWidth="1"/>
    <col min="9" max="9" width="19.88671875" style="3" customWidth="1"/>
    <col min="10" max="16384" width="9.109375" style="3"/>
  </cols>
  <sheetData>
    <row r="1" spans="1:9">
      <c r="A1" s="295" t="s">
        <v>21</v>
      </c>
      <c r="D1" s="378" t="s">
        <v>172</v>
      </c>
      <c r="E1" s="381"/>
      <c r="F1" s="381"/>
      <c r="G1" s="379"/>
      <c r="H1" s="377" t="s">
        <v>173</v>
      </c>
    </row>
    <row r="2" spans="1:9">
      <c r="D2" s="380" t="s">
        <v>96</v>
      </c>
      <c r="E2" s="383"/>
      <c r="F2" s="383"/>
      <c r="G2" s="384"/>
      <c r="H2" s="382" t="e">
        <f>'6-Opbouw uurtarief productie'!E47</f>
        <v>#DIV/0!</v>
      </c>
    </row>
    <row r="3" spans="1:9" ht="15">
      <c r="A3" s="401" t="str">
        <f>'2-Kosten per locatie'!A3</f>
        <v>Naam opdrachtgever</v>
      </c>
      <c r="B3" s="16" t="str">
        <f>'2-Kosten per locatie'!B3</f>
        <v>SOVOP</v>
      </c>
      <c r="D3" s="380" t="s">
        <v>98</v>
      </c>
      <c r="E3" s="383"/>
      <c r="F3" s="383"/>
      <c r="G3" s="384"/>
      <c r="H3" s="382" t="e">
        <f>'6-Opbouw uurtarief productie'!E51</f>
        <v>#DIV/0!</v>
      </c>
    </row>
    <row r="4" spans="1:9" ht="15">
      <c r="A4" s="401" t="str">
        <f>'2-Kosten per locatie'!A4</f>
        <v>Calculatie onderdeel</v>
      </c>
      <c r="B4" s="51" t="str">
        <f ca="1">MID(CELL("bestandsnaam",$C$9),SEARCH("]",CELL("bestandsnaam",$C$9),1)+1,256)</f>
        <v>8-Additionele kosten</v>
      </c>
      <c r="D4" s="380" t="s">
        <v>97</v>
      </c>
      <c r="E4" s="383"/>
      <c r="F4" s="383"/>
      <c r="G4" s="384"/>
      <c r="H4" s="382" t="e">
        <f>'6-Opbouw uurtarief productie'!E53</f>
        <v>#DIV/0!</v>
      </c>
    </row>
    <row r="5" spans="1:9" ht="15">
      <c r="A5" s="401" t="str">
        <f>'2-Kosten per locatie'!A5</f>
        <v>Gebouw/plaats</v>
      </c>
      <c r="B5" s="16" t="str">
        <f>'2-Kosten per locatie'!B5</f>
        <v>Amsterdam</v>
      </c>
    </row>
    <row r="6" spans="1:9" ht="15">
      <c r="A6" s="401" t="str">
        <f>'2-Kosten per locatie'!A6</f>
        <v>Referentie nummer</v>
      </c>
      <c r="B6" s="16" t="str">
        <f>'2-Kosten per locatie'!B6</f>
        <v>SOVOP-EA-MH-MB-2023-V1</v>
      </c>
    </row>
    <row r="7" spans="1:9" ht="15" customHeight="1">
      <c r="A7" s="401" t="str">
        <f>'2-Kosten per locatie'!A7</f>
        <v>Naam dienstverlener</v>
      </c>
      <c r="B7" s="16">
        <f>'2-Kosten per locatie'!B7</f>
        <v>0</v>
      </c>
      <c r="I7" s="192"/>
    </row>
    <row r="8" spans="1:9" ht="15">
      <c r="A8" s="401" t="str">
        <f>'2-Kosten per locatie'!A8</f>
        <v>Prijspeil</v>
      </c>
      <c r="B8" s="442">
        <f>'2-Kosten per locatie'!B8</f>
        <v>45017</v>
      </c>
      <c r="I8" s="192"/>
    </row>
    <row r="10" spans="1:9" ht="25.2">
      <c r="A10" s="196" t="s">
        <v>86</v>
      </c>
      <c r="B10" s="196" t="s">
        <v>122</v>
      </c>
      <c r="C10" s="460" t="s">
        <v>672</v>
      </c>
      <c r="D10" s="196" t="s">
        <v>87</v>
      </c>
      <c r="E10" s="196" t="s">
        <v>118</v>
      </c>
      <c r="F10" s="196" t="s">
        <v>119</v>
      </c>
      <c r="G10" s="196" t="s">
        <v>120</v>
      </c>
      <c r="H10" s="196" t="s">
        <v>121</v>
      </c>
    </row>
    <row r="11" spans="1:9">
      <c r="A11" s="370" t="s">
        <v>214</v>
      </c>
      <c r="B11" s="42" t="s">
        <v>727</v>
      </c>
      <c r="C11" s="193"/>
      <c r="D11" s="193">
        <v>200</v>
      </c>
      <c r="E11" s="506" t="e">
        <f>6-('2-Kosten per locatie'!G15/200)</f>
        <v>#DIV/0!</v>
      </c>
      <c r="F11" s="301" t="e">
        <f t="shared" ref="F11" si="0">E11*D11</f>
        <v>#DIV/0!</v>
      </c>
      <c r="G11" s="385" t="e">
        <f>H2</f>
        <v>#DIV/0!</v>
      </c>
      <c r="H11" s="194" t="e">
        <f t="shared" ref="H11" si="1">G11*F11</f>
        <v>#DIV/0!</v>
      </c>
      <c r="I11" s="397"/>
    </row>
    <row r="12" spans="1:9">
      <c r="A12" s="370" t="s">
        <v>669</v>
      </c>
      <c r="B12" s="42" t="s">
        <v>727</v>
      </c>
      <c r="C12" s="193"/>
      <c r="D12" s="193">
        <v>200</v>
      </c>
      <c r="E12" s="506" t="e">
        <f>6-('2-Kosten per locatie'!G16/200)</f>
        <v>#DIV/0!</v>
      </c>
      <c r="F12" s="301" t="e">
        <f t="shared" ref="F12:F14" si="2">E12*D12</f>
        <v>#DIV/0!</v>
      </c>
      <c r="G12" s="385" t="e">
        <f>H2</f>
        <v>#DIV/0!</v>
      </c>
      <c r="H12" s="194" t="e">
        <f t="shared" ref="H12:H14" si="3">G12*F12</f>
        <v>#DIV/0!</v>
      </c>
    </row>
    <row r="13" spans="1:9">
      <c r="A13" s="370" t="s">
        <v>214</v>
      </c>
      <c r="B13" s="42" t="s">
        <v>707</v>
      </c>
      <c r="C13" s="193"/>
      <c r="D13" s="193">
        <v>10</v>
      </c>
      <c r="E13" s="501"/>
      <c r="F13" s="301">
        <f t="shared" si="2"/>
        <v>0</v>
      </c>
      <c r="G13" s="385" t="e">
        <f>H2</f>
        <v>#DIV/0!</v>
      </c>
      <c r="H13" s="194" t="e">
        <f t="shared" si="3"/>
        <v>#DIV/0!</v>
      </c>
    </row>
    <row r="14" spans="1:9">
      <c r="A14" s="370" t="s">
        <v>669</v>
      </c>
      <c r="B14" s="42" t="s">
        <v>707</v>
      </c>
      <c r="C14" s="193"/>
      <c r="D14" s="193">
        <v>10</v>
      </c>
      <c r="E14" s="501"/>
      <c r="F14" s="301">
        <f t="shared" si="2"/>
        <v>0</v>
      </c>
      <c r="G14" s="385" t="e">
        <f>H2</f>
        <v>#DIV/0!</v>
      </c>
      <c r="H14" s="194" t="e">
        <f t="shared" si="3"/>
        <v>#DIV/0!</v>
      </c>
    </row>
    <row r="15" spans="1:9">
      <c r="A15" s="80"/>
      <c r="C15" s="52"/>
      <c r="D15" s="52"/>
      <c r="E15" s="52"/>
      <c r="F15" s="52"/>
      <c r="G15" s="52"/>
      <c r="H15" s="52"/>
    </row>
    <row r="16" spans="1:9" ht="25.2">
      <c r="A16" s="196" t="s">
        <v>86</v>
      </c>
      <c r="B16" s="371" t="s">
        <v>171</v>
      </c>
      <c r="C16" s="371"/>
      <c r="D16" s="376"/>
      <c r="E16" s="376"/>
      <c r="F16" s="376"/>
      <c r="G16" s="372"/>
      <c r="H16" s="372" t="s">
        <v>121</v>
      </c>
    </row>
    <row r="17" spans="1:8">
      <c r="A17" s="370" t="s">
        <v>214</v>
      </c>
      <c r="B17" s="42" t="s">
        <v>52</v>
      </c>
      <c r="C17" s="373"/>
      <c r="D17" s="374"/>
      <c r="E17" s="374"/>
      <c r="F17" s="374"/>
      <c r="G17" s="375"/>
      <c r="H17" s="444">
        <f>SUMIF('12-Machinekosten'!A:A,'8-Additionele kosten'!A17,'12-Machinekosten'!Q:Q)</f>
        <v>0</v>
      </c>
    </row>
    <row r="18" spans="1:8">
      <c r="A18" s="370" t="s">
        <v>669</v>
      </c>
      <c r="B18" s="42" t="s">
        <v>52</v>
      </c>
      <c r="C18" s="373"/>
      <c r="D18" s="374"/>
      <c r="E18" s="374"/>
      <c r="F18" s="374"/>
      <c r="G18" s="375"/>
      <c r="H18" s="444">
        <f>SUMIF('12-Machinekosten'!A:A,'8-Additionele kosten'!A18,'12-Machinekosten'!Q:Q)</f>
        <v>0</v>
      </c>
    </row>
    <row r="20" spans="1:8" s="57" customFormat="1" ht="12.6">
      <c r="A20" s="91" t="s">
        <v>8</v>
      </c>
      <c r="B20" s="195"/>
      <c r="C20" s="195"/>
      <c r="D20" s="195"/>
      <c r="E20" s="195"/>
      <c r="F20" s="302" t="e">
        <f>SUM(F11:F14)</f>
        <v>#DIV/0!</v>
      </c>
      <c r="G20" s="195"/>
      <c r="H20" s="169" t="e">
        <f>SUM(H11:H19)</f>
        <v>#DIV/0!</v>
      </c>
    </row>
  </sheetData>
  <pageMargins left="0.59375" right="0.7" top="0.75" bottom="0.75" header="0.3" footer="0.3"/>
  <pageSetup paperSize="9" fitToHeight="0" orientation="landscape" r:id="rId1"/>
  <headerFooter>
    <oddFooter>&amp;L&amp;F-&amp;A
Atir b.v. ©&amp;Rprintversie &amp;D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sheetPr>
  <dimension ref="A1:F36"/>
  <sheetViews>
    <sheetView showGridLines="0" showZeros="0" zoomScale="80" zoomScaleNormal="80" zoomScaleSheetLayoutView="75" zoomScalePageLayoutView="50" workbookViewId="0">
      <pane ySplit="10" topLeftCell="A11" activePane="bottomLeft" state="frozen"/>
      <selection activeCell="B1" sqref="B1"/>
      <selection pane="bottomLeft"/>
    </sheetView>
  </sheetViews>
  <sheetFormatPr defaultColWidth="11.44140625" defaultRowHeight="13.2"/>
  <cols>
    <col min="1" max="1" width="56.88671875" style="3" customWidth="1"/>
    <col min="2" max="2" width="20.33203125" style="3" customWidth="1"/>
    <col min="3" max="4" width="17.5546875" style="3" customWidth="1"/>
    <col min="5" max="5" width="19" style="3" customWidth="1"/>
    <col min="6" max="6" width="18.6640625" style="3" customWidth="1"/>
    <col min="7" max="16384" width="11.44140625" style="3"/>
  </cols>
  <sheetData>
    <row r="1" spans="1:6" ht="13.8">
      <c r="A1" s="295" t="s">
        <v>21</v>
      </c>
      <c r="B1" s="197"/>
      <c r="C1" s="197"/>
      <c r="D1" s="198"/>
    </row>
    <row r="3" spans="1:6" ht="15.6">
      <c r="A3" s="28" t="str">
        <f>'2-Kosten per locatie'!A3</f>
        <v>Naam opdrachtgever</v>
      </c>
      <c r="B3" s="51" t="str">
        <f>'2-Kosten per locatie'!B3</f>
        <v>SOVOP</v>
      </c>
      <c r="C3" s="199"/>
      <c r="D3" s="199"/>
    </row>
    <row r="4" spans="1:6" ht="15">
      <c r="A4" s="28" t="str">
        <f>'2-Kosten per locatie'!A4</f>
        <v>Calculatie onderdeel</v>
      </c>
      <c r="B4" s="51" t="str">
        <f ca="1">MID(CELL("bestandsnaam",$C$9),SEARCH("]",CELL("bestandsnaam",$C$9),1)+1,256)</f>
        <v>9-Afroepprijs</v>
      </c>
      <c r="C4" s="200"/>
      <c r="D4" s="201"/>
    </row>
    <row r="5" spans="1:6" ht="15">
      <c r="A5" s="28" t="str">
        <f>'2-Kosten per locatie'!A5</f>
        <v>Gebouw/plaats</v>
      </c>
      <c r="B5" s="51" t="str">
        <f>'2-Kosten per locatie'!B5</f>
        <v>Amsterdam</v>
      </c>
      <c r="C5" s="200"/>
      <c r="D5" s="201"/>
    </row>
    <row r="6" spans="1:6" ht="15">
      <c r="A6" s="28" t="str">
        <f>'2-Kosten per locatie'!A6</f>
        <v>Referentie nummer</v>
      </c>
      <c r="B6" s="51" t="str">
        <f>'2-Kosten per locatie'!B6</f>
        <v>SOVOP-EA-MH-MB-2023-V1</v>
      </c>
      <c r="C6" s="200"/>
      <c r="D6" s="201"/>
    </row>
    <row r="7" spans="1:6" ht="15">
      <c r="A7" s="28" t="str">
        <f>'2-Kosten per locatie'!A7</f>
        <v>Naam dienstverlener</v>
      </c>
      <c r="B7" s="51">
        <f>'2-Kosten per locatie'!B7</f>
        <v>0</v>
      </c>
      <c r="C7" s="200"/>
      <c r="D7" s="201"/>
    </row>
    <row r="8" spans="1:6" ht="15">
      <c r="A8" s="28" t="str">
        <f>'2-Kosten per locatie'!A8</f>
        <v>Prijspeil</v>
      </c>
      <c r="B8" s="443">
        <f>'2-Kosten per locatie'!B8</f>
        <v>45017</v>
      </c>
      <c r="C8" s="200"/>
      <c r="D8" s="201"/>
    </row>
    <row r="9" spans="1:6" ht="15">
      <c r="A9" s="19"/>
      <c r="B9" s="202"/>
      <c r="C9" s="200"/>
      <c r="D9" s="201"/>
    </row>
    <row r="10" spans="1:6">
      <c r="A10" s="203"/>
      <c r="B10" s="204"/>
      <c r="C10" s="204"/>
      <c r="D10" s="204"/>
    </row>
    <row r="11" spans="1:6" ht="13.8">
      <c r="A11" s="206"/>
      <c r="B11" s="206"/>
      <c r="C11" s="206"/>
      <c r="D11" s="197"/>
    </row>
    <row r="12" spans="1:6" ht="15">
      <c r="A12" s="221" t="s">
        <v>125</v>
      </c>
      <c r="B12" s="222"/>
      <c r="C12" s="222"/>
      <c r="D12" s="222"/>
      <c r="E12" s="222"/>
      <c r="F12" s="223"/>
    </row>
    <row r="13" spans="1:6">
      <c r="A13" s="207"/>
      <c r="B13" s="207"/>
      <c r="C13" s="207"/>
      <c r="D13" s="207"/>
    </row>
    <row r="14" spans="1:6" ht="26.4">
      <c r="A14" s="215" t="s">
        <v>45</v>
      </c>
      <c r="B14" s="216" t="s">
        <v>11</v>
      </c>
      <c r="C14" s="213"/>
      <c r="D14" s="214"/>
      <c r="E14" s="217" t="s">
        <v>738</v>
      </c>
      <c r="F14" s="218" t="s">
        <v>739</v>
      </c>
    </row>
    <row r="15" spans="1:6" ht="13.8">
      <c r="A15" s="505" t="s">
        <v>737</v>
      </c>
      <c r="B15" s="298" t="s">
        <v>17</v>
      </c>
      <c r="C15" s="300"/>
      <c r="D15" s="300"/>
      <c r="E15" s="299">
        <v>0</v>
      </c>
      <c r="F15" s="299">
        <v>0</v>
      </c>
    </row>
    <row r="17" spans="1:6" ht="15">
      <c r="A17" s="221" t="s">
        <v>126</v>
      </c>
      <c r="B17" s="222"/>
      <c r="C17" s="222"/>
      <c r="D17" s="222"/>
      <c r="E17" s="222"/>
      <c r="F17" s="223"/>
    </row>
    <row r="18" spans="1:6" ht="13.8">
      <c r="A18" s="212"/>
      <c r="B18" s="206"/>
      <c r="C18" s="206"/>
      <c r="D18" s="197"/>
    </row>
    <row r="19" spans="1:6">
      <c r="A19" s="211" t="s">
        <v>45</v>
      </c>
      <c r="B19" s="210" t="s">
        <v>11</v>
      </c>
      <c r="C19" s="207"/>
      <c r="D19" s="207"/>
      <c r="E19" s="207"/>
      <c r="F19" s="219" t="s">
        <v>95</v>
      </c>
    </row>
    <row r="20" spans="1:6" ht="13.8">
      <c r="A20" s="205" t="s">
        <v>127</v>
      </c>
      <c r="B20" s="208" t="s">
        <v>96</v>
      </c>
      <c r="C20" s="208"/>
      <c r="D20" s="208"/>
      <c r="E20" s="208"/>
      <c r="F20" s="299">
        <v>0</v>
      </c>
    </row>
    <row r="21" spans="1:6" ht="13.8">
      <c r="A21" s="205" t="s">
        <v>127</v>
      </c>
      <c r="B21" s="208" t="s">
        <v>98</v>
      </c>
      <c r="C21" s="208"/>
      <c r="D21" s="208"/>
      <c r="E21" s="208"/>
      <c r="F21" s="299">
        <v>0</v>
      </c>
    </row>
    <row r="22" spans="1:6" ht="13.8">
      <c r="A22" s="205" t="s">
        <v>127</v>
      </c>
      <c r="B22" s="208" t="s">
        <v>97</v>
      </c>
      <c r="C22" s="208"/>
      <c r="D22" s="208"/>
      <c r="E22" s="208"/>
      <c r="F22" s="299">
        <v>0</v>
      </c>
    </row>
    <row r="23" spans="1:6" ht="13.8">
      <c r="A23" s="205" t="s">
        <v>112</v>
      </c>
      <c r="B23" s="208" t="s">
        <v>96</v>
      </c>
      <c r="C23" s="208"/>
      <c r="D23" s="208"/>
      <c r="E23" s="208"/>
      <c r="F23" s="299">
        <v>0</v>
      </c>
    </row>
    <row r="24" spans="1:6" ht="13.8">
      <c r="A24" s="206"/>
      <c r="B24" s="197"/>
      <c r="C24" s="197"/>
      <c r="D24" s="206"/>
    </row>
    <row r="25" spans="1:6" s="17" customFormat="1">
      <c r="A25" s="206"/>
      <c r="B25" s="206"/>
    </row>
    <row r="26" spans="1:6" ht="15">
      <c r="A26" s="220" t="s">
        <v>2</v>
      </c>
      <c r="B26" s="197"/>
      <c r="C26" s="197"/>
      <c r="D26" s="206"/>
    </row>
    <row r="27" spans="1:6">
      <c r="A27" s="206" t="s">
        <v>34</v>
      </c>
    </row>
    <row r="28" spans="1:6" ht="13.8">
      <c r="A28" s="206" t="s">
        <v>128</v>
      </c>
      <c r="B28" s="197"/>
      <c r="C28" s="197"/>
      <c r="D28" s="206"/>
    </row>
    <row r="29" spans="1:6" ht="12.75" customHeight="1">
      <c r="A29" s="206"/>
      <c r="B29" s="197"/>
      <c r="C29" s="197"/>
      <c r="D29" s="206"/>
    </row>
    <row r="30" spans="1:6" ht="13.8">
      <c r="A30" s="206"/>
      <c r="B30" s="197"/>
      <c r="C30" s="197"/>
      <c r="D30" s="206"/>
    </row>
    <row r="31" spans="1:6" ht="13.8">
      <c r="A31" s="206"/>
      <c r="B31" s="197"/>
      <c r="C31" s="197"/>
      <c r="D31" s="206"/>
    </row>
    <row r="33" spans="1:4" ht="13.8">
      <c r="A33" s="209"/>
      <c r="B33" s="197"/>
      <c r="C33" s="197"/>
      <c r="D33" s="197"/>
    </row>
    <row r="34" spans="1:4">
      <c r="A34" s="209"/>
    </row>
    <row r="35" spans="1:4">
      <c r="A35" s="209"/>
    </row>
    <row r="36" spans="1:4">
      <c r="A36" s="209"/>
    </row>
  </sheetData>
  <phoneticPr fontId="12"/>
  <conditionalFormatting sqref="E15:F15">
    <cfRule type="cellIs" dxfId="3" priority="8" stopIfTrue="1" operator="equal">
      <formula>"nvt"</formula>
    </cfRule>
  </conditionalFormatting>
  <conditionalFormatting sqref="F20:F23">
    <cfRule type="cellIs" dxfId="2" priority="9" stopIfTrue="1" operator="equal">
      <formula>"nvt"</formula>
    </cfRule>
  </conditionalFormatting>
  <printOptions horizontalCentered="1"/>
  <pageMargins left="0.59166666666666667" right="0.59055118110236227" top="0.59055118110236227" bottom="0.78740157480314965" header="0.39370078740157483" footer="0.19685039370078741"/>
  <pageSetup paperSize="9" scale="71" orientation="portrait" r:id="rId1"/>
  <headerFooter alignWithMargins="0">
    <oddFooter>&amp;L&amp;"Verdana,Standaard"&amp;F-&amp;A
Atir b.v. ©&amp;R&amp;"Verdana,Standaard"printversie &amp;D</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12</vt:i4>
      </vt:variant>
      <vt:variant>
        <vt:lpstr>Benoemde bereiken</vt:lpstr>
      </vt:variant>
      <vt:variant>
        <vt:i4>17</vt:i4>
      </vt:variant>
    </vt:vector>
  </HeadingPairs>
  <TitlesOfParts>
    <vt:vector size="29" baseType="lpstr">
      <vt:lpstr>1-Uitgangspunten</vt:lpstr>
      <vt:lpstr>2-Kosten per locatie</vt:lpstr>
      <vt:lpstr>3-Productie normen</vt:lpstr>
      <vt:lpstr>4-Basis ruimtestaat</vt:lpstr>
      <vt:lpstr>5-Premies en opslagen</vt:lpstr>
      <vt:lpstr>6-Opbouw uurtarief productie</vt:lpstr>
      <vt:lpstr>7-Opbouw uurtarief toezicht</vt:lpstr>
      <vt:lpstr>8-Additionele kosten</vt:lpstr>
      <vt:lpstr>9-Afroepprijs</vt:lpstr>
      <vt:lpstr>10-Glasbewassing</vt:lpstr>
      <vt:lpstr>11-Sanitaire voorzieningen</vt:lpstr>
      <vt:lpstr>12-Machinekosten</vt:lpstr>
      <vt:lpstr>'1-Uitgangspunten'!_Hlk39130726</vt:lpstr>
      <vt:lpstr>'1-Uitgangspunten'!_Toc106114456</vt:lpstr>
      <vt:lpstr>'1-Uitgangspunten'!_Toc106114457</vt:lpstr>
      <vt:lpstr>'1-Uitgangspunten'!_Toc106114458</vt:lpstr>
      <vt:lpstr>'1-Uitgangspunten'!_Toc106114459</vt:lpstr>
      <vt:lpstr>'1-Uitgangspunten'!_Toc518445846</vt:lpstr>
      <vt:lpstr>'11-Sanitaire voorzieningen'!Afdrukbereik</vt:lpstr>
      <vt:lpstr>'2-Kosten per locatie'!Afdrukbereik</vt:lpstr>
      <vt:lpstr>'4-Basis ruimtestaat'!Afdrukbereik</vt:lpstr>
      <vt:lpstr>'5-Premies en opslagen'!Afdrukbereik</vt:lpstr>
      <vt:lpstr>'6-Opbouw uurtarief productie'!Afdrukbereik</vt:lpstr>
      <vt:lpstr>'9-Afroepprijs'!Afdrukbereik</vt:lpstr>
      <vt:lpstr>'10-Glasbewassing'!Afdruktitels</vt:lpstr>
      <vt:lpstr>'2-Kosten per locatie'!Afdruktitels</vt:lpstr>
      <vt:lpstr>'4-Basis ruimtestaat'!Afdruktitels</vt:lpstr>
      <vt:lpstr>'6-Opbouw uurtarief productie'!Afdruktitels</vt:lpstr>
      <vt:lpstr>'9-Afroepprijs'!Afdruktitels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Atir;r.toorenburgh@atir.nl</dc:creator>
  <cp:lastModifiedBy>Matthijs Bergers</cp:lastModifiedBy>
  <cp:lastPrinted>2021-08-10T10:52:39Z</cp:lastPrinted>
  <dcterms:created xsi:type="dcterms:W3CDTF">1999-10-05T12:28:40Z</dcterms:created>
  <dcterms:modified xsi:type="dcterms:W3CDTF">2023-02-21T15:32:50Z</dcterms:modified>
</cp:coreProperties>
</file>