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G:\Vertrouwelijk\TBJUR\IN\Aanbest\Partner Microsoft Azure 2023-547-TS\5b. NvI\"/>
    </mc:Choice>
  </mc:AlternateContent>
  <xr:revisionPtr revIDLastSave="0" documentId="8_{6B6A300B-602A-4DA3-8647-A0A79D4A17C3}" xr6:coauthVersionLast="47" xr6:coauthVersionMax="47" xr10:uidLastSave="{00000000-0000-0000-0000-000000000000}"/>
  <bookViews>
    <workbookView xWindow="-120" yWindow="-120" windowWidth="38640" windowHeight="10440" tabRatio="734" xr2:uid="{00000000-000D-0000-FFFF-FFFF00000000}"/>
  </bookViews>
  <sheets>
    <sheet name="Uitleg" sheetId="5" r:id="rId1"/>
    <sheet name="Omschrijving dienstverlening" sheetId="4" r:id="rId2"/>
    <sheet name="Invulsheet" sheetId="3" r:id="rId3"/>
    <sheet name="Parameters" sheetId="2" state="hidden" r:id="rId4"/>
  </sheets>
  <externalReferences>
    <externalReference r:id="rId5"/>
  </externalReferences>
  <definedNames>
    <definedName name="_xlnm._FilterDatabase" localSheetId="2" hidden="1">Invulsheet!#REF!</definedName>
    <definedName name="_xlnm.Print_Area" localSheetId="2">Invulsheet!$A$1:$E$75</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3" l="1"/>
  <c r="D63" i="3"/>
  <c r="D50" i="3" l="1"/>
  <c r="D49" i="3"/>
  <c r="D47" i="3"/>
  <c r="D45" i="3"/>
  <c r="D62" i="3" l="1"/>
  <c r="D60" i="3"/>
  <c r="D61" i="3"/>
  <c r="D57" i="3"/>
  <c r="D52" i="3"/>
  <c r="D58" i="3"/>
  <c r="D59" i="3"/>
  <c r="D51" i="3"/>
  <c r="D56" i="3"/>
  <c r="D55" i="3"/>
  <c r="D54" i="3"/>
  <c r="D53" i="3"/>
  <c r="D48" i="3"/>
  <c r="D39" i="3"/>
  <c r="D40" i="3" s="1"/>
  <c r="D64" i="3" l="1"/>
  <c r="D69" i="3"/>
  <c r="D68" i="3"/>
  <c r="D65" i="3" l="1"/>
  <c r="D70" i="3" s="1"/>
</calcChain>
</file>

<file path=xl/sharedStrings.xml><?xml version="1.0" encoding="utf-8"?>
<sst xmlns="http://schemas.openxmlformats.org/spreadsheetml/2006/main" count="191" uniqueCount="145">
  <si>
    <t>Uitleg prijzenblad</t>
  </si>
  <si>
    <t>Het prijzenblad bestaat uit 3 tabbladen. De eerste is "uitleg" (dit tabblad)</t>
  </si>
  <si>
    <t>Tabblad 2 "omschrijving dienstverlenging"</t>
  </si>
  <si>
    <t>Tabblad 3 "Invulsheet"</t>
  </si>
  <si>
    <t>Algemeen</t>
  </si>
  <si>
    <t>Eisen "algemeen" standaard dienstverlening</t>
  </si>
  <si>
    <t>1.4 t/m 1.6</t>
  </si>
  <si>
    <t>2.2</t>
  </si>
  <si>
    <t>2.4</t>
  </si>
  <si>
    <t>2.6</t>
  </si>
  <si>
    <t>4.2</t>
  </si>
  <si>
    <t>4.4 t/m 4.6</t>
  </si>
  <si>
    <t>4.9 - 4.10</t>
  </si>
  <si>
    <t>5.4 - 5.5</t>
  </si>
  <si>
    <t>Eisen "algemeen" dienstverlening als meerwerk</t>
  </si>
  <si>
    <t>2.1</t>
  </si>
  <si>
    <t>2.3</t>
  </si>
  <si>
    <t>IaaS</t>
  </si>
  <si>
    <t>Eisen "IaaS"  standaard dienstverlening</t>
  </si>
  <si>
    <t>Eisen "IaaS" dienstverlening als meerwerk</t>
  </si>
  <si>
    <t>PaaS</t>
  </si>
  <si>
    <t>Eisen "PaaS" standaard als dienstverlening</t>
  </si>
  <si>
    <t>8.1 t/m 8.6</t>
  </si>
  <si>
    <t>8.10 t/m 8.15</t>
  </si>
  <si>
    <t>Eisen "PaaS" dienstverlening als meerwerk</t>
  </si>
  <si>
    <t>8.7 t/m 8.9</t>
  </si>
  <si>
    <t>9.9</t>
  </si>
  <si>
    <t>Haven</t>
  </si>
  <si>
    <t>Eisen "Haven" standaard dienstverlening</t>
  </si>
  <si>
    <t>10.1 t/m 10.3</t>
  </si>
  <si>
    <t>10.5 t/m 10.10</t>
  </si>
  <si>
    <t>11.1 t/m 11.10</t>
  </si>
  <si>
    <t>Eisen "Haven" dienstverlening als meerwerk</t>
  </si>
  <si>
    <t>10.4</t>
  </si>
  <si>
    <t>10.11</t>
  </si>
  <si>
    <t>Prijzensheet</t>
  </si>
  <si>
    <t>Microsoft Azure partner</t>
  </si>
  <si>
    <t>Toelichting</t>
  </si>
  <si>
    <r>
      <t>* Genoemde prijzen zijn in euro (</t>
    </r>
    <r>
      <rPr>
        <sz val="10"/>
        <color theme="1"/>
        <rFont val="Calibri"/>
        <family val="2"/>
      </rPr>
      <t>€)</t>
    </r>
    <r>
      <rPr>
        <sz val="10"/>
        <color theme="1"/>
        <rFont val="Calibri"/>
        <family val="2"/>
        <scheme val="minor"/>
      </rPr>
      <t xml:space="preserve"> </t>
    </r>
    <r>
      <rPr>
        <b/>
        <sz val="10"/>
        <color theme="1"/>
        <rFont val="Calibri"/>
        <family val="2"/>
        <scheme val="minor"/>
      </rPr>
      <t>exclusief</t>
    </r>
    <r>
      <rPr>
        <sz val="10"/>
        <color theme="1"/>
        <rFont val="Calibri"/>
        <family val="2"/>
        <scheme val="minor"/>
      </rPr>
      <t xml:space="preserve"> BTW.</t>
    </r>
  </si>
  <si>
    <t>* De rollen en aantallen zijn gebaseerd op de waarden genoemd in de aanbestedingsleidraad (u kunt hier geen rechten aan ontlenen)</t>
  </si>
  <si>
    <t>* Het is niet toegestaan zonder toestemming wijzigingen in de opzet van deze Excel aan te brengen</t>
  </si>
  <si>
    <t>Uurtarieven (excl. BTW)</t>
  </si>
  <si>
    <t xml:space="preserve"> </t>
  </si>
  <si>
    <t>Rol</t>
  </si>
  <si>
    <t>Uurtarief senior</t>
  </si>
  <si>
    <t>Uurtarief medior</t>
  </si>
  <si>
    <t>Projectmanager</t>
  </si>
  <si>
    <t>Consultant functioneel</t>
  </si>
  <si>
    <t>Consultant Infra</t>
  </si>
  <si>
    <t>IT architect</t>
  </si>
  <si>
    <t>Helpdeskmedewerker</t>
  </si>
  <si>
    <t>Trainer/Opleider</t>
  </si>
  <si>
    <t>Azure specialist (IaaS)</t>
  </si>
  <si>
    <t>Beheer infrastructuur Kubernetes</t>
  </si>
  <si>
    <t>Technisch consultant Kubernetes</t>
  </si>
  <si>
    <t>Technisch beheer Kubernetes</t>
  </si>
  <si>
    <t>Programmeur Kubernetes</t>
  </si>
  <si>
    <t>Beheer infrastructuur Data Lake</t>
  </si>
  <si>
    <t>Security specialist</t>
  </si>
  <si>
    <t>Data specialist (BI)</t>
  </si>
  <si>
    <t xml:space="preserve">Geef in onderstaande tabel aan hoeveel de overwerk- en weekendtariefopslagen (percentages) bedragen. </t>
  </si>
  <si>
    <t>Tijden</t>
  </si>
  <si>
    <t>Opslagtarief (percentage)</t>
  </si>
  <si>
    <t>Werkdagen van 18.00 tot 20.00 uur</t>
  </si>
  <si>
    <t>Werkdagen van 20.00 tot 07.00 uur</t>
  </si>
  <si>
    <t>Zaterdagen, zondagen, erkende feestdagen</t>
  </si>
  <si>
    <t>A</t>
  </si>
  <si>
    <t>Standaard dienstverlening</t>
  </si>
  <si>
    <t>Soort dienst</t>
  </si>
  <si>
    <t>Prijs</t>
  </si>
  <si>
    <t>-</t>
  </si>
  <si>
    <t xml:space="preserve">Algemene dienstverlening (zie eisen tabblad 2 "algemeen" standaard dienstverlening) </t>
  </si>
  <si>
    <t>IaaS (zie eisen tabblad 2 "IaaS" standaard dienstverlening)</t>
  </si>
  <si>
    <t>Beheer PaaS-omgeving (zie tabblad 2 "PaaS" standaard dienstverlening)</t>
  </si>
  <si>
    <t>Beheer Kubernetes-omgeving (zie tabblad 2 "Kubernetes" standaard dienstverlening")</t>
  </si>
  <si>
    <t>Subtotaal onderdeel A</t>
  </si>
  <si>
    <t>Prijs voor 8 jaar</t>
  </si>
  <si>
    <t>B</t>
  </si>
  <si>
    <t>Kosten projectdiensten onboarding / intake</t>
  </si>
  <si>
    <t>Eventuele toelichting</t>
  </si>
  <si>
    <t>Eenmalige kosten voor intake / onboarding voor zowel IaaS, PaaS als Kubernetes. Laat dit aansluiten op uw ingediende plan gunningscriterium projectdiensten. Geef bij "toelichting" aan welke tarieven u voor welke rollen hanteert</t>
  </si>
  <si>
    <t>C: aantal uren en rollen (per jaar)</t>
  </si>
  <si>
    <t xml:space="preserve">Diensten op afroep </t>
  </si>
  <si>
    <t>125 uur senior consultant functioneel</t>
  </si>
  <si>
    <t>Algemene dienstverlening (totaal = 300 uur per jaar) (zie eisen tabblad 2 "algemeen" dienstverlening als meerwerk).</t>
  </si>
  <si>
    <t>100 uur senior consultant infrastructuur</t>
  </si>
  <si>
    <t>IaaS (totaal = 800 uur)(zie eisen tabblad 2 "IaaS" dienstverlening als meerwerk)</t>
  </si>
  <si>
    <t>400 uur medior Azure IaaS specialist</t>
  </si>
  <si>
    <t>75 uur senior security specialist</t>
  </si>
  <si>
    <t>25 uur medior trainer</t>
  </si>
  <si>
    <t>100 uur medior consultant functioneel</t>
  </si>
  <si>
    <t>100 uur medior IT architect</t>
  </si>
  <si>
    <t>100 medior Data Specialist</t>
  </si>
  <si>
    <t>PaaS-omgeving (totaal = 200 uur) (zie eisen tabblad 2 "PaaS" dienstverlening als meerwerk)</t>
  </si>
  <si>
    <t>50 uur medior beheer infrastructuur Data Lake</t>
  </si>
  <si>
    <t>50 uur medior consultant infrastructuur</t>
  </si>
  <si>
    <t>200 uur medior Programmeur Kubernetes</t>
  </si>
  <si>
    <t>Kubernetes-omgeving (totaal = 500 uur) (Zie eisen tabblad 2 "Kubernetes" dienstverlening als meerwerk")</t>
  </si>
  <si>
    <t>50 uur senior security specialist</t>
  </si>
  <si>
    <t>150 uur medior technisch beheer Kubernetes</t>
  </si>
  <si>
    <t>150 uur medior technisch consultant Kubernetes</t>
  </si>
  <si>
    <t>Subtotaal onderdeel C</t>
  </si>
  <si>
    <t>C</t>
  </si>
  <si>
    <t>Inschrijfprijs</t>
  </si>
  <si>
    <t>Subtotaal onderdeel B</t>
  </si>
  <si>
    <t>Totaal A+B+C</t>
  </si>
  <si>
    <t>Dit is de Inschrijfprijs</t>
  </si>
  <si>
    <t>D</t>
  </si>
  <si>
    <t>Optionele diensten (worden niet meegerekend)</t>
  </si>
  <si>
    <t>Beheer / overname van Microsoft Unified Support Contract per jaar. Geef in toelichting aan welke oplossing u voorstelt</t>
  </si>
  <si>
    <r>
      <t xml:space="preserve">Adviesdiensten rondom Microsoft 365 per jaar (zie ook wens 1.3). Ga hier uit van </t>
    </r>
    <r>
      <rPr>
        <b/>
        <sz val="11"/>
        <color theme="1"/>
        <rFont val="Calibri"/>
        <family val="2"/>
        <scheme val="minor"/>
      </rPr>
      <t>250 uur per jaar</t>
    </r>
    <r>
      <rPr>
        <sz val="11"/>
        <color theme="1"/>
        <rFont val="Calibri"/>
        <family val="2"/>
        <scheme val="minor"/>
      </rPr>
      <t>, onderverdeeld in 175 uur medior, en 175 uur senior</t>
    </r>
  </si>
  <si>
    <t>Rechtsgeldige ondertekening</t>
  </si>
  <si>
    <t> </t>
  </si>
  <si>
    <t>Statutaire naam van Inschrijver:</t>
  </si>
  <si>
    <t>Naam rechtsgeldige vertegenwoordiger:</t>
  </si>
  <si>
    <t>Functie rechtsgeldige vertegenwoordiger:</t>
  </si>
  <si>
    <t>Datum:</t>
  </si>
  <si>
    <t>Plaats:</t>
  </si>
  <si>
    <t>Handtekening rechtsgeldige vertegenwoordiger:</t>
  </si>
  <si>
    <t>Ja/Nee</t>
  </si>
  <si>
    <t>Ja</t>
  </si>
  <si>
    <t>Deels</t>
  </si>
  <si>
    <t>Nee</t>
  </si>
  <si>
    <t xml:space="preserve">Het tweede tabblad (omschrijving dienstverlenging) beschrijft:
- Welke eisen en wensen onder de standaard dienstverlening vallen en standaard wordt afgenomen door Tilburg, en dus voor 1 prijs aangeboden dienen te worden
- Welke eisen en wensen op afroep afgenomen dienen te worden, en per gegeven Opdracht een nadere prijs afgestemd dient te worden. Bij dienstverlening op afroep factureert Inschrijver op basis van de uitgevoerde werkzaamheden en werkelijk bestede uren. Hierbij kunnen de werkelijk besteden uren nooit meer bedragen dan vooraf is afgesproken
</t>
  </si>
  <si>
    <t xml:space="preserve">Op het derde tabblad "invulsheet" dienen de blauwe velden bij uurtarieven dienen te worden ingevuld, net als de opslagpercentages. Deze opslagpercentages mogen maximaal zijn:
- Werkdagen 18.00 - 20.00 uur: 125%
- Werkdagen 20.00 - 07.00 uur: 150%
- Zaterdagen, zondagen, erkende feestdagen: 200%
Als werkdagen met een tarief van 100% hanteert Gemeente Tilburg 07.00 - 18.00 uur
</t>
  </si>
  <si>
    <t>- De dienstverlening die standaard wordt afgenomen dient in onderdeel A van het prijzenblad (kolom D) ingevuld te worden
- De kosten voor de intake-diensten dient in onderdeel B ingevuld te worden (kolom D)
- De dienstverlenging die op afroep afgenomen dient te worden, wordt automatisch op basis van het ingevulde urentarief en de ureninschatting op basis van de gedefineerde eisen en wensen op tabblad 2 in onderdeel C ingevuld 
- B.v.: Het ingevulde uurtarief bij B11  wordt vermenigvuldigd met het aantal uren dat in cel A47 staat, waarna de uitkomst automatisch in cel  D47 verschijnt. Dit principe geldt voor elke regel in onderdeel C
- Onderdeel A + B + C maken samen de inschrijfprijs van Inschrijver</t>
  </si>
  <si>
    <t xml:space="preserve">1.2 </t>
  </si>
  <si>
    <t>3.4 t/m 3.9</t>
  </si>
  <si>
    <t>3.1</t>
  </si>
  <si>
    <t>25 uur security consultant senior</t>
  </si>
  <si>
    <t>50 uur medior projectmanager</t>
  </si>
  <si>
    <t>6.1</t>
  </si>
  <si>
    <t>6.2 - 6.5</t>
  </si>
  <si>
    <t>7.1</t>
  </si>
  <si>
    <t>9.8</t>
  </si>
  <si>
    <t>9.1 t/m 9.7</t>
  </si>
  <si>
    <t>11.15</t>
  </si>
  <si>
    <t>10.12 t/m 10.17</t>
  </si>
  <si>
    <t>10.18</t>
  </si>
  <si>
    <t>11.11 t/m 11.14</t>
  </si>
  <si>
    <t>* De kosten zijn voor 8 jaar (contractperiode + alle optionele verleningen)</t>
  </si>
  <si>
    <t>6.9 - 6.10</t>
  </si>
  <si>
    <t>6.7 - 6.8</t>
  </si>
  <si>
    <t>6.6</t>
  </si>
  <si>
    <t>Met de rollen bedoelen we het volgende:
- Voor alle relevante rollen (excl. helpdeskmedewerker en beheer) is HBO-kennis en werkniveau van toepassing
- Senior: minimaal 5 jaar relevante werkervaring
- Medior: minimaal 2 jaar relevante werkervaring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</si>
</sst>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_([$€-2]\ * #,##0.00_);_([$€-2]\ * \(#,##0.00\);_([$€-2]\ * &quot;-&quot;??_);_(@_)"/>
  </numFmts>
  <fonts count="30"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8"/>
      <name val="Calibri"/>
      <family val="2"/>
      <scheme val="minor"/>
    </font>
    <font>
      <sz val="12"/>
      <color theme="1"/>
      <name val="Calibri"/>
      <family val="2"/>
      <scheme val="minor"/>
    </font>
    <font>
      <sz val="14"/>
      <color theme="0"/>
      <name val="Calibri"/>
      <family val="2"/>
      <scheme val="minor"/>
    </font>
    <font>
      <b/>
      <sz val="14"/>
      <color theme="0"/>
      <name val="Calibri"/>
      <family val="2"/>
      <scheme val="minor"/>
    </font>
    <font>
      <sz val="10"/>
      <color theme="1"/>
      <name val="Calibri"/>
      <family val="2"/>
    </font>
    <font>
      <sz val="11"/>
      <color rgb="FF006100"/>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0"/>
      <name val="Calibri"/>
      <family val="2"/>
      <scheme val="minor"/>
    </font>
    <font>
      <b/>
      <sz val="9"/>
      <color rgb="FF000000"/>
      <name val="Calibri"/>
      <family val="2"/>
    </font>
    <font>
      <sz val="11"/>
      <color rgb="FF000000"/>
      <name val="Calibri"/>
      <family val="2"/>
    </font>
    <font>
      <sz val="9"/>
      <color rgb="FF000000"/>
      <name val="Calibri"/>
      <family val="2"/>
    </font>
    <font>
      <sz val="16"/>
      <name val="Arial"/>
      <family val="2"/>
    </font>
    <font>
      <b/>
      <sz val="12"/>
      <color theme="0"/>
      <name val="Arial"/>
      <family val="2"/>
    </font>
    <font>
      <sz val="10"/>
      <color rgb="FFFF0000"/>
      <name val="Arial"/>
      <family val="2"/>
    </font>
    <font>
      <b/>
      <sz val="10"/>
      <name val="Arial"/>
      <family val="2"/>
    </font>
    <font>
      <sz val="11"/>
      <color theme="0"/>
      <name val="Calibri"/>
      <family val="2"/>
      <scheme val="minor"/>
    </font>
    <font>
      <sz val="10"/>
      <color theme="0"/>
      <name val="Arial"/>
      <family val="2"/>
    </font>
    <font>
      <b/>
      <sz val="11"/>
      <color theme="0"/>
      <name val="Calibri"/>
      <family val="2"/>
      <scheme val="minor"/>
    </font>
    <font>
      <sz val="11"/>
      <name val="Calibri"/>
      <family val="2"/>
      <scheme val="minor"/>
    </font>
    <font>
      <b/>
      <sz val="10"/>
      <color rgb="FFFF0000"/>
      <name val="Calibri"/>
      <family val="2"/>
      <scheme val="minor"/>
    </font>
    <font>
      <sz val="11"/>
      <color theme="1"/>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
      <patternFill patternType="solid">
        <fgColor rgb="FFC6EFCE"/>
      </patternFill>
    </fill>
    <fill>
      <patternFill patternType="solid">
        <fgColor rgb="FFE2EFDA"/>
        <bgColor rgb="FF000000"/>
      </patternFill>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theme="0" tint="-0.499984740745262"/>
        <bgColor indexed="64"/>
      </patternFill>
    </fill>
    <fill>
      <patternFill patternType="solid">
        <fgColor rgb="FF002060"/>
        <bgColor indexed="64"/>
      </patternFill>
    </fill>
    <fill>
      <patternFill patternType="solid">
        <fgColor rgb="FFFFFF00"/>
        <bgColor indexed="64"/>
      </patternFill>
    </fill>
  </fills>
  <borders count="25">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theme="0" tint="-0.34998626667073579"/>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249977111117893"/>
      </right>
      <top/>
      <bottom style="thin">
        <color theme="0" tint="-0.34998626667073579"/>
      </bottom>
      <diagonal/>
    </border>
    <border>
      <left style="thin">
        <color theme="0" tint="-0.499984740745262"/>
      </left>
      <right/>
      <top style="thin">
        <color theme="0" tint="-0.499984740745262"/>
      </top>
      <bottom style="thin">
        <color theme="0" tint="-0.249977111117893"/>
      </bottom>
      <diagonal/>
    </border>
    <border>
      <left style="thin">
        <color theme="0" tint="-0.34998626667073579"/>
      </left>
      <right/>
      <top style="thin">
        <color theme="0" tint="-0.499984740745262"/>
      </top>
      <bottom style="thin">
        <color theme="0" tint="-0.249977111117893"/>
      </bottom>
      <diagonal/>
    </border>
    <border>
      <left/>
      <right/>
      <top style="thin">
        <color theme="0" tint="-0.499984740745262"/>
      </top>
      <bottom style="thin">
        <color theme="0" tint="-0.249977111117893"/>
      </bottom>
      <diagonal/>
    </border>
    <border>
      <left style="thin">
        <color theme="0" tint="-0.249977111117893"/>
      </left>
      <right style="thin">
        <color theme="0" tint="-0.499984740745262"/>
      </right>
      <top style="thin">
        <color theme="0" tint="-0.499984740745262"/>
      </top>
      <bottom style="thin">
        <color theme="0" tint="-0.499984740745262"/>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s>
  <cellStyleXfs count="8">
    <xf numFmtId="0" fontId="0" fillId="0" borderId="0"/>
    <xf numFmtId="0" fontId="1" fillId="0" borderId="0"/>
    <xf numFmtId="164" fontId="1" fillId="0" borderId="0" applyFont="0" applyFill="0" applyBorder="0" applyAlignment="0" applyProtection="0"/>
    <xf numFmtId="0" fontId="8" fillId="0" borderId="0"/>
    <xf numFmtId="9" fontId="8" fillId="0" borderId="0" applyFont="0" applyFill="0" applyBorder="0" applyAlignment="0" applyProtection="0"/>
    <xf numFmtId="0" fontId="1" fillId="0" borderId="0"/>
    <xf numFmtId="0" fontId="12" fillId="5" borderId="0" applyNumberFormat="0" applyBorder="0" applyAlignment="0" applyProtection="0"/>
    <xf numFmtId="9" fontId="29" fillId="0" borderId="0" applyFont="0" applyFill="0" applyBorder="0" applyAlignment="0" applyProtection="0"/>
  </cellStyleXfs>
  <cellXfs count="105">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vertical="top" wrapText="1"/>
    </xf>
    <xf numFmtId="0" fontId="4" fillId="3" borderId="2" xfId="0" applyFont="1" applyFill="1" applyBorder="1" applyAlignment="1">
      <alignment vertical="center" wrapText="1"/>
    </xf>
    <xf numFmtId="0" fontId="6" fillId="4" borderId="3" xfId="0" applyFont="1" applyFill="1" applyBorder="1" applyAlignment="1">
      <alignment vertical="center"/>
    </xf>
    <xf numFmtId="0" fontId="5" fillId="4" borderId="1" xfId="0" applyFont="1" applyFill="1" applyBorder="1" applyAlignment="1">
      <alignment horizontal="left" vertical="center"/>
    </xf>
    <xf numFmtId="0" fontId="4" fillId="3" borderId="2" xfId="0" applyFont="1" applyFill="1" applyBorder="1" applyAlignment="1">
      <alignment horizontal="left" vertical="center" wrapText="1"/>
    </xf>
    <xf numFmtId="0" fontId="2" fillId="0" borderId="2" xfId="0" applyFont="1" applyBorder="1" applyAlignment="1">
      <alignment horizontal="left" vertical="top"/>
    </xf>
    <xf numFmtId="0" fontId="0" fillId="0" borderId="0" xfId="0"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2" fillId="0" borderId="6" xfId="0" applyFont="1" applyBorder="1"/>
    <xf numFmtId="0" fontId="3" fillId="2" borderId="8" xfId="0" applyFont="1" applyFill="1" applyBorder="1" applyAlignment="1">
      <alignment horizontal="center" vertical="center"/>
    </xf>
    <xf numFmtId="0" fontId="3" fillId="2" borderId="9" xfId="0" applyFont="1" applyFill="1" applyBorder="1" applyAlignment="1">
      <alignment horizontal="lef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0" borderId="6" xfId="0" applyFont="1" applyBorder="1" applyAlignment="1">
      <alignment horizontal="right"/>
    </xf>
    <xf numFmtId="0" fontId="5" fillId="4" borderId="3" xfId="0" applyFont="1" applyFill="1" applyBorder="1" applyAlignment="1">
      <alignment horizontal="right" vertical="center"/>
    </xf>
    <xf numFmtId="0" fontId="3" fillId="0" borderId="2" xfId="0" applyFont="1" applyBorder="1" applyAlignment="1">
      <alignment vertical="top" wrapText="1"/>
    </xf>
    <xf numFmtId="0" fontId="3" fillId="0" borderId="2" xfId="0" applyFont="1" applyBorder="1" applyAlignment="1">
      <alignment horizontal="left" vertical="top" wrapText="1"/>
    </xf>
    <xf numFmtId="0" fontId="13" fillId="0" borderId="0" xfId="0" applyFont="1"/>
    <xf numFmtId="0" fontId="2" fillId="0" borderId="5" xfId="0" applyFont="1" applyBorder="1" applyAlignment="1">
      <alignment horizontal="right"/>
    </xf>
    <xf numFmtId="0" fontId="0" fillId="2" borderId="0" xfId="0" applyFill="1" applyAlignment="1">
      <alignment horizontal="right"/>
    </xf>
    <xf numFmtId="0" fontId="2" fillId="0" borderId="0" xfId="0" applyFont="1" applyAlignment="1">
      <alignment horizontal="right" vertical="center"/>
    </xf>
    <xf numFmtId="0" fontId="3" fillId="3" borderId="2" xfId="0" applyFont="1" applyFill="1" applyBorder="1" applyAlignment="1">
      <alignment horizontal="right" vertical="center" wrapText="1"/>
    </xf>
    <xf numFmtId="165" fontId="2" fillId="0" borderId="2" xfId="0" applyNumberFormat="1" applyFont="1" applyBorder="1" applyAlignment="1">
      <alignment horizontal="right" vertical="top" wrapText="1"/>
    </xf>
    <xf numFmtId="0" fontId="0" fillId="0" borderId="0" xfId="0" applyAlignment="1">
      <alignment horizontal="right"/>
    </xf>
    <xf numFmtId="165" fontId="12" fillId="5" borderId="2" xfId="6" applyNumberFormat="1" applyBorder="1" applyAlignment="1" applyProtection="1">
      <alignment horizontal="right" vertical="top" wrapText="1"/>
    </xf>
    <xf numFmtId="0" fontId="3" fillId="2" borderId="0" xfId="0" applyFont="1" applyFill="1" applyAlignment="1">
      <alignment horizontal="center" vertical="center"/>
    </xf>
    <xf numFmtId="0" fontId="2" fillId="2" borderId="0" xfId="0" applyFont="1" applyFill="1" applyAlignment="1">
      <alignment horizontal="left" vertical="center"/>
    </xf>
    <xf numFmtId="165" fontId="12" fillId="0" borderId="2" xfId="6" applyNumberFormat="1" applyFill="1" applyBorder="1" applyAlignment="1" applyProtection="1">
      <alignment horizontal="right" vertical="top" wrapText="1"/>
    </xf>
    <xf numFmtId="165" fontId="14" fillId="0" borderId="2" xfId="0" applyNumberFormat="1" applyFont="1" applyBorder="1" applyAlignment="1">
      <alignment horizontal="right"/>
    </xf>
    <xf numFmtId="0" fontId="15" fillId="0" borderId="13" xfId="0" applyFont="1" applyBorder="1"/>
    <xf numFmtId="3" fontId="16" fillId="0" borderId="2" xfId="6" quotePrefix="1" applyNumberFormat="1" applyFont="1" applyFill="1" applyBorder="1" applyAlignment="1" applyProtection="1">
      <alignment horizontal="left" vertical="top" wrapText="1"/>
    </xf>
    <xf numFmtId="0" fontId="6" fillId="4" borderId="3" xfId="0" applyFont="1" applyFill="1" applyBorder="1" applyAlignment="1">
      <alignment vertical="center" wrapText="1"/>
    </xf>
    <xf numFmtId="0" fontId="2" fillId="2" borderId="0" xfId="0" applyFont="1" applyFill="1" applyAlignment="1">
      <alignment vertical="center"/>
    </xf>
    <xf numFmtId="0" fontId="0" fillId="0" borderId="2" xfId="0" applyBorder="1"/>
    <xf numFmtId="0" fontId="0" fillId="0" borderId="2" xfId="0" applyBorder="1" applyAlignment="1">
      <alignment horizontal="left"/>
    </xf>
    <xf numFmtId="0" fontId="13" fillId="0" borderId="2" xfId="0" applyFont="1" applyBorder="1"/>
    <xf numFmtId="165" fontId="0" fillId="0" borderId="2" xfId="0" applyNumberFormat="1" applyBorder="1" applyAlignment="1">
      <alignment horizontal="right"/>
    </xf>
    <xf numFmtId="0" fontId="1" fillId="0" borderId="0" xfId="0" applyFont="1" applyAlignment="1">
      <alignment vertical="top" wrapText="1"/>
    </xf>
    <xf numFmtId="0" fontId="1" fillId="0" borderId="0" xfId="0" applyFont="1" applyAlignment="1">
      <alignment horizontal="center" vertical="center" wrapText="1"/>
    </xf>
    <xf numFmtId="0" fontId="20" fillId="7" borderId="14" xfId="0" applyFont="1" applyFill="1" applyBorder="1"/>
    <xf numFmtId="0" fontId="21" fillId="7" borderId="15" xfId="0" applyFont="1" applyFill="1" applyBorder="1"/>
    <xf numFmtId="0" fontId="21" fillId="0" borderId="0" xfId="0" applyFont="1"/>
    <xf numFmtId="0" fontId="22" fillId="0" borderId="0" xfId="0" applyFont="1"/>
    <xf numFmtId="0" fontId="23" fillId="7" borderId="16" xfId="0" applyFont="1" applyFill="1" applyBorder="1"/>
    <xf numFmtId="0" fontId="23" fillId="7" borderId="15" xfId="0" applyFont="1" applyFill="1" applyBorder="1"/>
    <xf numFmtId="0" fontId="23" fillId="0" borderId="0" xfId="0" applyFont="1"/>
    <xf numFmtId="164" fontId="0" fillId="0" borderId="0" xfId="2" applyFont="1" applyFill="1" applyBorder="1"/>
    <xf numFmtId="0" fontId="0" fillId="0" borderId="19" xfId="0" applyBorder="1"/>
    <xf numFmtId="0" fontId="1" fillId="0" borderId="19" xfId="0" applyFont="1" applyBorder="1"/>
    <xf numFmtId="0" fontId="23" fillId="0" borderId="14" xfId="0" applyFont="1" applyBorder="1"/>
    <xf numFmtId="0" fontId="1" fillId="0" borderId="0" xfId="0" applyFont="1"/>
    <xf numFmtId="0" fontId="0" fillId="0" borderId="19" xfId="0" applyBorder="1" applyAlignment="1">
      <alignment wrapText="1"/>
    </xf>
    <xf numFmtId="0" fontId="1" fillId="0" borderId="20" xfId="0" applyFont="1" applyBorder="1" applyAlignment="1">
      <alignment wrapText="1"/>
    </xf>
    <xf numFmtId="0" fontId="0" fillId="8" borderId="17" xfId="0" applyFill="1" applyBorder="1"/>
    <xf numFmtId="0" fontId="1" fillId="8" borderId="18" xfId="0" applyFont="1" applyFill="1" applyBorder="1"/>
    <xf numFmtId="0" fontId="1" fillId="8" borderId="18" xfId="0" applyFont="1" applyFill="1" applyBorder="1" applyAlignment="1">
      <alignment wrapText="1"/>
    </xf>
    <xf numFmtId="0" fontId="18" fillId="9" borderId="0" xfId="0" applyFont="1" applyFill="1"/>
    <xf numFmtId="0" fontId="0" fillId="10" borderId="0" xfId="0" applyFill="1" applyAlignment="1">
      <alignment wrapText="1"/>
    </xf>
    <xf numFmtId="0" fontId="26" fillId="10" borderId="0" xfId="0" applyFont="1" applyFill="1"/>
    <xf numFmtId="0" fontId="26" fillId="10" borderId="0" xfId="0" applyFont="1" applyFill="1" applyAlignment="1">
      <alignment horizontal="center"/>
    </xf>
    <xf numFmtId="0" fontId="27" fillId="0" borderId="0" xfId="0" applyFont="1" applyAlignment="1">
      <alignment wrapText="1"/>
    </xf>
    <xf numFmtId="0" fontId="27" fillId="0" borderId="0" xfId="0" applyFont="1"/>
    <xf numFmtId="0" fontId="27" fillId="0" borderId="0" xfId="0" applyFont="1" applyAlignment="1">
      <alignment horizontal="center" wrapText="1"/>
    </xf>
    <xf numFmtId="0" fontId="2" fillId="0" borderId="2" xfId="0" applyFont="1" applyBorder="1" applyAlignment="1">
      <alignment horizontal="left" vertical="top" wrapText="1"/>
    </xf>
    <xf numFmtId="0" fontId="5" fillId="4" borderId="1" xfId="0" applyFont="1" applyFill="1" applyBorder="1" applyAlignment="1">
      <alignment horizontal="left" vertical="center" wrapText="1"/>
    </xf>
    <xf numFmtId="0" fontId="2" fillId="0" borderId="2" xfId="0" quotePrefix="1" applyFont="1" applyBorder="1" applyAlignment="1">
      <alignment horizontal="left" vertical="top"/>
    </xf>
    <xf numFmtId="0" fontId="26" fillId="4" borderId="2" xfId="0" applyFont="1" applyFill="1" applyBorder="1" applyAlignment="1">
      <alignment horizontal="center"/>
    </xf>
    <xf numFmtId="0" fontId="13" fillId="0" borderId="0" xfId="0" applyFont="1" applyAlignment="1">
      <alignment wrapText="1"/>
    </xf>
    <xf numFmtId="0" fontId="13" fillId="0" borderId="0" xfId="0" quotePrefix="1" applyFont="1" applyAlignment="1">
      <alignment wrapText="1"/>
    </xf>
    <xf numFmtId="0" fontId="26" fillId="0" borderId="0" xfId="0" applyFont="1" applyAlignment="1">
      <alignment horizontal="center"/>
    </xf>
    <xf numFmtId="0" fontId="0" fillId="0" borderId="2" xfId="0" applyBorder="1" applyAlignment="1">
      <alignment wrapText="1"/>
    </xf>
    <xf numFmtId="0" fontId="0" fillId="0" borderId="2" xfId="0" quotePrefix="1" applyBorder="1" applyAlignment="1">
      <alignment wrapText="1"/>
    </xf>
    <xf numFmtId="165" fontId="12" fillId="5" borderId="2" xfId="6" applyNumberFormat="1" applyBorder="1" applyAlignment="1" applyProtection="1">
      <alignment horizontal="left" vertical="top" wrapText="1"/>
    </xf>
    <xf numFmtId="0" fontId="28" fillId="11" borderId="6" xfId="0" applyFont="1" applyFill="1" applyBorder="1"/>
    <xf numFmtId="0" fontId="5" fillId="11" borderId="6" xfId="0" applyFont="1" applyFill="1" applyBorder="1"/>
    <xf numFmtId="3" fontId="10" fillId="11" borderId="12" xfId="0" applyNumberFormat="1" applyFont="1" applyFill="1" applyBorder="1" applyAlignment="1">
      <alignment horizontal="right"/>
    </xf>
    <xf numFmtId="0" fontId="9" fillId="11" borderId="7" xfId="0" applyFont="1" applyFill="1" applyBorder="1" applyAlignment="1">
      <alignment horizontal="left"/>
    </xf>
    <xf numFmtId="0" fontId="6" fillId="11" borderId="6" xfId="0" applyFont="1" applyFill="1" applyBorder="1"/>
    <xf numFmtId="165" fontId="27" fillId="0" borderId="2" xfId="6" applyNumberFormat="1" applyFont="1" applyFill="1" applyBorder="1" applyAlignment="1" applyProtection="1">
      <alignment horizontal="left" vertical="top" wrapText="1"/>
    </xf>
    <xf numFmtId="0" fontId="13" fillId="0" borderId="2" xfId="0" quotePrefix="1" applyFont="1" applyBorder="1" applyAlignment="1">
      <alignment horizontal="center" wrapText="1"/>
    </xf>
    <xf numFmtId="0" fontId="13" fillId="0" borderId="2" xfId="0" applyFont="1" applyBorder="1" applyAlignment="1">
      <alignment horizontal="center" wrapText="1"/>
    </xf>
    <xf numFmtId="164" fontId="24" fillId="0" borderId="0" xfId="2" applyFont="1" applyFill="1" applyBorder="1"/>
    <xf numFmtId="0" fontId="23" fillId="7" borderId="24" xfId="0" applyFont="1" applyFill="1" applyBorder="1"/>
    <xf numFmtId="0" fontId="0" fillId="0" borderId="0" xfId="0" applyAlignment="1">
      <alignment wrapText="1"/>
    </xf>
    <xf numFmtId="0" fontId="1" fillId="0" borderId="0" xfId="0" applyFont="1" applyAlignment="1">
      <alignment wrapText="1"/>
    </xf>
    <xf numFmtId="0" fontId="0" fillId="0" borderId="0" xfId="0" applyAlignment="1">
      <alignment vertical="top"/>
    </xf>
    <xf numFmtId="0" fontId="26" fillId="0" borderId="0" xfId="0" applyFont="1"/>
    <xf numFmtId="0" fontId="17" fillId="6" borderId="21" xfId="0" applyFont="1" applyFill="1" applyBorder="1" applyProtection="1">
      <protection locked="0"/>
    </xf>
    <xf numFmtId="0" fontId="19" fillId="6" borderId="22" xfId="0" applyFont="1" applyFill="1" applyBorder="1" applyProtection="1">
      <protection locked="0"/>
    </xf>
    <xf numFmtId="0" fontId="18" fillId="6" borderId="23" xfId="0" applyFont="1" applyFill="1" applyBorder="1" applyProtection="1">
      <protection locked="0"/>
    </xf>
    <xf numFmtId="165" fontId="12" fillId="5" borderId="2" xfId="6" applyNumberFormat="1" applyBorder="1" applyAlignment="1" applyProtection="1">
      <alignment horizontal="right" vertical="top" wrapText="1"/>
      <protection locked="0"/>
    </xf>
    <xf numFmtId="9" fontId="24" fillId="4" borderId="2" xfId="7" applyFont="1" applyFill="1" applyBorder="1" applyProtection="1">
      <protection locked="0"/>
    </xf>
    <xf numFmtId="9" fontId="25" fillId="4" borderId="2" xfId="7" applyFont="1" applyFill="1" applyBorder="1" applyProtection="1">
      <protection locked="0"/>
    </xf>
    <xf numFmtId="166" fontId="24" fillId="4" borderId="2" xfId="2" applyNumberFormat="1" applyFont="1" applyFill="1" applyBorder="1" applyProtection="1">
      <protection locked="0"/>
    </xf>
    <xf numFmtId="164" fontId="24" fillId="4" borderId="2" xfId="2" applyFont="1" applyFill="1" applyBorder="1" applyProtection="1">
      <protection locked="0"/>
    </xf>
    <xf numFmtId="0" fontId="2" fillId="12" borderId="2" xfId="0" applyFont="1" applyFill="1" applyBorder="1" applyAlignment="1">
      <alignment horizontal="left" vertical="top" wrapText="1"/>
    </xf>
    <xf numFmtId="0" fontId="26" fillId="4" borderId="2" xfId="0" applyFont="1" applyFill="1" applyBorder="1" applyAlignment="1">
      <alignment horizontal="center" wrapText="1"/>
    </xf>
    <xf numFmtId="0" fontId="26" fillId="4" borderId="2" xfId="0" applyFont="1" applyFill="1" applyBorder="1" applyAlignment="1">
      <alignment horizontal="center"/>
    </xf>
    <xf numFmtId="0" fontId="26" fillId="10" borderId="3" xfId="0" applyFont="1" applyFill="1" applyBorder="1" applyAlignment="1">
      <alignment horizontal="center" wrapText="1"/>
    </xf>
    <xf numFmtId="0" fontId="2" fillId="2" borderId="4" xfId="0" applyFont="1" applyFill="1" applyBorder="1" applyAlignment="1">
      <alignment horizontal="left" vertical="center"/>
    </xf>
  </cellXfs>
  <cellStyles count="8">
    <cellStyle name="Euro" xfId="2" xr:uid="{00000000-0005-0000-0000-000000000000}"/>
    <cellStyle name="Goed" xfId="6" builtinId="26"/>
    <cellStyle name="Procent" xfId="7" builtinId="5"/>
    <cellStyle name="Procent 2" xfId="4" xr:uid="{00000000-0005-0000-0000-000002000000}"/>
    <cellStyle name="Standaard" xfId="0" builtinId="0"/>
    <cellStyle name="Standaard 2" xfId="1" xr:uid="{00000000-0005-0000-0000-000004000000}"/>
    <cellStyle name="Standaard 2 2" xfId="5" xr:uid="{00000000-0005-0000-0000-000005000000}"/>
    <cellStyle name="Standaard 3" xfId="3" xr:uid="{00000000-0005-0000-0000-000006000000}"/>
  </cellStyles>
  <dxfs count="0"/>
  <tableStyles count="0" defaultTableStyle="TableStyleMedium2" defaultPivotStyle="PivotStyleLight16"/>
  <colors>
    <mruColors>
      <color rgb="FFF0D5D4"/>
      <color rgb="FFF9EEED"/>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A745-801F-9442-BC23-3D599B340423}">
  <dimension ref="A1:D9"/>
  <sheetViews>
    <sheetView tabSelected="1" zoomScale="160" workbookViewId="0">
      <selection activeCell="A8" sqref="A8"/>
    </sheetView>
  </sheetViews>
  <sheetFormatPr defaultColWidth="11.42578125" defaultRowHeight="15" x14ac:dyDescent="0.25"/>
  <cols>
    <col min="1" max="1" width="54" customWidth="1"/>
    <col min="2" max="2" width="63.140625" customWidth="1"/>
  </cols>
  <sheetData>
    <row r="1" spans="1:4" x14ac:dyDescent="0.25">
      <c r="A1" s="71" t="s">
        <v>0</v>
      </c>
      <c r="B1" s="74"/>
      <c r="C1" s="74"/>
      <c r="D1" s="74"/>
    </row>
    <row r="2" spans="1:4" ht="30" x14ac:dyDescent="0.25">
      <c r="A2" s="75" t="s">
        <v>1</v>
      </c>
    </row>
    <row r="3" spans="1:4" ht="15.95" customHeight="1" x14ac:dyDescent="0.25">
      <c r="A3" s="85" t="s">
        <v>2</v>
      </c>
      <c r="B3" s="72"/>
      <c r="C3" s="72"/>
      <c r="D3" s="72"/>
    </row>
    <row r="4" spans="1:4" ht="179.1" customHeight="1" x14ac:dyDescent="0.25">
      <c r="A4" s="75" t="s">
        <v>123</v>
      </c>
    </row>
    <row r="5" spans="1:4" ht="18.95" customHeight="1" x14ac:dyDescent="0.25">
      <c r="A5" s="84" t="s">
        <v>3</v>
      </c>
      <c r="B5" s="73"/>
      <c r="C5" s="73"/>
      <c r="D5" s="73"/>
    </row>
    <row r="6" spans="1:4" ht="140.1" customHeight="1" x14ac:dyDescent="0.25">
      <c r="A6" s="75" t="s">
        <v>124</v>
      </c>
      <c r="C6" s="88"/>
    </row>
    <row r="7" spans="1:4" ht="221.1" customHeight="1" x14ac:dyDescent="0.25">
      <c r="A7" s="76" t="s">
        <v>125</v>
      </c>
      <c r="B7" s="90"/>
      <c r="C7" s="88"/>
    </row>
    <row r="8" spans="1:4" ht="105.75" customHeight="1" x14ac:dyDescent="0.25">
      <c r="A8" s="76" t="s">
        <v>144</v>
      </c>
      <c r="C8" s="89"/>
    </row>
    <row r="9" spans="1:4" ht="32.1"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7CF59-2E70-4F4F-9BDE-4B22C39A8A36}">
  <dimension ref="A1:G46"/>
  <sheetViews>
    <sheetView zoomScale="150" workbookViewId="0">
      <selection activeCell="D12" sqref="D12"/>
    </sheetView>
  </sheetViews>
  <sheetFormatPr defaultColWidth="11.42578125" defaultRowHeight="15" x14ac:dyDescent="0.25"/>
  <cols>
    <col min="1" max="1" width="26" customWidth="1"/>
  </cols>
  <sheetData>
    <row r="1" spans="1:7" x14ac:dyDescent="0.25">
      <c r="A1" s="101" t="s">
        <v>4</v>
      </c>
      <c r="B1" s="101"/>
      <c r="C1" s="101"/>
      <c r="D1" s="101"/>
      <c r="E1" s="101"/>
      <c r="F1" s="101"/>
      <c r="G1" s="101"/>
    </row>
    <row r="2" spans="1:7" ht="32.1" customHeight="1" x14ac:dyDescent="0.25">
      <c r="A2" s="103" t="s">
        <v>5</v>
      </c>
      <c r="B2" s="103"/>
      <c r="C2" s="62"/>
      <c r="D2" s="62"/>
      <c r="E2" s="62"/>
      <c r="F2" s="62"/>
      <c r="G2" s="62"/>
    </row>
    <row r="3" spans="1:7" s="66" customFormat="1" x14ac:dyDescent="0.25">
      <c r="A3" s="65" t="s">
        <v>6</v>
      </c>
      <c r="B3" s="67"/>
      <c r="C3" s="65"/>
      <c r="D3" s="65"/>
      <c r="E3" s="65"/>
      <c r="F3" s="65"/>
      <c r="G3" s="65"/>
    </row>
    <row r="4" spans="1:7" x14ac:dyDescent="0.25">
      <c r="A4" t="s">
        <v>7</v>
      </c>
    </row>
    <row r="5" spans="1:7" x14ac:dyDescent="0.25">
      <c r="A5" t="s">
        <v>8</v>
      </c>
    </row>
    <row r="6" spans="1:7" x14ac:dyDescent="0.25">
      <c r="A6" t="s">
        <v>9</v>
      </c>
    </row>
    <row r="7" spans="1:7" x14ac:dyDescent="0.25">
      <c r="A7" t="s">
        <v>127</v>
      </c>
    </row>
    <row r="8" spans="1:7" x14ac:dyDescent="0.25">
      <c r="A8" t="s">
        <v>10</v>
      </c>
    </row>
    <row r="9" spans="1:7" x14ac:dyDescent="0.25">
      <c r="A9" t="s">
        <v>11</v>
      </c>
    </row>
    <row r="10" spans="1:7" x14ac:dyDescent="0.25">
      <c r="A10" t="s">
        <v>12</v>
      </c>
    </row>
    <row r="11" spans="1:7" x14ac:dyDescent="0.25">
      <c r="A11" t="s">
        <v>13</v>
      </c>
    </row>
    <row r="12" spans="1:7" x14ac:dyDescent="0.25">
      <c r="A12" s="63" t="s">
        <v>14</v>
      </c>
      <c r="B12" s="64"/>
      <c r="C12" s="63"/>
      <c r="D12" s="63"/>
      <c r="E12" s="63"/>
      <c r="F12" s="63"/>
      <c r="G12" s="63"/>
    </row>
    <row r="13" spans="1:7" x14ac:dyDescent="0.25">
      <c r="A13" t="s">
        <v>126</v>
      </c>
    </row>
    <row r="14" spans="1:7" x14ac:dyDescent="0.25">
      <c r="A14" t="s">
        <v>15</v>
      </c>
    </row>
    <row r="15" spans="1:7" x14ac:dyDescent="0.25">
      <c r="A15" t="s">
        <v>16</v>
      </c>
    </row>
    <row r="16" spans="1:7" x14ac:dyDescent="0.25">
      <c r="A16" t="s">
        <v>128</v>
      </c>
    </row>
    <row r="17" spans="1:7" x14ac:dyDescent="0.25">
      <c r="A17" s="102" t="s">
        <v>17</v>
      </c>
      <c r="B17" s="102"/>
      <c r="C17" s="102"/>
      <c r="D17" s="102"/>
      <c r="E17" s="102"/>
      <c r="F17" s="102"/>
      <c r="G17" s="102"/>
    </row>
    <row r="18" spans="1:7" x14ac:dyDescent="0.25">
      <c r="A18" s="63" t="s">
        <v>18</v>
      </c>
      <c r="B18" s="63"/>
      <c r="C18" s="63"/>
      <c r="D18" s="63"/>
      <c r="E18" s="63"/>
      <c r="F18" s="63"/>
      <c r="G18" s="63"/>
    </row>
    <row r="19" spans="1:7" x14ac:dyDescent="0.25">
      <c r="A19" s="66" t="s">
        <v>131</v>
      </c>
      <c r="B19" s="91"/>
      <c r="C19" s="91"/>
      <c r="D19" s="91"/>
      <c r="E19" s="91"/>
      <c r="F19" s="91"/>
      <c r="G19" s="91"/>
    </row>
    <row r="20" spans="1:7" x14ac:dyDescent="0.25">
      <c r="A20" t="s">
        <v>143</v>
      </c>
    </row>
    <row r="21" spans="1:7" x14ac:dyDescent="0.25">
      <c r="A21" t="s">
        <v>141</v>
      </c>
    </row>
    <row r="22" spans="1:7" x14ac:dyDescent="0.25">
      <c r="A22" s="63" t="s">
        <v>19</v>
      </c>
      <c r="B22" s="63"/>
      <c r="C22" s="63"/>
      <c r="D22" s="63"/>
      <c r="E22" s="63"/>
      <c r="F22" s="63"/>
      <c r="G22" s="63"/>
    </row>
    <row r="23" spans="1:7" x14ac:dyDescent="0.25">
      <c r="A23" t="s">
        <v>132</v>
      </c>
    </row>
    <row r="24" spans="1:7" x14ac:dyDescent="0.25">
      <c r="A24" t="s">
        <v>142</v>
      </c>
    </row>
    <row r="25" spans="1:7" x14ac:dyDescent="0.25">
      <c r="A25" t="s">
        <v>133</v>
      </c>
    </row>
    <row r="26" spans="1:7" x14ac:dyDescent="0.25">
      <c r="A26" s="102" t="s">
        <v>20</v>
      </c>
      <c r="B26" s="102"/>
      <c r="C26" s="102"/>
      <c r="D26" s="102"/>
      <c r="E26" s="102"/>
      <c r="F26" s="102"/>
      <c r="G26" s="102"/>
    </row>
    <row r="27" spans="1:7" x14ac:dyDescent="0.25">
      <c r="A27" s="63" t="s">
        <v>21</v>
      </c>
      <c r="B27" s="63"/>
      <c r="C27" s="63"/>
      <c r="D27" s="63"/>
      <c r="E27" s="63"/>
      <c r="F27" s="63"/>
      <c r="G27" s="63"/>
    </row>
    <row r="28" spans="1:7" x14ac:dyDescent="0.25">
      <c r="A28" t="s">
        <v>22</v>
      </c>
    </row>
    <row r="29" spans="1:7" x14ac:dyDescent="0.25">
      <c r="A29" t="s">
        <v>23</v>
      </c>
    </row>
    <row r="30" spans="1:7" x14ac:dyDescent="0.25">
      <c r="A30" t="s">
        <v>135</v>
      </c>
    </row>
    <row r="31" spans="1:7" x14ac:dyDescent="0.25">
      <c r="A31" t="s">
        <v>26</v>
      </c>
    </row>
    <row r="32" spans="1:7" x14ac:dyDescent="0.25">
      <c r="A32" s="63" t="s">
        <v>24</v>
      </c>
      <c r="B32" s="63"/>
      <c r="C32" s="63"/>
      <c r="D32" s="63"/>
      <c r="E32" s="63"/>
      <c r="F32" s="63"/>
      <c r="G32" s="63"/>
    </row>
    <row r="33" spans="1:7" x14ac:dyDescent="0.25">
      <c r="A33" t="s">
        <v>25</v>
      </c>
    </row>
    <row r="34" spans="1:7" x14ac:dyDescent="0.25">
      <c r="A34" t="s">
        <v>134</v>
      </c>
    </row>
    <row r="35" spans="1:7" x14ac:dyDescent="0.25">
      <c r="A35" s="102" t="s">
        <v>27</v>
      </c>
      <c r="B35" s="102"/>
      <c r="C35" s="102"/>
      <c r="D35" s="102"/>
      <c r="E35" s="102"/>
      <c r="F35" s="102"/>
      <c r="G35" s="102"/>
    </row>
    <row r="36" spans="1:7" x14ac:dyDescent="0.25">
      <c r="A36" s="63" t="s">
        <v>28</v>
      </c>
      <c r="B36" s="63"/>
      <c r="C36" s="63"/>
      <c r="D36" s="63"/>
      <c r="E36" s="63"/>
      <c r="F36" s="63"/>
      <c r="G36" s="63"/>
    </row>
    <row r="37" spans="1:7" x14ac:dyDescent="0.25">
      <c r="A37" t="s">
        <v>29</v>
      </c>
    </row>
    <row r="38" spans="1:7" x14ac:dyDescent="0.25">
      <c r="A38" t="s">
        <v>30</v>
      </c>
    </row>
    <row r="39" spans="1:7" x14ac:dyDescent="0.25">
      <c r="A39" t="s">
        <v>137</v>
      </c>
    </row>
    <row r="40" spans="1:7" x14ac:dyDescent="0.25">
      <c r="A40" t="s">
        <v>31</v>
      </c>
    </row>
    <row r="41" spans="1:7" x14ac:dyDescent="0.25">
      <c r="A41" t="s">
        <v>136</v>
      </c>
    </row>
    <row r="42" spans="1:7" x14ac:dyDescent="0.25">
      <c r="A42" s="63" t="s">
        <v>32</v>
      </c>
      <c r="B42" s="63"/>
      <c r="C42" s="63"/>
      <c r="D42" s="63"/>
      <c r="E42" s="63"/>
      <c r="F42" s="63"/>
      <c r="G42" s="63"/>
    </row>
    <row r="43" spans="1:7" x14ac:dyDescent="0.25">
      <c r="A43" t="s">
        <v>33</v>
      </c>
    </row>
    <row r="44" spans="1:7" x14ac:dyDescent="0.25">
      <c r="A44" t="s">
        <v>34</v>
      </c>
    </row>
    <row r="45" spans="1:7" x14ac:dyDescent="0.25">
      <c r="A45" t="s">
        <v>138</v>
      </c>
    </row>
    <row r="46" spans="1:7" x14ac:dyDescent="0.25">
      <c r="A46" t="s">
        <v>139</v>
      </c>
    </row>
  </sheetData>
  <mergeCells count="5">
    <mergeCell ref="A1:G1"/>
    <mergeCell ref="A17:G17"/>
    <mergeCell ref="A26:G26"/>
    <mergeCell ref="A35:G35"/>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
  <sheetViews>
    <sheetView topLeftCell="A22" zoomScale="140" zoomScaleNormal="140" workbookViewId="0">
      <selection activeCell="C22" sqref="C22"/>
    </sheetView>
  </sheetViews>
  <sheetFormatPr defaultColWidth="8.85546875" defaultRowHeight="15" x14ac:dyDescent="0.25"/>
  <cols>
    <col min="1" max="1" width="20.85546875" style="10" customWidth="1"/>
    <col min="2" max="2" width="57" customWidth="1"/>
    <col min="3" max="3" width="75.85546875" customWidth="1"/>
    <col min="4" max="4" width="60.28515625" customWidth="1"/>
    <col min="5" max="5" width="34.42578125" style="28" customWidth="1"/>
    <col min="7" max="7" width="17.85546875" customWidth="1"/>
  </cols>
  <sheetData>
    <row r="1" spans="1:8" x14ac:dyDescent="0.25">
      <c r="A1" s="11"/>
      <c r="B1" s="1"/>
      <c r="C1" s="1"/>
      <c r="D1" s="1"/>
      <c r="E1" s="23"/>
    </row>
    <row r="2" spans="1:8" ht="18.75" x14ac:dyDescent="0.3">
      <c r="A2" s="81" t="s">
        <v>35</v>
      </c>
      <c r="B2" s="82"/>
      <c r="C2" s="78"/>
      <c r="D2" s="79"/>
      <c r="E2" s="80" t="s">
        <v>36</v>
      </c>
    </row>
    <row r="3" spans="1:8" x14ac:dyDescent="0.25">
      <c r="A3" s="12"/>
      <c r="B3" s="13"/>
      <c r="C3" s="13"/>
      <c r="D3" s="13"/>
      <c r="E3" s="18"/>
    </row>
    <row r="4" spans="1:8" x14ac:dyDescent="0.25">
      <c r="A4" s="15" t="s">
        <v>37</v>
      </c>
      <c r="B4" s="16" t="s">
        <v>38</v>
      </c>
      <c r="C4" s="17"/>
      <c r="D4" s="37"/>
      <c r="E4" s="24"/>
    </row>
    <row r="5" spans="1:8" x14ac:dyDescent="0.25">
      <c r="A5" s="14"/>
      <c r="B5" s="104" t="s">
        <v>140</v>
      </c>
      <c r="C5" s="104"/>
      <c r="D5" s="31"/>
      <c r="E5" s="24"/>
    </row>
    <row r="6" spans="1:8" x14ac:dyDescent="0.25">
      <c r="A6" s="30"/>
      <c r="B6" s="31" t="s">
        <v>39</v>
      </c>
      <c r="C6" s="31"/>
      <c r="D6" s="31"/>
      <c r="E6" s="24"/>
    </row>
    <row r="7" spans="1:8" x14ac:dyDescent="0.25">
      <c r="A7" s="30"/>
      <c r="B7" s="31" t="s">
        <v>40</v>
      </c>
      <c r="C7" s="31"/>
      <c r="D7" s="31"/>
      <c r="E7" s="24"/>
    </row>
    <row r="8" spans="1:8" ht="15.75" thickBot="1" x14ac:dyDescent="0.3">
      <c r="A8" s="2"/>
      <c r="B8" s="3"/>
      <c r="C8" s="3"/>
      <c r="D8" s="3"/>
      <c r="E8" s="25"/>
    </row>
    <row r="9" spans="1:8" ht="21" thickBot="1" x14ac:dyDescent="0.35">
      <c r="A9" s="44" t="s">
        <v>41</v>
      </c>
      <c r="B9" s="44"/>
      <c r="C9" s="45"/>
      <c r="D9" s="46"/>
      <c r="E9" s="46"/>
      <c r="F9" s="46"/>
      <c r="H9" s="47" t="s">
        <v>42</v>
      </c>
    </row>
    <row r="10" spans="1:8" ht="15.75" thickBot="1" x14ac:dyDescent="0.3">
      <c r="A10" s="48" t="s">
        <v>43</v>
      </c>
      <c r="B10" s="49" t="s">
        <v>44</v>
      </c>
      <c r="C10" s="87" t="s">
        <v>45</v>
      </c>
      <c r="D10" s="50"/>
      <c r="E10"/>
      <c r="F10" s="50"/>
    </row>
    <row r="11" spans="1:8" x14ac:dyDescent="0.25">
      <c r="A11" s="58" t="s">
        <v>46</v>
      </c>
      <c r="B11" s="98">
        <v>0</v>
      </c>
      <c r="C11" s="99">
        <v>0</v>
      </c>
      <c r="D11" s="86"/>
      <c r="E11"/>
      <c r="F11" s="51"/>
    </row>
    <row r="12" spans="1:8" x14ac:dyDescent="0.25">
      <c r="A12" s="59" t="s">
        <v>47</v>
      </c>
      <c r="B12" s="98">
        <v>0</v>
      </c>
      <c r="C12" s="99">
        <v>0</v>
      </c>
      <c r="D12" s="86"/>
      <c r="E12"/>
      <c r="F12" s="51"/>
    </row>
    <row r="13" spans="1:8" x14ac:dyDescent="0.25">
      <c r="A13" s="59" t="s">
        <v>48</v>
      </c>
      <c r="B13" s="98">
        <v>0</v>
      </c>
      <c r="C13" s="99">
        <v>0</v>
      </c>
      <c r="D13" s="86"/>
      <c r="E13"/>
      <c r="F13" s="51"/>
    </row>
    <row r="14" spans="1:8" x14ac:dyDescent="0.25">
      <c r="A14" s="59" t="s">
        <v>49</v>
      </c>
      <c r="B14" s="98">
        <v>0</v>
      </c>
      <c r="C14" s="99">
        <v>0</v>
      </c>
      <c r="D14" s="86"/>
      <c r="E14"/>
      <c r="F14" s="51"/>
    </row>
    <row r="15" spans="1:8" x14ac:dyDescent="0.25">
      <c r="A15" s="59" t="s">
        <v>50</v>
      </c>
      <c r="B15" s="98">
        <v>0</v>
      </c>
      <c r="C15" s="99">
        <v>0</v>
      </c>
      <c r="D15" s="86"/>
      <c r="E15"/>
      <c r="F15" s="51"/>
    </row>
    <row r="16" spans="1:8" x14ac:dyDescent="0.25">
      <c r="A16" s="59" t="s">
        <v>51</v>
      </c>
      <c r="B16" s="98">
        <v>0</v>
      </c>
      <c r="C16" s="99">
        <v>0</v>
      </c>
      <c r="D16" s="86"/>
      <c r="E16"/>
      <c r="F16" s="51"/>
    </row>
    <row r="17" spans="1:6" x14ac:dyDescent="0.25">
      <c r="A17" s="59" t="s">
        <v>52</v>
      </c>
      <c r="B17" s="98">
        <v>0</v>
      </c>
      <c r="C17" s="99">
        <v>0</v>
      </c>
      <c r="D17" s="86"/>
      <c r="E17"/>
      <c r="F17" s="51"/>
    </row>
    <row r="18" spans="1:6" ht="26.25" x14ac:dyDescent="0.25">
      <c r="A18" s="60" t="s">
        <v>53</v>
      </c>
      <c r="B18" s="98">
        <v>0</v>
      </c>
      <c r="C18" s="99">
        <v>0</v>
      </c>
      <c r="D18" s="86"/>
      <c r="E18"/>
      <c r="F18" s="51"/>
    </row>
    <row r="19" spans="1:6" ht="26.25" x14ac:dyDescent="0.25">
      <c r="A19" s="60" t="s">
        <v>54</v>
      </c>
      <c r="B19" s="98">
        <v>0</v>
      </c>
      <c r="C19" s="99"/>
      <c r="D19" s="86"/>
      <c r="E19"/>
      <c r="F19" s="51"/>
    </row>
    <row r="20" spans="1:6" ht="26.25" x14ac:dyDescent="0.25">
      <c r="A20" s="60" t="s">
        <v>55</v>
      </c>
      <c r="B20" s="98">
        <v>0</v>
      </c>
      <c r="C20" s="99">
        <v>0</v>
      </c>
      <c r="D20" s="86"/>
      <c r="E20"/>
      <c r="F20" s="51"/>
    </row>
    <row r="21" spans="1:6" x14ac:dyDescent="0.25">
      <c r="A21" s="59" t="s">
        <v>56</v>
      </c>
      <c r="B21" s="98">
        <v>0</v>
      </c>
      <c r="C21" s="99">
        <v>0</v>
      </c>
      <c r="D21" s="86"/>
      <c r="E21"/>
      <c r="F21" s="51"/>
    </row>
    <row r="22" spans="1:6" ht="26.25" x14ac:dyDescent="0.25">
      <c r="A22" s="60" t="s">
        <v>57</v>
      </c>
      <c r="B22" s="98">
        <v>0</v>
      </c>
      <c r="C22" s="99">
        <v>0</v>
      </c>
      <c r="D22" s="86"/>
      <c r="E22"/>
      <c r="F22" s="51"/>
    </row>
    <row r="23" spans="1:6" x14ac:dyDescent="0.25">
      <c r="A23" s="59" t="s">
        <v>58</v>
      </c>
      <c r="B23" s="98">
        <v>0</v>
      </c>
      <c r="C23" s="99">
        <v>0</v>
      </c>
      <c r="D23" s="86"/>
      <c r="E23"/>
      <c r="F23" s="51"/>
    </row>
    <row r="24" spans="1:6" x14ac:dyDescent="0.25">
      <c r="A24" s="59" t="s">
        <v>59</v>
      </c>
      <c r="B24" s="98">
        <v>0</v>
      </c>
      <c r="C24" s="99">
        <v>0</v>
      </c>
      <c r="D24" s="86"/>
      <c r="E24"/>
      <c r="F24" s="51"/>
    </row>
    <row r="25" spans="1:6" x14ac:dyDescent="0.25">
      <c r="A25" s="52"/>
      <c r="E25"/>
    </row>
    <row r="26" spans="1:6" x14ac:dyDescent="0.25">
      <c r="A26" s="53" t="s">
        <v>60</v>
      </c>
      <c r="E26"/>
    </row>
    <row r="27" spans="1:6" ht="15.75" thickBot="1" x14ac:dyDescent="0.3">
      <c r="A27" s="52"/>
      <c r="E27"/>
    </row>
    <row r="28" spans="1:6" ht="15.75" thickBot="1" x14ac:dyDescent="0.3">
      <c r="A28" s="54" t="s">
        <v>61</v>
      </c>
      <c r="B28" s="54" t="s">
        <v>62</v>
      </c>
      <c r="C28" s="50"/>
      <c r="D28" s="50"/>
      <c r="E28" s="50"/>
      <c r="F28" s="50"/>
    </row>
    <row r="29" spans="1:6" ht="30" x14ac:dyDescent="0.25">
      <c r="A29" s="56" t="s">
        <v>63</v>
      </c>
      <c r="B29" s="96"/>
      <c r="E29"/>
    </row>
    <row r="30" spans="1:6" ht="30" x14ac:dyDescent="0.25">
      <c r="A30" s="56" t="s">
        <v>64</v>
      </c>
      <c r="B30" s="96"/>
      <c r="E30"/>
    </row>
    <row r="31" spans="1:6" ht="26.25" x14ac:dyDescent="0.25">
      <c r="A31" s="57" t="s">
        <v>65</v>
      </c>
      <c r="B31" s="97"/>
      <c r="D31" s="55"/>
      <c r="E31"/>
    </row>
    <row r="32" spans="1:6" x14ac:dyDescent="0.25">
      <c r="A32" s="2"/>
      <c r="B32" s="3"/>
      <c r="C32" s="3"/>
      <c r="D32" s="3"/>
      <c r="E32" s="25"/>
    </row>
    <row r="33" spans="1:4" ht="66.75" customHeight="1" x14ac:dyDescent="0.25">
      <c r="A33" s="7" t="s">
        <v>66</v>
      </c>
      <c r="B33" s="36" t="s">
        <v>67</v>
      </c>
      <c r="C33" s="6"/>
      <c r="D33" s="19"/>
    </row>
    <row r="34" spans="1:4" ht="36.950000000000003" customHeight="1" x14ac:dyDescent="0.25">
      <c r="A34" s="8"/>
      <c r="B34" s="5" t="s">
        <v>68</v>
      </c>
      <c r="C34" s="5"/>
      <c r="D34" s="26" t="s">
        <v>69</v>
      </c>
    </row>
    <row r="35" spans="1:4" ht="30" x14ac:dyDescent="0.25">
      <c r="A35" s="35" t="s">
        <v>70</v>
      </c>
      <c r="B35" s="77" t="s">
        <v>71</v>
      </c>
      <c r="C35" s="95"/>
      <c r="D35" s="95"/>
    </row>
    <row r="36" spans="1:4" x14ac:dyDescent="0.25">
      <c r="A36" s="35" t="s">
        <v>70</v>
      </c>
      <c r="B36" s="77" t="s">
        <v>72</v>
      </c>
      <c r="C36" s="95"/>
      <c r="D36" s="95"/>
    </row>
    <row r="37" spans="1:4" ht="30" x14ac:dyDescent="0.25">
      <c r="A37" s="35" t="s">
        <v>70</v>
      </c>
      <c r="B37" s="77" t="s">
        <v>73</v>
      </c>
      <c r="C37" s="95"/>
      <c r="D37" s="95"/>
    </row>
    <row r="38" spans="1:4" ht="30" x14ac:dyDescent="0.25">
      <c r="A38" s="35" t="s">
        <v>70</v>
      </c>
      <c r="B38" s="77" t="s">
        <v>74</v>
      </c>
      <c r="C38" s="95"/>
      <c r="D38" s="95"/>
    </row>
    <row r="39" spans="1:4" x14ac:dyDescent="0.25">
      <c r="A39" s="9"/>
      <c r="B39" s="20" t="s">
        <v>75</v>
      </c>
      <c r="C39" s="4"/>
      <c r="D39" s="27">
        <f>SUM(D35:D38)</f>
        <v>0</v>
      </c>
    </row>
    <row r="40" spans="1:4" x14ac:dyDescent="0.25">
      <c r="A40" s="39"/>
      <c r="B40" s="40" t="s">
        <v>76</v>
      </c>
      <c r="C40" s="38"/>
      <c r="D40" s="41">
        <f>D39*8</f>
        <v>0</v>
      </c>
    </row>
    <row r="41" spans="1:4" x14ac:dyDescent="0.25">
      <c r="B41" s="22"/>
      <c r="D41" s="28"/>
    </row>
    <row r="42" spans="1:4" ht="14.1" customHeight="1" x14ac:dyDescent="0.25">
      <c r="A42" s="7" t="s">
        <v>77</v>
      </c>
      <c r="B42" s="6" t="s">
        <v>78</v>
      </c>
      <c r="C42" s="6"/>
      <c r="D42" s="19"/>
    </row>
    <row r="43" spans="1:4" x14ac:dyDescent="0.25">
      <c r="A43" s="8"/>
      <c r="B43" s="5"/>
      <c r="C43" s="5" t="s">
        <v>79</v>
      </c>
      <c r="D43" s="26" t="s">
        <v>69</v>
      </c>
    </row>
    <row r="44" spans="1:4" ht="70.5" customHeight="1" x14ac:dyDescent="0.25">
      <c r="A44" s="70" t="s">
        <v>70</v>
      </c>
      <c r="B44" s="4" t="s">
        <v>80</v>
      </c>
      <c r="C44" s="95"/>
      <c r="D44" s="95"/>
    </row>
    <row r="45" spans="1:4" x14ac:dyDescent="0.25">
      <c r="A45" s="9"/>
      <c r="B45" s="20"/>
      <c r="C45" s="4"/>
      <c r="D45" s="27">
        <f>SUM(D44)</f>
        <v>0</v>
      </c>
    </row>
    <row r="46" spans="1:4" ht="32.1" customHeight="1" x14ac:dyDescent="0.25">
      <c r="A46" s="69" t="s">
        <v>81</v>
      </c>
      <c r="B46" s="6" t="s">
        <v>82</v>
      </c>
      <c r="C46" s="6" t="s">
        <v>79</v>
      </c>
      <c r="D46" s="19"/>
    </row>
    <row r="47" spans="1:4" ht="30" x14ac:dyDescent="0.25">
      <c r="A47" s="68" t="s">
        <v>83</v>
      </c>
      <c r="B47" s="77" t="s">
        <v>84</v>
      </c>
      <c r="C47" s="95"/>
      <c r="D47" s="29">
        <f>B12*125</f>
        <v>0</v>
      </c>
    </row>
    <row r="48" spans="1:4" ht="38.25" x14ac:dyDescent="0.25">
      <c r="A48" s="68" t="s">
        <v>85</v>
      </c>
      <c r="B48" s="77" t="s">
        <v>84</v>
      </c>
      <c r="C48" s="95"/>
      <c r="D48" s="29">
        <f>B13 * 100</f>
        <v>0</v>
      </c>
    </row>
    <row r="49" spans="1:4" ht="30" x14ac:dyDescent="0.25">
      <c r="A49" s="68" t="s">
        <v>130</v>
      </c>
      <c r="B49" s="77" t="s">
        <v>84</v>
      </c>
      <c r="C49" s="95"/>
      <c r="D49" s="29">
        <f>C11*50</f>
        <v>0</v>
      </c>
    </row>
    <row r="50" spans="1:4" ht="30" x14ac:dyDescent="0.25">
      <c r="A50" s="68" t="s">
        <v>129</v>
      </c>
      <c r="B50" s="77" t="s">
        <v>84</v>
      </c>
      <c r="C50" s="95"/>
      <c r="D50" s="29">
        <f>B23*25</f>
        <v>0</v>
      </c>
    </row>
    <row r="51" spans="1:4" ht="38.25" x14ac:dyDescent="0.25">
      <c r="A51" s="68" t="s">
        <v>85</v>
      </c>
      <c r="B51" s="77" t="s">
        <v>86</v>
      </c>
      <c r="C51" s="95"/>
      <c r="D51" s="29">
        <f>B12*100</f>
        <v>0</v>
      </c>
    </row>
    <row r="52" spans="1:4" ht="30" x14ac:dyDescent="0.25">
      <c r="A52" s="68" t="s">
        <v>87</v>
      </c>
      <c r="B52" s="77" t="s">
        <v>86</v>
      </c>
      <c r="C52" s="95"/>
      <c r="D52" s="29">
        <f>C17*400</f>
        <v>0</v>
      </c>
    </row>
    <row r="53" spans="1:4" ht="30" x14ac:dyDescent="0.25">
      <c r="A53" s="68" t="s">
        <v>88</v>
      </c>
      <c r="B53" s="77" t="s">
        <v>86</v>
      </c>
      <c r="C53" s="95"/>
      <c r="D53" s="29">
        <f>B23*75</f>
        <v>0</v>
      </c>
    </row>
    <row r="54" spans="1:4" ht="30" x14ac:dyDescent="0.25">
      <c r="A54" s="68" t="s">
        <v>89</v>
      </c>
      <c r="B54" s="77" t="s">
        <v>86</v>
      </c>
      <c r="C54" s="95"/>
      <c r="D54" s="29">
        <f>C16*25</f>
        <v>0</v>
      </c>
    </row>
    <row r="55" spans="1:4" ht="30" x14ac:dyDescent="0.25">
      <c r="A55" s="68" t="s">
        <v>90</v>
      </c>
      <c r="B55" s="77" t="s">
        <v>86</v>
      </c>
      <c r="C55" s="95"/>
      <c r="D55" s="29">
        <f>C12*100</f>
        <v>0</v>
      </c>
    </row>
    <row r="56" spans="1:4" ht="30" x14ac:dyDescent="0.25">
      <c r="A56" s="68" t="s">
        <v>91</v>
      </c>
      <c r="B56" s="77" t="s">
        <v>86</v>
      </c>
      <c r="C56" s="95"/>
      <c r="D56" s="29">
        <f>C14*100</f>
        <v>0</v>
      </c>
    </row>
    <row r="57" spans="1:4" ht="30" x14ac:dyDescent="0.25">
      <c r="A57" s="68" t="s">
        <v>92</v>
      </c>
      <c r="B57" s="77" t="s">
        <v>93</v>
      </c>
      <c r="C57" s="95"/>
      <c r="D57" s="29">
        <f>C23*100</f>
        <v>0</v>
      </c>
    </row>
    <row r="58" spans="1:4" ht="30" x14ac:dyDescent="0.25">
      <c r="A58" s="100" t="s">
        <v>94</v>
      </c>
      <c r="B58" s="77" t="s">
        <v>93</v>
      </c>
      <c r="C58" s="95"/>
      <c r="D58" s="29">
        <f>C22*50</f>
        <v>0</v>
      </c>
    </row>
    <row r="59" spans="1:4" ht="38.25" x14ac:dyDescent="0.25">
      <c r="A59" s="68" t="s">
        <v>95</v>
      </c>
      <c r="B59" s="77" t="s">
        <v>93</v>
      </c>
      <c r="C59" s="95"/>
      <c r="D59" s="29">
        <f>C13*50</f>
        <v>0</v>
      </c>
    </row>
    <row r="60" spans="1:4" ht="30" x14ac:dyDescent="0.25">
      <c r="A60" s="68" t="s">
        <v>96</v>
      </c>
      <c r="B60" s="77" t="s">
        <v>97</v>
      </c>
      <c r="C60" s="95"/>
      <c r="D60" s="29">
        <f>C21*200</f>
        <v>0</v>
      </c>
    </row>
    <row r="61" spans="1:4" ht="30" x14ac:dyDescent="0.25">
      <c r="A61" s="68" t="s">
        <v>98</v>
      </c>
      <c r="B61" s="77" t="s">
        <v>97</v>
      </c>
      <c r="C61" s="95"/>
      <c r="D61" s="29">
        <f>B23*50</f>
        <v>0</v>
      </c>
    </row>
    <row r="62" spans="1:4" ht="38.25" x14ac:dyDescent="0.25">
      <c r="A62" s="68" t="s">
        <v>99</v>
      </c>
      <c r="B62" s="77" t="s">
        <v>97</v>
      </c>
      <c r="C62" s="95"/>
      <c r="D62" s="29">
        <f>C20*150</f>
        <v>0</v>
      </c>
    </row>
    <row r="63" spans="1:4" ht="38.25" x14ac:dyDescent="0.25">
      <c r="A63" s="68" t="s">
        <v>100</v>
      </c>
      <c r="B63" s="77" t="s">
        <v>97</v>
      </c>
      <c r="C63" s="95"/>
      <c r="D63" s="29">
        <f>C19*150</f>
        <v>0</v>
      </c>
    </row>
    <row r="64" spans="1:4" x14ac:dyDescent="0.25">
      <c r="A64" s="9"/>
      <c r="B64" s="20" t="s">
        <v>101</v>
      </c>
      <c r="C64" s="4"/>
      <c r="D64" s="27">
        <f>SUM(D47:D63)</f>
        <v>0</v>
      </c>
    </row>
    <row r="65" spans="1:8" x14ac:dyDescent="0.25">
      <c r="A65" s="39"/>
      <c r="B65" s="40" t="s">
        <v>76</v>
      </c>
      <c r="C65" s="38"/>
      <c r="D65" s="41">
        <f>D64*8</f>
        <v>0</v>
      </c>
    </row>
    <row r="66" spans="1:8" x14ac:dyDescent="0.25">
      <c r="A66" s="7" t="s">
        <v>102</v>
      </c>
      <c r="B66" s="6" t="s">
        <v>103</v>
      </c>
      <c r="C66" s="6"/>
      <c r="D66" s="19"/>
    </row>
    <row r="67" spans="1:8" x14ac:dyDescent="0.25">
      <c r="A67" s="8"/>
      <c r="B67" s="5"/>
      <c r="C67" s="5"/>
      <c r="D67" s="26" t="s">
        <v>69</v>
      </c>
    </row>
    <row r="68" spans="1:8" x14ac:dyDescent="0.25">
      <c r="A68" s="9"/>
      <c r="B68" s="4" t="s">
        <v>75</v>
      </c>
      <c r="C68" s="4"/>
      <c r="D68" s="32">
        <f>Invulsheet!$D$40</f>
        <v>0</v>
      </c>
    </row>
    <row r="69" spans="1:8" x14ac:dyDescent="0.25">
      <c r="A69" s="9"/>
      <c r="B69" s="4" t="s">
        <v>104</v>
      </c>
      <c r="C69" s="4"/>
      <c r="D69" s="32">
        <f>Invulsheet!$D$45</f>
        <v>0</v>
      </c>
    </row>
    <row r="70" spans="1:8" x14ac:dyDescent="0.25">
      <c r="A70" s="9"/>
      <c r="B70" s="4" t="s">
        <v>101</v>
      </c>
      <c r="C70" s="4"/>
      <c r="D70" s="32">
        <f>Invulsheet!$D$65</f>
        <v>0</v>
      </c>
    </row>
    <row r="71" spans="1:8" s="22" customFormat="1" ht="21" x14ac:dyDescent="0.35">
      <c r="A71" s="9"/>
      <c r="B71" s="21" t="s">
        <v>105</v>
      </c>
      <c r="C71" s="34" t="s">
        <v>106</v>
      </c>
      <c r="D71" s="33">
        <f>SUM(D68:D70)</f>
        <v>0</v>
      </c>
    </row>
    <row r="72" spans="1:8" x14ac:dyDescent="0.25">
      <c r="D72" s="28"/>
    </row>
    <row r="73" spans="1:8" x14ac:dyDescent="0.25">
      <c r="A73" s="7" t="s">
        <v>107</v>
      </c>
      <c r="B73" s="6" t="s">
        <v>108</v>
      </c>
      <c r="C73" s="6"/>
      <c r="D73" s="19"/>
    </row>
    <row r="74" spans="1:8" x14ac:dyDescent="0.25">
      <c r="A74" s="8"/>
      <c r="B74" s="5"/>
      <c r="C74" s="5" t="s">
        <v>37</v>
      </c>
      <c r="D74" s="26" t="s">
        <v>69</v>
      </c>
    </row>
    <row r="75" spans="1:8" ht="30" x14ac:dyDescent="0.25">
      <c r="A75" s="32"/>
      <c r="B75" s="83" t="s">
        <v>109</v>
      </c>
      <c r="C75" s="29"/>
      <c r="D75" s="29"/>
    </row>
    <row r="76" spans="1:8" ht="45" x14ac:dyDescent="0.25">
      <c r="A76" s="39"/>
      <c r="B76" s="75" t="s">
        <v>110</v>
      </c>
      <c r="C76" s="29"/>
      <c r="D76" s="29"/>
    </row>
    <row r="78" spans="1:8" x14ac:dyDescent="0.25">
      <c r="D78" s="42"/>
      <c r="E78" s="42"/>
      <c r="F78" s="43"/>
      <c r="G78" s="43"/>
      <c r="H78" s="42"/>
    </row>
    <row r="79" spans="1:8" ht="15.75" thickBot="1" x14ac:dyDescent="0.3">
      <c r="D79" s="42"/>
      <c r="H79" s="42"/>
    </row>
    <row r="80" spans="1:8" x14ac:dyDescent="0.25">
      <c r="B80" s="92" t="s">
        <v>111</v>
      </c>
      <c r="C80" s="61" t="s">
        <v>112</v>
      </c>
      <c r="H80" s="42"/>
    </row>
    <row r="81" spans="2:8" x14ac:dyDescent="0.25">
      <c r="B81" s="93" t="s">
        <v>112</v>
      </c>
      <c r="C81" s="61" t="s">
        <v>112</v>
      </c>
      <c r="H81" s="42"/>
    </row>
    <row r="82" spans="2:8" x14ac:dyDescent="0.25">
      <c r="B82" s="93" t="s">
        <v>113</v>
      </c>
      <c r="C82" s="61" t="s">
        <v>112</v>
      </c>
      <c r="H82" s="42"/>
    </row>
    <row r="83" spans="2:8" x14ac:dyDescent="0.25">
      <c r="B83" s="93" t="s">
        <v>112</v>
      </c>
      <c r="C83" s="61" t="s">
        <v>112</v>
      </c>
      <c r="H83" s="42"/>
    </row>
    <row r="84" spans="2:8" x14ac:dyDescent="0.25">
      <c r="B84" s="93" t="s">
        <v>114</v>
      </c>
      <c r="C84" s="61" t="s">
        <v>112</v>
      </c>
      <c r="H84" s="42"/>
    </row>
    <row r="85" spans="2:8" x14ac:dyDescent="0.25">
      <c r="B85" s="93" t="s">
        <v>115</v>
      </c>
      <c r="C85" s="61" t="s">
        <v>112</v>
      </c>
      <c r="H85" s="42"/>
    </row>
    <row r="86" spans="2:8" x14ac:dyDescent="0.25">
      <c r="B86" s="93" t="s">
        <v>112</v>
      </c>
      <c r="C86" s="61" t="s">
        <v>112</v>
      </c>
      <c r="H86" s="42"/>
    </row>
    <row r="87" spans="2:8" x14ac:dyDescent="0.25">
      <c r="B87" s="93" t="s">
        <v>116</v>
      </c>
      <c r="C87" s="61" t="s">
        <v>112</v>
      </c>
      <c r="H87" s="42"/>
    </row>
    <row r="88" spans="2:8" x14ac:dyDescent="0.25">
      <c r="B88" s="93" t="s">
        <v>117</v>
      </c>
      <c r="C88" s="61" t="s">
        <v>112</v>
      </c>
      <c r="H88" s="42"/>
    </row>
    <row r="89" spans="2:8" x14ac:dyDescent="0.25">
      <c r="B89" s="93" t="s">
        <v>112</v>
      </c>
      <c r="C89" s="61" t="s">
        <v>112</v>
      </c>
      <c r="H89" s="42"/>
    </row>
    <row r="90" spans="2:8" x14ac:dyDescent="0.25">
      <c r="B90" s="93" t="s">
        <v>118</v>
      </c>
      <c r="C90" s="61" t="s">
        <v>112</v>
      </c>
      <c r="H90" s="42"/>
    </row>
    <row r="91" spans="2:8" x14ac:dyDescent="0.25">
      <c r="B91" s="93" t="s">
        <v>112</v>
      </c>
      <c r="C91" s="61" t="s">
        <v>112</v>
      </c>
      <c r="H91" s="42"/>
    </row>
    <row r="92" spans="2:8" x14ac:dyDescent="0.25">
      <c r="B92" s="93" t="s">
        <v>112</v>
      </c>
      <c r="C92" s="61" t="s">
        <v>112</v>
      </c>
      <c r="H92" s="42"/>
    </row>
    <row r="93" spans="2:8" ht="15.75" thickBot="1" x14ac:dyDescent="0.3">
      <c r="B93" s="94" t="s">
        <v>112</v>
      </c>
      <c r="C93" s="61" t="s">
        <v>112</v>
      </c>
      <c r="E93" s="42"/>
      <c r="F93" s="43"/>
      <c r="G93" s="43"/>
      <c r="H93" s="42"/>
    </row>
    <row r="94" spans="2:8" x14ac:dyDescent="0.25">
      <c r="D94" s="42"/>
      <c r="E94" s="42"/>
      <c r="F94" s="43"/>
      <c r="G94" s="43"/>
      <c r="H94" s="42"/>
    </row>
    <row r="95" spans="2:8" x14ac:dyDescent="0.25">
      <c r="D95" s="42"/>
      <c r="E95" s="42"/>
      <c r="F95" s="43"/>
      <c r="G95" s="43"/>
      <c r="H95" s="42"/>
    </row>
    <row r="96" spans="2:8" x14ac:dyDescent="0.25">
      <c r="D96" s="42"/>
      <c r="E96" s="42"/>
      <c r="F96" s="43"/>
      <c r="G96" s="43"/>
      <c r="H96" s="42"/>
    </row>
    <row r="97" spans="4:8" x14ac:dyDescent="0.25">
      <c r="D97" s="42"/>
      <c r="E97" s="42"/>
      <c r="F97" s="43"/>
      <c r="G97" s="43"/>
      <c r="H97" s="42"/>
    </row>
    <row r="98" spans="4:8" x14ac:dyDescent="0.25">
      <c r="D98" s="42"/>
      <c r="E98" s="42"/>
      <c r="F98" s="43"/>
      <c r="G98" s="43"/>
      <c r="H98" s="42"/>
    </row>
    <row r="99" spans="4:8" x14ac:dyDescent="0.25">
      <c r="D99" s="42"/>
      <c r="E99" s="42"/>
      <c r="F99" s="43"/>
      <c r="G99" s="43"/>
      <c r="H99" s="42"/>
    </row>
    <row r="100" spans="4:8" x14ac:dyDescent="0.25">
      <c r="D100" s="42"/>
      <c r="E100" s="42"/>
      <c r="F100" s="43"/>
      <c r="G100" s="43"/>
      <c r="H100" s="42"/>
    </row>
  </sheetData>
  <mergeCells count="1">
    <mergeCell ref="B5:C5"/>
  </mergeCells>
  <phoneticPr fontId="7" type="noConversion"/>
  <pageMargins left="0.70866141732283472" right="0.70866141732283472" top="0.74803149606299213" bottom="0.74803149606299213"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6"/>
  <sheetViews>
    <sheetView workbookViewId="0">
      <selection activeCell="B8" sqref="B8"/>
    </sheetView>
  </sheetViews>
  <sheetFormatPr defaultColWidth="8.85546875" defaultRowHeight="15" x14ac:dyDescent="0.25"/>
  <sheetData>
    <row r="3" spans="1:1" x14ac:dyDescent="0.25">
      <c r="A3" t="s">
        <v>119</v>
      </c>
    </row>
    <row r="4" spans="1:1" x14ac:dyDescent="0.25">
      <c r="A4" t="s">
        <v>120</v>
      </c>
    </row>
    <row r="5" spans="1:1" x14ac:dyDescent="0.25">
      <c r="A5" t="s">
        <v>121</v>
      </c>
    </row>
    <row r="6" spans="1:1" x14ac:dyDescent="0.25">
      <c r="A6" t="s">
        <v>122</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2C993EDAE5CA45BBD54A74C1A96BCC" ma:contentTypeVersion="4" ma:contentTypeDescription="Een nieuw document maken." ma:contentTypeScope="" ma:versionID="a4e0bcb47fff727548ebf075356fde1e">
  <xsd:schema xmlns:xsd="http://www.w3.org/2001/XMLSchema" xmlns:xs="http://www.w3.org/2001/XMLSchema" xmlns:p="http://schemas.microsoft.com/office/2006/metadata/properties" xmlns:ns2="fd19e034-eeb2-4713-b511-47f0eaadf648" xmlns:ns3="cf8d98fb-d640-4ba2-8e65-55c61f66cdce" targetNamespace="http://schemas.microsoft.com/office/2006/metadata/properties" ma:root="true" ma:fieldsID="ddd1f21854252fafd2d530cd21804c08" ns2:_="" ns3:_="">
    <xsd:import namespace="fd19e034-eeb2-4713-b511-47f0eaadf648"/>
    <xsd:import namespace="cf8d98fb-d640-4ba2-8e65-55c61f66cd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9e034-eeb2-4713-b511-47f0eaadf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8d98fb-d640-4ba2-8e65-55c61f66cd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8C0916-E1A8-4743-80D5-0BA2B29ADB63}">
  <ds:schemaRefs>
    <ds:schemaRef ds:uri="http://schemas.microsoft.com/sharepoint/v3/contenttype/forms"/>
  </ds:schemaRefs>
</ds:datastoreItem>
</file>

<file path=customXml/itemProps2.xml><?xml version="1.0" encoding="utf-8"?>
<ds:datastoreItem xmlns:ds="http://schemas.openxmlformats.org/officeDocument/2006/customXml" ds:itemID="{3EA6C060-6FA7-4FE9-A7C2-767E3B69A245}">
  <ds:schemaRefs>
    <ds:schemaRef ds:uri="http://purl.org/dc/dcmitype/"/>
    <ds:schemaRef ds:uri="http://schemas.microsoft.com/office/infopath/2007/PartnerControls"/>
    <ds:schemaRef ds:uri="cf8d98fb-d640-4ba2-8e65-55c61f66cdc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fd19e034-eeb2-4713-b511-47f0eaadf648"/>
    <ds:schemaRef ds:uri="http://www.w3.org/XML/1998/namespace"/>
  </ds:schemaRefs>
</ds:datastoreItem>
</file>

<file path=customXml/itemProps3.xml><?xml version="1.0" encoding="utf-8"?>
<ds:datastoreItem xmlns:ds="http://schemas.openxmlformats.org/officeDocument/2006/customXml" ds:itemID="{0F237671-39D6-4D37-98C3-45E374928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9e034-eeb2-4713-b511-47f0eaadf648"/>
    <ds:schemaRef ds:uri="cf8d98fb-d640-4ba2-8e65-55c61f66c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Uitleg</vt:lpstr>
      <vt:lpstr>Omschrijving dienstverlening</vt:lpstr>
      <vt:lpstr>Invulsheet</vt:lpstr>
      <vt:lpstr>Parameters</vt:lpstr>
      <vt:lpstr>Invulsheet!Afdrukbereik</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Prijzenblad project Venus</dc:subject>
  <dc:creator>Alexander Cammeraat</dc:creator>
  <cp:keywords/>
  <dc:description/>
  <cp:lastModifiedBy>Sizoo, Thijs</cp:lastModifiedBy>
  <cp:revision/>
  <dcterms:created xsi:type="dcterms:W3CDTF">2014-04-04T11:34:54Z</dcterms:created>
  <dcterms:modified xsi:type="dcterms:W3CDTF">2023-03-12T21:52:35Z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0x0101004D84B88DD4D135428BA7E1AB5C9828B9</vt:lpwstr>
  </property>
  <property fmtid="{D5CDD505-2E9C-101B-9397-08002B2CF9AE}" pid="3" name="MediaServiceImageTags">
    <vt:lpwstr/>
  </property>
</Properties>
</file>