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Veluwse Onderwijsgroep/afval/def/"/>
    </mc:Choice>
  </mc:AlternateContent>
  <xr:revisionPtr revIDLastSave="0" documentId="13_ncr:1_{7AC34E05-8681-6447-B756-16DB9C1BA213}" xr6:coauthVersionLast="36" xr6:coauthVersionMax="36" xr10:uidLastSave="{00000000-0000-0000-0000-000000000000}"/>
  <bookViews>
    <workbookView xWindow="2820" yWindow="500" windowWidth="26800" windowHeight="18380" xr2:uid="{9BD6C77A-0056-E945-A585-CD4991909CD1}"/>
  </bookViews>
  <sheets>
    <sheet name="Prijsbijlage 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5" i="1" l="1"/>
  <c r="H104" i="1" l="1"/>
  <c r="H100" i="1" l="1"/>
  <c r="H95" i="1"/>
  <c r="O82" i="1" l="1"/>
  <c r="O81" i="1"/>
  <c r="N74" i="1" l="1"/>
  <c r="N26" i="1"/>
  <c r="O26" i="1" s="1"/>
  <c r="O77" i="1"/>
  <c r="H118" i="1" l="1"/>
  <c r="H129" i="1"/>
  <c r="H109" i="1"/>
  <c r="O130" i="1" l="1"/>
  <c r="N85" i="1"/>
  <c r="O84" i="1"/>
  <c r="O83" i="1"/>
  <c r="O79" i="1"/>
  <c r="O80" i="1"/>
  <c r="O78" i="1"/>
  <c r="O51" i="1" l="1"/>
  <c r="O50" i="1"/>
  <c r="O73" i="1" l="1"/>
  <c r="O71" i="1"/>
  <c r="O53" i="1"/>
  <c r="O69" i="1"/>
  <c r="O67" i="1"/>
  <c r="O65" i="1"/>
  <c r="O63" i="1"/>
  <c r="O61" i="1"/>
  <c r="O59" i="1"/>
  <c r="O57" i="1"/>
  <c r="O55" i="1"/>
  <c r="O72" i="1"/>
  <c r="O70" i="1"/>
  <c r="O68" i="1"/>
  <c r="O66" i="1"/>
  <c r="O64" i="1"/>
  <c r="O62" i="1"/>
  <c r="O60" i="1"/>
  <c r="O58" i="1"/>
  <c r="O56" i="1"/>
  <c r="O54" i="1"/>
  <c r="O52" i="1"/>
  <c r="N45" i="1"/>
  <c r="O45" i="1" s="1"/>
  <c r="N44" i="1"/>
  <c r="O44" i="1" s="1"/>
  <c r="N43" i="1"/>
  <c r="O43" i="1" s="1"/>
  <c r="N42" i="1"/>
  <c r="O42" i="1" s="1"/>
  <c r="N41" i="1"/>
  <c r="O41" i="1" s="1"/>
  <c r="N40" i="1"/>
  <c r="O40" i="1" s="1"/>
  <c r="N39" i="1"/>
  <c r="O39" i="1" s="1"/>
  <c r="N38" i="1"/>
  <c r="N34" i="1"/>
  <c r="O34" i="1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38" i="1" l="1"/>
  <c r="O46" i="1" s="1"/>
  <c r="N46" i="1"/>
  <c r="O74" i="1"/>
  <c r="O8" i="1"/>
  <c r="O35" i="1" s="1"/>
  <c r="O134" i="1" s="1"/>
  <c r="N35" i="1"/>
</calcChain>
</file>

<file path=xl/sharedStrings.xml><?xml version="1.0" encoding="utf-8"?>
<sst xmlns="http://schemas.openxmlformats.org/spreadsheetml/2006/main" count="652" uniqueCount="205">
  <si>
    <t>Abonnementen</t>
  </si>
  <si>
    <t>Alle tarieven excl. BTW</t>
  </si>
  <si>
    <t>Restafval / Bedrijfsafval</t>
  </si>
  <si>
    <t>School</t>
  </si>
  <si>
    <t xml:space="preserve">Adres </t>
  </si>
  <si>
    <t xml:space="preserve">Postcode </t>
  </si>
  <si>
    <t xml:space="preserve">Plaats </t>
  </si>
  <si>
    <t>PO/VO</t>
  </si>
  <si>
    <t>Omschrijving</t>
  </si>
  <si>
    <t>Lediging</t>
  </si>
  <si>
    <t>Ledigings-dagen</t>
  </si>
  <si>
    <t>Aantal</t>
  </si>
  <si>
    <t>Abonnementsprijs per maand, inclusief huur en verwerkingskosten per afvalinzamelmiddel</t>
  </si>
  <si>
    <t>Abonnementsprijs per maand, inclusief huur en verwerkingskosten  x Aantal (kolom K)</t>
  </si>
  <si>
    <t>Totaalprijs per jaar, inclusief huur en verwerkingskosten  (kolom N x 12)</t>
  </si>
  <si>
    <t>Heemgaard</t>
  </si>
  <si>
    <t>Heemradenlaan 125</t>
  </si>
  <si>
    <t>7329BZ</t>
  </si>
  <si>
    <t>Apeldoorn</t>
  </si>
  <si>
    <t>VO</t>
  </si>
  <si>
    <t>Restafval 240 ltr abonnement</t>
  </si>
  <si>
    <t>1XPW</t>
  </si>
  <si>
    <t>Vr</t>
  </si>
  <si>
    <t xml:space="preserve">Ugchelen </t>
  </si>
  <si>
    <t>PO</t>
  </si>
  <si>
    <t>De Poort</t>
  </si>
  <si>
    <t>Hoofdweg 53</t>
  </si>
  <si>
    <t>7371AE</t>
  </si>
  <si>
    <t xml:space="preserve">Loenen </t>
  </si>
  <si>
    <t>Restafval 660 ltr abonnement</t>
  </si>
  <si>
    <t>Wo</t>
  </si>
  <si>
    <t xml:space="preserve">C. van Leeuwen </t>
  </si>
  <si>
    <t>H.A. Lorentzstraat 1</t>
  </si>
  <si>
    <t>6961XK</t>
  </si>
  <si>
    <t>Eerbeek</t>
  </si>
  <si>
    <t>1XP2W</t>
  </si>
  <si>
    <t>Do</t>
  </si>
  <si>
    <t xml:space="preserve">De Vorm </t>
  </si>
  <si>
    <t>Waleweingaarde 114</t>
  </si>
  <si>
    <t>7329BD</t>
  </si>
  <si>
    <t>Restafval 1100 ltr abonnement</t>
  </si>
  <si>
    <t xml:space="preserve">VC Twello </t>
  </si>
  <si>
    <t>Veilingstraat 10</t>
  </si>
  <si>
    <t>7391GM</t>
  </si>
  <si>
    <t>Twello</t>
  </si>
  <si>
    <t>Di</t>
  </si>
  <si>
    <t xml:space="preserve">Hertog van Gelre </t>
  </si>
  <si>
    <t>Morellenlaan 47</t>
  </si>
  <si>
    <t>7322JS</t>
  </si>
  <si>
    <t xml:space="preserve">St. Pancratius </t>
  </si>
  <si>
    <t>Oude Eerbeekseweg 5</t>
  </si>
  <si>
    <t>6971BL</t>
  </si>
  <si>
    <t>Brummen</t>
  </si>
  <si>
    <t xml:space="preserve">St. Victor </t>
  </si>
  <si>
    <t>Kooiweg 29</t>
  </si>
  <si>
    <t>7312CA</t>
  </si>
  <si>
    <t xml:space="preserve">Zevensprong </t>
  </si>
  <si>
    <t>Pythagorasstraat 384</t>
  </si>
  <si>
    <t>7323HW</t>
  </si>
  <si>
    <t xml:space="preserve">Gerardus Majella </t>
  </si>
  <si>
    <t>Boxhofstede 17</t>
  </si>
  <si>
    <t>8171KC</t>
  </si>
  <si>
    <t>Vaassen</t>
  </si>
  <si>
    <t>Zonnewende</t>
  </si>
  <si>
    <t>Ravelijn 382</t>
  </si>
  <si>
    <t xml:space="preserve"> 7325NV</t>
  </si>
  <si>
    <t xml:space="preserve">De Schakel </t>
  </si>
  <si>
    <t>Rederijkershoeve 21</t>
  </si>
  <si>
    <t>7326TH</t>
  </si>
  <si>
    <t>Krugerstee</t>
  </si>
  <si>
    <t>Potgieterstraat 20</t>
  </si>
  <si>
    <t>8172XC</t>
  </si>
  <si>
    <t>Gijsbrechtgaarde 110</t>
  </si>
  <si>
    <t>7329CA</t>
  </si>
  <si>
    <t>Eloy</t>
  </si>
  <si>
    <t>Nijenbeek 8</t>
  </si>
  <si>
    <t>7339KP</t>
  </si>
  <si>
    <t>Zonnewende 14</t>
  </si>
  <si>
    <t>7325ET</t>
  </si>
  <si>
    <t xml:space="preserve">Walterbosch </t>
  </si>
  <si>
    <t>Jachthoornlaan 15</t>
  </si>
  <si>
    <t>7312CD</t>
  </si>
  <si>
    <t>1XP4W</t>
  </si>
  <si>
    <t xml:space="preserve">De Korf  </t>
  </si>
  <si>
    <t>Postmeestersdreef 2</t>
  </si>
  <si>
    <t>7328KM</t>
  </si>
  <si>
    <t>Walterbosch</t>
  </si>
  <si>
    <t>Waltersingel 130</t>
  </si>
  <si>
    <t>7314NX</t>
  </si>
  <si>
    <t>Restafval 1300 ltr abonnement</t>
  </si>
  <si>
    <t>Ma</t>
  </si>
  <si>
    <t>Pr. Beatrixlaan 259</t>
  </si>
  <si>
    <t>7312DG</t>
  </si>
  <si>
    <t xml:space="preserve">Mheenpark </t>
  </si>
  <si>
    <t>Zilverschoon 43</t>
  </si>
  <si>
    <t>7322GG</t>
  </si>
  <si>
    <t>Duizendschoon 8</t>
  </si>
  <si>
    <t>7322GZ</t>
  </si>
  <si>
    <t xml:space="preserve">Christelijk Lyceum </t>
  </si>
  <si>
    <t>Blekersweg 30</t>
  </si>
  <si>
    <t>7312GL</t>
  </si>
  <si>
    <t>Anne Frank</t>
  </si>
  <si>
    <t>Regentesselaan 34</t>
  </si>
  <si>
    <t>7316AG</t>
  </si>
  <si>
    <t>Subtotaal RB</t>
  </si>
  <si>
    <t xml:space="preserve"> </t>
  </si>
  <si>
    <t>Papier / Karton</t>
  </si>
  <si>
    <t xml:space="preserve">Jachtlaan 108 </t>
  </si>
  <si>
    <t>7313EC</t>
  </si>
  <si>
    <t>Papier karton 240 ltr abonnement</t>
  </si>
  <si>
    <t>Sprengenweg 81</t>
  </si>
  <si>
    <t xml:space="preserve"> 7314PH</t>
  </si>
  <si>
    <t>Papier karton 1100 ltr abonnement</t>
  </si>
  <si>
    <t>Subtotaal PK</t>
  </si>
  <si>
    <t>Naaam inschrijver</t>
  </si>
  <si>
    <t>Bijlage F Formulier Prijsaspecten - Afvalinzameling en -verwerking voor
Stichting Veluwse Onderwijsgroep</t>
  </si>
  <si>
    <t>Huur + Afroep</t>
  </si>
  <si>
    <t/>
  </si>
  <si>
    <t>SB</t>
  </si>
  <si>
    <t xml:space="preserve">VOG Hoofdkantoor </t>
  </si>
  <si>
    <t>Kanaal Noord 350</t>
  </si>
  <si>
    <t>7323AM</t>
  </si>
  <si>
    <t>Vetrouwelijk Papier</t>
  </si>
  <si>
    <t>Vertrouwelijk Papier 240 liter Huur</t>
  </si>
  <si>
    <t>Afroep</t>
  </si>
  <si>
    <t>Huur</t>
  </si>
  <si>
    <t>Vertrouwelijk Papier 500 liter Huur</t>
  </si>
  <si>
    <t>Ledigings-aantal per jaar</t>
  </si>
  <si>
    <t>Huurprijs per maand per afvalinzamelmiddel</t>
  </si>
  <si>
    <t>Ledigingstarief inclusief verwerkingskosten</t>
  </si>
  <si>
    <t>Vertrouwelijk Papier 240 liter Lediging Afroep</t>
  </si>
  <si>
    <t>Vertrouwelijk Papier 500 liter Lediging Afroep</t>
  </si>
  <si>
    <t>Type</t>
  </si>
  <si>
    <t>Totaalprijs per jaar, inclusief huur, lediging op afroep en verwerkingskosten  (kolom M x K 12) + (kolom N x J)</t>
  </si>
  <si>
    <t>Subtotaal VP</t>
  </si>
  <si>
    <t>Open Portaalcontainer 11m3</t>
  </si>
  <si>
    <t>Ton</t>
  </si>
  <si>
    <t xml:space="preserve">Plaatsen Open Portaalcontainer 11m3 per rit </t>
  </si>
  <si>
    <t>Transport Open Portaalcontainer 11m3 per rit</t>
  </si>
  <si>
    <t xml:space="preserve">Verwerking Brandbaar bedrijfsafval per ton </t>
  </si>
  <si>
    <t>Afroeprarief Plaatsen / Transport per rit en Verwerking per ton</t>
  </si>
  <si>
    <t>Subtotaal PC R/B</t>
  </si>
  <si>
    <t>Portaal Container Restafval / Bedrijfsafval</t>
  </si>
  <si>
    <t>Dienstencatalogus</t>
  </si>
  <si>
    <t>Rolcontainers restafval</t>
  </si>
  <si>
    <t xml:space="preserve">Abonnementen (in € / per maand, excl. BTW) </t>
  </si>
  <si>
    <t xml:space="preserve"> 1x p/wk</t>
  </si>
  <si>
    <t xml:space="preserve"> 1x p/2 wk</t>
  </si>
  <si>
    <t xml:space="preserve"> 1x p/4 wk</t>
  </si>
  <si>
    <t>500 ltr.</t>
  </si>
  <si>
    <t>660 ltr.</t>
  </si>
  <si>
    <t>1100 ltr.</t>
  </si>
  <si>
    <t>240 ltr.</t>
  </si>
  <si>
    <t>1300 ltr.</t>
  </si>
  <si>
    <t>Rolcontainer</t>
  </si>
  <si>
    <t>Rolcontainers Papier / karton</t>
  </si>
  <si>
    <t>Rolcontainers voor intern gebruik</t>
  </si>
  <si>
    <t xml:space="preserve">Huurprijs </t>
  </si>
  <si>
    <t xml:space="preserve">Huurprijs  (in € / per maand, excl. BTW)  </t>
  </si>
  <si>
    <t>Inzameling klein gevaarlijk afval op afroep</t>
  </si>
  <si>
    <t>per keer</t>
  </si>
  <si>
    <t xml:space="preserve">per kg </t>
  </si>
  <si>
    <t>Rolcontainers GFT / Groenafval</t>
  </si>
  <si>
    <t>Inzamelingskosten laboratorium chemicaliën Cat I</t>
  </si>
  <si>
    <t>Inzamelingskosten laboratorium chemicaliën Cat II</t>
  </si>
  <si>
    <t>Inzamelingskosten laboratorium chemicaliën Cat III</t>
  </si>
  <si>
    <t>Inzamelingskosten laboratorium chemicaliën Cat IV</t>
  </si>
  <si>
    <t>Inzamelingskosten laboratorium chemicaliën Cat V</t>
  </si>
  <si>
    <t>Inzamelingskosten laboratorium chemicaliën Cat VI</t>
  </si>
  <si>
    <t>per afvalstroom</t>
  </si>
  <si>
    <t>Aanmaken afvalstroomnummer Klein Gevaarlijk Afval</t>
  </si>
  <si>
    <t>Transport / Voorrijkosten Klein Gevaarlijk Afval</t>
  </si>
  <si>
    <t>Inzamelingskosten kwikhoudende voorwerpen</t>
  </si>
  <si>
    <t>Bouw en sloopafval</t>
  </si>
  <si>
    <t>Huur per dag</t>
  </si>
  <si>
    <t>Plaatsen</t>
  </si>
  <si>
    <t>Transport</t>
  </si>
  <si>
    <t>3 M3</t>
  </si>
  <si>
    <t>9 M3</t>
  </si>
  <si>
    <t>11 M3</t>
  </si>
  <si>
    <t>Container type</t>
  </si>
  <si>
    <t xml:space="preserve">Schoon Puin </t>
  </si>
  <si>
    <t>A- Hout</t>
  </si>
  <si>
    <t>B- Hout</t>
  </si>
  <si>
    <t>Verwerkings-kosten per 1000 kg</t>
  </si>
  <si>
    <t>Subtotaal DC</t>
  </si>
  <si>
    <t>1. De geel gekleurde cellen in deze prijzensheet dienen compleet te worden ingevuld en als excelsheet digitaal te worden bijgevoegd bij de offerte.</t>
  </si>
  <si>
    <t>3. Bij abonnementen, waarin de kosten van het ledigen en verwerken zijn opgenomen, dient rekening te worden gehouden met het ledigen op jaarbasis van 42 schoolweken.</t>
  </si>
  <si>
    <t>Totaal Inschrijfprijs</t>
  </si>
  <si>
    <t>2. Alle aantallen en volumes in de dienstencatalogus zijn indicatief en daar kunnen geen rechten aan worden ontleend. Alle tarieven zijn exclusief  BTW, maar inclusief belastingen, milieubijdragen en administratieve afhandeling.</t>
  </si>
  <si>
    <t>extra ledigingstarief</t>
  </si>
  <si>
    <t xml:space="preserve">De Schakel dep </t>
  </si>
  <si>
    <t>UDO</t>
  </si>
  <si>
    <t>UGO</t>
  </si>
  <si>
    <t xml:space="preserve">Vertrouwelijk Papier 500 liter Huur </t>
  </si>
  <si>
    <t xml:space="preserve">Vertrouwelijk Papier 500 liter Lediging Afroep </t>
  </si>
  <si>
    <t>St. Bernardus</t>
  </si>
  <si>
    <t>Willem Tellstraat 70</t>
  </si>
  <si>
    <t>7162 ET</t>
  </si>
  <si>
    <t>Epe</t>
  </si>
  <si>
    <t>Ledigings-aantal / tonnage per jaar</t>
  </si>
  <si>
    <t>Totaalprijs per jaar, huur, plaatsen en transport op afroep en verwerkingskosten per ton (kolom M x K x 12) + (kolom N x J)</t>
  </si>
  <si>
    <t>Wisselen</t>
  </si>
  <si>
    <t>120 ltr.</t>
  </si>
  <si>
    <t>Rectificatie n.a.v. NVI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</si>
</sst>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[$€-413]\ * #,##0.00_ ;_ [$€-413]\ * \-#,##0.00_ ;_ [$€-413]\ * &quot;-&quot;??_ ;_ @_ "/>
    <numFmt numFmtId="165" formatCode="&quot;€&quot;\ #,##0.00;[Red]&quot;€&quot;\ \-#,##0.00"/>
  </numFmts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4" fontId="2" fillId="3" borderId="1" xfId="1" applyNumberFormat="1" applyFont="1" applyFill="1" applyBorder="1"/>
    <xf numFmtId="44" fontId="2" fillId="2" borderId="1" xfId="1" applyFont="1" applyFill="1" applyBorder="1"/>
    <xf numFmtId="44" fontId="2" fillId="2" borderId="1" xfId="0" applyNumberFormat="1" applyFont="1" applyFill="1" applyBorder="1"/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4" fontId="2" fillId="0" borderId="1" xfId="1" applyFont="1" applyBorder="1"/>
    <xf numFmtId="0" fontId="0" fillId="4" borderId="0" xfId="0" applyFill="1"/>
    <xf numFmtId="0" fontId="2" fillId="4" borderId="0" xfId="0" applyFont="1" applyFill="1"/>
    <xf numFmtId="0" fontId="3" fillId="4" borderId="0" xfId="0" applyFont="1" applyFill="1" applyAlignment="1"/>
    <xf numFmtId="0" fontId="2" fillId="4" borderId="0" xfId="0" applyFont="1" applyFill="1" applyBorder="1" applyAlignment="1">
      <alignment horizontal="center" vertical="top"/>
    </xf>
    <xf numFmtId="0" fontId="4" fillId="4" borderId="0" xfId="0" applyFont="1" applyFill="1"/>
    <xf numFmtId="0" fontId="2" fillId="2" borderId="1" xfId="0" applyFont="1" applyFill="1" applyBorder="1"/>
    <xf numFmtId="2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/>
    <xf numFmtId="0" fontId="2" fillId="4" borderId="1" xfId="0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44" fontId="2" fillId="4" borderId="0" xfId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/>
    <xf numFmtId="0" fontId="2" fillId="0" borderId="1" xfId="0" applyFont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44" fontId="2" fillId="3" borderId="1" xfId="1" applyFont="1" applyFill="1" applyBorder="1" applyAlignment="1">
      <alignment vertical="center"/>
    </xf>
    <xf numFmtId="44" fontId="5" fillId="3" borderId="1" xfId="1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horizontal="left" vertical="center"/>
    </xf>
    <xf numFmtId="44" fontId="2" fillId="2" borderId="0" xfId="1" applyFont="1" applyFill="1" applyBorder="1" applyAlignment="1">
      <alignment horizontal="center" vertical="center"/>
    </xf>
    <xf numFmtId="0" fontId="2" fillId="4" borderId="1" xfId="0" applyFont="1" applyFill="1" applyBorder="1"/>
    <xf numFmtId="44" fontId="3" fillId="4" borderId="1" xfId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44" fontId="2" fillId="4" borderId="1" xfId="0" applyNumberFormat="1" applyFont="1" applyFill="1" applyBorder="1"/>
    <xf numFmtId="0" fontId="6" fillId="4" borderId="0" xfId="0" applyFont="1" applyFill="1"/>
    <xf numFmtId="0" fontId="6" fillId="4" borderId="0" xfId="0" applyFont="1" applyFill="1" applyBorder="1"/>
    <xf numFmtId="44" fontId="6" fillId="4" borderId="0" xfId="0" applyNumberFormat="1" applyFont="1" applyFill="1" applyBorder="1"/>
    <xf numFmtId="44" fontId="3" fillId="4" borderId="1" xfId="1" applyFont="1" applyFill="1" applyBorder="1" applyAlignment="1">
      <alignment vertical="center" wrapText="1"/>
    </xf>
    <xf numFmtId="0" fontId="7" fillId="4" borderId="0" xfId="0" applyFont="1" applyFill="1"/>
    <xf numFmtId="0" fontId="3" fillId="0" borderId="1" xfId="0" applyFont="1" applyBorder="1"/>
    <xf numFmtId="0" fontId="6" fillId="4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5" fontId="2" fillId="4" borderId="1" xfId="0" applyNumberFormat="1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26F1-1C7D-AC4C-8649-0EC0558BA332}">
  <sheetPr>
    <pageSetUpPr fitToPage="1"/>
  </sheetPr>
  <dimension ref="A1:P137"/>
  <sheetViews>
    <sheetView tabSelected="1" topLeftCell="A106" zoomScale="88" zoomScaleNormal="88" workbookViewId="0">
      <selection activeCell="O86" sqref="O86"/>
    </sheetView>
  </sheetViews>
  <sheetFormatPr baseColWidth="10" defaultRowHeight="16"/>
  <cols>
    <col min="2" max="2" width="12.33203125" style="1" customWidth="1"/>
    <col min="3" max="3" width="16.5" style="1" bestFit="1" customWidth="1"/>
    <col min="4" max="4" width="17.6640625" style="1" customWidth="1"/>
    <col min="5" max="5" width="13.5" style="1" customWidth="1"/>
    <col min="6" max="6" width="17.33203125" style="1" customWidth="1"/>
    <col min="7" max="7" width="14.5" style="1" customWidth="1"/>
    <col min="8" max="8" width="36.1640625" style="1" customWidth="1"/>
    <col min="9" max="9" width="10.83203125" style="1"/>
    <col min="10" max="10" width="9" style="1" customWidth="1"/>
    <col min="11" max="11" width="6.5" style="1" bestFit="1" customWidth="1"/>
    <col min="12" max="12" width="5" style="20" customWidth="1"/>
    <col min="13" max="13" width="20.33203125" style="1" customWidth="1"/>
    <col min="14" max="14" width="19.6640625" style="1" customWidth="1"/>
    <col min="15" max="15" width="19" style="1" bestFit="1" customWidth="1"/>
    <col min="16" max="16" width="10.83203125" style="19"/>
  </cols>
  <sheetData>
    <row r="1" spans="1:15">
      <c r="A1" s="19"/>
      <c r="B1" s="23" t="s">
        <v>204</v>
      </c>
      <c r="C1" s="20"/>
      <c r="D1" s="20"/>
      <c r="E1" s="20"/>
      <c r="F1" s="20"/>
      <c r="G1" s="20"/>
      <c r="H1" s="20"/>
      <c r="I1" s="20"/>
      <c r="J1" s="20"/>
      <c r="K1" s="20"/>
      <c r="M1" s="20"/>
      <c r="N1" s="20"/>
      <c r="O1" s="20"/>
    </row>
    <row r="2" spans="1:15">
      <c r="A2" s="19"/>
      <c r="B2" s="21" t="s">
        <v>115</v>
      </c>
      <c r="C2" s="20"/>
      <c r="D2" s="20"/>
      <c r="E2" s="20"/>
      <c r="F2" s="20"/>
      <c r="G2" s="20"/>
      <c r="H2" s="20"/>
      <c r="I2" s="20"/>
      <c r="J2" s="20"/>
      <c r="K2" s="20"/>
      <c r="M2" s="20"/>
      <c r="N2" s="20"/>
      <c r="O2" s="20"/>
    </row>
    <row r="3" spans="1:1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M3" s="20"/>
      <c r="N3" s="20"/>
      <c r="O3" s="20"/>
    </row>
    <row r="4" spans="1:15">
      <c r="A4" s="19"/>
      <c r="B4" s="20"/>
      <c r="C4" s="2" t="s">
        <v>114</v>
      </c>
      <c r="D4" s="71"/>
      <c r="E4" s="71"/>
      <c r="F4" s="71"/>
      <c r="G4" s="20"/>
      <c r="H4" s="20"/>
      <c r="I4" s="20"/>
      <c r="J4" s="20"/>
      <c r="K4" s="20"/>
      <c r="M4" s="20"/>
      <c r="N4" s="20"/>
      <c r="O4" s="20"/>
    </row>
    <row r="5" spans="1:1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M5" s="20"/>
      <c r="N5" s="20"/>
      <c r="O5" s="20"/>
    </row>
    <row r="6" spans="1:15">
      <c r="A6" s="19"/>
      <c r="B6" s="23" t="s">
        <v>0</v>
      </c>
      <c r="C6" s="20"/>
      <c r="D6" s="20"/>
      <c r="E6" s="20"/>
      <c r="F6" s="20"/>
      <c r="G6" s="20"/>
      <c r="H6" s="20"/>
      <c r="I6" s="20"/>
      <c r="J6" s="20"/>
      <c r="K6" s="20"/>
      <c r="M6" s="20"/>
      <c r="N6" s="20"/>
      <c r="O6" s="20" t="s">
        <v>1</v>
      </c>
    </row>
    <row r="7" spans="1:15" ht="56">
      <c r="A7" s="19"/>
      <c r="B7" s="6" t="s">
        <v>2</v>
      </c>
      <c r="C7" s="4" t="s">
        <v>3</v>
      </c>
      <c r="D7" s="5" t="s">
        <v>4</v>
      </c>
      <c r="E7" s="5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6" t="s">
        <v>10</v>
      </c>
      <c r="K7" s="4" t="s">
        <v>11</v>
      </c>
      <c r="M7" s="7" t="s">
        <v>12</v>
      </c>
      <c r="N7" s="7" t="s">
        <v>13</v>
      </c>
      <c r="O7" s="7" t="s">
        <v>14</v>
      </c>
    </row>
    <row r="8" spans="1:15">
      <c r="A8" s="19"/>
      <c r="B8" s="8">
        <v>1</v>
      </c>
      <c r="C8" s="9" t="s">
        <v>15</v>
      </c>
      <c r="D8" s="10" t="s">
        <v>16</v>
      </c>
      <c r="E8" s="10" t="s">
        <v>17</v>
      </c>
      <c r="F8" s="11" t="s">
        <v>18</v>
      </c>
      <c r="G8" s="11" t="s">
        <v>19</v>
      </c>
      <c r="H8" s="9" t="s">
        <v>20</v>
      </c>
      <c r="I8" s="11" t="s">
        <v>21</v>
      </c>
      <c r="J8" s="11" t="s">
        <v>22</v>
      </c>
      <c r="K8" s="11">
        <v>6</v>
      </c>
      <c r="M8" s="12">
        <v>0</v>
      </c>
      <c r="N8" s="13">
        <f>K8*M8</f>
        <v>0</v>
      </c>
      <c r="O8" s="14">
        <f>N8*12</f>
        <v>0</v>
      </c>
    </row>
    <row r="9" spans="1:15">
      <c r="A9" s="19"/>
      <c r="B9" s="8">
        <v>2</v>
      </c>
      <c r="C9" s="15" t="s">
        <v>74</v>
      </c>
      <c r="D9" s="16" t="s">
        <v>75</v>
      </c>
      <c r="E9" s="16" t="s">
        <v>76</v>
      </c>
      <c r="F9" s="17" t="s">
        <v>23</v>
      </c>
      <c r="G9" s="17" t="s">
        <v>24</v>
      </c>
      <c r="H9" s="15" t="s">
        <v>20</v>
      </c>
      <c r="I9" s="17" t="s">
        <v>21</v>
      </c>
      <c r="J9" s="17" t="s">
        <v>22</v>
      </c>
      <c r="K9" s="17">
        <v>1</v>
      </c>
      <c r="M9" s="12">
        <v>0</v>
      </c>
      <c r="N9" s="13">
        <f t="shared" ref="N9:N34" si="0">K9*M9</f>
        <v>0</v>
      </c>
      <c r="O9" s="14">
        <f t="shared" ref="O9:O34" si="1">N9*12</f>
        <v>0</v>
      </c>
    </row>
    <row r="10" spans="1:15">
      <c r="A10" s="19"/>
      <c r="B10" s="8">
        <v>3</v>
      </c>
      <c r="C10" s="15" t="s">
        <v>25</v>
      </c>
      <c r="D10" s="16" t="s">
        <v>26</v>
      </c>
      <c r="E10" s="16" t="s">
        <v>27</v>
      </c>
      <c r="F10" s="17" t="s">
        <v>28</v>
      </c>
      <c r="G10" s="17" t="s">
        <v>24</v>
      </c>
      <c r="H10" s="15" t="s">
        <v>29</v>
      </c>
      <c r="I10" s="17" t="s">
        <v>21</v>
      </c>
      <c r="J10" s="17" t="s">
        <v>30</v>
      </c>
      <c r="K10" s="17">
        <v>1</v>
      </c>
      <c r="M10" s="12">
        <v>0</v>
      </c>
      <c r="N10" s="13">
        <f t="shared" si="0"/>
        <v>0</v>
      </c>
      <c r="O10" s="14">
        <f t="shared" si="1"/>
        <v>0</v>
      </c>
    </row>
    <row r="11" spans="1:15">
      <c r="A11" s="19"/>
      <c r="B11" s="8">
        <v>4</v>
      </c>
      <c r="C11" s="15" t="s">
        <v>31</v>
      </c>
      <c r="D11" s="16" t="s">
        <v>32</v>
      </c>
      <c r="E11" s="16" t="s">
        <v>33</v>
      </c>
      <c r="F11" s="17" t="s">
        <v>34</v>
      </c>
      <c r="G11" s="17" t="s">
        <v>24</v>
      </c>
      <c r="H11" s="15" t="s">
        <v>29</v>
      </c>
      <c r="I11" s="17" t="s">
        <v>21</v>
      </c>
      <c r="J11" s="17" t="s">
        <v>30</v>
      </c>
      <c r="K11" s="17">
        <v>2</v>
      </c>
      <c r="M11" s="12">
        <v>0</v>
      </c>
      <c r="N11" s="13">
        <f t="shared" si="0"/>
        <v>0</v>
      </c>
      <c r="O11" s="14">
        <f t="shared" si="1"/>
        <v>0</v>
      </c>
    </row>
    <row r="12" spans="1:15">
      <c r="A12" s="19"/>
      <c r="B12" s="8">
        <v>5</v>
      </c>
      <c r="C12" s="15" t="s">
        <v>15</v>
      </c>
      <c r="D12" s="16" t="s">
        <v>16</v>
      </c>
      <c r="E12" s="16" t="s">
        <v>17</v>
      </c>
      <c r="F12" s="17" t="s">
        <v>18</v>
      </c>
      <c r="G12" s="17" t="s">
        <v>19</v>
      </c>
      <c r="H12" s="15" t="s">
        <v>40</v>
      </c>
      <c r="I12" s="17" t="s">
        <v>21</v>
      </c>
      <c r="J12" s="17" t="s">
        <v>22</v>
      </c>
      <c r="K12" s="17">
        <v>3</v>
      </c>
      <c r="M12" s="12">
        <v>0</v>
      </c>
      <c r="N12" s="13">
        <f t="shared" si="0"/>
        <v>0</v>
      </c>
      <c r="O12" s="14">
        <f t="shared" si="1"/>
        <v>0</v>
      </c>
    </row>
    <row r="13" spans="1:15">
      <c r="A13" s="19"/>
      <c r="B13" s="8">
        <v>6</v>
      </c>
      <c r="C13" s="15" t="s">
        <v>37</v>
      </c>
      <c r="D13" s="16" t="s">
        <v>38</v>
      </c>
      <c r="E13" s="16" t="s">
        <v>39</v>
      </c>
      <c r="F13" s="17" t="s">
        <v>18</v>
      </c>
      <c r="G13" s="17" t="s">
        <v>24</v>
      </c>
      <c r="H13" s="15" t="s">
        <v>40</v>
      </c>
      <c r="I13" s="17" t="s">
        <v>21</v>
      </c>
      <c r="J13" s="17" t="s">
        <v>30</v>
      </c>
      <c r="K13" s="17">
        <v>1</v>
      </c>
      <c r="M13" s="12">
        <v>0</v>
      </c>
      <c r="N13" s="13">
        <f t="shared" si="0"/>
        <v>0</v>
      </c>
      <c r="O13" s="14">
        <f t="shared" si="1"/>
        <v>0</v>
      </c>
    </row>
    <row r="14" spans="1:15">
      <c r="A14" s="19"/>
      <c r="B14" s="8">
        <v>7</v>
      </c>
      <c r="C14" s="15" t="s">
        <v>41</v>
      </c>
      <c r="D14" s="16" t="s">
        <v>42</v>
      </c>
      <c r="E14" s="16" t="s">
        <v>43</v>
      </c>
      <c r="F14" s="17" t="s">
        <v>44</v>
      </c>
      <c r="G14" s="17" t="s">
        <v>19</v>
      </c>
      <c r="H14" s="15" t="s">
        <v>40</v>
      </c>
      <c r="I14" s="17" t="s">
        <v>21</v>
      </c>
      <c r="J14" s="17" t="s">
        <v>45</v>
      </c>
      <c r="K14" s="17">
        <v>2</v>
      </c>
      <c r="M14" s="12">
        <v>0</v>
      </c>
      <c r="N14" s="13">
        <f t="shared" si="0"/>
        <v>0</v>
      </c>
      <c r="O14" s="14">
        <f t="shared" si="1"/>
        <v>0</v>
      </c>
    </row>
    <row r="15" spans="1:15">
      <c r="A15" s="19"/>
      <c r="B15" s="8">
        <v>8</v>
      </c>
      <c r="C15" s="15" t="s">
        <v>46</v>
      </c>
      <c r="D15" s="16" t="s">
        <v>47</v>
      </c>
      <c r="E15" s="16" t="s">
        <v>48</v>
      </c>
      <c r="F15" s="17" t="s">
        <v>18</v>
      </c>
      <c r="G15" s="17" t="s">
        <v>24</v>
      </c>
      <c r="H15" s="15" t="s">
        <v>40</v>
      </c>
      <c r="I15" s="17" t="s">
        <v>21</v>
      </c>
      <c r="J15" s="17" t="s">
        <v>30</v>
      </c>
      <c r="K15" s="17">
        <v>1</v>
      </c>
      <c r="M15" s="12">
        <v>0</v>
      </c>
      <c r="N15" s="13">
        <f t="shared" si="0"/>
        <v>0</v>
      </c>
      <c r="O15" s="14">
        <f t="shared" si="1"/>
        <v>0</v>
      </c>
    </row>
    <row r="16" spans="1:15">
      <c r="A16" s="19"/>
      <c r="B16" s="8">
        <v>9</v>
      </c>
      <c r="C16" s="15" t="s">
        <v>49</v>
      </c>
      <c r="D16" s="16" t="s">
        <v>50</v>
      </c>
      <c r="E16" s="16" t="s">
        <v>51</v>
      </c>
      <c r="F16" s="17" t="s">
        <v>52</v>
      </c>
      <c r="G16" s="17" t="s">
        <v>24</v>
      </c>
      <c r="H16" s="15" t="s">
        <v>40</v>
      </c>
      <c r="I16" s="17" t="s">
        <v>21</v>
      </c>
      <c r="J16" s="17" t="s">
        <v>30</v>
      </c>
      <c r="K16" s="17">
        <v>1</v>
      </c>
      <c r="M16" s="12">
        <v>0</v>
      </c>
      <c r="N16" s="13">
        <f t="shared" si="0"/>
        <v>0</v>
      </c>
      <c r="O16" s="14">
        <f t="shared" si="1"/>
        <v>0</v>
      </c>
    </row>
    <row r="17" spans="1:15">
      <c r="A17" s="19"/>
      <c r="B17" s="8">
        <v>10</v>
      </c>
      <c r="C17" s="15" t="s">
        <v>53</v>
      </c>
      <c r="D17" s="16" t="s">
        <v>54</v>
      </c>
      <c r="E17" s="16" t="s">
        <v>55</v>
      </c>
      <c r="F17" s="17" t="s">
        <v>18</v>
      </c>
      <c r="G17" s="17" t="s">
        <v>24</v>
      </c>
      <c r="H17" s="15" t="s">
        <v>40</v>
      </c>
      <c r="I17" s="17" t="s">
        <v>21</v>
      </c>
      <c r="J17" s="17" t="s">
        <v>36</v>
      </c>
      <c r="K17" s="17">
        <v>1</v>
      </c>
      <c r="M17" s="12">
        <v>0</v>
      </c>
      <c r="N17" s="13">
        <f t="shared" si="0"/>
        <v>0</v>
      </c>
      <c r="O17" s="14">
        <f t="shared" si="1"/>
        <v>0</v>
      </c>
    </row>
    <row r="18" spans="1:15">
      <c r="A18" s="19"/>
      <c r="B18" s="8">
        <v>11</v>
      </c>
      <c r="C18" s="15" t="s">
        <v>56</v>
      </c>
      <c r="D18" s="16" t="s">
        <v>57</v>
      </c>
      <c r="E18" s="16" t="s">
        <v>58</v>
      </c>
      <c r="F18" s="17" t="s">
        <v>18</v>
      </c>
      <c r="G18" s="17" t="s">
        <v>24</v>
      </c>
      <c r="H18" s="15" t="s">
        <v>40</v>
      </c>
      <c r="I18" s="17" t="s">
        <v>21</v>
      </c>
      <c r="J18" s="17" t="s">
        <v>22</v>
      </c>
      <c r="K18" s="17">
        <v>1</v>
      </c>
      <c r="M18" s="12">
        <v>0</v>
      </c>
      <c r="N18" s="13">
        <f t="shared" si="0"/>
        <v>0</v>
      </c>
      <c r="O18" s="14">
        <f t="shared" si="1"/>
        <v>0</v>
      </c>
    </row>
    <row r="19" spans="1:15">
      <c r="A19" s="19"/>
      <c r="B19" s="8">
        <v>12</v>
      </c>
      <c r="C19" s="15" t="s">
        <v>59</v>
      </c>
      <c r="D19" s="16" t="s">
        <v>60</v>
      </c>
      <c r="E19" s="16" t="s">
        <v>61</v>
      </c>
      <c r="F19" s="17" t="s">
        <v>62</v>
      </c>
      <c r="G19" s="17" t="s">
        <v>24</v>
      </c>
      <c r="H19" s="15" t="s">
        <v>40</v>
      </c>
      <c r="I19" s="17" t="s">
        <v>21</v>
      </c>
      <c r="J19" s="17" t="s">
        <v>22</v>
      </c>
      <c r="K19" s="17">
        <v>1</v>
      </c>
      <c r="M19" s="12">
        <v>0</v>
      </c>
      <c r="N19" s="13">
        <f t="shared" si="0"/>
        <v>0</v>
      </c>
      <c r="O19" s="14">
        <f t="shared" si="1"/>
        <v>0</v>
      </c>
    </row>
    <row r="20" spans="1:15">
      <c r="A20" s="19"/>
      <c r="B20" s="8">
        <v>13</v>
      </c>
      <c r="C20" s="15" t="s">
        <v>63</v>
      </c>
      <c r="D20" s="16" t="s">
        <v>64</v>
      </c>
      <c r="E20" s="16" t="s">
        <v>65</v>
      </c>
      <c r="F20" s="17" t="s">
        <v>18</v>
      </c>
      <c r="G20" s="17" t="s">
        <v>24</v>
      </c>
      <c r="H20" s="15" t="s">
        <v>40</v>
      </c>
      <c r="I20" s="17" t="s">
        <v>21</v>
      </c>
      <c r="J20" s="17" t="s">
        <v>30</v>
      </c>
      <c r="K20" s="17">
        <v>1</v>
      </c>
      <c r="M20" s="12">
        <v>0</v>
      </c>
      <c r="N20" s="13">
        <f t="shared" si="0"/>
        <v>0</v>
      </c>
      <c r="O20" s="14">
        <f t="shared" si="1"/>
        <v>0</v>
      </c>
    </row>
    <row r="21" spans="1:15">
      <c r="A21" s="19"/>
      <c r="B21" s="8">
        <v>14</v>
      </c>
      <c r="C21" s="15" t="s">
        <v>66</v>
      </c>
      <c r="D21" s="16" t="s">
        <v>67</v>
      </c>
      <c r="E21" s="16" t="s">
        <v>68</v>
      </c>
      <c r="F21" s="17" t="s">
        <v>18</v>
      </c>
      <c r="G21" s="17" t="s">
        <v>24</v>
      </c>
      <c r="H21" s="15" t="s">
        <v>40</v>
      </c>
      <c r="I21" s="17" t="s">
        <v>21</v>
      </c>
      <c r="J21" s="17" t="s">
        <v>30</v>
      </c>
      <c r="K21" s="17">
        <v>1</v>
      </c>
      <c r="M21" s="12">
        <v>0</v>
      </c>
      <c r="N21" s="13">
        <f t="shared" si="0"/>
        <v>0</v>
      </c>
      <c r="O21" s="14">
        <f t="shared" si="1"/>
        <v>0</v>
      </c>
    </row>
    <row r="22" spans="1:15">
      <c r="A22" s="19"/>
      <c r="B22" s="8">
        <v>15</v>
      </c>
      <c r="C22" s="15" t="s">
        <v>69</v>
      </c>
      <c r="D22" s="16" t="s">
        <v>70</v>
      </c>
      <c r="E22" s="16" t="s">
        <v>71</v>
      </c>
      <c r="F22" s="17" t="s">
        <v>62</v>
      </c>
      <c r="G22" s="17" t="s">
        <v>24</v>
      </c>
      <c r="H22" s="15" t="s">
        <v>40</v>
      </c>
      <c r="I22" s="17" t="s">
        <v>21</v>
      </c>
      <c r="J22" s="17" t="s">
        <v>22</v>
      </c>
      <c r="K22" s="17">
        <v>1</v>
      </c>
      <c r="M22" s="12">
        <v>0</v>
      </c>
      <c r="N22" s="13">
        <f t="shared" si="0"/>
        <v>0</v>
      </c>
      <c r="O22" s="14">
        <f t="shared" si="1"/>
        <v>0</v>
      </c>
    </row>
    <row r="23" spans="1:15">
      <c r="A23" s="19"/>
      <c r="B23" s="8">
        <v>16</v>
      </c>
      <c r="C23" s="15" t="s">
        <v>191</v>
      </c>
      <c r="D23" s="16" t="s">
        <v>72</v>
      </c>
      <c r="E23" s="16" t="s">
        <v>73</v>
      </c>
      <c r="F23" s="17" t="s">
        <v>18</v>
      </c>
      <c r="G23" s="17" t="s">
        <v>24</v>
      </c>
      <c r="H23" s="15" t="s">
        <v>40</v>
      </c>
      <c r="I23" s="17" t="s">
        <v>21</v>
      </c>
      <c r="J23" s="17" t="s">
        <v>36</v>
      </c>
      <c r="K23" s="17">
        <v>1</v>
      </c>
      <c r="M23" s="12">
        <v>0</v>
      </c>
      <c r="N23" s="13">
        <f t="shared" si="0"/>
        <v>0</v>
      </c>
      <c r="O23" s="14">
        <f t="shared" si="1"/>
        <v>0</v>
      </c>
    </row>
    <row r="24" spans="1:15">
      <c r="A24" s="19"/>
      <c r="B24" s="8">
        <v>17</v>
      </c>
      <c r="C24" s="15" t="s">
        <v>74</v>
      </c>
      <c r="D24" s="16" t="s">
        <v>75</v>
      </c>
      <c r="E24" s="16" t="s">
        <v>76</v>
      </c>
      <c r="F24" s="17" t="s">
        <v>23</v>
      </c>
      <c r="G24" s="17" t="s">
        <v>24</v>
      </c>
      <c r="H24" s="15" t="s">
        <v>40</v>
      </c>
      <c r="I24" s="17" t="s">
        <v>21</v>
      </c>
      <c r="J24" s="17" t="s">
        <v>22</v>
      </c>
      <c r="K24" s="17">
        <v>2</v>
      </c>
      <c r="M24" s="12">
        <v>0</v>
      </c>
      <c r="N24" s="13">
        <f t="shared" si="0"/>
        <v>0</v>
      </c>
      <c r="O24" s="14">
        <f t="shared" si="1"/>
        <v>0</v>
      </c>
    </row>
    <row r="25" spans="1:15">
      <c r="A25" s="19"/>
      <c r="B25" s="8">
        <v>18</v>
      </c>
      <c r="C25" s="15" t="s">
        <v>63</v>
      </c>
      <c r="D25" s="16" t="s">
        <v>77</v>
      </c>
      <c r="E25" s="16" t="s">
        <v>78</v>
      </c>
      <c r="F25" s="17" t="s">
        <v>18</v>
      </c>
      <c r="G25" s="17" t="s">
        <v>24</v>
      </c>
      <c r="H25" s="15" t="s">
        <v>40</v>
      </c>
      <c r="I25" s="17" t="s">
        <v>21</v>
      </c>
      <c r="J25" s="17" t="s">
        <v>30</v>
      </c>
      <c r="K25" s="17">
        <v>1</v>
      </c>
      <c r="M25" s="12">
        <v>0</v>
      </c>
      <c r="N25" s="13">
        <f t="shared" si="0"/>
        <v>0</v>
      </c>
      <c r="O25" s="14">
        <f t="shared" si="1"/>
        <v>0</v>
      </c>
    </row>
    <row r="26" spans="1:15">
      <c r="A26" s="19"/>
      <c r="B26" s="8">
        <v>19</v>
      </c>
      <c r="C26" s="15" t="s">
        <v>196</v>
      </c>
      <c r="D26" s="16" t="s">
        <v>197</v>
      </c>
      <c r="E26" s="16" t="s">
        <v>198</v>
      </c>
      <c r="F26" s="17" t="s">
        <v>199</v>
      </c>
      <c r="G26" s="17" t="s">
        <v>24</v>
      </c>
      <c r="H26" s="15" t="s">
        <v>40</v>
      </c>
      <c r="I26" s="17" t="s">
        <v>21</v>
      </c>
      <c r="J26" s="17" t="s">
        <v>30</v>
      </c>
      <c r="K26" s="17">
        <v>1</v>
      </c>
      <c r="M26" s="12">
        <v>0</v>
      </c>
      <c r="N26" s="13">
        <f t="shared" ref="N26" si="2">K26*M26</f>
        <v>0</v>
      </c>
      <c r="O26" s="14">
        <f t="shared" ref="O26" si="3">N26*12</f>
        <v>0</v>
      </c>
    </row>
    <row r="27" spans="1:15">
      <c r="A27" s="19"/>
      <c r="B27" s="8">
        <v>20</v>
      </c>
      <c r="C27" s="15" t="s">
        <v>79</v>
      </c>
      <c r="D27" s="16" t="s">
        <v>80</v>
      </c>
      <c r="E27" s="16" t="s">
        <v>81</v>
      </c>
      <c r="F27" s="17" t="s">
        <v>18</v>
      </c>
      <c r="G27" s="17" t="s">
        <v>19</v>
      </c>
      <c r="H27" s="15" t="s">
        <v>40</v>
      </c>
      <c r="I27" s="17" t="s">
        <v>82</v>
      </c>
      <c r="J27" s="17" t="s">
        <v>36</v>
      </c>
      <c r="K27" s="17">
        <v>1</v>
      </c>
      <c r="M27" s="12">
        <v>0</v>
      </c>
      <c r="N27" s="13">
        <f t="shared" si="0"/>
        <v>0</v>
      </c>
      <c r="O27" s="14">
        <f t="shared" si="1"/>
        <v>0</v>
      </c>
    </row>
    <row r="28" spans="1:15">
      <c r="A28" s="19"/>
      <c r="B28" s="8">
        <v>21</v>
      </c>
      <c r="C28" s="15" t="s">
        <v>83</v>
      </c>
      <c r="D28" s="16" t="s">
        <v>84</v>
      </c>
      <c r="E28" s="16" t="s">
        <v>85</v>
      </c>
      <c r="F28" s="17" t="s">
        <v>18</v>
      </c>
      <c r="G28" s="17" t="s">
        <v>24</v>
      </c>
      <c r="H28" s="15" t="s">
        <v>40</v>
      </c>
      <c r="I28" s="17" t="s">
        <v>35</v>
      </c>
      <c r="J28" s="17" t="s">
        <v>30</v>
      </c>
      <c r="K28" s="17">
        <v>1</v>
      </c>
      <c r="M28" s="12">
        <v>0</v>
      </c>
      <c r="N28" s="13">
        <f t="shared" si="0"/>
        <v>0</v>
      </c>
      <c r="O28" s="14">
        <f t="shared" si="1"/>
        <v>0</v>
      </c>
    </row>
    <row r="29" spans="1:15">
      <c r="A29" s="19"/>
      <c r="B29" s="8">
        <v>22</v>
      </c>
      <c r="C29" s="15" t="s">
        <v>86</v>
      </c>
      <c r="D29" s="16" t="s">
        <v>87</v>
      </c>
      <c r="E29" s="16" t="s">
        <v>88</v>
      </c>
      <c r="F29" s="17" t="s">
        <v>18</v>
      </c>
      <c r="G29" s="17" t="s">
        <v>19</v>
      </c>
      <c r="H29" s="15" t="s">
        <v>89</v>
      </c>
      <c r="I29" s="17" t="s">
        <v>21</v>
      </c>
      <c r="J29" s="17" t="s">
        <v>90</v>
      </c>
      <c r="K29" s="17">
        <v>4</v>
      </c>
      <c r="M29" s="12">
        <v>0</v>
      </c>
      <c r="N29" s="13">
        <f t="shared" si="0"/>
        <v>0</v>
      </c>
      <c r="O29" s="14">
        <f t="shared" si="1"/>
        <v>0</v>
      </c>
    </row>
    <row r="30" spans="1:15">
      <c r="A30" s="19"/>
      <c r="B30" s="8">
        <v>23</v>
      </c>
      <c r="C30" s="15" t="s">
        <v>192</v>
      </c>
      <c r="D30" s="16" t="s">
        <v>91</v>
      </c>
      <c r="E30" s="16" t="s">
        <v>92</v>
      </c>
      <c r="F30" s="17" t="s">
        <v>18</v>
      </c>
      <c r="G30" s="17" t="s">
        <v>19</v>
      </c>
      <c r="H30" s="15" t="s">
        <v>89</v>
      </c>
      <c r="I30" s="17" t="s">
        <v>21</v>
      </c>
      <c r="J30" s="17" t="s">
        <v>36</v>
      </c>
      <c r="K30" s="17">
        <v>3</v>
      </c>
      <c r="M30" s="12">
        <v>0</v>
      </c>
      <c r="N30" s="13">
        <f t="shared" si="0"/>
        <v>0</v>
      </c>
      <c r="O30" s="14">
        <f t="shared" si="1"/>
        <v>0</v>
      </c>
    </row>
    <row r="31" spans="1:15">
      <c r="A31" s="19"/>
      <c r="B31" s="8">
        <v>24</v>
      </c>
      <c r="C31" s="15" t="s">
        <v>93</v>
      </c>
      <c r="D31" s="16" t="s">
        <v>94</v>
      </c>
      <c r="E31" s="16" t="s">
        <v>95</v>
      </c>
      <c r="F31" s="17" t="s">
        <v>18</v>
      </c>
      <c r="G31" s="17" t="s">
        <v>19</v>
      </c>
      <c r="H31" s="15" t="s">
        <v>89</v>
      </c>
      <c r="I31" s="17" t="s">
        <v>21</v>
      </c>
      <c r="J31" s="17" t="s">
        <v>30</v>
      </c>
      <c r="K31" s="17">
        <v>2</v>
      </c>
      <c r="M31" s="12">
        <v>0</v>
      </c>
      <c r="N31" s="13">
        <f t="shared" si="0"/>
        <v>0</v>
      </c>
      <c r="O31" s="14">
        <f t="shared" si="1"/>
        <v>0</v>
      </c>
    </row>
    <row r="32" spans="1:15">
      <c r="A32" s="19"/>
      <c r="B32" s="8">
        <v>25</v>
      </c>
      <c r="C32" s="15" t="s">
        <v>93</v>
      </c>
      <c r="D32" s="16" t="s">
        <v>96</v>
      </c>
      <c r="E32" s="16" t="s">
        <v>97</v>
      </c>
      <c r="F32" s="17" t="s">
        <v>18</v>
      </c>
      <c r="G32" s="17" t="s">
        <v>19</v>
      </c>
      <c r="H32" s="15" t="s">
        <v>89</v>
      </c>
      <c r="I32" s="17" t="s">
        <v>21</v>
      </c>
      <c r="J32" s="17" t="s">
        <v>30</v>
      </c>
      <c r="K32" s="17">
        <v>1</v>
      </c>
      <c r="M32" s="12">
        <v>0</v>
      </c>
      <c r="N32" s="13">
        <f t="shared" si="0"/>
        <v>0</v>
      </c>
      <c r="O32" s="14">
        <f t="shared" si="1"/>
        <v>0</v>
      </c>
    </row>
    <row r="33" spans="1:15">
      <c r="A33" s="19"/>
      <c r="B33" s="8">
        <v>26</v>
      </c>
      <c r="C33" s="15" t="s">
        <v>98</v>
      </c>
      <c r="D33" s="16" t="s">
        <v>99</v>
      </c>
      <c r="E33" s="16" t="s">
        <v>100</v>
      </c>
      <c r="F33" s="17" t="s">
        <v>18</v>
      </c>
      <c r="G33" s="17" t="s">
        <v>19</v>
      </c>
      <c r="H33" s="15" t="s">
        <v>89</v>
      </c>
      <c r="I33" s="17" t="s">
        <v>21</v>
      </c>
      <c r="J33" s="17" t="s">
        <v>36</v>
      </c>
      <c r="K33" s="17">
        <v>2</v>
      </c>
      <c r="M33" s="12">
        <v>0</v>
      </c>
      <c r="N33" s="13">
        <f t="shared" si="0"/>
        <v>0</v>
      </c>
      <c r="O33" s="14">
        <f t="shared" si="1"/>
        <v>0</v>
      </c>
    </row>
    <row r="34" spans="1:15">
      <c r="A34" s="19"/>
      <c r="B34" s="8">
        <v>27</v>
      </c>
      <c r="C34" s="15" t="s">
        <v>101</v>
      </c>
      <c r="D34" s="16" t="s">
        <v>102</v>
      </c>
      <c r="E34" s="16" t="s">
        <v>103</v>
      </c>
      <c r="F34" s="17" t="s">
        <v>18</v>
      </c>
      <c r="G34" s="17" t="s">
        <v>24</v>
      </c>
      <c r="H34" s="15" t="s">
        <v>89</v>
      </c>
      <c r="I34" s="17" t="s">
        <v>21</v>
      </c>
      <c r="J34" s="17" t="s">
        <v>45</v>
      </c>
      <c r="K34" s="17">
        <v>1</v>
      </c>
      <c r="M34" s="12">
        <v>0</v>
      </c>
      <c r="N34" s="13">
        <f t="shared" si="0"/>
        <v>0</v>
      </c>
      <c r="O34" s="14">
        <f t="shared" si="1"/>
        <v>0</v>
      </c>
    </row>
    <row r="35" spans="1:1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" t="s">
        <v>104</v>
      </c>
      <c r="N35" s="18">
        <f>SUM(N8:N34)</f>
        <v>0</v>
      </c>
      <c r="O35" s="18">
        <f>SUM(O8:O34)</f>
        <v>0</v>
      </c>
    </row>
    <row r="36" spans="1:1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1" t="s">
        <v>105</v>
      </c>
    </row>
    <row r="37" spans="1:15" ht="56">
      <c r="A37" s="19"/>
      <c r="B37" s="6" t="s">
        <v>106</v>
      </c>
      <c r="C37" s="4" t="s">
        <v>3</v>
      </c>
      <c r="D37" s="5" t="s">
        <v>4</v>
      </c>
      <c r="E37" s="5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6" t="s">
        <v>10</v>
      </c>
      <c r="K37" s="4" t="s">
        <v>11</v>
      </c>
      <c r="L37" s="22"/>
      <c r="M37" s="7" t="s">
        <v>12</v>
      </c>
      <c r="N37" s="7" t="s">
        <v>13</v>
      </c>
      <c r="O37" s="7" t="s">
        <v>14</v>
      </c>
    </row>
    <row r="38" spans="1:15">
      <c r="A38" s="19"/>
      <c r="B38" s="17">
        <v>1</v>
      </c>
      <c r="C38" s="17" t="s">
        <v>98</v>
      </c>
      <c r="D38" s="16" t="s">
        <v>107</v>
      </c>
      <c r="E38" s="16" t="s">
        <v>108</v>
      </c>
      <c r="F38" s="17" t="s">
        <v>18</v>
      </c>
      <c r="G38" s="17" t="s">
        <v>19</v>
      </c>
      <c r="H38" s="15" t="s">
        <v>109</v>
      </c>
      <c r="I38" s="17" t="s">
        <v>21</v>
      </c>
      <c r="J38" s="17" t="s">
        <v>90</v>
      </c>
      <c r="K38" s="17">
        <v>1</v>
      </c>
      <c r="L38" s="22"/>
      <c r="M38" s="12">
        <v>0</v>
      </c>
      <c r="N38" s="13">
        <f>K38*M38</f>
        <v>0</v>
      </c>
      <c r="O38" s="14">
        <f>N38*12</f>
        <v>0</v>
      </c>
    </row>
    <row r="39" spans="1:15">
      <c r="A39" s="19"/>
      <c r="B39" s="17">
        <v>2</v>
      </c>
      <c r="C39" s="17" t="s">
        <v>192</v>
      </c>
      <c r="D39" s="16" t="s">
        <v>110</v>
      </c>
      <c r="E39" s="16" t="s">
        <v>111</v>
      </c>
      <c r="F39" s="17" t="s">
        <v>18</v>
      </c>
      <c r="G39" s="17" t="s">
        <v>19</v>
      </c>
      <c r="H39" s="15" t="s">
        <v>109</v>
      </c>
      <c r="I39" s="17" t="s">
        <v>35</v>
      </c>
      <c r="J39" s="17" t="s">
        <v>36</v>
      </c>
      <c r="K39" s="17">
        <v>9</v>
      </c>
      <c r="L39" s="22"/>
      <c r="M39" s="12">
        <v>0</v>
      </c>
      <c r="N39" s="13">
        <f t="shared" ref="N39:N45" si="4">K39*M39</f>
        <v>0</v>
      </c>
      <c r="O39" s="14">
        <f t="shared" ref="O39:O45" si="5">N39*12</f>
        <v>0</v>
      </c>
    </row>
    <row r="40" spans="1:15">
      <c r="A40" s="19"/>
      <c r="B40" s="17">
        <v>3</v>
      </c>
      <c r="C40" s="17" t="s">
        <v>15</v>
      </c>
      <c r="D40" s="16" t="s">
        <v>16</v>
      </c>
      <c r="E40" s="16" t="s">
        <v>17</v>
      </c>
      <c r="F40" s="17" t="s">
        <v>18</v>
      </c>
      <c r="G40" s="17" t="s">
        <v>19</v>
      </c>
      <c r="H40" s="15" t="s">
        <v>112</v>
      </c>
      <c r="I40" s="17" t="s">
        <v>21</v>
      </c>
      <c r="J40" s="17" t="s">
        <v>36</v>
      </c>
      <c r="K40" s="17">
        <v>1</v>
      </c>
      <c r="L40" s="22"/>
      <c r="M40" s="12">
        <v>0</v>
      </c>
      <c r="N40" s="13">
        <f t="shared" si="4"/>
        <v>0</v>
      </c>
      <c r="O40" s="14">
        <f t="shared" si="5"/>
        <v>0</v>
      </c>
    </row>
    <row r="41" spans="1:15">
      <c r="A41" s="68"/>
      <c r="B41" s="17">
        <v>4</v>
      </c>
      <c r="C41" s="17" t="s">
        <v>98</v>
      </c>
      <c r="D41" s="16" t="s">
        <v>107</v>
      </c>
      <c r="E41" s="16" t="s">
        <v>108</v>
      </c>
      <c r="F41" s="17" t="s">
        <v>18</v>
      </c>
      <c r="G41" s="17" t="s">
        <v>19</v>
      </c>
      <c r="H41" s="15" t="s">
        <v>112</v>
      </c>
      <c r="I41" s="17" t="s">
        <v>21</v>
      </c>
      <c r="J41" s="17" t="s">
        <v>90</v>
      </c>
      <c r="K41" s="17">
        <v>2</v>
      </c>
      <c r="L41" s="22"/>
      <c r="M41" s="12">
        <v>0</v>
      </c>
      <c r="N41" s="13">
        <f t="shared" si="4"/>
        <v>0</v>
      </c>
      <c r="O41" s="14">
        <f t="shared" si="5"/>
        <v>0</v>
      </c>
    </row>
    <row r="42" spans="1:15">
      <c r="A42" s="19"/>
      <c r="B42" s="17">
        <v>5</v>
      </c>
      <c r="C42" s="17" t="s">
        <v>93</v>
      </c>
      <c r="D42" s="16" t="s">
        <v>94</v>
      </c>
      <c r="E42" s="16" t="s">
        <v>95</v>
      </c>
      <c r="F42" s="17" t="s">
        <v>18</v>
      </c>
      <c r="G42" s="17" t="s">
        <v>19</v>
      </c>
      <c r="H42" s="15" t="s">
        <v>112</v>
      </c>
      <c r="I42" s="17" t="s">
        <v>21</v>
      </c>
      <c r="J42" s="17" t="s">
        <v>36</v>
      </c>
      <c r="K42" s="17">
        <v>1</v>
      </c>
      <c r="L42" s="22"/>
      <c r="M42" s="12">
        <v>0</v>
      </c>
      <c r="N42" s="13">
        <f t="shared" si="4"/>
        <v>0</v>
      </c>
      <c r="O42" s="14">
        <f t="shared" si="5"/>
        <v>0</v>
      </c>
    </row>
    <row r="43" spans="1:15">
      <c r="A43" s="19"/>
      <c r="B43" s="17">
        <v>6</v>
      </c>
      <c r="C43" s="17" t="s">
        <v>193</v>
      </c>
      <c r="D43" s="16" t="s">
        <v>91</v>
      </c>
      <c r="E43" s="16" t="s">
        <v>92</v>
      </c>
      <c r="F43" s="17" t="s">
        <v>18</v>
      </c>
      <c r="G43" s="17" t="s">
        <v>19</v>
      </c>
      <c r="H43" s="15" t="s">
        <v>112</v>
      </c>
      <c r="I43" s="17" t="s">
        <v>21</v>
      </c>
      <c r="J43" s="17" t="s">
        <v>36</v>
      </c>
      <c r="K43" s="17">
        <v>2</v>
      </c>
      <c r="L43" s="22"/>
      <c r="M43" s="12">
        <v>0</v>
      </c>
      <c r="N43" s="13">
        <f t="shared" si="4"/>
        <v>0</v>
      </c>
      <c r="O43" s="14">
        <f t="shared" si="5"/>
        <v>0</v>
      </c>
    </row>
    <row r="44" spans="1:15">
      <c r="A44" s="19"/>
      <c r="B44" s="17">
        <v>7</v>
      </c>
      <c r="C44" s="17" t="s">
        <v>41</v>
      </c>
      <c r="D44" s="16" t="s">
        <v>42</v>
      </c>
      <c r="E44" s="16" t="s">
        <v>43</v>
      </c>
      <c r="F44" s="17" t="s">
        <v>44</v>
      </c>
      <c r="G44" s="17" t="s">
        <v>19</v>
      </c>
      <c r="H44" s="15" t="s">
        <v>112</v>
      </c>
      <c r="I44" s="17" t="s">
        <v>21</v>
      </c>
      <c r="J44" s="17" t="s">
        <v>30</v>
      </c>
      <c r="K44" s="17">
        <v>1</v>
      </c>
      <c r="L44" s="22"/>
      <c r="M44" s="12">
        <v>0</v>
      </c>
      <c r="N44" s="13">
        <f t="shared" si="4"/>
        <v>0</v>
      </c>
      <c r="O44" s="14">
        <f t="shared" si="5"/>
        <v>0</v>
      </c>
    </row>
    <row r="45" spans="1:15">
      <c r="A45" s="19"/>
      <c r="B45" s="17">
        <v>8</v>
      </c>
      <c r="C45" s="17" t="s">
        <v>192</v>
      </c>
      <c r="D45" s="16" t="s">
        <v>110</v>
      </c>
      <c r="E45" s="16" t="s">
        <v>111</v>
      </c>
      <c r="F45" s="17" t="s">
        <v>18</v>
      </c>
      <c r="G45" s="17" t="s">
        <v>19</v>
      </c>
      <c r="H45" s="15" t="s">
        <v>112</v>
      </c>
      <c r="I45" s="17" t="s">
        <v>35</v>
      </c>
      <c r="J45" s="17" t="s">
        <v>36</v>
      </c>
      <c r="K45" s="17">
        <v>3</v>
      </c>
      <c r="L45" s="22"/>
      <c r="M45" s="12">
        <v>0</v>
      </c>
      <c r="N45" s="13">
        <f t="shared" si="4"/>
        <v>0</v>
      </c>
      <c r="O45" s="14">
        <f t="shared" si="5"/>
        <v>0</v>
      </c>
    </row>
    <row r="46" spans="1:15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" t="s">
        <v>113</v>
      </c>
      <c r="N46" s="18">
        <f>SUM(N38:N45)</f>
        <v>0</v>
      </c>
      <c r="O46" s="18">
        <f>SUM(O38:O45)</f>
        <v>0</v>
      </c>
    </row>
    <row r="47" spans="1:15">
      <c r="A47" s="19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  <c r="O47" s="20"/>
    </row>
    <row r="48" spans="1:15">
      <c r="A48" s="19"/>
      <c r="B48" s="20" t="s">
        <v>116</v>
      </c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  <c r="O48" s="20"/>
    </row>
    <row r="49" spans="1:15" ht="84">
      <c r="A49" s="19"/>
      <c r="B49" s="6" t="s">
        <v>122</v>
      </c>
      <c r="C49" s="4" t="s">
        <v>3</v>
      </c>
      <c r="D49" s="5" t="s">
        <v>4</v>
      </c>
      <c r="E49" s="5" t="s">
        <v>5</v>
      </c>
      <c r="F49" s="4" t="s">
        <v>6</v>
      </c>
      <c r="G49" s="4" t="s">
        <v>7</v>
      </c>
      <c r="H49" s="4" t="s">
        <v>8</v>
      </c>
      <c r="I49" s="4" t="s">
        <v>132</v>
      </c>
      <c r="J49" s="6" t="s">
        <v>127</v>
      </c>
      <c r="K49" s="4" t="s">
        <v>11</v>
      </c>
      <c r="L49" s="22"/>
      <c r="M49" s="6" t="s">
        <v>128</v>
      </c>
      <c r="N49" s="3" t="s">
        <v>129</v>
      </c>
      <c r="O49" s="6" t="s">
        <v>133</v>
      </c>
    </row>
    <row r="50" spans="1:15">
      <c r="A50" s="19"/>
      <c r="B50" s="29">
        <v>1</v>
      </c>
      <c r="C50" s="31" t="s">
        <v>101</v>
      </c>
      <c r="D50" s="32" t="s">
        <v>102</v>
      </c>
      <c r="E50" s="32" t="s">
        <v>103</v>
      </c>
      <c r="F50" s="31" t="s">
        <v>18</v>
      </c>
      <c r="G50" s="27" t="s">
        <v>24</v>
      </c>
      <c r="H50" s="28" t="s">
        <v>123</v>
      </c>
      <c r="I50" s="17" t="s">
        <v>125</v>
      </c>
      <c r="J50" s="25" t="s">
        <v>117</v>
      </c>
      <c r="K50" s="17">
        <v>1</v>
      </c>
      <c r="L50" s="22"/>
      <c r="M50" s="12">
        <v>0</v>
      </c>
      <c r="N50" s="13"/>
      <c r="O50" s="13">
        <f>M50*K50*12</f>
        <v>0</v>
      </c>
    </row>
    <row r="51" spans="1:15">
      <c r="A51" s="19"/>
      <c r="B51" s="29">
        <v>2</v>
      </c>
      <c r="C51" s="31" t="s">
        <v>101</v>
      </c>
      <c r="D51" s="32" t="s">
        <v>102</v>
      </c>
      <c r="E51" s="32" t="s">
        <v>103</v>
      </c>
      <c r="F51" s="31" t="s">
        <v>18</v>
      </c>
      <c r="G51" s="27" t="s">
        <v>24</v>
      </c>
      <c r="H51" s="28" t="s">
        <v>130</v>
      </c>
      <c r="I51" s="17" t="s">
        <v>124</v>
      </c>
      <c r="J51" s="26">
        <v>1</v>
      </c>
      <c r="K51" s="17"/>
      <c r="L51" s="22"/>
      <c r="M51" s="24"/>
      <c r="N51" s="12">
        <v>0</v>
      </c>
      <c r="O51" s="13">
        <f>N51*J51</f>
        <v>0</v>
      </c>
    </row>
    <row r="52" spans="1:15">
      <c r="A52" s="19"/>
      <c r="B52" s="29">
        <v>3</v>
      </c>
      <c r="C52" s="17" t="s">
        <v>46</v>
      </c>
      <c r="D52" s="16" t="s">
        <v>47</v>
      </c>
      <c r="E52" s="16" t="s">
        <v>48</v>
      </c>
      <c r="F52" s="17" t="s">
        <v>18</v>
      </c>
      <c r="G52" s="17" t="s">
        <v>24</v>
      </c>
      <c r="H52" s="15" t="s">
        <v>123</v>
      </c>
      <c r="I52" s="17" t="s">
        <v>125</v>
      </c>
      <c r="J52" s="25" t="s">
        <v>117</v>
      </c>
      <c r="K52" s="17">
        <v>1</v>
      </c>
      <c r="L52" s="22"/>
      <c r="M52" s="12">
        <v>0</v>
      </c>
      <c r="N52" s="13"/>
      <c r="O52" s="13">
        <f>M52*K52*12</f>
        <v>0</v>
      </c>
    </row>
    <row r="53" spans="1:15">
      <c r="A53" s="19"/>
      <c r="B53" s="29">
        <v>4</v>
      </c>
      <c r="C53" s="17" t="s">
        <v>46</v>
      </c>
      <c r="D53" s="16" t="s">
        <v>47</v>
      </c>
      <c r="E53" s="16" t="s">
        <v>48</v>
      </c>
      <c r="F53" s="17" t="s">
        <v>18</v>
      </c>
      <c r="G53" s="17" t="s">
        <v>24</v>
      </c>
      <c r="H53" s="15" t="s">
        <v>130</v>
      </c>
      <c r="I53" s="17" t="s">
        <v>124</v>
      </c>
      <c r="J53" s="26">
        <v>1</v>
      </c>
      <c r="K53" s="17"/>
      <c r="L53" s="22"/>
      <c r="M53" s="24"/>
      <c r="N53" s="12">
        <v>0</v>
      </c>
      <c r="O53" s="13">
        <f>N53*J53</f>
        <v>0</v>
      </c>
    </row>
    <row r="54" spans="1:15">
      <c r="A54" s="19"/>
      <c r="B54" s="29">
        <v>5</v>
      </c>
      <c r="C54" s="17" t="s">
        <v>53</v>
      </c>
      <c r="D54" s="16" t="s">
        <v>54</v>
      </c>
      <c r="E54" s="16" t="s">
        <v>55</v>
      </c>
      <c r="F54" s="17" t="s">
        <v>18</v>
      </c>
      <c r="G54" s="17" t="s">
        <v>24</v>
      </c>
      <c r="H54" s="15" t="s">
        <v>123</v>
      </c>
      <c r="I54" s="17" t="s">
        <v>125</v>
      </c>
      <c r="J54" s="26"/>
      <c r="K54" s="17">
        <v>1</v>
      </c>
      <c r="L54" s="22"/>
      <c r="M54" s="12">
        <v>0</v>
      </c>
      <c r="N54" s="13"/>
      <c r="O54" s="13">
        <f>M54*K54*12</f>
        <v>0</v>
      </c>
    </row>
    <row r="55" spans="1:15">
      <c r="A55" s="19"/>
      <c r="B55" s="29">
        <v>6</v>
      </c>
      <c r="C55" s="17" t="s">
        <v>53</v>
      </c>
      <c r="D55" s="16" t="s">
        <v>54</v>
      </c>
      <c r="E55" s="16" t="s">
        <v>55</v>
      </c>
      <c r="F55" s="17" t="s">
        <v>18</v>
      </c>
      <c r="G55" s="17" t="s">
        <v>24</v>
      </c>
      <c r="H55" s="15" t="s">
        <v>130</v>
      </c>
      <c r="I55" s="17" t="s">
        <v>124</v>
      </c>
      <c r="J55" s="26">
        <v>1</v>
      </c>
      <c r="K55" s="17"/>
      <c r="L55" s="22"/>
      <c r="M55" s="24"/>
      <c r="N55" s="12">
        <v>0</v>
      </c>
      <c r="O55" s="13">
        <f>N55*J55</f>
        <v>0</v>
      </c>
    </row>
    <row r="56" spans="1:15">
      <c r="A56" s="19"/>
      <c r="B56" s="29">
        <v>7</v>
      </c>
      <c r="C56" s="17" t="s">
        <v>56</v>
      </c>
      <c r="D56" s="16" t="s">
        <v>57</v>
      </c>
      <c r="E56" s="16" t="s">
        <v>58</v>
      </c>
      <c r="F56" s="17" t="s">
        <v>18</v>
      </c>
      <c r="G56" s="17" t="s">
        <v>24</v>
      </c>
      <c r="H56" s="15" t="s">
        <v>123</v>
      </c>
      <c r="I56" s="17" t="s">
        <v>125</v>
      </c>
      <c r="J56" s="26"/>
      <c r="K56" s="17">
        <v>1</v>
      </c>
      <c r="L56" s="22"/>
      <c r="M56" s="12">
        <v>0</v>
      </c>
      <c r="N56" s="13"/>
      <c r="O56" s="13">
        <f>M56*K56*12</f>
        <v>0</v>
      </c>
    </row>
    <row r="57" spans="1:15">
      <c r="A57" s="19"/>
      <c r="B57" s="29">
        <v>8</v>
      </c>
      <c r="C57" s="17" t="s">
        <v>56</v>
      </c>
      <c r="D57" s="16" t="s">
        <v>57</v>
      </c>
      <c r="E57" s="16" t="s">
        <v>58</v>
      </c>
      <c r="F57" s="17" t="s">
        <v>18</v>
      </c>
      <c r="G57" s="17" t="s">
        <v>24</v>
      </c>
      <c r="H57" s="15" t="s">
        <v>130</v>
      </c>
      <c r="I57" s="17" t="s">
        <v>124</v>
      </c>
      <c r="J57" s="26">
        <v>1</v>
      </c>
      <c r="K57" s="17"/>
      <c r="L57" s="22"/>
      <c r="M57" s="24"/>
      <c r="N57" s="12">
        <v>0</v>
      </c>
      <c r="O57" s="13">
        <f>N57*J57</f>
        <v>0</v>
      </c>
    </row>
    <row r="58" spans="1:15">
      <c r="A58" s="19"/>
      <c r="B58" s="29">
        <v>9</v>
      </c>
      <c r="C58" s="17" t="s">
        <v>37</v>
      </c>
      <c r="D58" s="16" t="s">
        <v>38</v>
      </c>
      <c r="E58" s="16" t="s">
        <v>39</v>
      </c>
      <c r="F58" s="17" t="s">
        <v>18</v>
      </c>
      <c r="G58" s="17" t="s">
        <v>24</v>
      </c>
      <c r="H58" s="15" t="s">
        <v>123</v>
      </c>
      <c r="I58" s="17" t="s">
        <v>125</v>
      </c>
      <c r="J58" s="26"/>
      <c r="K58" s="17">
        <v>1</v>
      </c>
      <c r="L58" s="22"/>
      <c r="M58" s="12">
        <v>0</v>
      </c>
      <c r="N58" s="13"/>
      <c r="O58" s="13">
        <f>M58*K58*12</f>
        <v>0</v>
      </c>
    </row>
    <row r="59" spans="1:15">
      <c r="A59" s="19"/>
      <c r="B59" s="29">
        <v>10</v>
      </c>
      <c r="C59" s="17" t="s">
        <v>37</v>
      </c>
      <c r="D59" s="16" t="s">
        <v>38</v>
      </c>
      <c r="E59" s="16" t="s">
        <v>39</v>
      </c>
      <c r="F59" s="17" t="s">
        <v>18</v>
      </c>
      <c r="G59" s="17" t="s">
        <v>24</v>
      </c>
      <c r="H59" s="15" t="s">
        <v>130</v>
      </c>
      <c r="I59" s="17" t="s">
        <v>124</v>
      </c>
      <c r="J59" s="26">
        <v>1</v>
      </c>
      <c r="K59" s="17"/>
      <c r="L59" s="22"/>
      <c r="M59" s="24"/>
      <c r="N59" s="12">
        <v>0</v>
      </c>
      <c r="O59" s="13">
        <f>N59*J59</f>
        <v>0</v>
      </c>
    </row>
    <row r="60" spans="1:15">
      <c r="A60" s="19"/>
      <c r="B60" s="29">
        <v>11</v>
      </c>
      <c r="C60" s="17" t="s">
        <v>69</v>
      </c>
      <c r="D60" s="16" t="s">
        <v>70</v>
      </c>
      <c r="E60" s="16" t="s">
        <v>71</v>
      </c>
      <c r="F60" s="17" t="s">
        <v>62</v>
      </c>
      <c r="G60" s="17" t="s">
        <v>24</v>
      </c>
      <c r="H60" s="15" t="s">
        <v>123</v>
      </c>
      <c r="I60" s="17" t="s">
        <v>125</v>
      </c>
      <c r="J60" s="26"/>
      <c r="K60" s="17">
        <v>1</v>
      </c>
      <c r="L60" s="22"/>
      <c r="M60" s="12">
        <v>0</v>
      </c>
      <c r="N60" s="13"/>
      <c r="O60" s="13">
        <f>M60*K60*12</f>
        <v>0</v>
      </c>
    </row>
    <row r="61" spans="1:15">
      <c r="A61" s="19"/>
      <c r="B61" s="29">
        <v>12</v>
      </c>
      <c r="C61" s="17" t="s">
        <v>69</v>
      </c>
      <c r="D61" s="16" t="s">
        <v>70</v>
      </c>
      <c r="E61" s="16" t="s">
        <v>71</v>
      </c>
      <c r="F61" s="17" t="s">
        <v>62</v>
      </c>
      <c r="G61" s="17" t="s">
        <v>24</v>
      </c>
      <c r="H61" s="15" t="s">
        <v>130</v>
      </c>
      <c r="I61" s="17" t="s">
        <v>124</v>
      </c>
      <c r="J61" s="26">
        <v>1</v>
      </c>
      <c r="K61" s="17"/>
      <c r="L61" s="22"/>
      <c r="M61" s="24"/>
      <c r="N61" s="12">
        <v>0</v>
      </c>
      <c r="O61" s="13">
        <f>N61*J61</f>
        <v>0</v>
      </c>
    </row>
    <row r="62" spans="1:15">
      <c r="A62" s="19"/>
      <c r="B62" s="29">
        <v>13</v>
      </c>
      <c r="C62" s="17" t="s">
        <v>25</v>
      </c>
      <c r="D62" s="16" t="s">
        <v>26</v>
      </c>
      <c r="E62" s="16" t="s">
        <v>27</v>
      </c>
      <c r="F62" s="17" t="s">
        <v>28</v>
      </c>
      <c r="G62" s="17" t="s">
        <v>24</v>
      </c>
      <c r="H62" s="15" t="s">
        <v>123</v>
      </c>
      <c r="I62" s="17" t="s">
        <v>125</v>
      </c>
      <c r="J62" s="26"/>
      <c r="K62" s="17">
        <v>1</v>
      </c>
      <c r="L62" s="22"/>
      <c r="M62" s="12">
        <v>0</v>
      </c>
      <c r="N62" s="13"/>
      <c r="O62" s="13">
        <f>M62*K62*12</f>
        <v>0</v>
      </c>
    </row>
    <row r="63" spans="1:15">
      <c r="A63" s="19"/>
      <c r="B63" s="29">
        <v>14</v>
      </c>
      <c r="C63" s="17" t="s">
        <v>25</v>
      </c>
      <c r="D63" s="16" t="s">
        <v>26</v>
      </c>
      <c r="E63" s="16" t="s">
        <v>27</v>
      </c>
      <c r="F63" s="17" t="s">
        <v>28</v>
      </c>
      <c r="G63" s="17" t="s">
        <v>24</v>
      </c>
      <c r="H63" s="15" t="s">
        <v>130</v>
      </c>
      <c r="I63" s="17" t="s">
        <v>124</v>
      </c>
      <c r="J63" s="26">
        <v>1</v>
      </c>
      <c r="K63" s="17"/>
      <c r="L63" s="22"/>
      <c r="M63" s="24"/>
      <c r="N63" s="12">
        <v>0</v>
      </c>
      <c r="O63" s="13">
        <f>N63*J63</f>
        <v>0</v>
      </c>
    </row>
    <row r="64" spans="1:15">
      <c r="A64" s="19"/>
      <c r="B64" s="29">
        <v>15</v>
      </c>
      <c r="C64" s="17" t="s">
        <v>119</v>
      </c>
      <c r="D64" s="16" t="s">
        <v>120</v>
      </c>
      <c r="E64" s="16" t="s">
        <v>121</v>
      </c>
      <c r="F64" s="17" t="s">
        <v>18</v>
      </c>
      <c r="G64" s="17" t="s">
        <v>118</v>
      </c>
      <c r="H64" s="15" t="s">
        <v>123</v>
      </c>
      <c r="I64" s="17" t="s">
        <v>125</v>
      </c>
      <c r="J64" s="26"/>
      <c r="K64" s="17">
        <v>2</v>
      </c>
      <c r="L64" s="22"/>
      <c r="M64" s="12">
        <v>0</v>
      </c>
      <c r="N64" s="13"/>
      <c r="O64" s="13">
        <f>M64*K64*12</f>
        <v>0</v>
      </c>
    </row>
    <row r="65" spans="1:15">
      <c r="A65" s="19"/>
      <c r="B65" s="29">
        <v>16</v>
      </c>
      <c r="C65" s="17" t="s">
        <v>119</v>
      </c>
      <c r="D65" s="16" t="s">
        <v>120</v>
      </c>
      <c r="E65" s="16" t="s">
        <v>121</v>
      </c>
      <c r="F65" s="17" t="s">
        <v>18</v>
      </c>
      <c r="G65" s="17" t="s">
        <v>118</v>
      </c>
      <c r="H65" s="15" t="s">
        <v>130</v>
      </c>
      <c r="I65" s="17" t="s">
        <v>124</v>
      </c>
      <c r="J65" s="26">
        <v>2</v>
      </c>
      <c r="K65" s="17"/>
      <c r="L65" s="22"/>
      <c r="M65" s="24"/>
      <c r="N65" s="12">
        <v>0</v>
      </c>
      <c r="O65" s="13">
        <f>N65*J65</f>
        <v>0</v>
      </c>
    </row>
    <row r="66" spans="1:15">
      <c r="A66" s="19"/>
      <c r="B66" s="29">
        <v>17</v>
      </c>
      <c r="C66" s="17" t="s">
        <v>63</v>
      </c>
      <c r="D66" s="16" t="s">
        <v>64</v>
      </c>
      <c r="E66" s="16" t="s">
        <v>65</v>
      </c>
      <c r="F66" s="17" t="s">
        <v>18</v>
      </c>
      <c r="G66" s="17" t="s">
        <v>24</v>
      </c>
      <c r="H66" s="15" t="s">
        <v>126</v>
      </c>
      <c r="I66" s="17" t="s">
        <v>125</v>
      </c>
      <c r="J66" s="26"/>
      <c r="K66" s="17">
        <v>1</v>
      </c>
      <c r="L66" s="22"/>
      <c r="M66" s="12">
        <v>0</v>
      </c>
      <c r="N66" s="13"/>
      <c r="O66" s="13">
        <f>M66*K66*12</f>
        <v>0</v>
      </c>
    </row>
    <row r="67" spans="1:15">
      <c r="A67" s="19"/>
      <c r="B67" s="29">
        <v>18</v>
      </c>
      <c r="C67" s="17" t="s">
        <v>63</v>
      </c>
      <c r="D67" s="16" t="s">
        <v>64</v>
      </c>
      <c r="E67" s="16" t="s">
        <v>65</v>
      </c>
      <c r="F67" s="17" t="s">
        <v>18</v>
      </c>
      <c r="G67" s="17" t="s">
        <v>24</v>
      </c>
      <c r="H67" s="15" t="s">
        <v>131</v>
      </c>
      <c r="I67" s="17" t="s">
        <v>124</v>
      </c>
      <c r="J67" s="26">
        <v>1</v>
      </c>
      <c r="K67" s="17"/>
      <c r="L67" s="22"/>
      <c r="M67" s="24"/>
      <c r="N67" s="12">
        <v>0</v>
      </c>
      <c r="O67" s="13">
        <f>N67*J67</f>
        <v>0</v>
      </c>
    </row>
    <row r="68" spans="1:15">
      <c r="A68" s="19"/>
      <c r="B68" s="29">
        <v>19</v>
      </c>
      <c r="C68" s="17" t="s">
        <v>41</v>
      </c>
      <c r="D68" s="16" t="s">
        <v>42</v>
      </c>
      <c r="E68" s="16" t="s">
        <v>43</v>
      </c>
      <c r="F68" s="17" t="s">
        <v>44</v>
      </c>
      <c r="G68" s="17" t="s">
        <v>19</v>
      </c>
      <c r="H68" s="15" t="s">
        <v>123</v>
      </c>
      <c r="I68" s="17" t="s">
        <v>125</v>
      </c>
      <c r="J68" s="26"/>
      <c r="K68" s="17">
        <v>1</v>
      </c>
      <c r="L68" s="22"/>
      <c r="M68" s="12">
        <v>0</v>
      </c>
      <c r="N68" s="13"/>
      <c r="O68" s="13">
        <f>M68*K68*12</f>
        <v>0</v>
      </c>
    </row>
    <row r="69" spans="1:15">
      <c r="A69" s="19"/>
      <c r="B69" s="29">
        <v>20</v>
      </c>
      <c r="C69" s="17" t="s">
        <v>41</v>
      </c>
      <c r="D69" s="16" t="s">
        <v>42</v>
      </c>
      <c r="E69" s="16" t="s">
        <v>43</v>
      </c>
      <c r="F69" s="17" t="s">
        <v>44</v>
      </c>
      <c r="G69" s="17" t="s">
        <v>19</v>
      </c>
      <c r="H69" s="15" t="s">
        <v>130</v>
      </c>
      <c r="I69" s="17" t="s">
        <v>124</v>
      </c>
      <c r="J69" s="26">
        <v>1</v>
      </c>
      <c r="K69" s="17"/>
      <c r="L69" s="22"/>
      <c r="M69" s="24"/>
      <c r="N69" s="12">
        <v>0</v>
      </c>
      <c r="O69" s="13">
        <f>N69*J69</f>
        <v>0</v>
      </c>
    </row>
    <row r="70" spans="1:15">
      <c r="A70" s="19"/>
      <c r="B70" s="29">
        <v>21</v>
      </c>
      <c r="C70" s="17" t="s">
        <v>192</v>
      </c>
      <c r="D70" s="16" t="s">
        <v>110</v>
      </c>
      <c r="E70" s="16" t="s">
        <v>111</v>
      </c>
      <c r="F70" s="17" t="s">
        <v>18</v>
      </c>
      <c r="G70" s="17" t="s">
        <v>19</v>
      </c>
      <c r="H70" s="15" t="s">
        <v>126</v>
      </c>
      <c r="I70" s="17" t="s">
        <v>125</v>
      </c>
      <c r="J70" s="26"/>
      <c r="K70" s="17">
        <v>1</v>
      </c>
      <c r="L70" s="22"/>
      <c r="M70" s="12">
        <v>0</v>
      </c>
      <c r="N70" s="13"/>
      <c r="O70" s="13">
        <f>M70*K70*12</f>
        <v>0</v>
      </c>
    </row>
    <row r="71" spans="1:15">
      <c r="A71" s="19"/>
      <c r="B71" s="29">
        <v>22</v>
      </c>
      <c r="C71" s="17" t="s">
        <v>192</v>
      </c>
      <c r="D71" s="16" t="s">
        <v>110</v>
      </c>
      <c r="E71" s="16" t="s">
        <v>111</v>
      </c>
      <c r="F71" s="17" t="s">
        <v>18</v>
      </c>
      <c r="G71" s="17" t="s">
        <v>19</v>
      </c>
      <c r="H71" s="15" t="s">
        <v>131</v>
      </c>
      <c r="I71" s="17" t="s">
        <v>124</v>
      </c>
      <c r="J71" s="26">
        <v>1</v>
      </c>
      <c r="K71" s="17"/>
      <c r="L71" s="22"/>
      <c r="M71" s="24"/>
      <c r="N71" s="12">
        <v>0</v>
      </c>
      <c r="O71" s="13">
        <f>N71*J71</f>
        <v>0</v>
      </c>
    </row>
    <row r="72" spans="1:15">
      <c r="A72" s="19"/>
      <c r="B72" s="29">
        <v>23</v>
      </c>
      <c r="C72" s="17" t="s">
        <v>86</v>
      </c>
      <c r="D72" s="16" t="s">
        <v>87</v>
      </c>
      <c r="E72" s="16" t="s">
        <v>88</v>
      </c>
      <c r="F72" s="17" t="s">
        <v>18</v>
      </c>
      <c r="G72" s="17" t="s">
        <v>19</v>
      </c>
      <c r="H72" s="15" t="s">
        <v>194</v>
      </c>
      <c r="I72" s="17" t="s">
        <v>125</v>
      </c>
      <c r="J72" s="26"/>
      <c r="K72" s="17">
        <v>2</v>
      </c>
      <c r="L72" s="22"/>
      <c r="M72" s="12">
        <v>0</v>
      </c>
      <c r="N72" s="13"/>
      <c r="O72" s="13">
        <f>M72*K72*12</f>
        <v>0</v>
      </c>
    </row>
    <row r="73" spans="1:15">
      <c r="A73" s="19"/>
      <c r="B73" s="29">
        <v>24</v>
      </c>
      <c r="C73" s="17" t="s">
        <v>86</v>
      </c>
      <c r="D73" s="16" t="s">
        <v>87</v>
      </c>
      <c r="E73" s="16" t="s">
        <v>88</v>
      </c>
      <c r="F73" s="17" t="s">
        <v>18</v>
      </c>
      <c r="G73" s="17" t="s">
        <v>19</v>
      </c>
      <c r="H73" s="15" t="s">
        <v>195</v>
      </c>
      <c r="I73" s="17" t="s">
        <v>124</v>
      </c>
      <c r="J73" s="26">
        <v>2</v>
      </c>
      <c r="K73" s="17"/>
      <c r="L73" s="22"/>
      <c r="M73" s="24"/>
      <c r="N73" s="12">
        <v>0</v>
      </c>
      <c r="O73" s="13">
        <f>N73*J73</f>
        <v>0</v>
      </c>
    </row>
    <row r="74" spans="1:15">
      <c r="A74" s="19"/>
      <c r="B74" s="20"/>
      <c r="C74" s="20"/>
      <c r="D74" s="20"/>
      <c r="E74" s="20"/>
      <c r="F74" s="20"/>
      <c r="G74" s="20"/>
      <c r="H74" s="20"/>
      <c r="I74" s="20"/>
      <c r="J74" s="20"/>
      <c r="K74" s="20"/>
      <c r="M74" s="2" t="s">
        <v>134</v>
      </c>
      <c r="N74" s="18">
        <f>SUM(N52:N73)</f>
        <v>0</v>
      </c>
      <c r="O74" s="18">
        <f>SUM(O52:O73)</f>
        <v>0</v>
      </c>
    </row>
    <row r="75" spans="1:15">
      <c r="A75" s="19"/>
      <c r="B75" s="20"/>
      <c r="C75" s="20"/>
      <c r="D75" s="20"/>
      <c r="E75" s="20"/>
      <c r="F75" s="20"/>
      <c r="G75" s="20"/>
      <c r="H75" s="20"/>
      <c r="I75" s="20"/>
      <c r="J75" s="20"/>
      <c r="K75" s="20"/>
      <c r="M75" s="20"/>
      <c r="N75" s="20"/>
      <c r="O75" s="20"/>
    </row>
    <row r="76" spans="1:15" ht="84">
      <c r="A76" s="19"/>
      <c r="B76" s="6" t="s">
        <v>142</v>
      </c>
      <c r="C76" s="4" t="s">
        <v>3</v>
      </c>
      <c r="D76" s="5" t="s">
        <v>4</v>
      </c>
      <c r="E76" s="5" t="s">
        <v>5</v>
      </c>
      <c r="F76" s="4" t="s">
        <v>6</v>
      </c>
      <c r="G76" s="4" t="s">
        <v>7</v>
      </c>
      <c r="H76" s="4" t="s">
        <v>8</v>
      </c>
      <c r="I76" s="4" t="s">
        <v>132</v>
      </c>
      <c r="J76" s="6" t="s">
        <v>200</v>
      </c>
      <c r="K76" s="4" t="s">
        <v>11</v>
      </c>
      <c r="L76" s="33"/>
      <c r="M76" s="6" t="s">
        <v>128</v>
      </c>
      <c r="N76" s="3" t="s">
        <v>140</v>
      </c>
      <c r="O76" s="6" t="s">
        <v>201</v>
      </c>
    </row>
    <row r="77" spans="1:15">
      <c r="A77" s="19"/>
      <c r="B77" s="8">
        <v>1</v>
      </c>
      <c r="C77" s="17" t="s">
        <v>192</v>
      </c>
      <c r="D77" s="16" t="s">
        <v>110</v>
      </c>
      <c r="E77" s="16" t="s">
        <v>111</v>
      </c>
      <c r="F77" s="17" t="s">
        <v>18</v>
      </c>
      <c r="G77" s="17" t="s">
        <v>19</v>
      </c>
      <c r="H77" s="2" t="s">
        <v>135</v>
      </c>
      <c r="I77" s="8" t="s">
        <v>125</v>
      </c>
      <c r="J77" s="17" t="s">
        <v>117</v>
      </c>
      <c r="K77" s="17">
        <v>1</v>
      </c>
      <c r="L77" s="33"/>
      <c r="M77" s="12">
        <v>0</v>
      </c>
      <c r="N77" s="13"/>
      <c r="O77" s="30">
        <f>K77*M77*12</f>
        <v>0</v>
      </c>
    </row>
    <row r="78" spans="1:15">
      <c r="A78" s="19"/>
      <c r="B78" s="8">
        <v>2</v>
      </c>
      <c r="C78" s="17" t="s">
        <v>192</v>
      </c>
      <c r="D78" s="16" t="s">
        <v>110</v>
      </c>
      <c r="E78" s="16" t="s">
        <v>111</v>
      </c>
      <c r="F78" s="17" t="s">
        <v>18</v>
      </c>
      <c r="G78" s="17" t="s">
        <v>19</v>
      </c>
      <c r="H78" s="15" t="s">
        <v>137</v>
      </c>
      <c r="I78" s="8" t="s">
        <v>124</v>
      </c>
      <c r="J78" s="17">
        <v>22</v>
      </c>
      <c r="K78" s="17" t="s">
        <v>117</v>
      </c>
      <c r="L78" s="33"/>
      <c r="M78" s="24"/>
      <c r="N78" s="12">
        <v>0</v>
      </c>
      <c r="O78" s="13">
        <f>J78*N78</f>
        <v>0</v>
      </c>
    </row>
    <row r="79" spans="1:15">
      <c r="A79" s="19"/>
      <c r="B79" s="8">
        <v>3</v>
      </c>
      <c r="C79" s="17" t="s">
        <v>192</v>
      </c>
      <c r="D79" s="16" t="s">
        <v>110</v>
      </c>
      <c r="E79" s="16" t="s">
        <v>111</v>
      </c>
      <c r="F79" s="17" t="s">
        <v>18</v>
      </c>
      <c r="G79" s="17" t="s">
        <v>19</v>
      </c>
      <c r="H79" s="15" t="s">
        <v>138</v>
      </c>
      <c r="I79" s="8" t="s">
        <v>124</v>
      </c>
      <c r="J79" s="17">
        <v>22</v>
      </c>
      <c r="K79" s="17" t="s">
        <v>117</v>
      </c>
      <c r="L79" s="33"/>
      <c r="M79" s="24"/>
      <c r="N79" s="12">
        <v>0</v>
      </c>
      <c r="O79" s="13">
        <f t="shared" ref="O79:O80" si="6">J79*N79</f>
        <v>0</v>
      </c>
    </row>
    <row r="80" spans="1:15">
      <c r="A80" s="19"/>
      <c r="B80" s="8">
        <v>4</v>
      </c>
      <c r="C80" s="17" t="s">
        <v>192</v>
      </c>
      <c r="D80" s="16" t="s">
        <v>110</v>
      </c>
      <c r="E80" s="16" t="s">
        <v>111</v>
      </c>
      <c r="F80" s="17" t="s">
        <v>18</v>
      </c>
      <c r="G80" s="17" t="s">
        <v>19</v>
      </c>
      <c r="H80" s="15" t="s">
        <v>139</v>
      </c>
      <c r="I80" s="8" t="s">
        <v>136</v>
      </c>
      <c r="J80" s="17">
        <v>11.5</v>
      </c>
      <c r="K80" s="17" t="s">
        <v>117</v>
      </c>
      <c r="L80" s="33"/>
      <c r="M80" s="24"/>
      <c r="N80" s="12">
        <v>0</v>
      </c>
      <c r="O80" s="13">
        <f t="shared" si="6"/>
        <v>0</v>
      </c>
    </row>
    <row r="81" spans="1:15">
      <c r="A81" s="19"/>
      <c r="B81" s="8">
        <v>5</v>
      </c>
      <c r="C81" s="17" t="s">
        <v>98</v>
      </c>
      <c r="D81" s="16" t="s">
        <v>107</v>
      </c>
      <c r="E81" s="16" t="s">
        <v>108</v>
      </c>
      <c r="F81" s="17" t="s">
        <v>18</v>
      </c>
      <c r="G81" s="17" t="s">
        <v>19</v>
      </c>
      <c r="H81" s="2" t="s">
        <v>135</v>
      </c>
      <c r="I81" s="8" t="s">
        <v>125</v>
      </c>
      <c r="J81" s="17" t="s">
        <v>117</v>
      </c>
      <c r="K81" s="17">
        <v>1</v>
      </c>
      <c r="L81" s="33"/>
      <c r="M81" s="12">
        <v>0</v>
      </c>
      <c r="N81" s="13"/>
      <c r="O81" s="30">
        <f>K81*M81*12</f>
        <v>0</v>
      </c>
    </row>
    <row r="82" spans="1:15">
      <c r="A82" s="19"/>
      <c r="B82" s="8">
        <v>6</v>
      </c>
      <c r="C82" s="17" t="s">
        <v>98</v>
      </c>
      <c r="D82" s="16" t="s">
        <v>107</v>
      </c>
      <c r="E82" s="16" t="s">
        <v>108</v>
      </c>
      <c r="F82" s="17" t="s">
        <v>18</v>
      </c>
      <c r="G82" s="17" t="s">
        <v>19</v>
      </c>
      <c r="H82" s="15" t="s">
        <v>137</v>
      </c>
      <c r="I82" s="8" t="s">
        <v>124</v>
      </c>
      <c r="J82" s="17">
        <v>25</v>
      </c>
      <c r="K82" s="17" t="s">
        <v>117</v>
      </c>
      <c r="L82" s="33"/>
      <c r="M82" s="24"/>
      <c r="N82" s="12">
        <v>0</v>
      </c>
      <c r="O82" s="13">
        <f>J82*N82</f>
        <v>0</v>
      </c>
    </row>
    <row r="83" spans="1:15">
      <c r="A83" s="19"/>
      <c r="B83" s="8">
        <v>7</v>
      </c>
      <c r="C83" s="17" t="s">
        <v>98</v>
      </c>
      <c r="D83" s="16" t="s">
        <v>107</v>
      </c>
      <c r="E83" s="16" t="s">
        <v>108</v>
      </c>
      <c r="F83" s="17" t="s">
        <v>18</v>
      </c>
      <c r="G83" s="17" t="s">
        <v>19</v>
      </c>
      <c r="H83" s="15" t="s">
        <v>138</v>
      </c>
      <c r="I83" s="8" t="s">
        <v>124</v>
      </c>
      <c r="J83" s="17">
        <v>25</v>
      </c>
      <c r="K83" s="17" t="s">
        <v>117</v>
      </c>
      <c r="L83" s="33"/>
      <c r="M83" s="24"/>
      <c r="N83" s="12">
        <v>0</v>
      </c>
      <c r="O83" s="13">
        <f t="shared" ref="O83:O84" si="7">J83*N83</f>
        <v>0</v>
      </c>
    </row>
    <row r="84" spans="1:15">
      <c r="A84" s="19"/>
      <c r="B84" s="8">
        <v>8</v>
      </c>
      <c r="C84" s="17" t="s">
        <v>98</v>
      </c>
      <c r="D84" s="16" t="s">
        <v>107</v>
      </c>
      <c r="E84" s="16" t="s">
        <v>108</v>
      </c>
      <c r="F84" s="17" t="s">
        <v>18</v>
      </c>
      <c r="G84" s="17" t="s">
        <v>19</v>
      </c>
      <c r="H84" s="15" t="s">
        <v>139</v>
      </c>
      <c r="I84" s="8" t="s">
        <v>136</v>
      </c>
      <c r="J84" s="17">
        <v>16.899999999999999</v>
      </c>
      <c r="K84" s="17" t="s">
        <v>117</v>
      </c>
      <c r="L84" s="33"/>
      <c r="M84" s="24"/>
      <c r="N84" s="12">
        <v>0</v>
      </c>
      <c r="O84" s="13">
        <f t="shared" si="7"/>
        <v>0</v>
      </c>
    </row>
    <row r="85" spans="1:15">
      <c r="A85" s="19"/>
      <c r="B85" s="20"/>
      <c r="C85" s="20"/>
      <c r="D85" s="20"/>
      <c r="E85" s="20"/>
      <c r="F85" s="20"/>
      <c r="G85" s="20"/>
      <c r="H85" s="20"/>
      <c r="I85" s="20"/>
      <c r="J85" s="20"/>
      <c r="K85" s="20"/>
      <c r="M85" s="2" t="s">
        <v>141</v>
      </c>
      <c r="N85" s="18">
        <f>SUM(N77:N84)</f>
        <v>0</v>
      </c>
      <c r="O85" s="18">
        <f>SUM(O77:O84)</f>
        <v>0</v>
      </c>
    </row>
    <row r="86" spans="1:15">
      <c r="A86" s="19"/>
      <c r="B86" s="20"/>
      <c r="C86" s="20"/>
      <c r="D86" s="20"/>
      <c r="E86" s="20"/>
      <c r="F86" s="20"/>
      <c r="G86" s="20"/>
      <c r="H86" s="20"/>
      <c r="I86" s="20"/>
      <c r="J86" s="20"/>
      <c r="K86" s="20"/>
      <c r="M86" s="20"/>
      <c r="N86" s="20"/>
      <c r="O86" s="20"/>
    </row>
    <row r="87" spans="1:15">
      <c r="A87" s="19"/>
      <c r="B87" s="48" t="s">
        <v>143</v>
      </c>
      <c r="C87" s="20"/>
      <c r="D87" s="20"/>
      <c r="E87" s="20"/>
      <c r="F87" s="20"/>
      <c r="G87" s="20"/>
      <c r="H87" s="20"/>
      <c r="I87" s="20"/>
      <c r="J87" s="20"/>
      <c r="K87" s="20"/>
      <c r="M87" s="20"/>
      <c r="N87" s="20"/>
      <c r="O87" s="20"/>
    </row>
    <row r="88" spans="1:15">
      <c r="A88" s="19"/>
      <c r="B88" s="48"/>
      <c r="C88" s="20"/>
      <c r="D88" s="20"/>
      <c r="E88" s="20"/>
      <c r="F88" s="20"/>
      <c r="G88" s="20"/>
      <c r="H88" s="20"/>
      <c r="I88" s="20"/>
      <c r="J88" s="20"/>
      <c r="K88" s="20"/>
      <c r="M88" s="20"/>
      <c r="N88" s="20"/>
      <c r="O88" s="20"/>
    </row>
    <row r="89" spans="1:15">
      <c r="A89" s="19"/>
      <c r="B89" s="44" t="s">
        <v>144</v>
      </c>
      <c r="C89" s="44"/>
      <c r="D89" s="42" t="s">
        <v>145</v>
      </c>
      <c r="E89" s="43"/>
      <c r="F89" s="44"/>
      <c r="G89" s="44"/>
      <c r="H89" s="53"/>
      <c r="I89" s="54"/>
      <c r="J89" s="46"/>
      <c r="K89" s="46"/>
      <c r="M89" s="20"/>
      <c r="N89" s="20"/>
      <c r="O89" s="20"/>
    </row>
    <row r="90" spans="1:15">
      <c r="A90" s="19"/>
      <c r="B90" s="35" t="s">
        <v>154</v>
      </c>
      <c r="C90" s="34" t="s">
        <v>146</v>
      </c>
      <c r="D90" s="34" t="s">
        <v>147</v>
      </c>
      <c r="E90" s="34" t="s">
        <v>148</v>
      </c>
      <c r="F90" s="37" t="s">
        <v>190</v>
      </c>
      <c r="G90" s="69" t="s">
        <v>202</v>
      </c>
      <c r="H90" s="45"/>
      <c r="I90" s="39"/>
      <c r="J90" s="46"/>
      <c r="K90" s="46"/>
      <c r="M90" s="20"/>
      <c r="N90" s="20"/>
      <c r="O90" s="20"/>
    </row>
    <row r="91" spans="1:15">
      <c r="A91" s="19"/>
      <c r="B91" s="35" t="s">
        <v>152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5"/>
      <c r="I91" s="39"/>
      <c r="J91" s="46"/>
      <c r="K91" s="46"/>
      <c r="M91" s="20"/>
      <c r="N91" s="20"/>
      <c r="O91" s="20"/>
    </row>
    <row r="92" spans="1:15">
      <c r="A92" s="19"/>
      <c r="B92" s="36" t="s">
        <v>150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40"/>
      <c r="I92" s="40"/>
      <c r="J92" s="46"/>
      <c r="K92" s="46"/>
      <c r="M92" s="20"/>
      <c r="N92" s="20"/>
      <c r="O92" s="20"/>
    </row>
    <row r="93" spans="1:15">
      <c r="A93" s="19"/>
      <c r="B93" s="36" t="s">
        <v>151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0"/>
      <c r="I93" s="40"/>
      <c r="J93" s="46"/>
      <c r="K93" s="46"/>
      <c r="M93" s="20"/>
      <c r="N93" s="20"/>
      <c r="O93" s="20"/>
    </row>
    <row r="94" spans="1:15">
      <c r="A94" s="19"/>
      <c r="B94" s="35" t="s">
        <v>153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0"/>
      <c r="I94" s="40"/>
      <c r="J94" s="46"/>
      <c r="K94" s="46"/>
      <c r="M94" s="20"/>
      <c r="N94" s="20"/>
      <c r="O94" s="20"/>
    </row>
    <row r="95" spans="1:15">
      <c r="A95" s="19"/>
      <c r="B95" s="20"/>
      <c r="C95" s="20"/>
      <c r="D95" s="20"/>
      <c r="E95" s="20"/>
      <c r="F95" s="20"/>
      <c r="G95" s="20"/>
      <c r="H95" s="63">
        <f>SUM(C91:F94)+(SUM(G91:G94)*11)</f>
        <v>0</v>
      </c>
      <c r="I95" s="20"/>
      <c r="J95" s="20"/>
      <c r="K95" s="20"/>
      <c r="M95" s="20"/>
      <c r="N95" s="20"/>
      <c r="O95" s="20"/>
    </row>
    <row r="96" spans="1:15">
      <c r="A96" s="19"/>
      <c r="B96" s="44" t="s">
        <v>155</v>
      </c>
      <c r="C96" s="44"/>
      <c r="D96" s="42" t="s">
        <v>145</v>
      </c>
      <c r="E96" s="43"/>
      <c r="F96" s="44"/>
      <c r="G96" s="44"/>
      <c r="H96" s="53"/>
      <c r="I96" s="54"/>
      <c r="J96" s="46"/>
      <c r="K96" s="46"/>
      <c r="M96" s="20"/>
      <c r="N96" s="20"/>
      <c r="O96" s="20"/>
    </row>
    <row r="97" spans="1:15">
      <c r="A97" s="19"/>
      <c r="B97" s="35" t="s">
        <v>154</v>
      </c>
      <c r="C97" s="34" t="s">
        <v>146</v>
      </c>
      <c r="D97" s="34" t="s">
        <v>147</v>
      </c>
      <c r="E97" s="34" t="s">
        <v>148</v>
      </c>
      <c r="F97" s="37" t="s">
        <v>190</v>
      </c>
      <c r="G97" s="69" t="s">
        <v>202</v>
      </c>
      <c r="H97" s="45"/>
      <c r="I97" s="39"/>
      <c r="J97" s="46"/>
      <c r="K97" s="46"/>
      <c r="M97" s="20"/>
      <c r="N97" s="20"/>
      <c r="O97" s="20"/>
    </row>
    <row r="98" spans="1:15">
      <c r="A98" s="19"/>
      <c r="B98" s="35" t="s">
        <v>152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5"/>
      <c r="I98" s="39"/>
      <c r="J98" s="46"/>
      <c r="K98" s="46"/>
      <c r="M98" s="20"/>
      <c r="N98" s="20"/>
      <c r="O98" s="20"/>
    </row>
    <row r="99" spans="1:15">
      <c r="A99" s="19"/>
      <c r="B99" s="36" t="s">
        <v>151</v>
      </c>
      <c r="C99" s="41">
        <v>0</v>
      </c>
      <c r="D99" s="41">
        <v>0</v>
      </c>
      <c r="E99" s="41">
        <v>0</v>
      </c>
      <c r="F99" s="41">
        <v>0</v>
      </c>
      <c r="G99" s="41">
        <v>0</v>
      </c>
      <c r="H99" s="40"/>
      <c r="I99" s="40"/>
      <c r="J99" s="46"/>
      <c r="K99" s="46"/>
      <c r="M99" s="20"/>
      <c r="N99" s="20"/>
      <c r="O99" s="20"/>
    </row>
    <row r="100" spans="1:15">
      <c r="A100" s="19"/>
      <c r="B100" s="50"/>
      <c r="C100" s="40"/>
      <c r="D100" s="40"/>
      <c r="E100" s="40"/>
      <c r="F100" s="40"/>
      <c r="G100" s="47"/>
      <c r="H100" s="38">
        <f>SUM(C98:F99)+(SUM(G98:G99)*10)</f>
        <v>0</v>
      </c>
      <c r="I100" s="40"/>
      <c r="J100" s="46"/>
      <c r="K100" s="46"/>
      <c r="M100" s="20"/>
      <c r="N100" s="20"/>
      <c r="O100" s="20"/>
    </row>
    <row r="101" spans="1:15">
      <c r="A101" s="19"/>
      <c r="B101" s="44" t="s">
        <v>162</v>
      </c>
      <c r="C101" s="44"/>
      <c r="D101" s="42" t="s">
        <v>145</v>
      </c>
      <c r="E101" s="43"/>
      <c r="F101" s="44"/>
      <c r="G101" s="44"/>
      <c r="H101" s="53"/>
      <c r="I101" s="54"/>
      <c r="J101" s="46"/>
      <c r="K101" s="46"/>
      <c r="M101" s="20"/>
      <c r="N101" s="20"/>
      <c r="O101" s="20"/>
    </row>
    <row r="102" spans="1:15">
      <c r="A102" s="19"/>
      <c r="B102" s="35" t="s">
        <v>154</v>
      </c>
      <c r="C102" s="34" t="s">
        <v>146</v>
      </c>
      <c r="D102" s="34" t="s">
        <v>147</v>
      </c>
      <c r="E102" s="34" t="s">
        <v>148</v>
      </c>
      <c r="F102" s="37" t="s">
        <v>190</v>
      </c>
      <c r="G102" s="69" t="s">
        <v>202</v>
      </c>
      <c r="H102" s="45"/>
      <c r="I102" s="39"/>
      <c r="J102" s="46"/>
      <c r="K102" s="46"/>
      <c r="M102" s="20"/>
      <c r="N102" s="20"/>
      <c r="O102" s="20"/>
    </row>
    <row r="103" spans="1:15">
      <c r="A103" s="19"/>
      <c r="B103" s="35" t="s">
        <v>203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5"/>
      <c r="I103" s="39"/>
      <c r="J103" s="46"/>
      <c r="K103" s="46"/>
      <c r="M103" s="20"/>
      <c r="N103" s="20"/>
      <c r="O103" s="20"/>
    </row>
    <row r="104" spans="1:15">
      <c r="A104" s="19"/>
      <c r="B104" s="50"/>
      <c r="C104" s="40"/>
      <c r="D104" s="40"/>
      <c r="E104" s="40"/>
      <c r="F104" s="40"/>
      <c r="G104" s="47"/>
      <c r="H104" s="38">
        <f>SUM(C103:F103)+((G103)*2)</f>
        <v>0</v>
      </c>
      <c r="I104" s="40"/>
      <c r="J104" s="46"/>
      <c r="K104" s="46"/>
      <c r="M104" s="20"/>
      <c r="N104" s="20"/>
      <c r="O104" s="20"/>
    </row>
    <row r="105" spans="1:15">
      <c r="A105" s="19"/>
      <c r="B105" s="43" t="s">
        <v>156</v>
      </c>
      <c r="C105" s="43"/>
      <c r="D105" s="43" t="s">
        <v>158</v>
      </c>
      <c r="E105" s="43"/>
      <c r="F105" s="43"/>
      <c r="G105" s="43"/>
      <c r="H105" s="20"/>
      <c r="I105" s="20"/>
      <c r="J105" s="20"/>
      <c r="K105" s="20"/>
      <c r="M105" s="20"/>
      <c r="N105" s="20"/>
      <c r="O105" s="20"/>
    </row>
    <row r="106" spans="1:15">
      <c r="A106" s="19"/>
      <c r="B106" s="35" t="s">
        <v>154</v>
      </c>
      <c r="C106" s="34" t="s">
        <v>157</v>
      </c>
      <c r="D106" s="20"/>
      <c r="E106" s="20"/>
      <c r="F106" s="20"/>
      <c r="G106" s="20"/>
      <c r="H106" s="20"/>
      <c r="I106" s="20"/>
      <c r="J106" s="20"/>
      <c r="K106" s="20"/>
      <c r="M106" s="20"/>
      <c r="N106" s="20"/>
      <c r="O106" s="20"/>
    </row>
    <row r="107" spans="1:15">
      <c r="A107" s="19"/>
      <c r="B107" s="35" t="s">
        <v>152</v>
      </c>
      <c r="C107" s="41">
        <v>0</v>
      </c>
      <c r="D107" s="20"/>
      <c r="E107" s="20"/>
      <c r="F107" s="20"/>
      <c r="G107" s="20"/>
      <c r="H107" s="20"/>
      <c r="I107" s="20"/>
      <c r="J107" s="20"/>
      <c r="K107" s="20"/>
      <c r="M107" s="20"/>
      <c r="N107" s="20"/>
      <c r="O107" s="20"/>
    </row>
    <row r="108" spans="1:15">
      <c r="A108" s="19"/>
      <c r="B108" s="36" t="s">
        <v>149</v>
      </c>
      <c r="C108" s="41">
        <v>0</v>
      </c>
      <c r="D108" s="20"/>
      <c r="E108" s="20"/>
      <c r="F108" s="20"/>
      <c r="G108" s="20"/>
      <c r="H108" s="20"/>
      <c r="I108" s="20"/>
      <c r="J108" s="20"/>
      <c r="K108" s="20"/>
      <c r="M108" s="20"/>
      <c r="N108" s="20"/>
      <c r="O108" s="20"/>
    </row>
    <row r="109" spans="1:15">
      <c r="A109" s="19"/>
      <c r="B109" s="50"/>
      <c r="C109" s="40"/>
      <c r="D109" s="20"/>
      <c r="E109" s="20"/>
      <c r="F109" s="20"/>
      <c r="G109" s="20"/>
      <c r="H109" s="63">
        <f>SUM(C107:C108)</f>
        <v>0</v>
      </c>
      <c r="I109" s="20"/>
      <c r="J109" s="20"/>
      <c r="K109" s="20"/>
      <c r="M109" s="20"/>
      <c r="N109" s="20"/>
      <c r="O109" s="20"/>
    </row>
    <row r="110" spans="1:15">
      <c r="A110" s="19"/>
      <c r="B110" s="56" t="s">
        <v>173</v>
      </c>
      <c r="C110" s="57"/>
      <c r="D110" s="43"/>
      <c r="E110" s="43"/>
      <c r="F110" s="43"/>
      <c r="G110" s="43"/>
      <c r="H110" s="20"/>
      <c r="I110" s="20"/>
      <c r="J110" s="20"/>
      <c r="K110" s="20"/>
      <c r="M110" s="20"/>
      <c r="N110" s="20"/>
      <c r="O110" s="20"/>
    </row>
    <row r="111" spans="1:15">
      <c r="A111" s="19"/>
      <c r="B111" s="58" t="s">
        <v>180</v>
      </c>
      <c r="C111" s="59" t="s">
        <v>177</v>
      </c>
      <c r="D111" s="61" t="s">
        <v>178</v>
      </c>
      <c r="E111" s="61" t="s">
        <v>179</v>
      </c>
      <c r="F111" s="20"/>
      <c r="G111" s="20"/>
      <c r="H111" s="20"/>
      <c r="I111" s="20"/>
      <c r="J111" s="20"/>
      <c r="K111" s="20"/>
      <c r="M111" s="20"/>
      <c r="N111" s="20"/>
      <c r="O111" s="20"/>
    </row>
    <row r="112" spans="1:15">
      <c r="A112" s="19"/>
      <c r="B112" s="58" t="s">
        <v>175</v>
      </c>
      <c r="C112" s="41">
        <v>0</v>
      </c>
      <c r="D112" s="41">
        <v>0</v>
      </c>
      <c r="E112" s="41">
        <v>0</v>
      </c>
      <c r="F112" s="20"/>
      <c r="G112" s="20"/>
      <c r="H112" s="20"/>
      <c r="I112" s="20"/>
      <c r="J112" s="20"/>
      <c r="K112" s="20"/>
      <c r="M112" s="20"/>
      <c r="N112" s="20"/>
      <c r="O112" s="20"/>
    </row>
    <row r="113" spans="1:15">
      <c r="A113" s="19"/>
      <c r="B113" s="58" t="s">
        <v>176</v>
      </c>
      <c r="C113" s="41">
        <v>0</v>
      </c>
      <c r="D113" s="41">
        <v>0</v>
      </c>
      <c r="E113" s="41">
        <v>0</v>
      </c>
      <c r="F113" s="20"/>
      <c r="G113" s="20"/>
      <c r="H113" s="20"/>
      <c r="I113" s="20"/>
      <c r="J113" s="20"/>
      <c r="K113" s="20"/>
      <c r="M113" s="20"/>
      <c r="N113" s="20"/>
      <c r="O113" s="20"/>
    </row>
    <row r="114" spans="1:15">
      <c r="A114" s="19"/>
      <c r="B114" s="60" t="s">
        <v>174</v>
      </c>
      <c r="C114" s="41">
        <v>0</v>
      </c>
      <c r="D114" s="41">
        <v>0</v>
      </c>
      <c r="E114" s="41">
        <v>0</v>
      </c>
      <c r="F114" s="20"/>
      <c r="G114" s="20"/>
      <c r="H114" s="20"/>
      <c r="I114" s="20"/>
      <c r="J114" s="20"/>
      <c r="K114" s="20"/>
      <c r="M114" s="20"/>
      <c r="N114" s="20"/>
      <c r="O114" s="20"/>
    </row>
    <row r="115" spans="1:15">
      <c r="A115" s="19"/>
      <c r="B115" s="50"/>
      <c r="C115" s="40"/>
      <c r="D115" s="20"/>
      <c r="E115" s="20"/>
      <c r="F115" s="20"/>
      <c r="G115" s="20"/>
      <c r="H115" s="20"/>
      <c r="I115" s="20"/>
      <c r="J115" s="20"/>
      <c r="K115" s="20"/>
      <c r="M115" s="20"/>
      <c r="N115" s="20"/>
      <c r="O115" s="20"/>
    </row>
    <row r="116" spans="1:15">
      <c r="A116" s="19"/>
      <c r="B116" s="78" t="s">
        <v>184</v>
      </c>
      <c r="C116" s="59" t="s">
        <v>181</v>
      </c>
      <c r="D116" s="55" t="s">
        <v>182</v>
      </c>
      <c r="E116" s="55" t="s">
        <v>183</v>
      </c>
      <c r="F116" s="62" t="s">
        <v>173</v>
      </c>
      <c r="G116" s="20"/>
      <c r="H116" s="20"/>
      <c r="I116" s="20"/>
      <c r="J116" s="20"/>
      <c r="K116" s="20"/>
      <c r="M116" s="20"/>
      <c r="N116" s="20"/>
      <c r="O116" s="20"/>
    </row>
    <row r="117" spans="1:15" ht="26" customHeight="1">
      <c r="A117" s="19"/>
      <c r="B117" s="78"/>
      <c r="C117" s="41">
        <v>0</v>
      </c>
      <c r="D117" s="41">
        <v>0</v>
      </c>
      <c r="E117" s="41">
        <v>0</v>
      </c>
      <c r="F117" s="41">
        <v>0</v>
      </c>
      <c r="G117" s="20"/>
      <c r="H117" s="20"/>
      <c r="I117" s="20"/>
      <c r="J117" s="20"/>
      <c r="K117" s="20"/>
      <c r="M117" s="20"/>
      <c r="N117" s="20"/>
      <c r="O117" s="20"/>
    </row>
    <row r="118" spans="1:15">
      <c r="A118" s="19"/>
      <c r="B118" s="50"/>
      <c r="C118" s="40"/>
      <c r="D118" s="20"/>
      <c r="E118" s="20"/>
      <c r="F118" s="20"/>
      <c r="G118" s="20"/>
      <c r="H118" s="63">
        <f>SUM(C112:E113)+(SUM(C114:E114)*7)+(SUM(C117:F117)*7)</f>
        <v>0</v>
      </c>
      <c r="I118" s="20"/>
      <c r="J118" s="20"/>
      <c r="K118" s="20"/>
      <c r="M118" s="20"/>
      <c r="N118" s="20"/>
      <c r="O118" s="20"/>
    </row>
    <row r="119" spans="1:15">
      <c r="A119" s="19"/>
      <c r="B119" s="72" t="s">
        <v>159</v>
      </c>
      <c r="C119" s="72"/>
      <c r="D119" s="72"/>
      <c r="E119" s="72"/>
      <c r="F119" s="43"/>
      <c r="G119" s="43"/>
      <c r="H119" s="20"/>
      <c r="I119" s="20"/>
      <c r="J119" s="20"/>
      <c r="K119" s="20"/>
      <c r="M119" s="20"/>
      <c r="N119" s="20"/>
      <c r="O119" s="20"/>
    </row>
    <row r="120" spans="1:15">
      <c r="A120" s="19"/>
      <c r="B120" s="75" t="s">
        <v>171</v>
      </c>
      <c r="C120" s="76"/>
      <c r="D120" s="77"/>
      <c r="E120" s="51">
        <v>0</v>
      </c>
      <c r="F120" s="49" t="s">
        <v>160</v>
      </c>
      <c r="G120" s="20"/>
      <c r="H120" s="20"/>
      <c r="I120" s="20"/>
      <c r="J120" s="20"/>
      <c r="K120" s="20"/>
      <c r="M120" s="20"/>
      <c r="N120" s="20"/>
      <c r="O120" s="20"/>
    </row>
    <row r="121" spans="1:15">
      <c r="A121" s="19"/>
      <c r="B121" s="75" t="s">
        <v>170</v>
      </c>
      <c r="C121" s="76"/>
      <c r="D121" s="77"/>
      <c r="E121" s="51">
        <v>0</v>
      </c>
      <c r="F121" s="49" t="s">
        <v>169</v>
      </c>
      <c r="G121" s="20"/>
      <c r="H121" s="20"/>
      <c r="I121" s="20"/>
      <c r="J121" s="20"/>
      <c r="K121" s="20"/>
      <c r="M121" s="20"/>
      <c r="N121" s="20"/>
      <c r="O121" s="20"/>
    </row>
    <row r="122" spans="1:15">
      <c r="A122" s="19"/>
      <c r="B122" s="73" t="s">
        <v>163</v>
      </c>
      <c r="C122" s="73"/>
      <c r="D122" s="73"/>
      <c r="E122" s="51">
        <v>0</v>
      </c>
      <c r="F122" s="49" t="s">
        <v>161</v>
      </c>
      <c r="G122" s="20"/>
      <c r="H122" s="20"/>
      <c r="I122" s="20"/>
      <c r="J122" s="20"/>
      <c r="K122" s="20"/>
      <c r="M122" s="20"/>
      <c r="N122" s="20"/>
      <c r="O122" s="20"/>
    </row>
    <row r="123" spans="1:15">
      <c r="A123" s="19"/>
      <c r="B123" s="73" t="s">
        <v>164</v>
      </c>
      <c r="C123" s="73"/>
      <c r="D123" s="73"/>
      <c r="E123" s="51">
        <v>0</v>
      </c>
      <c r="F123" s="49" t="s">
        <v>161</v>
      </c>
      <c r="G123" s="20"/>
      <c r="H123" s="20"/>
      <c r="I123" s="20"/>
      <c r="J123" s="20"/>
      <c r="K123" s="20"/>
      <c r="M123" s="20"/>
      <c r="N123" s="20"/>
      <c r="O123" s="20"/>
    </row>
    <row r="124" spans="1:15">
      <c r="A124" s="19"/>
      <c r="B124" s="73" t="s">
        <v>165</v>
      </c>
      <c r="C124" s="73"/>
      <c r="D124" s="73"/>
      <c r="E124" s="51">
        <v>0</v>
      </c>
      <c r="F124" s="49" t="s">
        <v>161</v>
      </c>
      <c r="G124" s="20"/>
      <c r="H124" s="20"/>
      <c r="I124" s="20"/>
      <c r="J124" s="20"/>
      <c r="K124" s="20"/>
      <c r="M124" s="20"/>
      <c r="N124" s="20"/>
      <c r="O124" s="20"/>
    </row>
    <row r="125" spans="1:15">
      <c r="A125" s="19"/>
      <c r="B125" s="73" t="s">
        <v>166</v>
      </c>
      <c r="C125" s="73"/>
      <c r="D125" s="73"/>
      <c r="E125" s="51">
        <v>0</v>
      </c>
      <c r="F125" s="49" t="s">
        <v>161</v>
      </c>
      <c r="G125" s="20"/>
      <c r="H125" s="20"/>
      <c r="I125" s="20"/>
      <c r="J125" s="20"/>
      <c r="K125" s="20"/>
      <c r="M125" s="20"/>
      <c r="N125" s="20"/>
      <c r="O125" s="20"/>
    </row>
    <row r="126" spans="1:15">
      <c r="A126" s="19"/>
      <c r="B126" s="73" t="s">
        <v>167</v>
      </c>
      <c r="C126" s="73"/>
      <c r="D126" s="73"/>
      <c r="E126" s="51">
        <v>0</v>
      </c>
      <c r="F126" s="49" t="s">
        <v>161</v>
      </c>
      <c r="G126" s="20"/>
      <c r="H126" s="20"/>
      <c r="I126" s="20"/>
      <c r="J126" s="20"/>
      <c r="K126" s="20"/>
      <c r="M126" s="20"/>
      <c r="N126" s="20"/>
      <c r="O126" s="20"/>
    </row>
    <row r="127" spans="1:15">
      <c r="A127" s="19"/>
      <c r="B127" s="73" t="s">
        <v>168</v>
      </c>
      <c r="C127" s="73"/>
      <c r="D127" s="73"/>
      <c r="E127" s="51">
        <v>0</v>
      </c>
      <c r="F127" s="49" t="s">
        <v>161</v>
      </c>
      <c r="G127" s="20"/>
      <c r="H127" s="20"/>
      <c r="I127" s="20"/>
      <c r="J127" s="20"/>
      <c r="K127" s="20"/>
      <c r="M127" s="20"/>
      <c r="N127" s="20"/>
      <c r="O127" s="20"/>
    </row>
    <row r="128" spans="1:15">
      <c r="A128" s="19"/>
      <c r="B128" s="74" t="s">
        <v>172</v>
      </c>
      <c r="C128" s="74"/>
      <c r="D128" s="74"/>
      <c r="E128" s="52">
        <v>0</v>
      </c>
      <c r="F128" s="49" t="s">
        <v>161</v>
      </c>
      <c r="G128" s="20"/>
      <c r="H128" s="20"/>
      <c r="I128" s="20"/>
      <c r="J128" s="20"/>
      <c r="K128" s="20"/>
      <c r="M128" s="20"/>
      <c r="N128" s="20"/>
      <c r="O128" s="20"/>
    </row>
    <row r="129" spans="1:15">
      <c r="A129" s="19"/>
      <c r="B129" s="20"/>
      <c r="C129" s="20"/>
      <c r="D129" s="20"/>
      <c r="E129" s="20"/>
      <c r="F129" s="20"/>
      <c r="G129" s="20"/>
      <c r="H129" s="63">
        <f>SUM(E122:E128)+(SUM(E120:E121)*7)</f>
        <v>0</v>
      </c>
      <c r="I129" s="20"/>
      <c r="J129" s="20"/>
      <c r="K129" s="20"/>
      <c r="M129" s="20"/>
      <c r="N129" s="20"/>
      <c r="O129" s="20"/>
    </row>
    <row r="130" spans="1:15">
      <c r="A130" s="19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M130" s="20"/>
      <c r="N130" s="58" t="s">
        <v>185</v>
      </c>
      <c r="O130" s="63">
        <f>SUM(H95,H100,H104,H109,H118,H129)</f>
        <v>0</v>
      </c>
    </row>
    <row r="131" spans="1:1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5"/>
      <c r="O131" s="66"/>
    </row>
    <row r="132" spans="1:15">
      <c r="A132" s="64"/>
      <c r="B132" s="70" t="s">
        <v>186</v>
      </c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</row>
    <row r="133" spans="1:15">
      <c r="A133" s="64"/>
      <c r="B133" s="70" t="s">
        <v>189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</row>
    <row r="134" spans="1:15" ht="16" customHeight="1">
      <c r="A134" s="64"/>
      <c r="B134" s="70" t="s">
        <v>187</v>
      </c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62" t="s">
        <v>188</v>
      </c>
      <c r="O134" s="67">
        <f>SUM(O35,O46,O74,O85,O130)</f>
        <v>0</v>
      </c>
    </row>
    <row r="135" spans="1:15">
      <c r="A135" s="19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M135" s="20"/>
      <c r="N135" s="20"/>
      <c r="O135" s="20"/>
    </row>
    <row r="136" spans="1:15">
      <c r="A136" s="19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M136" s="20"/>
      <c r="N136" s="20"/>
      <c r="O136" s="20"/>
    </row>
    <row r="137" spans="1:15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M137" s="20"/>
      <c r="N137" s="20"/>
      <c r="O137" s="20"/>
    </row>
  </sheetData>
  <mergeCells count="15">
    <mergeCell ref="B134:M134"/>
    <mergeCell ref="B132:O132"/>
    <mergeCell ref="B133:O133"/>
    <mergeCell ref="D4:F4"/>
    <mergeCell ref="B119:E119"/>
    <mergeCell ref="B122:D122"/>
    <mergeCell ref="B123:D123"/>
    <mergeCell ref="B124:D124"/>
    <mergeCell ref="B125:D125"/>
    <mergeCell ref="B126:D126"/>
    <mergeCell ref="B127:D127"/>
    <mergeCell ref="B128:D128"/>
    <mergeCell ref="B121:D121"/>
    <mergeCell ref="B120:D120"/>
    <mergeCell ref="B116:B117"/>
  </mergeCells>
  <pageMargins left="0.7" right="0.7" top="0.75" bottom="0.75" header="0.3" footer="0.3"/>
  <pageSetup paperSize="9" scale="41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Prijsbijlage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cp:lastPrinted>2022-10-12T06:33:15Z</cp:lastPrinted>
  <dcterms:created xsi:type="dcterms:W3CDTF">2022-10-06T13:20:37Z</dcterms:created>
  <dcterms:modified xsi:type="dcterms:W3CDTF">2022-11-21T13:40:47Z</dcterms:modified>
</cp:coreProperties>
</file>