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kienict.sharepoint.com/sites/Aanbestedingen/Gedeelde  documenten/2022 Werkplekken/08 - Nota van Inlichtingen/"/>
    </mc:Choice>
  </mc:AlternateContent>
  <xr:revisionPtr revIDLastSave="0" documentId="8_{216CD01C-3C70-4090-8240-7A69AC92E3B7}" xr6:coauthVersionLast="47" xr6:coauthVersionMax="47" xr10:uidLastSave="{00000000-0000-0000-0000-000000000000}"/>
  <bookViews>
    <workbookView xWindow="-110" yWindow="-110" windowWidth="22780" windowHeight="14660" xr2:uid="{12B437EA-59B5-4BBB-AD5C-A80422E8F252}"/>
  </bookViews>
  <sheets>
    <sheet name="Prijzenblad" sheetId="2" r:id="rId1"/>
    <sheet name="Indexen" sheetId="3" r:id="rId2"/>
    <sheet name="Illustratie indexering"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1" i="2" l="1"/>
  <c r="G88" i="2"/>
  <c r="J88" i="2" s="1"/>
  <c r="G86" i="2"/>
  <c r="J86" i="2" s="1"/>
  <c r="G84" i="2"/>
  <c r="J84" i="2" s="1"/>
  <c r="G82" i="2"/>
  <c r="J82" i="2" s="1"/>
  <c r="G68" i="2"/>
  <c r="J68" i="2" s="1"/>
  <c r="G66" i="2"/>
  <c r="J66" i="2" s="1"/>
  <c r="G64" i="2"/>
  <c r="J64" i="2" s="1"/>
  <c r="G61" i="2"/>
  <c r="J61" i="2" s="1"/>
  <c r="G59" i="2"/>
  <c r="J59" i="2" s="1"/>
  <c r="G57" i="2"/>
  <c r="J57" i="2" s="1"/>
  <c r="J52" i="2"/>
  <c r="J50" i="2"/>
  <c r="J48" i="2"/>
  <c r="J46" i="2"/>
  <c r="J44" i="2"/>
  <c r="J42" i="2"/>
  <c r="G38" i="2"/>
  <c r="J38" i="2" s="1"/>
  <c r="G36" i="2"/>
  <c r="J36" i="2" s="1"/>
  <c r="G34" i="2"/>
  <c r="J34" i="2" s="1"/>
  <c r="G32" i="2"/>
  <c r="J32" i="2" s="1"/>
  <c r="E18" i="4"/>
  <c r="D22" i="3"/>
  <c r="E13" i="4"/>
  <c r="C117" i="3" l="1"/>
  <c r="D67" i="3"/>
  <c r="D58" i="3"/>
  <c r="G24" i="2"/>
  <c r="G23" i="2"/>
  <c r="J31" i="2"/>
  <c r="G111" i="2"/>
  <c r="J111" i="2" s="1"/>
  <c r="G100" i="2"/>
  <c r="G103" i="2"/>
  <c r="G104" i="2"/>
  <c r="G105" i="2"/>
  <c r="J105" i="2" s="1"/>
  <c r="G99" i="2"/>
  <c r="G25" i="2"/>
  <c r="I116" i="2" s="1"/>
  <c r="C153" i="3" l="1"/>
  <c r="D152" i="3"/>
  <c r="D151" i="3"/>
  <c r="D150" i="3"/>
  <c r="D149" i="3"/>
  <c r="D148" i="3"/>
  <c r="C144" i="3"/>
  <c r="D143" i="3"/>
  <c r="D142" i="3"/>
  <c r="D141" i="3"/>
  <c r="D140" i="3"/>
  <c r="D139" i="3"/>
  <c r="D153" i="3" l="1"/>
  <c r="D144" i="3"/>
  <c r="J92" i="2"/>
  <c r="C135" i="3"/>
  <c r="D134" i="3"/>
  <c r="D133" i="3"/>
  <c r="D132" i="3"/>
  <c r="D131" i="3"/>
  <c r="D130" i="3"/>
  <c r="K17" i="4"/>
  <c r="G14" i="4"/>
  <c r="G15" i="4"/>
  <c r="G16" i="4"/>
  <c r="G17" i="4"/>
  <c r="I14" i="4"/>
  <c r="I15" i="4"/>
  <c r="I16" i="4"/>
  <c r="I17" i="4"/>
  <c r="K14" i="4"/>
  <c r="K15" i="4"/>
  <c r="K16" i="4"/>
  <c r="K13" i="4"/>
  <c r="K18" i="4" s="1"/>
  <c r="I13" i="4"/>
  <c r="G13" i="4"/>
  <c r="E14" i="4"/>
  <c r="E15" i="4"/>
  <c r="E16" i="4"/>
  <c r="E17" i="4"/>
  <c r="D18" i="4"/>
  <c r="J53" i="2"/>
  <c r="J96" i="2"/>
  <c r="J85" i="2"/>
  <c r="J77" i="2"/>
  <c r="J74" i="2"/>
  <c r="J67" i="2"/>
  <c r="J47" i="2"/>
  <c r="J37" i="2"/>
  <c r="D121" i="3"/>
  <c r="D122" i="3"/>
  <c r="D123" i="3"/>
  <c r="D124" i="3"/>
  <c r="D125" i="3"/>
  <c r="A101" i="3"/>
  <c r="C108" i="3"/>
  <c r="D107" i="3"/>
  <c r="D106" i="3"/>
  <c r="D105" i="3"/>
  <c r="D104" i="3"/>
  <c r="D103" i="3"/>
  <c r="D94" i="3"/>
  <c r="D95" i="3"/>
  <c r="D96" i="3"/>
  <c r="D97" i="3"/>
  <c r="A83" i="3"/>
  <c r="C90" i="3"/>
  <c r="D89" i="3"/>
  <c r="D88" i="3"/>
  <c r="D87" i="3"/>
  <c r="D86" i="3"/>
  <c r="D85" i="3"/>
  <c r="A119" i="3"/>
  <c r="A110" i="3"/>
  <c r="A74" i="3"/>
  <c r="A65" i="3"/>
  <c r="A56" i="3"/>
  <c r="A47" i="3"/>
  <c r="A38" i="3"/>
  <c r="A29" i="3"/>
  <c r="A20" i="3"/>
  <c r="J108" i="2"/>
  <c r="J100" i="2"/>
  <c r="J101" i="2"/>
  <c r="J102" i="2"/>
  <c r="J103" i="2"/>
  <c r="J104" i="2"/>
  <c r="J99" i="2"/>
  <c r="C54" i="3"/>
  <c r="D53" i="3"/>
  <c r="D52" i="3"/>
  <c r="D51" i="3"/>
  <c r="D50" i="3"/>
  <c r="D49" i="3"/>
  <c r="D135" i="3" l="1"/>
  <c r="D54" i="3"/>
  <c r="D126" i="3"/>
  <c r="D90" i="3"/>
  <c r="D108" i="3"/>
  <c r="G18" i="4"/>
  <c r="E9" i="4"/>
  <c r="G9" i="4" s="1"/>
  <c r="I9" i="4" s="1"/>
  <c r="I18" i="4"/>
  <c r="J72" i="2"/>
  <c r="J58" i="2"/>
  <c r="J71" i="2"/>
  <c r="J49" i="2"/>
  <c r="J51" i="2"/>
  <c r="J41" i="2"/>
  <c r="J116" i="2" s="1"/>
  <c r="J43" i="2"/>
  <c r="J45" i="2"/>
  <c r="J78" i="2"/>
  <c r="J65" i="2"/>
  <c r="J63" i="2"/>
  <c r="J60" i="2"/>
  <c r="J56" i="2"/>
  <c r="J33" i="2"/>
  <c r="J35" i="2"/>
  <c r="J87" i="2"/>
  <c r="J95" i="2"/>
  <c r="J89" i="2"/>
  <c r="J81" i="2"/>
  <c r="J83" i="2"/>
  <c r="I119" i="2" l="1"/>
  <c r="K9" i="4"/>
  <c r="C126" i="3" l="1"/>
  <c r="D116" i="3"/>
  <c r="D115" i="3"/>
  <c r="D114" i="3"/>
  <c r="D113" i="3"/>
  <c r="D112" i="3"/>
  <c r="C99" i="3"/>
  <c r="D98" i="3"/>
  <c r="D99" i="3" s="1"/>
  <c r="C81" i="3"/>
  <c r="D80" i="3"/>
  <c r="D79" i="3"/>
  <c r="D78" i="3"/>
  <c r="D77" i="3"/>
  <c r="D76" i="3"/>
  <c r="C72" i="3"/>
  <c r="D71" i="3"/>
  <c r="D70" i="3"/>
  <c r="D69" i="3"/>
  <c r="D68" i="3"/>
  <c r="C63" i="3"/>
  <c r="D62" i="3"/>
  <c r="D61" i="3"/>
  <c r="D60" i="3"/>
  <c r="D59" i="3"/>
  <c r="C45" i="3"/>
  <c r="D44" i="3"/>
  <c r="D43" i="3"/>
  <c r="D42" i="3"/>
  <c r="D41" i="3"/>
  <c r="D40" i="3"/>
  <c r="C36" i="3"/>
  <c r="D35" i="3"/>
  <c r="D34" i="3"/>
  <c r="D33" i="3"/>
  <c r="D32" i="3"/>
  <c r="D31" i="3"/>
  <c r="D23" i="3"/>
  <c r="D24" i="3"/>
  <c r="D25" i="3"/>
  <c r="D26" i="3"/>
  <c r="C27" i="3"/>
  <c r="D36" i="3" l="1"/>
  <c r="D63" i="3"/>
  <c r="D45" i="3"/>
  <c r="D117" i="3"/>
  <c r="D72" i="3"/>
  <c r="D81" i="3"/>
  <c r="D27" i="3"/>
</calcChain>
</file>

<file path=xl/sharedStrings.xml><?xml version="1.0" encoding="utf-8"?>
<sst xmlns="http://schemas.openxmlformats.org/spreadsheetml/2006/main" count="404" uniqueCount="160">
  <si>
    <t>Android Enterprise</t>
  </si>
  <si>
    <t>Aantal voor beoordeling</t>
  </si>
  <si>
    <t>Omschrijving</t>
  </si>
  <si>
    <t>Indexcijfer</t>
  </si>
  <si>
    <t>Totaal</t>
  </si>
  <si>
    <t>Bron</t>
  </si>
  <si>
    <t>Onderwerp</t>
  </si>
  <si>
    <t>Laptop Entry</t>
  </si>
  <si>
    <t>Specificaties</t>
  </si>
  <si>
    <t>Processor</t>
  </si>
  <si>
    <t>Geheugen</t>
  </si>
  <si>
    <t>Opslag</t>
  </si>
  <si>
    <t>Schermformaat</t>
  </si>
  <si>
    <t>Ryzen 3/ Intel i3</t>
  </si>
  <si>
    <t>8 GB</t>
  </si>
  <si>
    <t>256 GB</t>
  </si>
  <si>
    <t>14"</t>
  </si>
  <si>
    <t>Ryzen 5/ Intel i5</t>
  </si>
  <si>
    <t>16 GB</t>
  </si>
  <si>
    <t>512 GB</t>
  </si>
  <si>
    <t>15"</t>
  </si>
  <si>
    <t>Ryzen 7/ Intel i7</t>
  </si>
  <si>
    <t>4 GB</t>
  </si>
  <si>
    <t>32 GB</t>
  </si>
  <si>
    <t>64 GB</t>
  </si>
  <si>
    <t>Prijs per stuk</t>
  </si>
  <si>
    <t>Kortingspercentage</t>
  </si>
  <si>
    <t>Android smartphones</t>
  </si>
  <si>
    <t>Wegingspercentage</t>
  </si>
  <si>
    <t>Bron (url)</t>
  </si>
  <si>
    <t>Nummer</t>
  </si>
  <si>
    <t>62 IT dienstverlening</t>
  </si>
  <si>
    <t>https://www.cbs.nl/nl-nl/cijfers/detail/83854NED</t>
  </si>
  <si>
    <t>502 Zee- en kustvaart goederenvervoer</t>
  </si>
  <si>
    <t>Gewogen indexcijfer</t>
  </si>
  <si>
    <t>Totaalprijs</t>
  </si>
  <si>
    <t>Laptop Mid-range 14"</t>
  </si>
  <si>
    <t>Laptop Mid-range 15"</t>
  </si>
  <si>
    <t>11,6" non touch</t>
  </si>
  <si>
    <t>11,6" touch</t>
  </si>
  <si>
    <t>14" non touch</t>
  </si>
  <si>
    <t>14" touch</t>
  </si>
  <si>
    <t>Uw aanbod (merk &amp; type)</t>
  </si>
  <si>
    <t>Desktop - MFF (mini) - Entry</t>
  </si>
  <si>
    <t>Desktop - MFF (mini) - Mid-Range</t>
  </si>
  <si>
    <t>Desktop SFF Entry</t>
  </si>
  <si>
    <t>Desktop SFF Mid-range</t>
  </si>
  <si>
    <t>Desktop SFF High-end</t>
  </si>
  <si>
    <t>Laptops</t>
  </si>
  <si>
    <t>Chromebooks</t>
  </si>
  <si>
    <t>Desktops</t>
  </si>
  <si>
    <t>Monitoren</t>
  </si>
  <si>
    <t>Apple</t>
  </si>
  <si>
    <t>A13 Bionic</t>
  </si>
  <si>
    <t>iPad (standaard)</t>
  </si>
  <si>
    <t>M2</t>
  </si>
  <si>
    <t>MacBook Pro 14"</t>
  </si>
  <si>
    <t>MacBook Air 13,6"</t>
  </si>
  <si>
    <t>iPhone 13</t>
  </si>
  <si>
    <t>iMac 24"</t>
  </si>
  <si>
    <t>M1</t>
  </si>
  <si>
    <t>10,2"</t>
  </si>
  <si>
    <t>24"</t>
  </si>
  <si>
    <t>13,6"</t>
  </si>
  <si>
    <t>128 GB</t>
  </si>
  <si>
    <t>6,1"</t>
  </si>
  <si>
    <t>USB-C docking, incl. voedingsadapter</t>
  </si>
  <si>
    <t>Extra voedingsadapter t.b.v. Windows laptop</t>
  </si>
  <si>
    <t>Accessoires</t>
  </si>
  <si>
    <t>Apple Accessoires</t>
  </si>
  <si>
    <t>Extra voedingsadapter</t>
  </si>
  <si>
    <t>Mid-range</t>
  </si>
  <si>
    <t>Garantie</t>
  </si>
  <si>
    <t xml:space="preserve">Data wiping service </t>
  </si>
  <si>
    <t>End-of-life-cycle services</t>
  </si>
  <si>
    <t>Aanvullende dienstverlening</t>
  </si>
  <si>
    <t>BIOS-UEFI management</t>
  </si>
  <si>
    <t>ChromeOS Management Service Only for Education</t>
  </si>
  <si>
    <t xml:space="preserve">Inschrijven device t.b.v. management </t>
  </si>
  <si>
    <t>Apple DEP</t>
  </si>
  <si>
    <t>Opslag apparatuur (warehousing)</t>
  </si>
  <si>
    <t>Adviesprijs</t>
  </si>
  <si>
    <t>Totaalprijs apparatuur &amp; diensten</t>
  </si>
  <si>
    <t>Product</t>
  </si>
  <si>
    <t>Type</t>
  </si>
  <si>
    <t>Laptop</t>
  </si>
  <si>
    <t>Op dit blad wordt een voorbeeld gegeven van hoe u invulling kunt geven aan het prijzenblad.
Het voorbeeld illustreert de werking van de indexering van de door u opgegeven netto prijs van een Mid-range Windows laptop.
Door het  samenstellen van een 'mandje' van indexcijfers geeft u voor de volledige looptijd de maximale prijs waarvoor u het product mag aanbieden aan de leden van KIEN.
Om het voorbeeld hieronder zo realisatisch mogelijk weer te geven is ervoor gekozen om de prijsontwikkeling te laten starten in 2017. De eerste indexering vindt plaats op basis van indexeringscijfers van 2018, gevolgd door 2019 enzovoort.
Het voorbeeld is fictief.</t>
  </si>
  <si>
    <t>Maximale prijs 2019</t>
  </si>
  <si>
    <t>Maximale prijs 2020</t>
  </si>
  <si>
    <t>Indexering</t>
  </si>
  <si>
    <t>Maximale prijs 2018</t>
  </si>
  <si>
    <t>Maximale prijs 2021</t>
  </si>
  <si>
    <t>https://www.cbs.nl/nl-nl/cijfers/detail/83760NED</t>
  </si>
  <si>
    <t>https://opendata.cbs.nl/statline/#/CBS/nl/dataset/83760NED/table?ts=1663247132469</t>
  </si>
  <si>
    <t>521 Opslag</t>
  </si>
  <si>
    <t>4941 Goederen vervoer over de weg</t>
  </si>
  <si>
    <t>782 Uitzendbureaus</t>
  </si>
  <si>
    <t>https://opendata.cbs.nl/#/CBS/nl/dataset/83760NED/table?ts=1663248356811</t>
  </si>
  <si>
    <t>Kortings-percentage t.o.v. adviesprijs</t>
  </si>
  <si>
    <t>Kortings-percentage</t>
  </si>
  <si>
    <t>Asset-tags (stickers) plaatsen</t>
  </si>
  <si>
    <t>Minimale Opslag capaciteit</t>
  </si>
  <si>
    <t>Productgroep 1 KOW-02</t>
  </si>
  <si>
    <t>Productgroep 3 KOW-02</t>
  </si>
  <si>
    <t>Productgroep 2 KOW-02</t>
  </si>
  <si>
    <t>Variabel opdrachtdeel</t>
  </si>
  <si>
    <t>Gedefinieerd of vooraf ingevuld vel</t>
  </si>
  <si>
    <t>Optioneel invulveld</t>
  </si>
  <si>
    <t>Minimale Geheugen capaciteit</t>
  </si>
  <si>
    <t>Uitkomstveld</t>
  </si>
  <si>
    <t>Alle door Inschrijver ingevulde bedragen zijn inclusief BTW</t>
  </si>
  <si>
    <t>Vast opbrengstdeel - beschikbaarheid &amp; value added services</t>
  </si>
  <si>
    <t>Vast opbrengstdeel per maand dat u wenst te ontvangen voor beschikbaarheid en dekking niet opgenomen value added services</t>
  </si>
  <si>
    <t>Maximum maandbedrag</t>
  </si>
  <si>
    <r>
      <rPr>
        <b/>
        <sz val="11"/>
        <color theme="1"/>
        <rFont val="Calibri"/>
        <family val="2"/>
        <scheme val="minor"/>
      </rPr>
      <t>Setprijs</t>
    </r>
    <r>
      <rPr>
        <sz val="11"/>
        <color theme="1"/>
        <rFont val="Calibri"/>
        <family val="2"/>
        <scheme val="minor"/>
      </rPr>
      <t xml:space="preserve"> (= Mid-range desktop prijs + monitor 23" + opslag t.b.v (Vesa)mount/sleeve)</t>
    </r>
  </si>
  <si>
    <t>Aanbod 
2017</t>
  </si>
  <si>
    <t>Eindtotalen</t>
  </si>
  <si>
    <t>Vast opdracht- deel</t>
  </si>
  <si>
    <t>Uw inschrijving voor het gunningscriterium prijs</t>
  </si>
  <si>
    <t>Subtotalen vast opdrachtdeel &amp; variabel opdrachtdeel</t>
  </si>
  <si>
    <t>Eindtotaal</t>
  </si>
  <si>
    <t>Ongeldige waarde</t>
  </si>
  <si>
    <t>Ongeldig</t>
  </si>
  <si>
    <t>(sub)totaalprijs</t>
  </si>
  <si>
    <t>Magazijnstelling/ schap/ pallet per maand (1,5m2)</t>
  </si>
  <si>
    <t>Autopilot ( of HP/DELL/Lenovo provisioning)</t>
  </si>
  <si>
    <t>Legenda</t>
  </si>
  <si>
    <t>Invulinstructie Indexen</t>
  </si>
  <si>
    <t>Controleveld</t>
  </si>
  <si>
    <t>Geen invulling toegestaan</t>
  </si>
  <si>
    <t>Verplicht invulveld voor Inschrijver</t>
  </si>
  <si>
    <t>Jaarbedrag</t>
  </si>
  <si>
    <t>Chromebook (4Gb) - Entry - 11,6" non touch</t>
  </si>
  <si>
    <t>Chromebook (4Gb) - Entry -  11,6" touch</t>
  </si>
  <si>
    <t>Chromebook (8GB) - Mid-range 11,6" non touch</t>
  </si>
  <si>
    <t>Chromebook (8GB) - Mid-range 11,6" touch</t>
  </si>
  <si>
    <t>Chromebook (8GB) - Mid-range 14" non touch</t>
  </si>
  <si>
    <t>Chromebook (8GB) - Mid-range 14" touch</t>
  </si>
  <si>
    <t>Desktop - MFF (mini) - High-end</t>
  </si>
  <si>
    <t>Laptop High-end</t>
  </si>
  <si>
    <t>Mid-range (introductiejaar = 2022)</t>
  </si>
  <si>
    <t>High-end (introductiejaar = 2022)</t>
  </si>
  <si>
    <t>Gedefinieerd of vooraf ingevuld veld</t>
  </si>
  <si>
    <t>Bedrag voor berekening gunningscriterium prijs vast opdrachtdeel</t>
  </si>
  <si>
    <t>Invulinstructie</t>
  </si>
  <si>
    <r>
      <t xml:space="preserve">Inschrijver wordt gevraagd om in het Prijzenblad de prijzen (incl. btw) op te geven voor de gevraagde producten en diensten. De prijzen die Inschrijver opgeeft gelden als baseline op basis waarvan gedurende de looptijd van de overeenkomst de door Inschrijver opgegeven prijsindexatie van toepassing zal zijn. (Inschrijfprijs = 100).
Het is de bedoeling dat u alleen in de velden met rood gestippelde marking of groen gestippelde markering waardes invuldt. Zowel positieve, negatieve en nulwaardes (0) zijn toegestaan.
</t>
    </r>
    <r>
      <rPr>
        <b/>
        <sz val="11"/>
        <color theme="1"/>
        <rFont val="Calibri"/>
        <family val="2"/>
        <scheme val="minor"/>
      </rPr>
      <t>Verplicht invulveld:</t>
    </r>
    <r>
      <rPr>
        <sz val="11"/>
        <color theme="1"/>
        <rFont val="Calibri"/>
        <family val="2"/>
        <scheme val="minor"/>
      </rPr>
      <t xml:space="preserve"> u vult hier verplicht een waarde in. 
</t>
    </r>
    <r>
      <rPr>
        <b/>
        <sz val="11"/>
        <color theme="1"/>
        <rFont val="Calibri"/>
        <family val="2"/>
        <scheme val="minor"/>
      </rPr>
      <t>Gedefinieerd of vooraf ingevuld veld:</t>
    </r>
    <r>
      <rPr>
        <sz val="11"/>
        <color theme="1"/>
        <rFont val="Calibri"/>
        <family val="2"/>
        <scheme val="minor"/>
      </rPr>
      <t xml:space="preserve"> u vult hier géén waarde in. Aanbestedende dienst heeft hier al waardes ingevuld. Deze mogen niet worden gewijzigd.
</t>
    </r>
    <r>
      <rPr>
        <b/>
        <sz val="11"/>
        <color theme="1"/>
        <rFont val="Calibri"/>
        <family val="2"/>
        <scheme val="minor"/>
      </rPr>
      <t>Optioneel invulveld:</t>
    </r>
    <r>
      <rPr>
        <sz val="11"/>
        <color theme="1"/>
        <rFont val="Calibri"/>
        <family val="2"/>
        <scheme val="minor"/>
      </rPr>
      <t xml:space="preserve"> u hebt de mogelijkheid om hier een waarde op te geven. Dit is echter niet verplicht.
</t>
    </r>
    <r>
      <rPr>
        <b/>
        <sz val="11"/>
        <color theme="1"/>
        <rFont val="Calibri"/>
        <family val="2"/>
        <scheme val="minor"/>
      </rPr>
      <t>Uitkomstveld:</t>
    </r>
    <r>
      <rPr>
        <sz val="11"/>
        <color theme="1"/>
        <rFont val="Calibri"/>
        <family val="2"/>
        <scheme val="minor"/>
      </rPr>
      <t xml:space="preserve"> in deze velden komt automatisch een waarde te staan nadat u alle gevraagde verplichte velden van een waarde hebt voorzien.
</t>
    </r>
    <r>
      <rPr>
        <b/>
        <sz val="11"/>
        <color theme="1"/>
        <rFont val="Calibri"/>
        <family val="2"/>
        <scheme val="minor"/>
      </rPr>
      <t>Ongeldige waarde:</t>
    </r>
    <r>
      <rPr>
        <sz val="11"/>
        <color theme="1"/>
        <rFont val="Calibri"/>
        <family val="2"/>
        <scheme val="minor"/>
      </rPr>
      <t xml:space="preserve"> u hebt een ongeldige waarde ingevuld. Dit kan bijvoorbeeld zijn omdat Aanbestedende dienst een maximaal bedrag voor een onderdeel heeft bepaald.
</t>
    </r>
    <r>
      <rPr>
        <b/>
        <sz val="11"/>
        <color rgb="FFFF0000"/>
        <rFont val="Calibri"/>
        <family val="2"/>
        <scheme val="minor"/>
      </rPr>
      <t xml:space="preserve">Het is niet toegestaan waardes die door de aanbestedende dienst zijn ingesteld te wijzigen op straffe van uitsluiting van verdere deelname aan de procedure. </t>
    </r>
  </si>
  <si>
    <t>KIEN - WPL 2022 - Bijlage 4 Prijsinvulformulier</t>
  </si>
  <si>
    <t>Google Workspace for Education</t>
  </si>
  <si>
    <t>Voorbeeld toepassen indexering</t>
  </si>
  <si>
    <t>Indexeringsgegevens</t>
  </si>
  <si>
    <t>Samsung Galaxy A33 128GB</t>
  </si>
  <si>
    <t>Samsung S22 128GB</t>
  </si>
  <si>
    <t>23"</t>
  </si>
  <si>
    <t>23" met webcam</t>
  </si>
  <si>
    <t>Entry Verlengde garantieperiode/ Care Pack 3 jaar</t>
  </si>
  <si>
    <t>Mid-range Verlengde garantieperiode/ Care Pack 3 jaar</t>
  </si>
  <si>
    <t>High-end Verlengde garantieperiode/ Care Pack 3 jaar</t>
  </si>
  <si>
    <t>Verlengde garantieperiode/ Care pack 3 jaar</t>
  </si>
  <si>
    <r>
      <t xml:space="preserve">Op onderstaande tabellen vult u op de (rood of groen gespikkelde) gemarkeerde velden de gegevens in waarmee u als Inschrijver wil dat uw prijsaanbod in de komende jaren geïndexeerd gaat worden. Voor de rood gespikkelde velden geldt dat u verplicht bent een waarde in te vullen. Het is toegestaan een nulwaarde (0) in te vullen. Opdrachtgever verzoekt u vriendelijk om dit dan ook in het veld </t>
    </r>
    <r>
      <rPr>
        <b/>
        <sz val="11"/>
        <color theme="1"/>
        <rFont val="Calibri"/>
        <family val="2"/>
        <scheme val="minor"/>
      </rPr>
      <t xml:space="preserve">Omschrijving </t>
    </r>
    <r>
      <rPr>
        <sz val="11"/>
        <color theme="1"/>
        <rFont val="Calibri"/>
        <family val="2"/>
        <scheme val="minor"/>
      </rPr>
      <t xml:space="preserve">aan te geven. Groen gespikkelde velden zijn optioneel in te vullen door Inschrijver.
</t>
    </r>
    <r>
      <rPr>
        <b/>
        <sz val="11"/>
        <color theme="1"/>
        <rFont val="Calibri"/>
        <family val="2"/>
        <scheme val="minor"/>
      </rPr>
      <t>Nummer:</t>
    </r>
    <r>
      <rPr>
        <sz val="11"/>
        <color theme="1"/>
        <rFont val="Calibri"/>
        <family val="2"/>
        <scheme val="minor"/>
      </rPr>
      <t xml:space="preserve"> volgnummer 
</t>
    </r>
    <r>
      <rPr>
        <b/>
        <sz val="11"/>
        <color theme="1"/>
        <rFont val="Calibri"/>
        <family val="2"/>
        <scheme val="minor"/>
      </rPr>
      <t>Wegingspercentage:</t>
    </r>
    <r>
      <rPr>
        <sz val="11"/>
        <color theme="1"/>
        <rFont val="Calibri"/>
        <family val="2"/>
        <scheme val="minor"/>
      </rPr>
      <t xml:space="preserve"> In dit veld geeft u gewicht (in procenten) aan elk indexcijfer wat u wil laten meewegen. Het totaal moet 100 procent zijn.
</t>
    </r>
    <r>
      <rPr>
        <b/>
        <sz val="11"/>
        <color theme="1"/>
        <rFont val="Calibri"/>
        <family val="2"/>
        <scheme val="minor"/>
      </rPr>
      <t>Gewogen indexcijfer:</t>
    </r>
    <r>
      <rPr>
        <sz val="11"/>
        <color theme="1"/>
        <rFont val="Calibri"/>
        <family val="2"/>
        <scheme val="minor"/>
      </rPr>
      <t xml:space="preserve"> de uitkomst van het Indexcijfer (Kolom E)*het toegekende wegingspercentage (KolomD). U vult in de kolom géén waarde in. Deze wordt berekend.
</t>
    </r>
    <r>
      <rPr>
        <b/>
        <sz val="11"/>
        <color theme="1"/>
        <rFont val="Calibri"/>
        <family val="2"/>
        <scheme val="minor"/>
      </rPr>
      <t>Indexcijfer:</t>
    </r>
    <r>
      <rPr>
        <sz val="11"/>
        <color theme="1"/>
        <rFont val="Calibri"/>
        <family val="2"/>
        <scheme val="minor"/>
      </rPr>
      <t xml:space="preserve"> Het indexcijfer van de door u op te geven onafhankelijke prijsindexatie bron. </t>
    </r>
    <r>
      <rPr>
        <b/>
        <sz val="11"/>
        <color theme="1"/>
        <rFont val="Calibri"/>
        <family val="2"/>
        <scheme val="minor"/>
      </rPr>
      <t xml:space="preserve">U vult het indexcijfer over het jaar 2021 in. </t>
    </r>
    <r>
      <rPr>
        <sz val="11"/>
        <color theme="1"/>
        <rFont val="Calibri"/>
        <family val="2"/>
        <scheme val="minor"/>
      </rPr>
      <t xml:space="preserve">Dit heeft geen impact op het prijzenblad maar bepaalt wel het toekomstige prijsplafond. De eerst mogelijke indexatie is 13 maanden na definitieve gunning.
</t>
    </r>
    <r>
      <rPr>
        <b/>
        <sz val="11"/>
        <color theme="1"/>
        <rFont val="Calibri"/>
        <family val="2"/>
        <scheme val="minor"/>
      </rPr>
      <t>Kortingspercentage:</t>
    </r>
    <r>
      <rPr>
        <sz val="11"/>
        <color theme="1"/>
        <rFont val="Calibri"/>
        <family val="2"/>
        <scheme val="minor"/>
      </rPr>
      <t xml:space="preserve"> Indien het veld in Kolom F rood of groen gespikkeld gekleurd is mag u hier een kortingspercentage opgeven. Nulwaarden (0) zijn toegestaan. Negatieve waarden zijn niet toegestaan. Aan een kortingspercentage mag geen weging worden toegevoegd kleiner dan 100 procent.
</t>
    </r>
    <r>
      <rPr>
        <b/>
        <sz val="11"/>
        <color theme="1"/>
        <rFont val="Calibri"/>
        <family val="2"/>
        <scheme val="minor"/>
      </rPr>
      <t>Omschrijving:</t>
    </r>
    <r>
      <rPr>
        <sz val="11"/>
        <color theme="1"/>
        <rFont val="Calibri"/>
        <family val="2"/>
        <scheme val="minor"/>
      </rPr>
      <t xml:space="preserve"> In dit veld (Kolom G) vult u de omschrijving van de prijsindexering of adviesprijs in.
</t>
    </r>
    <r>
      <rPr>
        <b/>
        <sz val="11"/>
        <color theme="1"/>
        <rFont val="Calibri"/>
        <family val="2"/>
        <scheme val="minor"/>
      </rPr>
      <t xml:space="preserve">Bron: </t>
    </r>
    <r>
      <rPr>
        <sz val="11"/>
        <color theme="1"/>
        <rFont val="Calibri"/>
        <family val="2"/>
        <scheme val="minor"/>
      </rPr>
      <t>In dit veld geeft u een url op die rechtstreeks verwijst naar de door u opgegeven prijsindexatie of adviesprijs
Kleurt een veld rood met rode tekst dan is er sprake van een ongeldige waarde. (Dit kan voorkomen bij een invulveld en uitkomstveld.)</t>
    </r>
  </si>
  <si>
    <t>OS Updates uitvoeren (Chrome 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</si>
</sst>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_ [$€-413]\ * #,##0.00_ ;_ [$€-413]\ * \-#,##0.00_ ;_ [$€-413]\ * &quot;-&quot;??_ ;_ @_ "/>
    <numFmt numFmtId="166" formatCode="0.000"/>
  </numFmts>
  <fonts count="16" x14ac:knownFonts="1">
    <font>
      <sz val="11"/>
      <color theme="1"/>
      <name val="Calibri"/>
      <family val="2"/>
      <scheme val="minor"/>
    </font>
    <font>
      <b/>
      <sz val="11"/>
      <color theme="1"/>
      <name val="Calibri"/>
      <family val="2"/>
      <scheme val="minor"/>
    </font>
    <font>
      <sz val="11"/>
      <color rgb="FF000000"/>
      <name val="Calibri"/>
      <family val="2"/>
      <scheme val="minor"/>
    </font>
    <font>
      <sz val="8"/>
      <name val="Calibri"/>
      <family val="2"/>
      <scheme val="minor"/>
    </font>
    <font>
      <b/>
      <sz val="11"/>
      <color rgb="FF000000"/>
      <name val="Calibri"/>
      <family val="2"/>
      <scheme val="minor"/>
    </font>
    <font>
      <b/>
      <sz val="18"/>
      <color theme="1"/>
      <name val="Calibri"/>
      <family val="2"/>
      <scheme val="minor"/>
    </font>
    <font>
      <b/>
      <sz val="24"/>
      <color theme="1"/>
      <name val="Calibri"/>
      <family val="2"/>
      <scheme val="minor"/>
    </font>
    <font>
      <sz val="26"/>
      <color theme="1"/>
      <name val="Calibri"/>
      <family val="2"/>
      <scheme val="minor"/>
    </font>
    <font>
      <sz val="36"/>
      <color theme="1"/>
      <name val="Calibri"/>
      <family val="2"/>
      <scheme val="minor"/>
    </font>
    <font>
      <b/>
      <sz val="14"/>
      <color theme="1"/>
      <name val="Calibri"/>
      <family val="2"/>
      <scheme val="minor"/>
    </font>
    <font>
      <b/>
      <sz val="12"/>
      <color theme="1"/>
      <name val="Calibri"/>
      <family val="2"/>
      <scheme val="minor"/>
    </font>
    <font>
      <sz val="11"/>
      <color theme="7" tint="0.79998168889431442"/>
      <name val="Calibri"/>
      <family val="2"/>
      <scheme val="minor"/>
    </font>
    <font>
      <b/>
      <sz val="16"/>
      <color theme="1"/>
      <name val="Calibri"/>
      <family val="2"/>
      <scheme val="minor"/>
    </font>
    <font>
      <sz val="11"/>
      <name val="Calibri"/>
      <family val="2"/>
      <scheme val="minor"/>
    </font>
    <font>
      <b/>
      <sz val="11"/>
      <color rgb="FFFF0000"/>
      <name val="Calibri"/>
      <family val="2"/>
      <scheme val="minor"/>
    </font>
    <font>
      <i/>
      <sz val="11"/>
      <color theme="1"/>
      <name val="Calibri"/>
      <family val="2"/>
      <scheme val="minor"/>
    </font>
  </fonts>
  <fills count="8">
    <fill>
      <patternFill patternType="none"/>
    </fill>
    <fill>
      <patternFill patternType="gray125"/>
    </fill>
    <fill>
      <patternFill patternType="solid">
        <fgColor theme="8" tint="0.39997558519241921"/>
        <bgColor indexed="64"/>
      </patternFill>
    </fill>
    <fill>
      <patternFill patternType="solid">
        <fgColor rgb="FFFFC00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9"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medium">
        <color indexed="64"/>
      </right>
      <top/>
      <bottom/>
      <diagonal/>
    </border>
    <border>
      <left style="thin">
        <color indexed="64"/>
      </left>
      <right style="thin">
        <color indexed="64"/>
      </right>
      <top/>
      <bottom/>
      <diagonal/>
    </border>
  </borders>
  <cellStyleXfs count="1">
    <xf numFmtId="0" fontId="0" fillId="0" borderId="0"/>
  </cellStyleXfs>
  <cellXfs count="126">
    <xf numFmtId="0" fontId="0" fillId="0" borderId="0" xfId="0"/>
    <xf numFmtId="0" fontId="1" fillId="0" borderId="0" xfId="0" applyFont="1"/>
    <xf numFmtId="0" fontId="0" fillId="0" borderId="0" xfId="0" applyAlignment="1">
      <alignment horizontal="center"/>
    </xf>
    <xf numFmtId="0" fontId="1" fillId="0" borderId="0" xfId="0" applyFont="1" applyAlignment="1">
      <alignment horizontal="center"/>
    </xf>
    <xf numFmtId="0" fontId="0" fillId="0" borderId="1" xfId="0" applyBorder="1"/>
    <xf numFmtId="0" fontId="0" fillId="0" borderId="1" xfId="0" applyBorder="1" applyAlignment="1">
      <alignment horizontal="center"/>
    </xf>
    <xf numFmtId="0" fontId="1" fillId="0" borderId="3" xfId="0" applyFont="1" applyBorder="1"/>
    <xf numFmtId="0" fontId="1" fillId="0" borderId="4" xfId="0" applyFont="1" applyBorder="1" applyAlignment="1">
      <alignment horizontal="center"/>
    </xf>
    <xf numFmtId="0" fontId="1" fillId="0" borderId="4" xfId="0" applyFont="1" applyBorder="1"/>
    <xf numFmtId="0" fontId="1" fillId="0" borderId="5" xfId="0" applyFont="1" applyBorder="1"/>
    <xf numFmtId="0" fontId="0" fillId="0" borderId="6" xfId="0" applyBorder="1"/>
    <xf numFmtId="0" fontId="0" fillId="0" borderId="7" xfId="0" applyBorder="1"/>
    <xf numFmtId="0" fontId="0" fillId="0" borderId="8" xfId="0" applyBorder="1"/>
    <xf numFmtId="0" fontId="0" fillId="0" borderId="9" xfId="0" applyBorder="1" applyAlignment="1">
      <alignment horizontal="center"/>
    </xf>
    <xf numFmtId="0" fontId="0" fillId="0" borderId="9" xfId="0" applyBorder="1"/>
    <xf numFmtId="0" fontId="0" fillId="0" borderId="10" xfId="0" applyBorder="1"/>
    <xf numFmtId="0" fontId="1" fillId="0" borderId="11" xfId="0" applyFont="1" applyBorder="1"/>
    <xf numFmtId="0" fontId="1" fillId="0" borderId="12" xfId="0" applyFont="1" applyBorder="1"/>
    <xf numFmtId="0" fontId="1" fillId="0" borderId="13" xfId="0" applyFont="1" applyBorder="1"/>
    <xf numFmtId="0" fontId="0" fillId="0" borderId="12" xfId="0" applyBorder="1"/>
    <xf numFmtId="165" fontId="0" fillId="0" borderId="0" xfId="0" applyNumberFormat="1"/>
    <xf numFmtId="165" fontId="1" fillId="0" borderId="0" xfId="0" applyNumberFormat="1" applyFont="1"/>
    <xf numFmtId="0" fontId="1" fillId="0" borderId="0" xfId="0" applyFont="1" applyAlignment="1">
      <alignment horizontal="center" wrapText="1"/>
    </xf>
    <xf numFmtId="165" fontId="0" fillId="0" borderId="1" xfId="0" applyNumberFormat="1" applyBorder="1"/>
    <xf numFmtId="0" fontId="1" fillId="2" borderId="1" xfId="0" applyFont="1" applyFill="1" applyBorder="1"/>
    <xf numFmtId="0" fontId="1" fillId="2" borderId="1" xfId="0" applyFont="1" applyFill="1" applyBorder="1" applyAlignment="1">
      <alignment horizontal="center"/>
    </xf>
    <xf numFmtId="165" fontId="1" fillId="2" borderId="1" xfId="0" applyNumberFormat="1" applyFont="1" applyFill="1" applyBorder="1"/>
    <xf numFmtId="0" fontId="1" fillId="2" borderId="1" xfId="0" applyFont="1" applyFill="1" applyBorder="1" applyAlignment="1">
      <alignment horizontal="center" wrapText="1"/>
    </xf>
    <xf numFmtId="0" fontId="2" fillId="0" borderId="1" xfId="0" applyFont="1" applyBorder="1" applyAlignment="1">
      <alignment vertical="center"/>
    </xf>
    <xf numFmtId="0" fontId="0" fillId="0" borderId="1" xfId="0" applyBorder="1" applyAlignment="1">
      <alignment wrapText="1"/>
    </xf>
    <xf numFmtId="0" fontId="0" fillId="2" borderId="1" xfId="0" applyFill="1" applyBorder="1"/>
    <xf numFmtId="0" fontId="4" fillId="2" borderId="1" xfId="0" applyFont="1" applyFill="1" applyBorder="1" applyAlignment="1">
      <alignment vertical="center"/>
    </xf>
    <xf numFmtId="0" fontId="1" fillId="2" borderId="1" xfId="0" applyFont="1" applyFill="1" applyBorder="1" applyAlignment="1">
      <alignment wrapText="1"/>
    </xf>
    <xf numFmtId="0" fontId="1" fillId="2" borderId="14" xfId="0" applyFont="1" applyFill="1" applyBorder="1"/>
    <xf numFmtId="0" fontId="0" fillId="2" borderId="15" xfId="0" applyFill="1" applyBorder="1"/>
    <xf numFmtId="0" fontId="0" fillId="2" borderId="15" xfId="0" applyFill="1" applyBorder="1" applyAlignment="1">
      <alignment horizontal="center"/>
    </xf>
    <xf numFmtId="0" fontId="0" fillId="2" borderId="16" xfId="0" applyFill="1" applyBorder="1"/>
    <xf numFmtId="0" fontId="0" fillId="4" borderId="1" xfId="0" applyFill="1" applyBorder="1"/>
    <xf numFmtId="0" fontId="1" fillId="2" borderId="3" xfId="0" applyFont="1" applyFill="1" applyBorder="1"/>
    <xf numFmtId="0" fontId="1" fillId="2" borderId="5" xfId="0" applyFont="1" applyFill="1" applyBorder="1"/>
    <xf numFmtId="0" fontId="0" fillId="2" borderId="3" xfId="0" applyFill="1" applyBorder="1"/>
    <xf numFmtId="0" fontId="0" fillId="2" borderId="4" xfId="0" applyFill="1" applyBorder="1"/>
    <xf numFmtId="0" fontId="1" fillId="0" borderId="8" xfId="0" applyFont="1" applyBorder="1"/>
    <xf numFmtId="0" fontId="1" fillId="0" borderId="9" xfId="0" applyFont="1" applyBorder="1"/>
    <xf numFmtId="165" fontId="1" fillId="0" borderId="9" xfId="0" applyNumberFormat="1" applyFont="1" applyBorder="1"/>
    <xf numFmtId="0" fontId="1" fillId="5" borderId="6" xfId="0" applyFont="1" applyFill="1" applyBorder="1"/>
    <xf numFmtId="0" fontId="1" fillId="5" borderId="7" xfId="0" applyFont="1" applyFill="1" applyBorder="1"/>
    <xf numFmtId="0" fontId="1" fillId="2" borderId="19" xfId="0" applyFont="1" applyFill="1" applyBorder="1"/>
    <xf numFmtId="0" fontId="0" fillId="0" borderId="20" xfId="0" applyBorder="1"/>
    <xf numFmtId="0" fontId="0" fillId="0" borderId="8" xfId="0" applyBorder="1" applyAlignment="1">
      <alignment horizontal="right"/>
    </xf>
    <xf numFmtId="0" fontId="0" fillId="0" borderId="21" xfId="0" applyBorder="1"/>
    <xf numFmtId="0" fontId="0" fillId="4" borderId="9" xfId="0" applyFill="1" applyBorder="1"/>
    <xf numFmtId="2" fontId="0" fillId="0" borderId="9" xfId="0" applyNumberFormat="1" applyBorder="1" applyAlignment="1">
      <alignment horizontal="center"/>
    </xf>
    <xf numFmtId="0" fontId="7" fillId="6" borderId="0" xfId="0" applyFont="1" applyFill="1"/>
    <xf numFmtId="0" fontId="7" fillId="6" borderId="0" xfId="0" applyFont="1" applyFill="1" applyAlignment="1">
      <alignment horizontal="center"/>
    </xf>
    <xf numFmtId="165" fontId="7" fillId="6" borderId="0" xfId="0" applyNumberFormat="1" applyFont="1" applyFill="1"/>
    <xf numFmtId="0" fontId="8" fillId="0" borderId="0" xfId="0" applyFont="1"/>
    <xf numFmtId="0" fontId="9" fillId="0" borderId="0" xfId="0" applyFont="1"/>
    <xf numFmtId="0" fontId="7" fillId="0" borderId="0" xfId="0" applyFont="1"/>
    <xf numFmtId="0" fontId="0" fillId="7" borderId="1" xfId="0" applyFill="1" applyBorder="1" applyAlignment="1">
      <alignment horizontal="center"/>
    </xf>
    <xf numFmtId="0" fontId="0" fillId="0" borderId="1" xfId="0" applyBorder="1" applyAlignment="1">
      <alignment horizontal="left"/>
    </xf>
    <xf numFmtId="0" fontId="1" fillId="5" borderId="20" xfId="0" applyFont="1" applyFill="1" applyBorder="1"/>
    <xf numFmtId="0" fontId="1" fillId="5" borderId="1" xfId="0" applyFont="1" applyFill="1" applyBorder="1" applyAlignment="1">
      <alignment wrapText="1"/>
    </xf>
    <xf numFmtId="0" fontId="1" fillId="5" borderId="1" xfId="0" applyFont="1" applyFill="1" applyBorder="1"/>
    <xf numFmtId="0" fontId="1" fillId="5" borderId="6" xfId="0" applyFont="1" applyFill="1" applyBorder="1" applyAlignment="1">
      <alignment wrapText="1"/>
    </xf>
    <xf numFmtId="0" fontId="1" fillId="2" borderId="4" xfId="0" applyFont="1" applyFill="1" applyBorder="1" applyAlignment="1">
      <alignment wrapText="1"/>
    </xf>
    <xf numFmtId="0" fontId="0" fillId="3" borderId="11" xfId="0" applyFill="1" applyBorder="1"/>
    <xf numFmtId="0" fontId="0" fillId="3" borderId="23" xfId="0" applyFill="1" applyBorder="1"/>
    <xf numFmtId="0" fontId="0" fillId="3" borderId="23" xfId="0" applyFill="1" applyBorder="1" applyAlignment="1">
      <alignment horizontal="center"/>
    </xf>
    <xf numFmtId="165" fontId="0" fillId="3" borderId="24" xfId="0" applyNumberFormat="1" applyFill="1" applyBorder="1"/>
    <xf numFmtId="165" fontId="1" fillId="0" borderId="30" xfId="0" applyNumberFormat="1" applyFont="1" applyBorder="1" applyAlignment="1">
      <alignment horizontal="center"/>
    </xf>
    <xf numFmtId="0" fontId="1" fillId="3" borderId="28" xfId="0" applyFont="1" applyFill="1" applyBorder="1" applyAlignment="1">
      <alignment horizontal="center" vertical="center" wrapText="1"/>
    </xf>
    <xf numFmtId="165" fontId="1" fillId="0" borderId="31" xfId="0" applyNumberFormat="1" applyFont="1" applyBorder="1"/>
    <xf numFmtId="0" fontId="1" fillId="3" borderId="2" xfId="0" applyFont="1" applyFill="1" applyBorder="1" applyAlignment="1">
      <alignment horizontal="center" vertical="center" wrapText="1"/>
    </xf>
    <xf numFmtId="0" fontId="0" fillId="7" borderId="1" xfId="0" applyFill="1" applyBorder="1"/>
    <xf numFmtId="165" fontId="12" fillId="0" borderId="1" xfId="0" applyNumberFormat="1" applyFont="1" applyBorder="1"/>
    <xf numFmtId="165" fontId="11" fillId="0" borderId="0" xfId="0" applyNumberFormat="1" applyFont="1"/>
    <xf numFmtId="165" fontId="13" fillId="0" borderId="1" xfId="0" applyNumberFormat="1" applyFont="1" applyBorder="1"/>
    <xf numFmtId="165" fontId="0" fillId="7" borderId="1" xfId="0" applyNumberFormat="1" applyFill="1" applyBorder="1"/>
    <xf numFmtId="0" fontId="7" fillId="0" borderId="0" xfId="0" applyFont="1" applyAlignment="1">
      <alignment horizontal="left"/>
    </xf>
    <xf numFmtId="0" fontId="0" fillId="0" borderId="0" xfId="0" applyAlignment="1">
      <alignment horizontal="center"/>
    </xf>
    <xf numFmtId="0" fontId="1" fillId="0" borderId="0" xfId="0" applyFont="1" applyAlignment="1">
      <alignment horizontal="center"/>
    </xf>
    <xf numFmtId="0" fontId="0" fillId="0" borderId="23" xfId="0" applyBorder="1" applyAlignment="1">
      <alignment horizontal="center"/>
    </xf>
    <xf numFmtId="0" fontId="0" fillId="0" borderId="17" xfId="0" applyBorder="1" applyAlignment="1">
      <alignment horizontal="left" vertical="center"/>
    </xf>
    <xf numFmtId="0" fontId="0" fillId="0" borderId="34" xfId="0" applyBorder="1" applyAlignment="1">
      <alignment horizontal="left" vertical="center"/>
    </xf>
    <xf numFmtId="0" fontId="0" fillId="0" borderId="18" xfId="0" applyBorder="1" applyAlignment="1">
      <alignment horizontal="left" vertical="center"/>
    </xf>
    <xf numFmtId="0" fontId="0" fillId="0" borderId="1" xfId="0" applyBorder="1" applyAlignment="1">
      <alignment horizontal="left"/>
    </xf>
    <xf numFmtId="0" fontId="0" fillId="0" borderId="11" xfId="0" applyBorder="1" applyAlignment="1">
      <alignment horizontal="left" vertical="top" wrapText="1"/>
    </xf>
    <xf numFmtId="0" fontId="0" fillId="0" borderId="23" xfId="0" applyBorder="1" applyAlignment="1">
      <alignment horizontal="left" vertical="top"/>
    </xf>
    <xf numFmtId="0" fontId="0" fillId="0" borderId="24" xfId="0" applyBorder="1" applyAlignment="1">
      <alignment horizontal="left" vertical="top"/>
    </xf>
    <xf numFmtId="0" fontId="0" fillId="0" borderId="12" xfId="0" applyBorder="1" applyAlignment="1">
      <alignment horizontal="left" vertical="top"/>
    </xf>
    <xf numFmtId="0" fontId="0" fillId="0" borderId="0" xfId="0" applyAlignment="1">
      <alignment horizontal="left" vertical="top"/>
    </xf>
    <xf numFmtId="0" fontId="0" fillId="0" borderId="33" xfId="0" applyBorder="1" applyAlignment="1">
      <alignment horizontal="left" vertical="top"/>
    </xf>
    <xf numFmtId="0" fontId="0" fillId="0" borderId="13" xfId="0"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8" fillId="0" borderId="0" xfId="0" applyFont="1" applyAlignment="1">
      <alignment horizontal="left"/>
    </xf>
    <xf numFmtId="0" fontId="1" fillId="0" borderId="20" xfId="0" applyFont="1" applyBorder="1" applyAlignment="1">
      <alignment horizontal="left"/>
    </xf>
    <xf numFmtId="0" fontId="1" fillId="0" borderId="22" xfId="0" applyFont="1" applyBorder="1" applyAlignment="1">
      <alignment horizontal="left"/>
    </xf>
    <xf numFmtId="0" fontId="0" fillId="0" borderId="20" xfId="0" applyBorder="1" applyAlignment="1">
      <alignment horizontal="left"/>
    </xf>
    <xf numFmtId="0" fontId="0" fillId="0" borderId="27" xfId="0" applyBorder="1" applyAlignment="1">
      <alignment horizontal="left"/>
    </xf>
    <xf numFmtId="0" fontId="0" fillId="0" borderId="22" xfId="0" applyBorder="1" applyAlignment="1">
      <alignment horizontal="left"/>
    </xf>
    <xf numFmtId="165" fontId="5" fillId="0" borderId="13" xfId="0" applyNumberFormat="1" applyFont="1" applyBorder="1" applyAlignment="1">
      <alignment horizontal="center"/>
    </xf>
    <xf numFmtId="165" fontId="5" fillId="0" borderId="26" xfId="0" applyNumberFormat="1" applyFont="1" applyBorder="1" applyAlignment="1">
      <alignment horizontal="center"/>
    </xf>
    <xf numFmtId="0" fontId="10" fillId="0" borderId="13" xfId="0" applyFont="1" applyBorder="1" applyAlignment="1">
      <alignment horizontal="right"/>
    </xf>
    <xf numFmtId="0" fontId="10" fillId="0" borderId="25" xfId="0" applyFont="1" applyBorder="1" applyAlignment="1">
      <alignment horizontal="right"/>
    </xf>
    <xf numFmtId="0" fontId="10" fillId="0" borderId="26" xfId="0" applyFont="1" applyBorder="1" applyAlignment="1">
      <alignment horizontal="right"/>
    </xf>
    <xf numFmtId="0" fontId="0" fillId="0" borderId="15" xfId="0" applyBorder="1" applyAlignment="1">
      <alignment horizontal="center"/>
    </xf>
    <xf numFmtId="0" fontId="0" fillId="0" borderId="25" xfId="0" applyBorder="1" applyAlignment="1">
      <alignment horizontal="center"/>
    </xf>
    <xf numFmtId="0" fontId="1" fillId="0" borderId="1" xfId="0" applyFont="1" applyBorder="1" applyAlignment="1">
      <alignment horizontal="left"/>
    </xf>
    <xf numFmtId="0" fontId="6" fillId="3" borderId="28" xfId="0" applyFont="1" applyFill="1" applyBorder="1" applyAlignment="1">
      <alignment horizontal="left"/>
    </xf>
    <xf numFmtId="0" fontId="6" fillId="3" borderId="29" xfId="0" applyFont="1" applyFill="1" applyBorder="1" applyAlignment="1">
      <alignment horizontal="left"/>
    </xf>
    <xf numFmtId="165" fontId="1" fillId="3" borderId="11" xfId="0" applyNumberFormat="1" applyFont="1" applyFill="1" applyBorder="1" applyAlignment="1">
      <alignment horizontal="center" vertical="center" wrapText="1"/>
    </xf>
    <xf numFmtId="165" fontId="1" fillId="3" borderId="24" xfId="0" applyNumberFormat="1" applyFont="1" applyFill="1" applyBorder="1" applyAlignment="1">
      <alignment horizontal="center" vertical="center" wrapText="1"/>
    </xf>
    <xf numFmtId="0" fontId="0" fillId="0" borderId="32" xfId="0" applyBorder="1" applyAlignment="1">
      <alignment horizontal="center"/>
    </xf>
    <xf numFmtId="0" fontId="0" fillId="0" borderId="0" xfId="0" applyAlignment="1">
      <alignment horizontal="center" wrapText="1"/>
    </xf>
    <xf numFmtId="0" fontId="1" fillId="2" borderId="4" xfId="0" applyFont="1" applyFill="1" applyBorder="1" applyAlignment="1">
      <alignment horizontal="center"/>
    </xf>
    <xf numFmtId="165" fontId="1" fillId="0" borderId="9" xfId="0" applyNumberFormat="1" applyFont="1" applyBorder="1" applyAlignment="1">
      <alignment horizontal="center"/>
    </xf>
    <xf numFmtId="165" fontId="1" fillId="0" borderId="10" xfId="0" applyNumberFormat="1" applyFont="1" applyBorder="1" applyAlignment="1">
      <alignment horizontal="center"/>
    </xf>
    <xf numFmtId="0" fontId="1" fillId="2" borderId="4" xfId="0" applyFont="1" applyFill="1" applyBorder="1" applyAlignment="1">
      <alignment horizont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1" fillId="2" borderId="5" xfId="0" applyFont="1" applyFill="1" applyBorder="1" applyAlignment="1">
      <alignment horizontal="center" wrapText="1"/>
    </xf>
    <xf numFmtId="166" fontId="0" fillId="0" borderId="9" xfId="0" applyNumberFormat="1" applyBorder="1" applyAlignment="1">
      <alignment horizontal="center"/>
    </xf>
    <xf numFmtId="0" fontId="15" fillId="0" borderId="1" xfId="0" applyFont="1" applyBorder="1"/>
  </cellXfs>
  <cellStyles count="1">
    <cellStyle name="Standaard" xfId="0" builtinId="0"/>
  </cellStyles>
  <dxfs count="2883">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auto="1"/>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auto="1"/>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auto="1"/>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auto="1"/>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auto="1"/>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auto="1"/>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patternType="gray125">
          <fgColor rgb="FFFFC000"/>
          <bgColor auto="1"/>
        </patternFill>
      </fill>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C000"/>
          <bgColor auto="1"/>
        </patternFill>
      </fill>
    </dxf>
    <dxf>
      <fill>
        <patternFill patternType="gray125">
          <fgColor rgb="FFFFC000"/>
          <bgColor auto="1"/>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patternType="gray125">
          <fgColor rgb="FFFFC000"/>
          <bgColor auto="1"/>
        </patternFill>
      </fill>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C000"/>
          <bgColor auto="1"/>
        </patternFill>
      </fill>
    </dxf>
    <dxf>
      <fill>
        <patternFill patternType="gray125">
          <fgColor rgb="FFFFC000"/>
          <bgColor auto="1"/>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patternType="gray125">
          <fgColor rgb="FFFFC000"/>
          <bgColor auto="1"/>
        </patternFill>
      </fill>
    </dxf>
    <dxf>
      <font>
        <color rgb="FF9C0006"/>
      </font>
      <fill>
        <patternFill>
          <bgColor rgb="FFFFC7CE"/>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C000"/>
          <bgColor auto="1"/>
        </patternFill>
      </fill>
    </dxf>
    <dxf>
      <fill>
        <patternFill patternType="gray125">
          <fgColor rgb="FFFFC000"/>
          <bgColor auto="1"/>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patternType="gray125">
          <fgColor rgb="FFFFC000"/>
          <bgColor auto="1"/>
        </patternFill>
      </fill>
    </dxf>
    <dxf>
      <font>
        <color rgb="FF9C0006"/>
      </font>
      <fill>
        <patternFill>
          <bgColor rgb="FFFFC7CE"/>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C000"/>
          <bgColor auto="1"/>
        </patternFill>
      </fill>
    </dxf>
    <dxf>
      <fill>
        <patternFill patternType="gray125">
          <fgColor rgb="FFFFC000"/>
          <bgColor auto="1"/>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patternType="gray125">
          <fgColor rgb="FFFFC000"/>
          <bgColor auto="1"/>
        </patternFill>
      </fill>
    </dxf>
    <dxf>
      <font>
        <color rgb="FF9C0006"/>
      </font>
      <fill>
        <patternFill>
          <bgColor rgb="FFFFC7CE"/>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C000"/>
          <bgColor auto="1"/>
        </patternFill>
      </fill>
    </dxf>
    <dxf>
      <fill>
        <patternFill patternType="gray125">
          <fgColor rgb="FFFFC000"/>
          <bgColor auto="1"/>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patternType="gray125">
          <fgColor rgb="FFFFC000"/>
          <bgColor auto="1"/>
        </patternFill>
      </fill>
    </dxf>
    <dxf>
      <font>
        <color rgb="FF9C0006"/>
      </font>
      <fill>
        <patternFill>
          <bgColor rgb="FFFFC7CE"/>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C000"/>
          <bgColor auto="1"/>
        </patternFill>
      </fill>
    </dxf>
    <dxf>
      <fill>
        <patternFill patternType="gray125">
          <fgColor rgb="FFFFC000"/>
          <bgColor auto="1"/>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patternType="gray125">
          <fgColor rgb="FFFFC000"/>
          <bgColor auto="1"/>
        </patternFill>
      </fill>
    </dxf>
    <dxf>
      <font>
        <color rgb="FF9C0006"/>
      </font>
      <fill>
        <patternFill>
          <bgColor rgb="FFFFC7CE"/>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C000"/>
          <bgColor auto="1"/>
        </patternFill>
      </fill>
    </dxf>
    <dxf>
      <fill>
        <patternFill patternType="gray125">
          <fgColor rgb="FFFFC000"/>
          <bgColor auto="1"/>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patternType="gray125">
          <fgColor rgb="FFFFC000"/>
          <bgColor auto="1"/>
        </patternFill>
      </fill>
    </dxf>
    <dxf>
      <font>
        <color rgb="FF9C0006"/>
      </font>
      <fill>
        <patternFill>
          <bgColor rgb="FFFFC7CE"/>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C000"/>
          <bgColor auto="1"/>
        </patternFill>
      </fill>
    </dxf>
    <dxf>
      <fill>
        <patternFill patternType="gray125">
          <fgColor rgb="FFFFC000"/>
          <bgColor auto="1"/>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patternType="gray125">
          <fgColor rgb="FFFFC000"/>
          <bgColor auto="1"/>
        </patternFill>
      </fill>
    </dxf>
    <dxf>
      <font>
        <color rgb="FF9C0006"/>
      </font>
      <fill>
        <patternFill>
          <bgColor rgb="FFFFC7CE"/>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C000"/>
          <bgColor auto="1"/>
        </patternFill>
      </fill>
    </dxf>
    <dxf>
      <fill>
        <patternFill patternType="gray125">
          <fgColor rgb="FFFFC000"/>
          <bgColor auto="1"/>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patternType="gray125">
          <fgColor rgb="FFFFC000"/>
          <bgColor auto="1"/>
        </patternFill>
      </fill>
    </dxf>
    <dxf>
      <font>
        <color rgb="FF9C0006"/>
      </font>
      <fill>
        <patternFill>
          <bgColor rgb="FFFFC7CE"/>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rgb="FFFFC000"/>
          <bgColor auto="1"/>
        </patternFill>
      </fill>
    </dxf>
    <dxf>
      <font>
        <color rgb="FF9C5700"/>
      </font>
      <fill>
        <patternFill>
          <bgColor rgb="FFFFEB9C"/>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ill>
        <patternFill patternType="gray125">
          <fgColor theme="9" tint="0.39994506668294322"/>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C000"/>
          <bgColor auto="1"/>
        </patternFill>
      </fill>
    </dxf>
    <dxf>
      <fill>
        <patternFill patternType="gray125">
          <fgColor rgb="FFFFC000"/>
          <bgColor auto="1"/>
        </patternFill>
      </fill>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theme="9" tint="0.39994506668294322"/>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ill>
        <patternFill patternType="gray125">
          <fgColor rgb="FFFF0000"/>
          <bgColor auto="1"/>
        </patternFill>
      </fill>
      <border>
        <left style="thin">
          <color auto="1"/>
        </left>
        <right style="thin">
          <color auto="1"/>
        </right>
        <top style="thin">
          <color auto="1"/>
        </top>
        <bottom style="thin">
          <color auto="1"/>
        </bottom>
        <vertical/>
        <horizontal/>
      </border>
    </dxf>
    <dxf>
      <fill>
        <patternFill patternType="gray125">
          <fgColor rgb="FFFF0000"/>
        </patternFill>
      </fill>
      <border>
        <vertical/>
        <horizontal/>
      </border>
    </dxf>
    <dxf>
      <fill>
        <patternFill patternType="gray125">
          <fgColor rgb="FFFF0000"/>
        </patternFill>
      </fill>
      <border>
        <left style="thin">
          <color auto="1"/>
        </left>
        <right style="thin">
          <color auto="1"/>
        </right>
        <top style="thin">
          <color auto="1"/>
        </top>
        <bottom style="thin">
          <color auto="1"/>
        </bottom>
        <vertical/>
        <horizontal/>
      </border>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B5466-7D37-4629-B5DC-5A0E9E74A1D8}">
  <dimension ref="A1:O125"/>
  <sheetViews>
    <sheetView tabSelected="1" workbookViewId="0">
      <selection activeCell="A11" sqref="A11"/>
    </sheetView>
  </sheetViews>
  <sheetFormatPr defaultRowHeight="14.75" x14ac:dyDescent="0.75"/>
  <cols>
    <col min="1" max="1" width="46" customWidth="1"/>
    <col min="2" max="2" width="14.1796875" bestFit="1" customWidth="1"/>
    <col min="3" max="3" width="9.26953125" bestFit="1" customWidth="1"/>
    <col min="5" max="5" width="13.81640625" bestFit="1" customWidth="1"/>
    <col min="6" max="6" width="37.453125" customWidth="1"/>
    <col min="7" max="7" width="21.1796875" style="2" bestFit="1" customWidth="1"/>
    <col min="8" max="8" width="12.453125" style="20" bestFit="1" customWidth="1"/>
    <col min="9" max="9" width="11.26953125" style="2" customWidth="1"/>
    <col min="10" max="10" width="14.7265625" style="20" bestFit="1" customWidth="1"/>
    <col min="11" max="11" width="26.81640625" customWidth="1"/>
  </cols>
  <sheetData>
    <row r="1" spans="1:14" ht="46.5" x14ac:dyDescent="2.1">
      <c r="A1" s="96" t="s">
        <v>146</v>
      </c>
      <c r="B1" s="96"/>
      <c r="C1" s="96"/>
      <c r="D1" s="96"/>
      <c r="E1" s="96"/>
      <c r="F1" s="96"/>
      <c r="G1" s="96"/>
      <c r="H1" s="96"/>
      <c r="I1" s="96"/>
      <c r="J1" s="96"/>
      <c r="K1" s="80"/>
      <c r="L1" s="80"/>
      <c r="M1" s="80"/>
      <c r="N1" s="80"/>
    </row>
    <row r="2" spans="1:14" ht="47.25" thickBot="1" x14ac:dyDescent="2.25">
      <c r="A2" s="56"/>
      <c r="D2" s="1" t="s">
        <v>144</v>
      </c>
      <c r="K2" s="80"/>
      <c r="L2" s="80"/>
      <c r="M2" s="80"/>
      <c r="N2" s="80"/>
    </row>
    <row r="3" spans="1:14" x14ac:dyDescent="0.75">
      <c r="A3" s="97" t="s">
        <v>126</v>
      </c>
      <c r="B3" s="98"/>
      <c r="D3" s="87" t="s">
        <v>145</v>
      </c>
      <c r="E3" s="88"/>
      <c r="F3" s="88"/>
      <c r="G3" s="88"/>
      <c r="H3" s="88"/>
      <c r="I3" s="88"/>
      <c r="J3" s="89"/>
      <c r="K3" s="80"/>
      <c r="L3" s="80"/>
      <c r="M3" s="80"/>
      <c r="N3" s="80"/>
    </row>
    <row r="4" spans="1:14" x14ac:dyDescent="0.75">
      <c r="A4" s="4" t="s">
        <v>130</v>
      </c>
      <c r="B4" s="4"/>
      <c r="D4" s="90"/>
      <c r="E4" s="91"/>
      <c r="F4" s="91"/>
      <c r="G4" s="91"/>
      <c r="H4" s="91"/>
      <c r="I4" s="91"/>
      <c r="J4" s="92"/>
      <c r="K4" s="80"/>
      <c r="L4" s="80"/>
      <c r="M4" s="80"/>
      <c r="N4" s="80"/>
    </row>
    <row r="5" spans="1:14" x14ac:dyDescent="0.75">
      <c r="A5" s="4" t="s">
        <v>142</v>
      </c>
      <c r="B5" s="74"/>
      <c r="D5" s="90"/>
      <c r="E5" s="91"/>
      <c r="F5" s="91"/>
      <c r="G5" s="91"/>
      <c r="H5" s="91"/>
      <c r="I5" s="91"/>
      <c r="J5" s="92"/>
      <c r="K5" s="80"/>
      <c r="L5" s="80"/>
      <c r="M5" s="80"/>
      <c r="N5" s="80"/>
    </row>
    <row r="6" spans="1:14" x14ac:dyDescent="0.75">
      <c r="A6" s="4" t="s">
        <v>107</v>
      </c>
      <c r="B6" s="5"/>
      <c r="D6" s="90"/>
      <c r="E6" s="91"/>
      <c r="F6" s="91"/>
      <c r="G6" s="91"/>
      <c r="H6" s="91"/>
      <c r="I6" s="91"/>
      <c r="J6" s="92"/>
      <c r="K6" s="80"/>
      <c r="L6" s="80"/>
      <c r="M6" s="80"/>
      <c r="N6" s="80"/>
    </row>
    <row r="7" spans="1:14" x14ac:dyDescent="0.75">
      <c r="A7" s="4" t="s">
        <v>109</v>
      </c>
      <c r="B7" s="77">
        <v>100</v>
      </c>
      <c r="D7" s="90"/>
      <c r="E7" s="91"/>
      <c r="F7" s="91"/>
      <c r="G7" s="91"/>
      <c r="H7" s="91"/>
      <c r="I7" s="91"/>
      <c r="J7" s="92"/>
      <c r="K7" s="80"/>
      <c r="L7" s="80"/>
      <c r="M7" s="80"/>
      <c r="N7" s="80"/>
    </row>
    <row r="8" spans="1:14" x14ac:dyDescent="0.75">
      <c r="A8" s="4" t="s">
        <v>121</v>
      </c>
      <c r="B8" s="5" t="s">
        <v>122</v>
      </c>
      <c r="D8" s="90"/>
      <c r="E8" s="91"/>
      <c r="F8" s="91"/>
      <c r="G8" s="91"/>
      <c r="H8" s="91"/>
      <c r="I8" s="91"/>
      <c r="J8" s="92"/>
      <c r="K8" s="80"/>
      <c r="L8" s="80"/>
      <c r="M8" s="80"/>
      <c r="N8" s="80"/>
    </row>
    <row r="9" spans="1:14" x14ac:dyDescent="0.75">
      <c r="B9" s="76"/>
      <c r="D9" s="90"/>
      <c r="E9" s="91"/>
      <c r="F9" s="91"/>
      <c r="G9" s="91"/>
      <c r="H9" s="91"/>
      <c r="I9" s="91"/>
      <c r="J9" s="92"/>
      <c r="K9" s="80"/>
      <c r="L9" s="80"/>
      <c r="M9" s="80"/>
      <c r="N9" s="80"/>
    </row>
    <row r="10" spans="1:14" x14ac:dyDescent="0.75">
      <c r="B10" s="76"/>
      <c r="D10" s="90"/>
      <c r="E10" s="91"/>
      <c r="F10" s="91"/>
      <c r="G10" s="91"/>
      <c r="H10" s="91"/>
      <c r="I10" s="91"/>
      <c r="J10" s="92"/>
      <c r="K10" s="80"/>
      <c r="L10" s="80"/>
      <c r="M10" s="80"/>
      <c r="N10" s="80"/>
    </row>
    <row r="11" spans="1:14" x14ac:dyDescent="0.75">
      <c r="B11" s="76"/>
      <c r="D11" s="90"/>
      <c r="E11" s="91"/>
      <c r="F11" s="91"/>
      <c r="G11" s="91"/>
      <c r="H11" s="91"/>
      <c r="I11" s="91"/>
      <c r="J11" s="92"/>
      <c r="K11" s="80"/>
      <c r="L11" s="80"/>
      <c r="M11" s="80"/>
      <c r="N11" s="80"/>
    </row>
    <row r="12" spans="1:14" x14ac:dyDescent="0.75">
      <c r="B12" s="76"/>
      <c r="D12" s="90"/>
      <c r="E12" s="91"/>
      <c r="F12" s="91"/>
      <c r="G12" s="91"/>
      <c r="H12" s="91"/>
      <c r="I12" s="91"/>
      <c r="J12" s="92"/>
      <c r="K12" s="80"/>
      <c r="L12" s="80"/>
      <c r="M12" s="80"/>
      <c r="N12" s="80"/>
    </row>
    <row r="13" spans="1:14" x14ac:dyDescent="0.75">
      <c r="B13" s="76"/>
      <c r="D13" s="90"/>
      <c r="E13" s="91"/>
      <c r="F13" s="91"/>
      <c r="G13" s="91"/>
      <c r="H13" s="91"/>
      <c r="I13" s="91"/>
      <c r="J13" s="92"/>
      <c r="K13" s="80"/>
      <c r="L13" s="80"/>
      <c r="M13" s="80"/>
      <c r="N13" s="80"/>
    </row>
    <row r="14" spans="1:14" x14ac:dyDescent="0.75">
      <c r="B14" s="76"/>
      <c r="D14" s="90"/>
      <c r="E14" s="91"/>
      <c r="F14" s="91"/>
      <c r="G14" s="91"/>
      <c r="H14" s="91"/>
      <c r="I14" s="91"/>
      <c r="J14" s="92"/>
      <c r="K14" s="80"/>
      <c r="L14" s="80"/>
      <c r="M14" s="80"/>
      <c r="N14" s="80"/>
    </row>
    <row r="15" spans="1:14" x14ac:dyDescent="0.75">
      <c r="B15" s="76"/>
      <c r="D15" s="90"/>
      <c r="E15" s="91"/>
      <c r="F15" s="91"/>
      <c r="G15" s="91"/>
      <c r="H15" s="91"/>
      <c r="I15" s="91"/>
      <c r="J15" s="92"/>
      <c r="K15" s="80"/>
      <c r="L15" s="80"/>
      <c r="M15" s="80"/>
      <c r="N15" s="80"/>
    </row>
    <row r="16" spans="1:14" x14ac:dyDescent="0.75">
      <c r="B16" s="76"/>
      <c r="D16" s="90"/>
      <c r="E16" s="91"/>
      <c r="F16" s="91"/>
      <c r="G16" s="91"/>
      <c r="H16" s="91"/>
      <c r="I16" s="91"/>
      <c r="J16" s="92"/>
      <c r="K16" s="80"/>
      <c r="L16" s="80"/>
      <c r="M16" s="80"/>
      <c r="N16" s="80"/>
    </row>
    <row r="17" spans="1:15" ht="19.25" thickBot="1" x14ac:dyDescent="1.05">
      <c r="A17" s="57" t="s">
        <v>110</v>
      </c>
      <c r="D17" s="93"/>
      <c r="E17" s="94"/>
      <c r="F17" s="94"/>
      <c r="G17" s="94"/>
      <c r="H17" s="94"/>
      <c r="I17" s="94"/>
      <c r="J17" s="95"/>
      <c r="K17" s="80"/>
      <c r="L17" s="80"/>
      <c r="M17" s="80"/>
      <c r="N17" s="80"/>
    </row>
    <row r="18" spans="1:15" x14ac:dyDescent="0.75">
      <c r="K18" s="80"/>
      <c r="L18" s="80"/>
      <c r="M18" s="80"/>
      <c r="N18" s="80"/>
    </row>
    <row r="19" spans="1:15" ht="33.75" x14ac:dyDescent="1.55">
      <c r="A19" s="79" t="s">
        <v>111</v>
      </c>
      <c r="B19" s="79"/>
      <c r="C19" s="79"/>
      <c r="D19" s="79"/>
      <c r="E19" s="79"/>
      <c r="F19" s="79"/>
      <c r="G19" s="79"/>
      <c r="K19" s="80"/>
      <c r="L19" s="80"/>
      <c r="M19" s="80"/>
      <c r="N19" s="80"/>
    </row>
    <row r="20" spans="1:15" x14ac:dyDescent="0.75">
      <c r="K20" s="80"/>
      <c r="L20" s="80"/>
      <c r="M20" s="80"/>
      <c r="N20" s="80"/>
    </row>
    <row r="21" spans="1:15" x14ac:dyDescent="0.75">
      <c r="K21" s="80"/>
      <c r="L21" s="80"/>
      <c r="M21" s="80"/>
      <c r="N21" s="80"/>
    </row>
    <row r="22" spans="1:15" x14ac:dyDescent="0.75">
      <c r="A22" s="109" t="s">
        <v>112</v>
      </c>
      <c r="B22" s="109"/>
      <c r="C22" s="109"/>
      <c r="D22" s="109"/>
      <c r="E22" s="109"/>
      <c r="F22" s="109"/>
      <c r="G22" s="23"/>
      <c r="K22" s="80"/>
      <c r="L22" s="80"/>
      <c r="M22" s="80"/>
      <c r="N22" s="80"/>
    </row>
    <row r="23" spans="1:15" x14ac:dyDescent="0.75">
      <c r="A23" s="86" t="s">
        <v>113</v>
      </c>
      <c r="B23" s="86"/>
      <c r="C23" s="86"/>
      <c r="D23" s="86"/>
      <c r="E23" s="86"/>
      <c r="F23" s="86"/>
      <c r="G23" s="78">
        <f>15000/12</f>
        <v>1250</v>
      </c>
      <c r="K23" s="80"/>
      <c r="L23" s="80"/>
      <c r="M23" s="80"/>
      <c r="N23" s="80"/>
    </row>
    <row r="24" spans="1:15" x14ac:dyDescent="0.75">
      <c r="A24" s="86" t="s">
        <v>131</v>
      </c>
      <c r="B24" s="86"/>
      <c r="C24" s="86"/>
      <c r="D24" s="86"/>
      <c r="E24" s="86"/>
      <c r="F24" s="86"/>
      <c r="G24" s="77">
        <f>SUM(G22*12)</f>
        <v>0</v>
      </c>
      <c r="K24" s="80"/>
      <c r="L24" s="80"/>
      <c r="M24" s="80"/>
      <c r="N24" s="80"/>
    </row>
    <row r="25" spans="1:15" ht="21" x14ac:dyDescent="1">
      <c r="A25" s="86" t="s">
        <v>143</v>
      </c>
      <c r="B25" s="86"/>
      <c r="C25" s="86"/>
      <c r="D25" s="86"/>
      <c r="E25" s="86"/>
      <c r="F25" s="86"/>
      <c r="G25" s="75">
        <f>SUM(G22*6)</f>
        <v>0</v>
      </c>
      <c r="K25" s="80"/>
      <c r="L25" s="80"/>
      <c r="M25" s="80"/>
      <c r="N25" s="80"/>
    </row>
    <row r="26" spans="1:15" x14ac:dyDescent="0.75">
      <c r="K26" s="80"/>
      <c r="L26" s="80"/>
      <c r="M26" s="80"/>
      <c r="N26" s="80"/>
    </row>
    <row r="27" spans="1:15" ht="33.75" x14ac:dyDescent="1.55">
      <c r="A27" s="53" t="s">
        <v>105</v>
      </c>
      <c r="B27" s="53"/>
      <c r="C27" s="53"/>
      <c r="D27" s="53"/>
      <c r="E27" s="53"/>
      <c r="F27" s="53"/>
      <c r="G27" s="54"/>
      <c r="H27" s="55"/>
      <c r="I27" s="54"/>
      <c r="J27" s="55"/>
      <c r="K27" s="80"/>
      <c r="L27" s="80"/>
      <c r="M27" s="80"/>
      <c r="N27" s="80"/>
    </row>
    <row r="28" spans="1:15" s="1" customFormat="1" ht="59" x14ac:dyDescent="0.75">
      <c r="A28" s="1" t="s">
        <v>6</v>
      </c>
      <c r="B28" s="81" t="s">
        <v>8</v>
      </c>
      <c r="C28" s="81"/>
      <c r="D28" s="81"/>
      <c r="E28" s="81"/>
      <c r="F28" s="1" t="s">
        <v>42</v>
      </c>
      <c r="G28" s="3" t="s">
        <v>1</v>
      </c>
      <c r="H28" s="21" t="s">
        <v>25</v>
      </c>
      <c r="I28" s="22" t="s">
        <v>98</v>
      </c>
      <c r="J28" s="21" t="s">
        <v>35</v>
      </c>
      <c r="K28" s="80"/>
      <c r="L28" s="80"/>
      <c r="M28" s="80"/>
      <c r="N28" s="80"/>
      <c r="O28"/>
    </row>
    <row r="29" spans="1:15" s="1" customFormat="1" x14ac:dyDescent="0.75">
      <c r="A29" s="81"/>
      <c r="B29" s="81"/>
      <c r="C29" s="81"/>
      <c r="D29" s="81"/>
      <c r="E29" s="81"/>
      <c r="F29" s="81"/>
      <c r="G29" s="81"/>
      <c r="H29" s="81"/>
      <c r="I29" s="81"/>
      <c r="J29" s="81"/>
      <c r="K29" s="80"/>
      <c r="L29" s="80"/>
      <c r="M29" s="80"/>
      <c r="N29" s="80"/>
      <c r="O29"/>
    </row>
    <row r="30" spans="1:15" s="1" customFormat="1" ht="59" x14ac:dyDescent="0.75">
      <c r="A30" s="24" t="s">
        <v>48</v>
      </c>
      <c r="B30" s="24" t="s">
        <v>9</v>
      </c>
      <c r="C30" s="32" t="s">
        <v>108</v>
      </c>
      <c r="D30" s="32" t="s">
        <v>101</v>
      </c>
      <c r="E30" s="24" t="s">
        <v>12</v>
      </c>
      <c r="F30" s="24" t="s">
        <v>42</v>
      </c>
      <c r="G30" s="25" t="s">
        <v>1</v>
      </c>
      <c r="H30" s="26" t="s">
        <v>25</v>
      </c>
      <c r="I30" s="27" t="s">
        <v>98</v>
      </c>
      <c r="J30" s="26" t="s">
        <v>123</v>
      </c>
      <c r="K30" s="80"/>
      <c r="L30" s="80"/>
      <c r="M30" s="80"/>
      <c r="N30" s="80"/>
      <c r="O30"/>
    </row>
    <row r="31" spans="1:15" x14ac:dyDescent="0.75">
      <c r="A31" s="4" t="s">
        <v>7</v>
      </c>
      <c r="B31" s="4" t="s">
        <v>13</v>
      </c>
      <c r="C31" s="4" t="s">
        <v>14</v>
      </c>
      <c r="D31" s="4" t="s">
        <v>15</v>
      </c>
      <c r="E31" s="5" t="s">
        <v>16</v>
      </c>
      <c r="F31" s="4"/>
      <c r="G31" s="59">
        <v>10</v>
      </c>
      <c r="H31" s="23"/>
      <c r="I31" s="5"/>
      <c r="J31" s="77">
        <f>SUM(H31-(H31/100*I31))*G31</f>
        <v>0</v>
      </c>
      <c r="K31" s="80"/>
      <c r="L31" s="80"/>
      <c r="M31" s="80"/>
      <c r="N31" s="80"/>
    </row>
    <row r="32" spans="1:15" x14ac:dyDescent="0.75">
      <c r="A32" s="125" t="s">
        <v>154</v>
      </c>
      <c r="B32" s="4"/>
      <c r="C32" s="4"/>
      <c r="D32" s="4"/>
      <c r="E32" s="5"/>
      <c r="F32" s="4"/>
      <c r="G32" s="59">
        <f>G31</f>
        <v>10</v>
      </c>
      <c r="H32" s="23"/>
      <c r="I32" s="5"/>
      <c r="J32" s="77">
        <f>SUM(H32-(H32/100*I32))*G32</f>
        <v>0</v>
      </c>
      <c r="K32" s="80"/>
      <c r="L32" s="80"/>
      <c r="M32" s="80"/>
      <c r="N32" s="80"/>
    </row>
    <row r="33" spans="1:14" x14ac:dyDescent="0.75">
      <c r="A33" s="4" t="s">
        <v>36</v>
      </c>
      <c r="B33" s="4" t="s">
        <v>17</v>
      </c>
      <c r="C33" s="4" t="s">
        <v>18</v>
      </c>
      <c r="D33" s="4" t="s">
        <v>19</v>
      </c>
      <c r="E33" s="5" t="s">
        <v>16</v>
      </c>
      <c r="F33" s="4"/>
      <c r="G33" s="59">
        <v>530</v>
      </c>
      <c r="H33" s="23"/>
      <c r="I33" s="5"/>
      <c r="J33" s="77">
        <f>SUM(H33-(H33/100*I33))*G33</f>
        <v>0</v>
      </c>
      <c r="K33" s="80"/>
      <c r="L33" s="80"/>
      <c r="M33" s="80"/>
      <c r="N33" s="80"/>
    </row>
    <row r="34" spans="1:14" x14ac:dyDescent="0.75">
      <c r="A34" s="125" t="s">
        <v>155</v>
      </c>
      <c r="B34" s="4"/>
      <c r="C34" s="4"/>
      <c r="D34" s="4"/>
      <c r="E34" s="5"/>
      <c r="F34" s="4"/>
      <c r="G34" s="59">
        <f>G33</f>
        <v>530</v>
      </c>
      <c r="H34" s="23"/>
      <c r="I34" s="5"/>
      <c r="J34" s="77">
        <f>SUM(H34-(H34/100*I34))*G34</f>
        <v>0</v>
      </c>
      <c r="K34" s="80"/>
      <c r="L34" s="80"/>
      <c r="M34" s="80"/>
      <c r="N34" s="80"/>
    </row>
    <row r="35" spans="1:14" x14ac:dyDescent="0.75">
      <c r="A35" s="4" t="s">
        <v>37</v>
      </c>
      <c r="B35" s="4" t="s">
        <v>17</v>
      </c>
      <c r="C35" s="4" t="s">
        <v>18</v>
      </c>
      <c r="D35" s="4" t="s">
        <v>19</v>
      </c>
      <c r="E35" s="5" t="s">
        <v>20</v>
      </c>
      <c r="F35" s="4"/>
      <c r="G35" s="59">
        <v>125</v>
      </c>
      <c r="H35" s="23"/>
      <c r="I35" s="5"/>
      <c r="J35" s="77">
        <f>SUM(H35-(H35/100*I35))*G35</f>
        <v>0</v>
      </c>
      <c r="K35" s="80"/>
      <c r="L35" s="80"/>
      <c r="M35" s="80"/>
      <c r="N35" s="80"/>
    </row>
    <row r="36" spans="1:14" x14ac:dyDescent="0.75">
      <c r="A36" s="125" t="s">
        <v>155</v>
      </c>
      <c r="B36" s="4"/>
      <c r="C36" s="4"/>
      <c r="D36" s="4"/>
      <c r="E36" s="5"/>
      <c r="F36" s="4"/>
      <c r="G36" s="59">
        <f>G35</f>
        <v>125</v>
      </c>
      <c r="H36" s="23"/>
      <c r="I36" s="5"/>
      <c r="J36" s="77">
        <f>SUM(H36-(H36/100*I36))*G36</f>
        <v>0</v>
      </c>
      <c r="K36" s="80"/>
      <c r="L36" s="80"/>
      <c r="M36" s="80"/>
      <c r="N36" s="80"/>
    </row>
    <row r="37" spans="1:14" x14ac:dyDescent="0.75">
      <c r="A37" s="4" t="s">
        <v>139</v>
      </c>
      <c r="B37" s="4" t="s">
        <v>21</v>
      </c>
      <c r="C37" s="4" t="s">
        <v>18</v>
      </c>
      <c r="D37" s="4" t="s">
        <v>19</v>
      </c>
      <c r="E37" s="5" t="s">
        <v>20</v>
      </c>
      <c r="F37" s="4"/>
      <c r="G37" s="59">
        <v>10</v>
      </c>
      <c r="H37" s="23"/>
      <c r="I37" s="5"/>
      <c r="J37" s="77">
        <f>SUM(H37-(H37/100*I37))*G37</f>
        <v>0</v>
      </c>
      <c r="K37" s="80"/>
      <c r="L37" s="80"/>
      <c r="M37" s="80"/>
      <c r="N37" s="80"/>
    </row>
    <row r="38" spans="1:14" x14ac:dyDescent="0.75">
      <c r="A38" s="125" t="s">
        <v>156</v>
      </c>
      <c r="B38" s="4"/>
      <c r="C38" s="4"/>
      <c r="D38" s="4"/>
      <c r="E38" s="5"/>
      <c r="F38" s="4"/>
      <c r="G38" s="59">
        <f>G37</f>
        <v>10</v>
      </c>
      <c r="H38" s="23"/>
      <c r="I38" s="5"/>
      <c r="J38" s="77">
        <f>SUM(H38-(H38/100*I38))*G38</f>
        <v>0</v>
      </c>
      <c r="K38" s="80"/>
      <c r="L38" s="80"/>
      <c r="M38" s="80"/>
      <c r="N38" s="80"/>
    </row>
    <row r="39" spans="1:14" x14ac:dyDescent="0.75">
      <c r="A39" s="80"/>
      <c r="B39" s="80"/>
      <c r="C39" s="80"/>
      <c r="D39" s="80"/>
      <c r="E39" s="80"/>
      <c r="F39" s="80"/>
      <c r="G39" s="80"/>
      <c r="H39" s="80"/>
      <c r="I39" s="80"/>
      <c r="J39" s="80"/>
      <c r="K39" s="80"/>
      <c r="L39" s="80"/>
      <c r="M39" s="80"/>
      <c r="N39" s="80"/>
    </row>
    <row r="40" spans="1:14" ht="29.5" x14ac:dyDescent="0.75">
      <c r="A40" s="24" t="s">
        <v>49</v>
      </c>
      <c r="B40" s="30"/>
      <c r="C40" s="30" t="s">
        <v>10</v>
      </c>
      <c r="D40" s="30" t="s">
        <v>11</v>
      </c>
      <c r="E40" s="30" t="s">
        <v>12</v>
      </c>
      <c r="F40" s="24" t="s">
        <v>42</v>
      </c>
      <c r="G40" s="25" t="s">
        <v>1</v>
      </c>
      <c r="H40" s="26" t="s">
        <v>25</v>
      </c>
      <c r="I40" s="27" t="s">
        <v>99</v>
      </c>
      <c r="J40" s="26" t="s">
        <v>123</v>
      </c>
      <c r="K40" s="80"/>
      <c r="L40" s="80"/>
      <c r="M40" s="80"/>
      <c r="N40" s="80"/>
    </row>
    <row r="41" spans="1:14" x14ac:dyDescent="0.75">
      <c r="A41" s="4" t="s">
        <v>132</v>
      </c>
      <c r="B41" s="4"/>
      <c r="C41" s="4" t="s">
        <v>22</v>
      </c>
      <c r="D41" s="4" t="s">
        <v>23</v>
      </c>
      <c r="E41" s="60" t="s">
        <v>38</v>
      </c>
      <c r="F41" s="4"/>
      <c r="G41" s="59">
        <v>70</v>
      </c>
      <c r="H41" s="23"/>
      <c r="I41" s="5"/>
      <c r="J41" s="77">
        <f t="shared" ref="J41:J52" si="0">SUM(H41-(H41/100*I41))*G41</f>
        <v>0</v>
      </c>
      <c r="K41" s="80"/>
      <c r="L41" s="80"/>
      <c r="M41" s="80"/>
      <c r="N41" s="80"/>
    </row>
    <row r="42" spans="1:14" x14ac:dyDescent="0.75">
      <c r="A42" s="125" t="s">
        <v>154</v>
      </c>
      <c r="B42" s="4"/>
      <c r="C42" s="4"/>
      <c r="D42" s="4"/>
      <c r="E42" s="60"/>
      <c r="F42" s="4"/>
      <c r="G42" s="59">
        <v>20</v>
      </c>
      <c r="H42" s="23"/>
      <c r="I42" s="5"/>
      <c r="J42" s="77">
        <f t="shared" si="0"/>
        <v>0</v>
      </c>
      <c r="K42" s="80"/>
      <c r="L42" s="80"/>
      <c r="M42" s="80"/>
      <c r="N42" s="80"/>
    </row>
    <row r="43" spans="1:14" x14ac:dyDescent="0.75">
      <c r="A43" s="4" t="s">
        <v>133</v>
      </c>
      <c r="B43" s="4"/>
      <c r="C43" s="4" t="s">
        <v>22</v>
      </c>
      <c r="D43" s="4" t="s">
        <v>23</v>
      </c>
      <c r="E43" s="60" t="s">
        <v>39</v>
      </c>
      <c r="F43" s="4"/>
      <c r="G43" s="59">
        <v>300</v>
      </c>
      <c r="H43" s="23"/>
      <c r="I43" s="5"/>
      <c r="J43" s="77">
        <f t="shared" si="0"/>
        <v>0</v>
      </c>
      <c r="K43" s="80"/>
      <c r="L43" s="80"/>
      <c r="M43" s="80"/>
      <c r="N43" s="80"/>
    </row>
    <row r="44" spans="1:14" x14ac:dyDescent="0.75">
      <c r="A44" s="125" t="s">
        <v>154</v>
      </c>
      <c r="B44" s="4"/>
      <c r="C44" s="4"/>
      <c r="D44" s="4"/>
      <c r="E44" s="60"/>
      <c r="F44" s="4"/>
      <c r="G44" s="59">
        <v>60</v>
      </c>
      <c r="H44" s="23"/>
      <c r="I44" s="5"/>
      <c r="J44" s="77">
        <f t="shared" si="0"/>
        <v>0</v>
      </c>
      <c r="K44" s="80"/>
      <c r="L44" s="80"/>
      <c r="M44" s="80"/>
      <c r="N44" s="80"/>
    </row>
    <row r="45" spans="1:14" x14ac:dyDescent="0.75">
      <c r="A45" s="4" t="s">
        <v>134</v>
      </c>
      <c r="B45" s="4"/>
      <c r="C45" s="4" t="s">
        <v>14</v>
      </c>
      <c r="D45" s="4" t="s">
        <v>24</v>
      </c>
      <c r="E45" s="60" t="s">
        <v>38</v>
      </c>
      <c r="F45" s="4"/>
      <c r="G45" s="59">
        <v>300</v>
      </c>
      <c r="H45" s="23"/>
      <c r="I45" s="5"/>
      <c r="J45" s="77">
        <f t="shared" si="0"/>
        <v>0</v>
      </c>
      <c r="K45" s="80"/>
      <c r="L45" s="80"/>
      <c r="M45" s="80"/>
      <c r="N45" s="80"/>
    </row>
    <row r="46" spans="1:14" x14ac:dyDescent="0.75">
      <c r="A46" s="125" t="s">
        <v>155</v>
      </c>
      <c r="B46" s="4"/>
      <c r="C46" s="4"/>
      <c r="D46" s="4"/>
      <c r="E46" s="60"/>
      <c r="F46" s="4"/>
      <c r="G46" s="59">
        <v>60</v>
      </c>
      <c r="H46" s="23"/>
      <c r="I46" s="5"/>
      <c r="J46" s="77">
        <f t="shared" si="0"/>
        <v>0</v>
      </c>
      <c r="K46" s="80"/>
      <c r="L46" s="80"/>
      <c r="M46" s="80"/>
      <c r="N46" s="80"/>
    </row>
    <row r="47" spans="1:14" x14ac:dyDescent="0.75">
      <c r="A47" s="4" t="s">
        <v>135</v>
      </c>
      <c r="B47" s="4"/>
      <c r="C47" s="4" t="s">
        <v>14</v>
      </c>
      <c r="D47" s="4" t="s">
        <v>24</v>
      </c>
      <c r="E47" s="60" t="s">
        <v>39</v>
      </c>
      <c r="F47" s="4"/>
      <c r="G47" s="59">
        <v>50</v>
      </c>
      <c r="H47" s="23"/>
      <c r="I47" s="5"/>
      <c r="J47" s="77">
        <f t="shared" si="0"/>
        <v>0</v>
      </c>
      <c r="K47" s="80"/>
      <c r="L47" s="80"/>
      <c r="M47" s="80"/>
      <c r="N47" s="80"/>
    </row>
    <row r="48" spans="1:14" x14ac:dyDescent="0.75">
      <c r="A48" s="125" t="s">
        <v>155</v>
      </c>
      <c r="B48" s="4"/>
      <c r="C48" s="4"/>
      <c r="D48" s="4"/>
      <c r="E48" s="60"/>
      <c r="F48" s="4"/>
      <c r="G48" s="59">
        <v>10</v>
      </c>
      <c r="H48" s="23"/>
      <c r="I48" s="5"/>
      <c r="J48" s="77">
        <f t="shared" si="0"/>
        <v>0</v>
      </c>
      <c r="K48" s="80"/>
      <c r="L48" s="80"/>
      <c r="M48" s="80"/>
      <c r="N48" s="80"/>
    </row>
    <row r="49" spans="1:14" x14ac:dyDescent="0.75">
      <c r="A49" s="4" t="s">
        <v>136</v>
      </c>
      <c r="B49" s="4"/>
      <c r="C49" s="4" t="s">
        <v>14</v>
      </c>
      <c r="D49" s="4" t="s">
        <v>24</v>
      </c>
      <c r="E49" s="60" t="s">
        <v>40</v>
      </c>
      <c r="F49" s="4"/>
      <c r="G49" s="59">
        <v>20</v>
      </c>
      <c r="H49" s="23"/>
      <c r="I49" s="5"/>
      <c r="J49" s="77">
        <f t="shared" si="0"/>
        <v>0</v>
      </c>
      <c r="K49" s="80"/>
      <c r="L49" s="80"/>
      <c r="M49" s="80"/>
      <c r="N49" s="80"/>
    </row>
    <row r="50" spans="1:14" x14ac:dyDescent="0.75">
      <c r="A50" s="125" t="s">
        <v>155</v>
      </c>
      <c r="B50" s="4"/>
      <c r="C50" s="4"/>
      <c r="D50" s="4"/>
      <c r="E50" s="60"/>
      <c r="F50" s="4"/>
      <c r="G50" s="59">
        <v>5</v>
      </c>
      <c r="H50" s="23"/>
      <c r="I50" s="5"/>
      <c r="J50" s="77">
        <f t="shared" si="0"/>
        <v>0</v>
      </c>
      <c r="K50" s="80"/>
      <c r="L50" s="80"/>
      <c r="M50" s="80"/>
      <c r="N50" s="80"/>
    </row>
    <row r="51" spans="1:14" x14ac:dyDescent="0.75">
      <c r="A51" s="4" t="s">
        <v>137</v>
      </c>
      <c r="B51" s="4"/>
      <c r="C51" s="4" t="s">
        <v>14</v>
      </c>
      <c r="D51" s="4" t="s">
        <v>24</v>
      </c>
      <c r="E51" s="60" t="s">
        <v>41</v>
      </c>
      <c r="F51" s="4"/>
      <c r="G51" s="59">
        <v>50</v>
      </c>
      <c r="H51" s="23"/>
      <c r="I51" s="5"/>
      <c r="J51" s="77">
        <f t="shared" si="0"/>
        <v>0</v>
      </c>
      <c r="K51" s="80"/>
      <c r="L51" s="80"/>
      <c r="M51" s="80"/>
      <c r="N51" s="80"/>
    </row>
    <row r="52" spans="1:14" x14ac:dyDescent="0.75">
      <c r="A52" s="125" t="s">
        <v>155</v>
      </c>
      <c r="B52" s="4"/>
      <c r="C52" s="4"/>
      <c r="D52" s="4"/>
      <c r="E52" s="4"/>
      <c r="F52" s="4"/>
      <c r="G52" s="59">
        <v>10</v>
      </c>
      <c r="H52" s="23"/>
      <c r="I52" s="5"/>
      <c r="J52" s="77">
        <f t="shared" si="0"/>
        <v>0</v>
      </c>
      <c r="K52" s="80"/>
      <c r="L52" s="80"/>
      <c r="M52" s="80"/>
      <c r="N52" s="80"/>
    </row>
    <row r="53" spans="1:14" x14ac:dyDescent="0.75">
      <c r="A53" s="4" t="s">
        <v>77</v>
      </c>
      <c r="B53" s="4"/>
      <c r="C53" s="4"/>
      <c r="D53" s="4"/>
      <c r="E53" s="4"/>
      <c r="F53" s="4"/>
      <c r="G53" s="59">
        <v>770</v>
      </c>
      <c r="H53" s="23"/>
      <c r="I53" s="5"/>
      <c r="J53" s="77">
        <f>SUM(H53-(H53/100*I53))*G53</f>
        <v>0</v>
      </c>
      <c r="K53" s="80"/>
      <c r="L53" s="80"/>
      <c r="M53" s="80"/>
      <c r="N53" s="80"/>
    </row>
    <row r="54" spans="1:14" x14ac:dyDescent="0.75">
      <c r="A54" s="80"/>
      <c r="B54" s="80"/>
      <c r="C54" s="80"/>
      <c r="D54" s="80"/>
      <c r="E54" s="80"/>
      <c r="F54" s="80"/>
      <c r="G54" s="80"/>
      <c r="H54" s="80"/>
      <c r="I54" s="80"/>
      <c r="J54" s="80"/>
      <c r="K54" s="80"/>
      <c r="L54" s="80"/>
      <c r="M54" s="80"/>
      <c r="N54" s="80"/>
    </row>
    <row r="55" spans="1:14" ht="29.5" x14ac:dyDescent="0.75">
      <c r="A55" s="24" t="s">
        <v>50</v>
      </c>
      <c r="B55" s="30"/>
      <c r="C55" s="30"/>
      <c r="D55" s="30"/>
      <c r="E55" s="30"/>
      <c r="F55" s="24" t="s">
        <v>42</v>
      </c>
      <c r="G55" s="25" t="s">
        <v>1</v>
      </c>
      <c r="H55" s="26" t="s">
        <v>25</v>
      </c>
      <c r="I55" s="27" t="s">
        <v>99</v>
      </c>
      <c r="J55" s="26" t="s">
        <v>123</v>
      </c>
      <c r="K55" s="80"/>
      <c r="L55" s="80"/>
      <c r="M55" s="80"/>
      <c r="N55" s="80"/>
    </row>
    <row r="56" spans="1:14" x14ac:dyDescent="0.75">
      <c r="A56" s="4" t="s">
        <v>45</v>
      </c>
      <c r="B56" s="4" t="s">
        <v>13</v>
      </c>
      <c r="C56" s="4" t="s">
        <v>14</v>
      </c>
      <c r="D56" s="4" t="s">
        <v>15</v>
      </c>
      <c r="E56" s="4"/>
      <c r="F56" s="4"/>
      <c r="G56" s="59">
        <v>10</v>
      </c>
      <c r="H56" s="23"/>
      <c r="I56" s="5"/>
      <c r="J56" s="77">
        <f>SUM(H56-(H56/100*I56))*G56</f>
        <v>0</v>
      </c>
      <c r="K56" s="80"/>
      <c r="L56" s="80"/>
      <c r="M56" s="80"/>
      <c r="N56" s="80"/>
    </row>
    <row r="57" spans="1:14" x14ac:dyDescent="0.75">
      <c r="A57" s="125" t="s">
        <v>154</v>
      </c>
      <c r="B57" s="4"/>
      <c r="C57" s="4"/>
      <c r="D57" s="4"/>
      <c r="E57" s="4"/>
      <c r="F57" s="4"/>
      <c r="G57" s="59">
        <f>G56</f>
        <v>10</v>
      </c>
      <c r="H57" s="23"/>
      <c r="I57" s="5"/>
      <c r="J57" s="77">
        <f>SUM(H57-(H57/100*I57))*G57</f>
        <v>0</v>
      </c>
      <c r="K57" s="80"/>
      <c r="L57" s="80"/>
      <c r="M57" s="80"/>
      <c r="N57" s="80"/>
    </row>
    <row r="58" spans="1:14" x14ac:dyDescent="0.75">
      <c r="A58" s="4" t="s">
        <v>46</v>
      </c>
      <c r="B58" s="4" t="s">
        <v>17</v>
      </c>
      <c r="C58" s="4" t="s">
        <v>14</v>
      </c>
      <c r="D58" s="4" t="s">
        <v>19</v>
      </c>
      <c r="E58" s="4"/>
      <c r="F58" s="4"/>
      <c r="G58" s="59">
        <v>30</v>
      </c>
      <c r="H58" s="23"/>
      <c r="I58" s="5"/>
      <c r="J58" s="77">
        <f>SUM(H58-(H58/100*I58))*G58</f>
        <v>0</v>
      </c>
      <c r="K58" s="80"/>
      <c r="L58" s="80"/>
      <c r="M58" s="80"/>
      <c r="N58" s="80"/>
    </row>
    <row r="59" spans="1:14" x14ac:dyDescent="0.75">
      <c r="A59" s="125" t="s">
        <v>155</v>
      </c>
      <c r="B59" s="4"/>
      <c r="C59" s="4"/>
      <c r="D59" s="4"/>
      <c r="E59" s="4"/>
      <c r="F59" s="4"/>
      <c r="G59" s="59">
        <f>G58</f>
        <v>30</v>
      </c>
      <c r="H59" s="23"/>
      <c r="I59" s="5"/>
      <c r="J59" s="77">
        <f>SUM(H59-(H59/100*I59))*G59</f>
        <v>0</v>
      </c>
      <c r="K59" s="80"/>
      <c r="L59" s="80"/>
      <c r="M59" s="80"/>
      <c r="N59" s="80"/>
    </row>
    <row r="60" spans="1:14" x14ac:dyDescent="0.75">
      <c r="A60" s="4" t="s">
        <v>47</v>
      </c>
      <c r="B60" s="4" t="s">
        <v>21</v>
      </c>
      <c r="C60" s="4" t="s">
        <v>18</v>
      </c>
      <c r="D60" s="4" t="s">
        <v>19</v>
      </c>
      <c r="E60" s="4"/>
      <c r="F60" s="4"/>
      <c r="G60" s="59">
        <v>10</v>
      </c>
      <c r="H60" s="23"/>
      <c r="I60" s="5"/>
      <c r="J60" s="77">
        <f>SUM(H60-(H60/100*I60))*G60</f>
        <v>0</v>
      </c>
      <c r="K60" s="80"/>
      <c r="L60" s="80"/>
      <c r="M60" s="80"/>
      <c r="N60" s="80"/>
    </row>
    <row r="61" spans="1:14" x14ac:dyDescent="0.75">
      <c r="A61" s="125" t="s">
        <v>156</v>
      </c>
      <c r="B61" s="4"/>
      <c r="C61" s="4"/>
      <c r="D61" s="4"/>
      <c r="E61" s="4"/>
      <c r="F61" s="4"/>
      <c r="G61" s="59">
        <f>G60</f>
        <v>10</v>
      </c>
      <c r="H61" s="23"/>
      <c r="I61" s="5"/>
      <c r="J61" s="77">
        <f>SUM(H61-(H61/100*I61))*G61</f>
        <v>0</v>
      </c>
      <c r="K61" s="80"/>
      <c r="L61" s="80"/>
      <c r="M61" s="80"/>
      <c r="N61" s="80"/>
    </row>
    <row r="62" spans="1:14" x14ac:dyDescent="0.75">
      <c r="A62" s="4"/>
      <c r="B62" s="4"/>
      <c r="C62" s="4"/>
      <c r="D62" s="4"/>
      <c r="E62" s="4"/>
      <c r="F62" s="4"/>
      <c r="G62" s="5"/>
      <c r="H62" s="5"/>
      <c r="I62" s="5"/>
      <c r="J62" s="23"/>
      <c r="K62" s="80"/>
      <c r="L62" s="80"/>
      <c r="M62" s="80"/>
      <c r="N62" s="80"/>
    </row>
    <row r="63" spans="1:14" x14ac:dyDescent="0.75">
      <c r="A63" s="28" t="s">
        <v>43</v>
      </c>
      <c r="B63" s="4" t="s">
        <v>13</v>
      </c>
      <c r="C63" s="4" t="s">
        <v>14</v>
      </c>
      <c r="D63" s="4" t="s">
        <v>15</v>
      </c>
      <c r="E63" s="4"/>
      <c r="F63" s="4"/>
      <c r="G63" s="59">
        <v>5</v>
      </c>
      <c r="H63" s="23"/>
      <c r="I63" s="5"/>
      <c r="J63" s="77">
        <f>SUM(H63-(H63/100*I63))*G63</f>
        <v>0</v>
      </c>
      <c r="K63" s="80"/>
      <c r="L63" s="80"/>
      <c r="M63" s="80"/>
      <c r="N63" s="80"/>
    </row>
    <row r="64" spans="1:14" x14ac:dyDescent="0.75">
      <c r="A64" s="125" t="s">
        <v>154</v>
      </c>
      <c r="B64" s="4"/>
      <c r="C64" s="4"/>
      <c r="D64" s="4"/>
      <c r="E64" s="4"/>
      <c r="F64" s="4"/>
      <c r="G64" s="59">
        <f>G63</f>
        <v>5</v>
      </c>
      <c r="H64" s="23"/>
      <c r="I64" s="5"/>
      <c r="J64" s="77">
        <f>SUM(H64-(H64/100*I64))*G64</f>
        <v>0</v>
      </c>
      <c r="K64" s="80"/>
      <c r="L64" s="80"/>
      <c r="M64" s="80"/>
      <c r="N64" s="80"/>
    </row>
    <row r="65" spans="1:14" x14ac:dyDescent="0.75">
      <c r="A65" s="28" t="s">
        <v>44</v>
      </c>
      <c r="B65" s="4" t="s">
        <v>17</v>
      </c>
      <c r="C65" s="4" t="s">
        <v>14</v>
      </c>
      <c r="D65" s="4" t="s">
        <v>19</v>
      </c>
      <c r="E65" s="4"/>
      <c r="F65" s="4"/>
      <c r="G65" s="59">
        <v>375</v>
      </c>
      <c r="H65" s="23"/>
      <c r="I65" s="5"/>
      <c r="J65" s="77">
        <f>SUM(H65-(H65/100*I65))*G65</f>
        <v>0</v>
      </c>
      <c r="K65" s="80"/>
      <c r="L65" s="80"/>
      <c r="M65" s="80"/>
      <c r="N65" s="80"/>
    </row>
    <row r="66" spans="1:14" x14ac:dyDescent="0.75">
      <c r="A66" s="125" t="s">
        <v>155</v>
      </c>
      <c r="B66" s="4"/>
      <c r="C66" s="4"/>
      <c r="D66" s="4"/>
      <c r="E66" s="4"/>
      <c r="F66" s="4"/>
      <c r="G66" s="59">
        <f>G65</f>
        <v>375</v>
      </c>
      <c r="H66" s="23"/>
      <c r="I66" s="5"/>
      <c r="J66" s="77">
        <f>SUM(H66-(H66/100*I66))*G66</f>
        <v>0</v>
      </c>
      <c r="K66" s="80"/>
      <c r="L66" s="80"/>
      <c r="M66" s="80"/>
      <c r="N66" s="80"/>
    </row>
    <row r="67" spans="1:14" x14ac:dyDescent="0.75">
      <c r="A67" s="28" t="s">
        <v>138</v>
      </c>
      <c r="B67" s="4" t="s">
        <v>21</v>
      </c>
      <c r="C67" s="4" t="s">
        <v>18</v>
      </c>
      <c r="D67" s="4" t="s">
        <v>19</v>
      </c>
      <c r="E67" s="4"/>
      <c r="F67" s="4"/>
      <c r="G67" s="59">
        <v>10</v>
      </c>
      <c r="H67" s="23"/>
      <c r="I67" s="5"/>
      <c r="J67" s="77">
        <f>SUM(H67-(H67/100*I67))*G67</f>
        <v>0</v>
      </c>
      <c r="K67" s="80"/>
      <c r="L67" s="80"/>
      <c r="M67" s="80"/>
      <c r="N67" s="80"/>
    </row>
    <row r="68" spans="1:14" x14ac:dyDescent="0.75">
      <c r="A68" s="125" t="s">
        <v>156</v>
      </c>
      <c r="B68" s="4"/>
      <c r="C68" s="4"/>
      <c r="D68" s="4"/>
      <c r="E68" s="4"/>
      <c r="F68" s="4"/>
      <c r="G68" s="59">
        <f>G67</f>
        <v>10</v>
      </c>
      <c r="H68" s="23"/>
      <c r="I68" s="5"/>
      <c r="J68" s="77">
        <f>SUM(H68-(H68/100*I68))*G68</f>
        <v>0</v>
      </c>
      <c r="K68" s="80"/>
      <c r="L68" s="80"/>
      <c r="M68" s="80"/>
      <c r="N68" s="80"/>
    </row>
    <row r="69" spans="1:14" x14ac:dyDescent="0.75">
      <c r="A69" s="80"/>
      <c r="B69" s="80"/>
      <c r="C69" s="80"/>
      <c r="D69" s="80"/>
      <c r="E69" s="80"/>
      <c r="F69" s="80"/>
      <c r="G69" s="80"/>
      <c r="H69" s="80"/>
      <c r="I69" s="80"/>
      <c r="J69" s="80"/>
      <c r="K69" s="80"/>
      <c r="L69" s="80"/>
      <c r="M69" s="80"/>
      <c r="N69" s="80"/>
    </row>
    <row r="70" spans="1:14" ht="29.5" x14ac:dyDescent="0.75">
      <c r="A70" s="31" t="s">
        <v>51</v>
      </c>
      <c r="B70" s="30"/>
      <c r="C70" s="30"/>
      <c r="D70" s="30"/>
      <c r="E70" s="30"/>
      <c r="F70" s="24" t="s">
        <v>42</v>
      </c>
      <c r="G70" s="25" t="s">
        <v>1</v>
      </c>
      <c r="H70" s="26" t="s">
        <v>25</v>
      </c>
      <c r="I70" s="27" t="s">
        <v>99</v>
      </c>
      <c r="J70" s="26" t="s">
        <v>123</v>
      </c>
      <c r="K70" s="80"/>
      <c r="L70" s="80"/>
      <c r="M70" s="80"/>
      <c r="N70" s="80"/>
    </row>
    <row r="71" spans="1:14" x14ac:dyDescent="0.75">
      <c r="A71" s="28" t="s">
        <v>152</v>
      </c>
      <c r="B71" s="4"/>
      <c r="C71" s="4"/>
      <c r="D71" s="4"/>
      <c r="E71" s="4"/>
      <c r="F71" s="4"/>
      <c r="G71" s="59">
        <v>200</v>
      </c>
      <c r="H71" s="23"/>
      <c r="I71" s="5"/>
      <c r="J71" s="77">
        <f>SUM(H71-(H71/100*I71))*G71</f>
        <v>0</v>
      </c>
      <c r="K71" s="80"/>
      <c r="L71" s="80"/>
      <c r="M71" s="80"/>
      <c r="N71" s="80"/>
    </row>
    <row r="72" spans="1:14" x14ac:dyDescent="0.75">
      <c r="A72" s="28" t="s">
        <v>153</v>
      </c>
      <c r="B72" s="4"/>
      <c r="C72" s="4"/>
      <c r="D72" s="4"/>
      <c r="E72" s="4"/>
      <c r="F72" s="4"/>
      <c r="G72" s="59">
        <v>30</v>
      </c>
      <c r="H72" s="23"/>
      <c r="I72" s="5"/>
      <c r="J72" s="77">
        <f>SUM(H72-(H72/100*I72))*G72</f>
        <v>0</v>
      </c>
      <c r="K72" s="80"/>
      <c r="L72" s="80"/>
      <c r="M72" s="80"/>
      <c r="N72" s="80"/>
    </row>
    <row r="73" spans="1:14" x14ac:dyDescent="0.75">
      <c r="A73" s="4"/>
      <c r="B73" s="4"/>
      <c r="C73" s="4"/>
      <c r="D73" s="4"/>
      <c r="E73" s="4"/>
      <c r="F73" s="4"/>
      <c r="G73" s="5"/>
      <c r="H73" s="5"/>
      <c r="I73" s="5"/>
      <c r="J73" s="23"/>
      <c r="K73" s="80"/>
      <c r="L73" s="80"/>
      <c r="M73" s="80"/>
      <c r="N73" s="80"/>
    </row>
    <row r="74" spans="1:14" ht="29.5" x14ac:dyDescent="0.75">
      <c r="A74" s="29" t="s">
        <v>114</v>
      </c>
      <c r="B74" s="4"/>
      <c r="C74" s="4"/>
      <c r="D74" s="4"/>
      <c r="E74" s="4"/>
      <c r="F74" s="4"/>
      <c r="G74" s="59">
        <v>100</v>
      </c>
      <c r="H74" s="23"/>
      <c r="I74" s="5"/>
      <c r="J74" s="77">
        <f>SUM(H74-(H74/100*I74))*G74</f>
        <v>0</v>
      </c>
      <c r="K74" s="80"/>
      <c r="L74" s="80"/>
      <c r="M74" s="80"/>
      <c r="N74" s="80"/>
    </row>
    <row r="75" spans="1:14" x14ac:dyDescent="0.75">
      <c r="A75" s="115"/>
      <c r="B75" s="115"/>
      <c r="C75" s="115"/>
      <c r="D75" s="115"/>
      <c r="E75" s="115"/>
      <c r="F75" s="115"/>
      <c r="G75" s="115"/>
      <c r="H75" s="115"/>
      <c r="I75" s="115"/>
      <c r="J75" s="115"/>
      <c r="K75" s="80"/>
      <c r="L75" s="80"/>
      <c r="M75" s="80"/>
      <c r="N75" s="80"/>
    </row>
    <row r="76" spans="1:14" ht="29.5" x14ac:dyDescent="0.75">
      <c r="A76" s="32" t="s">
        <v>68</v>
      </c>
      <c r="B76" s="30"/>
      <c r="C76" s="30"/>
      <c r="D76" s="30"/>
      <c r="E76" s="30"/>
      <c r="F76" s="24" t="s">
        <v>42</v>
      </c>
      <c r="G76" s="25" t="s">
        <v>1</v>
      </c>
      <c r="H76" s="26" t="s">
        <v>25</v>
      </c>
      <c r="I76" s="27" t="s">
        <v>99</v>
      </c>
      <c r="J76" s="26" t="s">
        <v>123</v>
      </c>
      <c r="K76" s="80"/>
      <c r="L76" s="80"/>
      <c r="M76" s="80"/>
      <c r="N76" s="80"/>
    </row>
    <row r="77" spans="1:14" x14ac:dyDescent="0.75">
      <c r="A77" s="4" t="s">
        <v>66</v>
      </c>
      <c r="B77" s="4"/>
      <c r="C77" s="4"/>
      <c r="D77" s="4"/>
      <c r="E77" s="4"/>
      <c r="F77" s="5"/>
      <c r="G77" s="59">
        <v>100</v>
      </c>
      <c r="H77" s="23"/>
      <c r="I77" s="5"/>
      <c r="J77" s="77">
        <f>SUM(H77-(H77/100*I77))*G77</f>
        <v>0</v>
      </c>
      <c r="K77" s="80"/>
      <c r="L77" s="80"/>
      <c r="M77" s="80"/>
      <c r="N77" s="80"/>
    </row>
    <row r="78" spans="1:14" x14ac:dyDescent="0.75">
      <c r="A78" s="4" t="s">
        <v>67</v>
      </c>
      <c r="B78" s="4"/>
      <c r="C78" s="4"/>
      <c r="D78" s="4"/>
      <c r="E78" s="4"/>
      <c r="F78" s="5"/>
      <c r="G78" s="59">
        <v>250</v>
      </c>
      <c r="H78" s="23"/>
      <c r="I78" s="5"/>
      <c r="J78" s="77">
        <f>SUM(H78-(H78/100*I78))*G78</f>
        <v>0</v>
      </c>
      <c r="K78" s="80"/>
      <c r="L78" s="80"/>
      <c r="M78" s="80"/>
      <c r="N78" s="80"/>
    </row>
    <row r="79" spans="1:14" x14ac:dyDescent="0.75">
      <c r="A79" s="80"/>
      <c r="B79" s="80"/>
      <c r="C79" s="80"/>
      <c r="D79" s="80"/>
      <c r="E79" s="80"/>
      <c r="F79" s="80"/>
      <c r="G79" s="80"/>
      <c r="H79" s="80"/>
      <c r="I79" s="80"/>
      <c r="J79" s="80"/>
      <c r="K79" s="80"/>
      <c r="L79" s="80"/>
      <c r="M79" s="80"/>
      <c r="N79" s="80"/>
    </row>
    <row r="80" spans="1:14" ht="29.5" x14ac:dyDescent="0.75">
      <c r="A80" s="24" t="s">
        <v>52</v>
      </c>
      <c r="B80" s="30"/>
      <c r="C80" s="30"/>
      <c r="D80" s="30"/>
      <c r="E80" s="30"/>
      <c r="F80" s="24" t="s">
        <v>42</v>
      </c>
      <c r="G80" s="25" t="s">
        <v>1</v>
      </c>
      <c r="H80" s="26" t="s">
        <v>81</v>
      </c>
      <c r="I80" s="27" t="s">
        <v>99</v>
      </c>
      <c r="J80" s="26" t="s">
        <v>123</v>
      </c>
      <c r="K80" s="80"/>
      <c r="L80" s="80"/>
      <c r="M80" s="80"/>
      <c r="N80" s="80"/>
    </row>
    <row r="81" spans="1:14" x14ac:dyDescent="0.75">
      <c r="A81" s="4" t="s">
        <v>54</v>
      </c>
      <c r="B81" s="4" t="s">
        <v>53</v>
      </c>
      <c r="C81" s="4"/>
      <c r="D81" s="4" t="s">
        <v>24</v>
      </c>
      <c r="E81" s="5" t="s">
        <v>61</v>
      </c>
      <c r="F81" s="4"/>
      <c r="G81" s="59">
        <v>120</v>
      </c>
      <c r="H81" s="23"/>
      <c r="I81" s="5"/>
      <c r="J81" s="77">
        <f>SUM(H81-(H81/100*I81))*G81</f>
        <v>0</v>
      </c>
      <c r="K81" s="80"/>
      <c r="L81" s="80"/>
      <c r="M81" s="80"/>
      <c r="N81" s="80"/>
    </row>
    <row r="82" spans="1:14" x14ac:dyDescent="0.75">
      <c r="A82" s="125" t="s">
        <v>157</v>
      </c>
      <c r="B82" s="4"/>
      <c r="C82" s="4"/>
      <c r="D82" s="4"/>
      <c r="E82" s="5"/>
      <c r="F82" s="4"/>
      <c r="G82" s="59">
        <f>G81</f>
        <v>120</v>
      </c>
      <c r="H82" s="23"/>
      <c r="I82" s="5"/>
      <c r="J82" s="77">
        <f>SUM(H82-(H82/100*I82))*G82</f>
        <v>0</v>
      </c>
      <c r="K82" s="80"/>
      <c r="L82" s="80"/>
      <c r="M82" s="80"/>
      <c r="N82" s="80"/>
    </row>
    <row r="83" spans="1:14" x14ac:dyDescent="0.75">
      <c r="A83" s="4" t="s">
        <v>56</v>
      </c>
      <c r="B83" s="4" t="s">
        <v>55</v>
      </c>
      <c r="C83" s="4" t="s">
        <v>18</v>
      </c>
      <c r="D83" s="4" t="s">
        <v>19</v>
      </c>
      <c r="E83" s="5" t="s">
        <v>16</v>
      </c>
      <c r="F83" s="4"/>
      <c r="G83" s="59">
        <v>30</v>
      </c>
      <c r="H83" s="23"/>
      <c r="I83" s="5"/>
      <c r="J83" s="77">
        <f>SUM(H83-(H83/100*I83))*G83</f>
        <v>0</v>
      </c>
      <c r="K83" s="80"/>
      <c r="L83" s="80"/>
      <c r="M83" s="80"/>
      <c r="N83" s="80"/>
    </row>
    <row r="84" spans="1:14" x14ac:dyDescent="0.75">
      <c r="A84" s="125" t="s">
        <v>157</v>
      </c>
      <c r="B84" s="4"/>
      <c r="C84" s="4"/>
      <c r="D84" s="4"/>
      <c r="E84" s="5"/>
      <c r="F84" s="4"/>
      <c r="G84" s="59">
        <f>G83</f>
        <v>30</v>
      </c>
      <c r="H84" s="23"/>
      <c r="I84" s="5"/>
      <c r="J84" s="77">
        <f>SUM(H84-(H84/100*I84))*G84</f>
        <v>0</v>
      </c>
      <c r="K84" s="80"/>
      <c r="L84" s="80"/>
      <c r="M84" s="80"/>
      <c r="N84" s="80"/>
    </row>
    <row r="85" spans="1:14" x14ac:dyDescent="0.75">
      <c r="A85" s="4" t="s">
        <v>57</v>
      </c>
      <c r="B85" s="4" t="s">
        <v>55</v>
      </c>
      <c r="C85" s="4" t="s">
        <v>18</v>
      </c>
      <c r="D85" s="4" t="s">
        <v>15</v>
      </c>
      <c r="E85" s="5" t="s">
        <v>63</v>
      </c>
      <c r="F85" s="4"/>
      <c r="G85" s="59">
        <v>20</v>
      </c>
      <c r="H85" s="23"/>
      <c r="I85" s="5"/>
      <c r="J85" s="77">
        <f>SUM(H85-(H85/100*I85))*G85</f>
        <v>0</v>
      </c>
      <c r="K85" s="80"/>
      <c r="L85" s="80"/>
      <c r="M85" s="80"/>
      <c r="N85" s="80"/>
    </row>
    <row r="86" spans="1:14" x14ac:dyDescent="0.75">
      <c r="A86" s="125" t="s">
        <v>157</v>
      </c>
      <c r="B86" s="4"/>
      <c r="C86" s="4"/>
      <c r="D86" s="4"/>
      <c r="E86" s="5"/>
      <c r="F86" s="4"/>
      <c r="G86" s="59">
        <f>G85</f>
        <v>20</v>
      </c>
      <c r="H86" s="23"/>
      <c r="I86" s="5"/>
      <c r="J86" s="77">
        <f>SUM(H86-(H86/100*I86))*G86</f>
        <v>0</v>
      </c>
      <c r="K86" s="80"/>
      <c r="L86" s="80"/>
      <c r="M86" s="80"/>
      <c r="N86" s="80"/>
    </row>
    <row r="87" spans="1:14" x14ac:dyDescent="0.75">
      <c r="A87" s="4" t="s">
        <v>59</v>
      </c>
      <c r="B87" s="4" t="s">
        <v>60</v>
      </c>
      <c r="C87" s="4" t="s">
        <v>14</v>
      </c>
      <c r="D87" s="4" t="s">
        <v>19</v>
      </c>
      <c r="E87" s="5" t="s">
        <v>62</v>
      </c>
      <c r="F87" s="4"/>
      <c r="G87" s="59">
        <v>10</v>
      </c>
      <c r="H87" s="23"/>
      <c r="I87" s="5"/>
      <c r="J87" s="77">
        <f>SUM(H87-(H87/100*I87))*G87</f>
        <v>0</v>
      </c>
      <c r="K87" s="80"/>
      <c r="L87" s="80"/>
      <c r="M87" s="80"/>
      <c r="N87" s="80"/>
    </row>
    <row r="88" spans="1:14" x14ac:dyDescent="0.75">
      <c r="A88" s="125" t="s">
        <v>157</v>
      </c>
      <c r="B88" s="4"/>
      <c r="C88" s="4"/>
      <c r="D88" s="4"/>
      <c r="E88" s="5"/>
      <c r="F88" s="4"/>
      <c r="G88" s="59">
        <f>G87</f>
        <v>10</v>
      </c>
      <c r="H88" s="23"/>
      <c r="I88" s="5"/>
      <c r="J88" s="77">
        <f>SUM(H88-(H88/100*I88))*G88</f>
        <v>0</v>
      </c>
      <c r="K88" s="80"/>
      <c r="L88" s="80"/>
      <c r="M88" s="80"/>
      <c r="N88" s="80"/>
    </row>
    <row r="89" spans="1:14" x14ac:dyDescent="0.75">
      <c r="A89" s="4" t="s">
        <v>58</v>
      </c>
      <c r="B89" s="4"/>
      <c r="C89" s="4"/>
      <c r="D89" s="4" t="s">
        <v>64</v>
      </c>
      <c r="E89" s="5" t="s">
        <v>65</v>
      </c>
      <c r="F89" s="4"/>
      <c r="G89" s="59">
        <v>10</v>
      </c>
      <c r="H89" s="23"/>
      <c r="I89" s="5"/>
      <c r="J89" s="77">
        <f>SUM(H89-(H89/100*I89))*G89</f>
        <v>0</v>
      </c>
      <c r="K89" s="80"/>
      <c r="L89" s="80"/>
      <c r="M89" s="80"/>
      <c r="N89" s="80"/>
    </row>
    <row r="90" spans="1:14" x14ac:dyDescent="0.75">
      <c r="A90" s="80"/>
      <c r="B90" s="80"/>
      <c r="C90" s="80"/>
      <c r="D90" s="80"/>
      <c r="E90" s="80"/>
      <c r="F90" s="80"/>
      <c r="G90" s="80"/>
      <c r="H90" s="80"/>
      <c r="I90" s="80"/>
      <c r="J90" s="80"/>
      <c r="K90" s="80"/>
      <c r="L90" s="80"/>
      <c r="M90" s="80"/>
      <c r="N90" s="80"/>
    </row>
    <row r="91" spans="1:14" ht="29.5" x14ac:dyDescent="0.75">
      <c r="A91" s="24" t="s">
        <v>69</v>
      </c>
      <c r="B91" s="30"/>
      <c r="C91" s="30"/>
      <c r="D91" s="30"/>
      <c r="E91" s="30"/>
      <c r="F91" s="24" t="s">
        <v>42</v>
      </c>
      <c r="G91" s="25" t="s">
        <v>1</v>
      </c>
      <c r="H91" s="26" t="s">
        <v>25</v>
      </c>
      <c r="I91" s="27" t="s">
        <v>99</v>
      </c>
      <c r="J91" s="26" t="s">
        <v>123</v>
      </c>
      <c r="K91" s="80"/>
      <c r="L91" s="80"/>
      <c r="M91" s="80"/>
      <c r="N91" s="80"/>
    </row>
    <row r="92" spans="1:14" x14ac:dyDescent="0.75">
      <c r="A92" s="4" t="s">
        <v>70</v>
      </c>
      <c r="B92" s="4"/>
      <c r="C92" s="4"/>
      <c r="D92" s="4"/>
      <c r="E92" s="4"/>
      <c r="F92" s="5"/>
      <c r="G92" s="59">
        <v>10</v>
      </c>
      <c r="H92" s="5"/>
      <c r="I92" s="5"/>
      <c r="J92" s="77">
        <f>SUM(H92-(H92/100*I92))*G92</f>
        <v>0</v>
      </c>
      <c r="K92" s="80"/>
      <c r="L92" s="80"/>
      <c r="M92" s="80"/>
      <c r="N92" s="80"/>
    </row>
    <row r="93" spans="1:14" x14ac:dyDescent="0.75">
      <c r="A93" s="80"/>
      <c r="B93" s="80"/>
      <c r="C93" s="80"/>
      <c r="D93" s="80"/>
      <c r="E93" s="80"/>
      <c r="F93" s="80"/>
      <c r="G93" s="80"/>
      <c r="H93" s="80"/>
      <c r="I93" s="80"/>
      <c r="J93" s="114"/>
      <c r="K93" s="80"/>
      <c r="L93" s="80"/>
      <c r="M93" s="80"/>
      <c r="N93" s="80"/>
    </row>
    <row r="94" spans="1:14" ht="29.5" x14ac:dyDescent="0.75">
      <c r="A94" s="24" t="s">
        <v>27</v>
      </c>
      <c r="B94" s="30"/>
      <c r="C94" s="30"/>
      <c r="D94" s="30"/>
      <c r="E94" s="30"/>
      <c r="F94" s="24" t="s">
        <v>42</v>
      </c>
      <c r="G94" s="25" t="s">
        <v>1</v>
      </c>
      <c r="H94" s="26" t="s">
        <v>25</v>
      </c>
      <c r="I94" s="27" t="s">
        <v>99</v>
      </c>
      <c r="J94" s="26" t="s">
        <v>123</v>
      </c>
      <c r="K94" s="80"/>
      <c r="L94" s="80"/>
      <c r="M94" s="80"/>
      <c r="N94" s="80"/>
    </row>
    <row r="95" spans="1:14" x14ac:dyDescent="0.75">
      <c r="A95" s="4" t="s">
        <v>140</v>
      </c>
      <c r="B95" s="4"/>
      <c r="C95" s="4"/>
      <c r="D95" s="4"/>
      <c r="E95" s="4"/>
      <c r="F95" s="4" t="s">
        <v>150</v>
      </c>
      <c r="G95" s="59">
        <v>150</v>
      </c>
      <c r="H95" s="23"/>
      <c r="I95" s="5"/>
      <c r="J95" s="77">
        <f>SUM(H95-(H95/100*I95))*G95</f>
        <v>0</v>
      </c>
      <c r="K95" s="80"/>
      <c r="L95" s="80"/>
      <c r="M95" s="80"/>
      <c r="N95" s="80"/>
    </row>
    <row r="96" spans="1:14" x14ac:dyDescent="0.75">
      <c r="A96" s="4" t="s">
        <v>141</v>
      </c>
      <c r="B96" s="4"/>
      <c r="C96" s="4"/>
      <c r="D96" s="4"/>
      <c r="E96" s="4"/>
      <c r="F96" s="4" t="s">
        <v>151</v>
      </c>
      <c r="G96" s="59">
        <v>10</v>
      </c>
      <c r="H96" s="23"/>
      <c r="I96" s="5"/>
      <c r="J96" s="77">
        <f>SUM(H96-(H96/100*I96))*G96</f>
        <v>0</v>
      </c>
      <c r="K96" s="80"/>
      <c r="L96" s="80"/>
      <c r="M96" s="80"/>
      <c r="N96" s="80"/>
    </row>
    <row r="97" spans="1:14" x14ac:dyDescent="0.75">
      <c r="A97" s="80"/>
      <c r="B97" s="80"/>
      <c r="C97" s="80"/>
      <c r="D97" s="80"/>
      <c r="E97" s="80"/>
      <c r="F97" s="80"/>
      <c r="G97" s="80"/>
      <c r="H97" s="80"/>
      <c r="I97" s="80"/>
      <c r="J97" s="114"/>
      <c r="K97" s="80"/>
      <c r="L97" s="80"/>
      <c r="M97" s="80"/>
      <c r="N97" s="80"/>
    </row>
    <row r="98" spans="1:14" ht="29.5" x14ac:dyDescent="0.75">
      <c r="A98" s="24" t="s">
        <v>75</v>
      </c>
      <c r="B98" s="30"/>
      <c r="C98" s="30"/>
      <c r="D98" s="30"/>
      <c r="E98" s="30"/>
      <c r="F98" s="24" t="s">
        <v>42</v>
      </c>
      <c r="G98" s="25" t="s">
        <v>1</v>
      </c>
      <c r="H98" s="26" t="s">
        <v>25</v>
      </c>
      <c r="I98" s="27" t="s">
        <v>99</v>
      </c>
      <c r="J98" s="26" t="s">
        <v>123</v>
      </c>
      <c r="K98" s="80"/>
      <c r="L98" s="80"/>
      <c r="M98" s="80"/>
      <c r="N98" s="80"/>
    </row>
    <row r="99" spans="1:14" x14ac:dyDescent="0.75">
      <c r="A99" s="4" t="s">
        <v>100</v>
      </c>
      <c r="B99" s="4"/>
      <c r="C99" s="4"/>
      <c r="D99" s="4"/>
      <c r="E99" s="4"/>
      <c r="F99" s="5"/>
      <c r="G99" s="59">
        <f>SUM(G31:G37,G41:G51,G56:G67,G71:G74,G77:G78,G81:G89,G95:G96)</f>
        <v>4365</v>
      </c>
      <c r="H99" s="23"/>
      <c r="I99" s="5"/>
      <c r="J99" s="77">
        <f t="shared" ref="J99:J105" si="1">SUM(H99-(H99/100*I99))*G99</f>
        <v>0</v>
      </c>
      <c r="K99" s="80"/>
      <c r="L99" s="80"/>
      <c r="M99" s="80"/>
      <c r="N99" s="80"/>
    </row>
    <row r="100" spans="1:14" x14ac:dyDescent="0.75">
      <c r="A100" s="4" t="s">
        <v>76</v>
      </c>
      <c r="B100" s="4"/>
      <c r="C100" s="4"/>
      <c r="D100" s="4"/>
      <c r="E100" s="4"/>
      <c r="F100" s="5"/>
      <c r="G100" s="59">
        <f>SUM(G31:G37,G56:G67)</f>
        <v>2210</v>
      </c>
      <c r="H100" s="23"/>
      <c r="I100" s="5"/>
      <c r="J100" s="77">
        <f t="shared" si="1"/>
        <v>0</v>
      </c>
      <c r="K100" s="80"/>
      <c r="L100" s="80"/>
      <c r="M100" s="80"/>
      <c r="N100" s="80"/>
    </row>
    <row r="101" spans="1:14" x14ac:dyDescent="0.75">
      <c r="A101" s="4" t="s">
        <v>159</v>
      </c>
      <c r="B101" s="4"/>
      <c r="C101" s="4"/>
      <c r="D101" s="4"/>
      <c r="E101" s="4"/>
      <c r="F101" s="5"/>
      <c r="G101" s="59">
        <f>G53</f>
        <v>770</v>
      </c>
      <c r="H101" s="23"/>
      <c r="I101" s="5"/>
      <c r="J101" s="77">
        <f t="shared" si="1"/>
        <v>0</v>
      </c>
      <c r="K101" s="80"/>
      <c r="L101" s="80"/>
      <c r="M101" s="80"/>
      <c r="N101" s="80"/>
    </row>
    <row r="102" spans="1:14" x14ac:dyDescent="0.75">
      <c r="A102" s="83" t="s">
        <v>78</v>
      </c>
      <c r="B102" s="99" t="s">
        <v>125</v>
      </c>
      <c r="C102" s="100"/>
      <c r="D102" s="100"/>
      <c r="E102" s="101"/>
      <c r="F102" s="5"/>
      <c r="G102" s="59">
        <v>700</v>
      </c>
      <c r="H102" s="23"/>
      <c r="I102" s="5"/>
      <c r="J102" s="77">
        <f t="shared" si="1"/>
        <v>0</v>
      </c>
      <c r="K102" s="80"/>
      <c r="L102" s="80"/>
      <c r="M102" s="80"/>
      <c r="N102" s="80"/>
    </row>
    <row r="103" spans="1:14" x14ac:dyDescent="0.75">
      <c r="A103" s="84"/>
      <c r="B103" s="99" t="s">
        <v>79</v>
      </c>
      <c r="C103" s="100"/>
      <c r="D103" s="100"/>
      <c r="E103" s="101"/>
      <c r="F103" s="5"/>
      <c r="G103" s="59">
        <f>SUM(G81:G89)</f>
        <v>370</v>
      </c>
      <c r="H103" s="23"/>
      <c r="I103" s="5"/>
      <c r="J103" s="77">
        <f t="shared" si="1"/>
        <v>0</v>
      </c>
      <c r="K103" s="80"/>
      <c r="L103" s="80"/>
      <c r="M103" s="80"/>
      <c r="N103" s="80"/>
    </row>
    <row r="104" spans="1:14" x14ac:dyDescent="0.75">
      <c r="A104" s="84"/>
      <c r="B104" s="99" t="s">
        <v>147</v>
      </c>
      <c r="C104" s="100"/>
      <c r="D104" s="100"/>
      <c r="E104" s="101"/>
      <c r="F104" s="5"/>
      <c r="G104" s="59">
        <f>G53</f>
        <v>770</v>
      </c>
      <c r="H104" s="23"/>
      <c r="I104" s="5"/>
      <c r="J104" s="77">
        <f t="shared" si="1"/>
        <v>0</v>
      </c>
      <c r="K104" s="80"/>
      <c r="L104" s="80"/>
      <c r="M104" s="80"/>
      <c r="N104" s="80"/>
    </row>
    <row r="105" spans="1:14" x14ac:dyDescent="0.75">
      <c r="A105" s="85"/>
      <c r="B105" s="99" t="s">
        <v>0</v>
      </c>
      <c r="C105" s="100"/>
      <c r="D105" s="100"/>
      <c r="E105" s="101"/>
      <c r="F105" s="5"/>
      <c r="G105" s="59">
        <f>SUM(G95:G96)</f>
        <v>160</v>
      </c>
      <c r="H105" s="23"/>
      <c r="I105" s="5"/>
      <c r="J105" s="77">
        <f t="shared" si="1"/>
        <v>0</v>
      </c>
      <c r="K105" s="80"/>
      <c r="L105" s="80"/>
      <c r="M105" s="80"/>
      <c r="N105" s="80"/>
    </row>
    <row r="106" spans="1:14" x14ac:dyDescent="0.75">
      <c r="A106" s="19"/>
      <c r="H106" s="2"/>
      <c r="K106" s="80"/>
      <c r="L106" s="80"/>
      <c r="M106" s="80"/>
      <c r="N106" s="80"/>
    </row>
    <row r="107" spans="1:14" ht="29.5" x14ac:dyDescent="0.75">
      <c r="A107" s="24" t="s">
        <v>80</v>
      </c>
      <c r="B107" s="30"/>
      <c r="C107" s="30"/>
      <c r="D107" s="30"/>
      <c r="E107" s="30"/>
      <c r="F107" s="24" t="s">
        <v>42</v>
      </c>
      <c r="G107" s="25" t="s">
        <v>1</v>
      </c>
      <c r="H107" s="26" t="s">
        <v>25</v>
      </c>
      <c r="I107" s="27" t="s">
        <v>99</v>
      </c>
      <c r="J107" s="26" t="s">
        <v>123</v>
      </c>
      <c r="K107" s="80"/>
      <c r="L107" s="80"/>
      <c r="M107" s="80"/>
      <c r="N107" s="80"/>
    </row>
    <row r="108" spans="1:14" x14ac:dyDescent="0.75">
      <c r="A108" s="4" t="s">
        <v>124</v>
      </c>
      <c r="B108" s="4"/>
      <c r="C108" s="4"/>
      <c r="D108" s="4"/>
      <c r="E108" s="4"/>
      <c r="F108" s="5"/>
      <c r="G108" s="59">
        <v>24</v>
      </c>
      <c r="H108" s="23"/>
      <c r="I108" s="5"/>
      <c r="J108" s="77">
        <f>SUM(H108-(H108/100*I108))*G108</f>
        <v>0</v>
      </c>
      <c r="K108" s="80"/>
      <c r="L108" s="80"/>
      <c r="M108" s="80"/>
      <c r="N108" s="80"/>
    </row>
    <row r="109" spans="1:14" x14ac:dyDescent="0.75">
      <c r="A109" s="80"/>
      <c r="B109" s="80"/>
      <c r="C109" s="80"/>
      <c r="D109" s="80"/>
      <c r="E109" s="80"/>
      <c r="F109" s="80"/>
      <c r="G109" s="80"/>
      <c r="H109" s="80"/>
      <c r="I109" s="80"/>
      <c r="J109" s="80"/>
      <c r="K109" s="80"/>
      <c r="L109" s="80"/>
      <c r="M109" s="80"/>
      <c r="N109" s="80"/>
    </row>
    <row r="110" spans="1:14" ht="29.5" x14ac:dyDescent="0.75">
      <c r="A110" s="24" t="s">
        <v>74</v>
      </c>
      <c r="B110" s="30"/>
      <c r="C110" s="30"/>
      <c r="D110" s="30"/>
      <c r="E110" s="30"/>
      <c r="F110" s="24" t="s">
        <v>42</v>
      </c>
      <c r="G110" s="25" t="s">
        <v>1</v>
      </c>
      <c r="H110" s="26" t="s">
        <v>25</v>
      </c>
      <c r="I110" s="27" t="s">
        <v>99</v>
      </c>
      <c r="J110" s="26" t="s">
        <v>123</v>
      </c>
      <c r="K110" s="80"/>
      <c r="L110" s="80"/>
      <c r="M110" s="80"/>
      <c r="N110" s="80"/>
    </row>
    <row r="111" spans="1:14" x14ac:dyDescent="0.75">
      <c r="A111" s="4" t="s">
        <v>73</v>
      </c>
      <c r="B111" s="4"/>
      <c r="C111" s="4"/>
      <c r="D111" s="4"/>
      <c r="E111" s="4"/>
      <c r="F111" s="5"/>
      <c r="G111" s="59">
        <f>SUM(G31:G37,G56:G58,G63:G67,G81:G89)</f>
        <v>2530</v>
      </c>
      <c r="H111" s="23"/>
      <c r="I111" s="5"/>
      <c r="J111" s="77">
        <f>SUM(H111-(H111/100*I111))*G111</f>
        <v>0</v>
      </c>
      <c r="K111" s="80"/>
      <c r="L111" s="80"/>
      <c r="M111" s="80"/>
      <c r="N111" s="80"/>
    </row>
    <row r="112" spans="1:14" x14ac:dyDescent="0.75">
      <c r="A112" s="80"/>
      <c r="B112" s="80"/>
      <c r="C112" s="80"/>
      <c r="D112" s="80"/>
      <c r="E112" s="80"/>
      <c r="F112" s="80"/>
      <c r="G112" s="80"/>
      <c r="H112" s="80"/>
      <c r="I112" s="80"/>
      <c r="J112" s="80"/>
      <c r="K112" s="80"/>
      <c r="L112" s="80"/>
      <c r="M112" s="80"/>
      <c r="N112" s="80"/>
    </row>
    <row r="113" spans="1:14" x14ac:dyDescent="0.75">
      <c r="A113" s="80"/>
      <c r="B113" s="80"/>
      <c r="C113" s="80"/>
      <c r="D113" s="80"/>
      <c r="E113" s="80"/>
      <c r="F113" s="80"/>
      <c r="G113" s="80"/>
      <c r="H113" s="80"/>
      <c r="I113" s="80"/>
      <c r="J113" s="80"/>
      <c r="K113" s="80"/>
      <c r="L113" s="80"/>
      <c r="M113" s="80"/>
      <c r="N113" s="80"/>
    </row>
    <row r="114" spans="1:14" x14ac:dyDescent="0.75">
      <c r="A114" s="108"/>
      <c r="B114" s="108"/>
      <c r="C114" s="108"/>
      <c r="D114" s="108"/>
      <c r="E114" s="108"/>
      <c r="F114" s="108"/>
      <c r="G114" s="108"/>
      <c r="H114" s="108"/>
      <c r="I114" s="108"/>
      <c r="J114" s="108"/>
      <c r="K114" s="80"/>
      <c r="L114" s="80"/>
      <c r="M114" s="80"/>
      <c r="N114" s="80"/>
    </row>
    <row r="115" spans="1:14" ht="44.25" x14ac:dyDescent="1.45">
      <c r="A115" s="110" t="s">
        <v>116</v>
      </c>
      <c r="B115" s="111"/>
      <c r="C115" s="111"/>
      <c r="D115" s="111"/>
      <c r="E115" s="111"/>
      <c r="F115" s="111"/>
      <c r="G115" s="111"/>
      <c r="H115" s="111"/>
      <c r="I115" s="71" t="s">
        <v>117</v>
      </c>
      <c r="J115" s="73" t="s">
        <v>82</v>
      </c>
      <c r="K115" s="80"/>
      <c r="L115" s="80"/>
      <c r="M115" s="80"/>
      <c r="N115" s="80"/>
    </row>
    <row r="116" spans="1:14" ht="16" x14ac:dyDescent="0.8">
      <c r="A116" s="104" t="s">
        <v>119</v>
      </c>
      <c r="B116" s="105"/>
      <c r="C116" s="105"/>
      <c r="D116" s="105"/>
      <c r="E116" s="105"/>
      <c r="F116" s="105"/>
      <c r="G116" s="105"/>
      <c r="H116" s="105"/>
      <c r="I116" s="70">
        <f>G25</f>
        <v>0</v>
      </c>
      <c r="J116" s="72">
        <f>SUM(J31:J38,J41:J53,J56:J68,J71:J74,J77:J78,J81:J89,J92,J95:J96,J99:J105,J108,J111,)</f>
        <v>0</v>
      </c>
      <c r="K116" s="80"/>
      <c r="L116" s="80"/>
      <c r="M116" s="80"/>
      <c r="N116" s="80"/>
    </row>
    <row r="117" spans="1:14" x14ac:dyDescent="0.75">
      <c r="A117" s="107"/>
      <c r="B117" s="107"/>
      <c r="C117" s="107"/>
      <c r="D117" s="107"/>
      <c r="E117" s="107"/>
      <c r="F117" s="107"/>
      <c r="G117" s="107"/>
      <c r="H117" s="107"/>
      <c r="I117" s="107"/>
      <c r="J117" s="107"/>
      <c r="K117" s="80"/>
      <c r="L117" s="80"/>
      <c r="M117" s="80"/>
      <c r="N117" s="80"/>
    </row>
    <row r="118" spans="1:14" ht="14.5" customHeight="1" x14ac:dyDescent="0.75">
      <c r="A118" s="66"/>
      <c r="B118" s="67"/>
      <c r="C118" s="67"/>
      <c r="D118" s="67"/>
      <c r="E118" s="67"/>
      <c r="F118" s="67"/>
      <c r="G118" s="68"/>
      <c r="H118" s="69"/>
      <c r="I118" s="112" t="s">
        <v>120</v>
      </c>
      <c r="J118" s="113"/>
      <c r="K118" s="80"/>
      <c r="L118" s="80"/>
      <c r="M118" s="80"/>
      <c r="N118" s="80"/>
    </row>
    <row r="119" spans="1:14" ht="24.25" thickBot="1" x14ac:dyDescent="1.25">
      <c r="A119" s="104" t="s">
        <v>118</v>
      </c>
      <c r="B119" s="105"/>
      <c r="C119" s="105"/>
      <c r="D119" s="105"/>
      <c r="E119" s="105"/>
      <c r="F119" s="105"/>
      <c r="G119" s="105"/>
      <c r="H119" s="106"/>
      <c r="I119" s="102">
        <f>SUM(J116,I116)</f>
        <v>0</v>
      </c>
      <c r="J119" s="103"/>
      <c r="K119" s="80"/>
      <c r="L119" s="80"/>
      <c r="M119" s="80"/>
      <c r="N119" s="80"/>
    </row>
    <row r="120" spans="1:14" x14ac:dyDescent="0.75">
      <c r="A120" s="82"/>
      <c r="B120" s="82"/>
      <c r="C120" s="82"/>
      <c r="D120" s="82"/>
      <c r="E120" s="82"/>
      <c r="F120" s="82"/>
      <c r="G120" s="82"/>
      <c r="H120" s="82"/>
      <c r="I120" s="82"/>
      <c r="J120" s="82"/>
      <c r="K120" s="80"/>
      <c r="L120" s="80"/>
      <c r="M120" s="80"/>
      <c r="N120" s="80"/>
    </row>
    <row r="121" spans="1:14" x14ac:dyDescent="0.75">
      <c r="A121" s="80"/>
      <c r="B121" s="80"/>
      <c r="C121" s="80"/>
      <c r="D121" s="80"/>
      <c r="E121" s="80"/>
      <c r="F121" s="80"/>
      <c r="G121" s="80"/>
      <c r="H121" s="80"/>
      <c r="I121" s="80"/>
      <c r="J121" s="80"/>
      <c r="K121" s="80"/>
      <c r="L121" s="80"/>
      <c r="M121" s="80"/>
      <c r="N121" s="80"/>
    </row>
    <row r="122" spans="1:14" x14ac:dyDescent="0.75">
      <c r="A122" s="80"/>
      <c r="B122" s="80"/>
      <c r="C122" s="80"/>
      <c r="D122" s="80"/>
      <c r="E122" s="80"/>
      <c r="F122" s="80"/>
      <c r="G122" s="80"/>
      <c r="H122" s="80"/>
      <c r="I122" s="80"/>
      <c r="J122" s="80"/>
      <c r="K122" s="80"/>
      <c r="L122" s="80"/>
      <c r="M122" s="80"/>
      <c r="N122" s="80"/>
    </row>
    <row r="123" spans="1:14" x14ac:dyDescent="0.75">
      <c r="K123" s="20"/>
    </row>
    <row r="124" spans="1:14" x14ac:dyDescent="0.75">
      <c r="K124" s="20"/>
    </row>
    <row r="125" spans="1:14" x14ac:dyDescent="0.75">
      <c r="K125" s="20"/>
    </row>
  </sheetData>
  <mergeCells count="33">
    <mergeCell ref="A22:F22"/>
    <mergeCell ref="A23:F23"/>
    <mergeCell ref="A25:F25"/>
    <mergeCell ref="A115:H115"/>
    <mergeCell ref="I118:J118"/>
    <mergeCell ref="A109:J109"/>
    <mergeCell ref="A97:J97"/>
    <mergeCell ref="A93:J93"/>
    <mergeCell ref="A79:J79"/>
    <mergeCell ref="A75:J75"/>
    <mergeCell ref="A69:J69"/>
    <mergeCell ref="A54:J54"/>
    <mergeCell ref="I119:J119"/>
    <mergeCell ref="A119:H119"/>
    <mergeCell ref="A116:H116"/>
    <mergeCell ref="A117:J117"/>
    <mergeCell ref="A112:J114"/>
    <mergeCell ref="A19:G19"/>
    <mergeCell ref="A39:J39"/>
    <mergeCell ref="A29:J29"/>
    <mergeCell ref="B28:E28"/>
    <mergeCell ref="K1:N122"/>
    <mergeCell ref="A120:J122"/>
    <mergeCell ref="A102:A105"/>
    <mergeCell ref="A24:F24"/>
    <mergeCell ref="D3:J17"/>
    <mergeCell ref="A1:J1"/>
    <mergeCell ref="A3:B3"/>
    <mergeCell ref="B102:E102"/>
    <mergeCell ref="B103:E103"/>
    <mergeCell ref="B104:E104"/>
    <mergeCell ref="B105:E105"/>
    <mergeCell ref="A90:J90"/>
  </mergeCells>
  <phoneticPr fontId="3" type="noConversion"/>
  <conditionalFormatting sqref="F108 F51:F52 F89">
    <cfRule type="expression" dxfId="1626" priority="328">
      <formula>ISBLANK(F51:F54)</formula>
    </cfRule>
    <cfRule type="expression" dxfId="1625" priority="329">
      <formula>"ALS(ISLEEG)"</formula>
    </cfRule>
    <cfRule type="expression" dxfId="1624" priority="330">
      <formula>ISBLANK</formula>
    </cfRule>
    <cfRule type="expression" dxfId="1623" priority="331">
      <formula>ISLEEG</formula>
    </cfRule>
  </conditionalFormatting>
  <conditionalFormatting sqref="H108 H103:H105 H111 F58:F59 H58:H59">
    <cfRule type="expression" dxfId="1622" priority="327">
      <formula>ISBLANK(F58:F130)</formula>
    </cfRule>
  </conditionalFormatting>
  <conditionalFormatting sqref="F53">
    <cfRule type="expression" dxfId="1621" priority="312">
      <formula>ISBLANK(F53:F56)</formula>
    </cfRule>
    <cfRule type="expression" dxfId="1620" priority="313">
      <formula>"ALS(ISLEEG)"</formula>
    </cfRule>
    <cfRule type="expression" dxfId="1619" priority="314">
      <formula>ISBLANK</formula>
    </cfRule>
    <cfRule type="expression" dxfId="1618" priority="315">
      <formula>ISLEEG</formula>
    </cfRule>
  </conditionalFormatting>
  <conditionalFormatting sqref="H99:H102 H60:H61 F60:F61">
    <cfRule type="expression" dxfId="1617" priority="311">
      <formula>ISBLANK(F60:F131)</formula>
    </cfRule>
  </conditionalFormatting>
  <conditionalFormatting sqref="F71:F72">
    <cfRule type="expression" dxfId="1616" priority="302">
      <formula>ISBLANK(F71:F74)</formula>
    </cfRule>
    <cfRule type="expression" dxfId="1615" priority="303">
      <formula>"ALS(ISLEEG)"</formula>
    </cfRule>
    <cfRule type="expression" dxfId="1614" priority="304">
      <formula>ISBLANK</formula>
    </cfRule>
    <cfRule type="expression" dxfId="1613" priority="305">
      <formula>ISLEEG</formula>
    </cfRule>
  </conditionalFormatting>
  <conditionalFormatting sqref="F74">
    <cfRule type="expression" dxfId="1612" priority="297">
      <formula>ISBLANK(F74:F77)</formula>
    </cfRule>
    <cfRule type="expression" dxfId="1611" priority="298">
      <formula>"ALS(ISLEEG)"</formula>
    </cfRule>
    <cfRule type="expression" dxfId="1610" priority="299">
      <formula>ISBLANK</formula>
    </cfRule>
    <cfRule type="expression" dxfId="1609" priority="300">
      <formula>ISLEEG</formula>
    </cfRule>
  </conditionalFormatting>
  <conditionalFormatting sqref="F74 H80:H82 F71:F72 H70:H72 H76:H78 F81:F82 H74">
    <cfRule type="expression" dxfId="1608" priority="296">
      <formula>ISBLANK(F70:F137)</formula>
    </cfRule>
  </conditionalFormatting>
  <conditionalFormatting sqref="A4">
    <cfRule type="expression" dxfId="1607" priority="277">
      <formula>ISBLANK(A4:A26)</formula>
    </cfRule>
    <cfRule type="expression" dxfId="1606" priority="278">
      <formula>"ALS(ISLEEG)"</formula>
    </cfRule>
    <cfRule type="expression" dxfId="1605" priority="279">
      <formula>ISBLANK</formula>
    </cfRule>
    <cfRule type="expression" dxfId="1604" priority="280">
      <formula>ISLEEG</formula>
    </cfRule>
  </conditionalFormatting>
  <conditionalFormatting sqref="A4">
    <cfRule type="expression" dxfId="1603" priority="276">
      <formula>ISBLANK(A4:A107)</formula>
    </cfRule>
  </conditionalFormatting>
  <conditionalFormatting sqref="B4">
    <cfRule type="expression" dxfId="1602" priority="272">
      <formula>ISBLANK(B4:B26)</formula>
    </cfRule>
    <cfRule type="expression" dxfId="1601" priority="273">
      <formula>"ALS(ISLEEG)"</formula>
    </cfRule>
    <cfRule type="expression" dxfId="1600" priority="274">
      <formula>ISBLANK</formula>
    </cfRule>
    <cfRule type="expression" dxfId="1599" priority="275">
      <formula>ISLEEG</formula>
    </cfRule>
  </conditionalFormatting>
  <conditionalFormatting sqref="B4">
    <cfRule type="expression" dxfId="1598" priority="271">
      <formula>ISBLANK(B4:B107)</formula>
    </cfRule>
  </conditionalFormatting>
  <conditionalFormatting sqref="I116">
    <cfRule type="cellIs" dxfId="1597" priority="264" operator="greaterThan">
      <formula>7500</formula>
    </cfRule>
  </conditionalFormatting>
  <conditionalFormatting sqref="I108 I99:I105 I111">
    <cfRule type="expression" dxfId="1596" priority="49">
      <formula>ISBLANK(I99:I165)</formula>
    </cfRule>
  </conditionalFormatting>
  <conditionalFormatting sqref="I99:I105">
    <cfRule type="expression" dxfId="1595" priority="212">
      <formula>ISLEEG</formula>
    </cfRule>
  </conditionalFormatting>
  <conditionalFormatting sqref="I108">
    <cfRule type="expression" dxfId="1594" priority="207">
      <formula>ISLEEG</formula>
    </cfRule>
  </conditionalFormatting>
  <conditionalFormatting sqref="J111 J31:J38">
    <cfRule type="cellIs" dxfId="1593" priority="197" operator="greaterThan">
      <formula>0</formula>
    </cfRule>
  </conditionalFormatting>
  <conditionalFormatting sqref="B9:B16">
    <cfRule type="cellIs" dxfId="1592" priority="196" operator="greaterThan">
      <formula>0</formula>
    </cfRule>
  </conditionalFormatting>
  <conditionalFormatting sqref="B6">
    <cfRule type="expression" dxfId="1591" priority="192">
      <formula>ISBLANK(B6:B18)</formula>
    </cfRule>
    <cfRule type="expression" dxfId="1590" priority="193">
      <formula>"ALS(ISLEEG)"</formula>
    </cfRule>
    <cfRule type="expression" dxfId="1589" priority="194">
      <formula>ISBLANK</formula>
    </cfRule>
    <cfRule type="expression" dxfId="1588" priority="195">
      <formula>ISLEEG</formula>
    </cfRule>
  </conditionalFormatting>
  <conditionalFormatting sqref="B6">
    <cfRule type="expression" dxfId="1587" priority="191">
      <formula>ISBLANK(B6:B99)</formula>
    </cfRule>
  </conditionalFormatting>
  <conditionalFormatting sqref="G25">
    <cfRule type="cellIs" dxfId="1586" priority="78" operator="between">
      <formula>0.00001</formula>
      <formula>7500</formula>
    </cfRule>
    <cfRule type="cellIs" dxfId="1585" priority="83" operator="greaterThan">
      <formula>7500</formula>
    </cfRule>
  </conditionalFormatting>
  <conditionalFormatting sqref="B8">
    <cfRule type="containsText" dxfId="1584" priority="184" operator="containsText" text="Ongeldig">
      <formula>NOT(ISERROR(SEARCH("Ongeldig",B8)))</formula>
    </cfRule>
    <cfRule type="expression" dxfId="1583" priority="186">
      <formula>ISBLANK(B8:B18)</formula>
    </cfRule>
    <cfRule type="expression" dxfId="1582" priority="187">
      <formula>"ALS(ISLEEG)"</formula>
    </cfRule>
    <cfRule type="expression" dxfId="1581" priority="188">
      <formula>ISBLANK</formula>
    </cfRule>
    <cfRule type="expression" dxfId="1580" priority="189">
      <formula>ISLEEG</formula>
    </cfRule>
  </conditionalFormatting>
  <conditionalFormatting sqref="B8">
    <cfRule type="expression" dxfId="1579" priority="185">
      <formula>ISBLANK(B8:B99)</formula>
    </cfRule>
  </conditionalFormatting>
  <conditionalFormatting sqref="F99:F105">
    <cfRule type="expression" dxfId="1578" priority="131">
      <formula>ISBLANK(F99:F104)</formula>
    </cfRule>
    <cfRule type="expression" dxfId="1577" priority="132">
      <formula>"ALS(ISLEEG)"</formula>
    </cfRule>
    <cfRule type="expression" dxfId="1576" priority="133">
      <formula>ISBLANK</formula>
    </cfRule>
    <cfRule type="expression" dxfId="1575" priority="134">
      <formula>ISLEEG</formula>
    </cfRule>
  </conditionalFormatting>
  <conditionalFormatting sqref="F108">
    <cfRule type="expression" dxfId="1574" priority="125">
      <formula>ISBLANK(F108:F176)</formula>
    </cfRule>
  </conditionalFormatting>
  <conditionalFormatting sqref="F111">
    <cfRule type="expression" dxfId="1573" priority="121">
      <formula>ISBLANK(F111:F114)</formula>
    </cfRule>
    <cfRule type="expression" dxfId="1572" priority="122">
      <formula>"ALS(ISLEEG)"</formula>
    </cfRule>
    <cfRule type="expression" dxfId="1571" priority="123">
      <formula>ISBLANK</formula>
    </cfRule>
    <cfRule type="expression" dxfId="1570" priority="124">
      <formula>ISLEEG</formula>
    </cfRule>
  </conditionalFormatting>
  <conditionalFormatting sqref="F111">
    <cfRule type="expression" dxfId="1569" priority="120">
      <formula>ISBLANK(F111:F179)</formula>
    </cfRule>
  </conditionalFormatting>
  <conditionalFormatting sqref="J111 J31:J38">
    <cfRule type="cellIs" dxfId="1568" priority="119" operator="greaterThan">
      <formula>0</formula>
    </cfRule>
  </conditionalFormatting>
  <conditionalFormatting sqref="B7">
    <cfRule type="cellIs" dxfId="1567" priority="118" operator="greaterThan">
      <formula>0</formula>
    </cfRule>
  </conditionalFormatting>
  <conditionalFormatting sqref="B7">
    <cfRule type="cellIs" dxfId="1566" priority="117" operator="greaterThan">
      <formula>0</formula>
    </cfRule>
  </conditionalFormatting>
  <conditionalFormatting sqref="J41:J52">
    <cfRule type="cellIs" dxfId="1565" priority="116" operator="greaterThan">
      <formula>0</formula>
    </cfRule>
  </conditionalFormatting>
  <conditionalFormatting sqref="J41:J52">
    <cfRule type="cellIs" dxfId="1564" priority="115" operator="greaterThan">
      <formula>0</formula>
    </cfRule>
  </conditionalFormatting>
  <conditionalFormatting sqref="J53">
    <cfRule type="cellIs" dxfId="1563" priority="114" operator="greaterThan">
      <formula>0</formula>
    </cfRule>
  </conditionalFormatting>
  <conditionalFormatting sqref="J53">
    <cfRule type="cellIs" dxfId="1562" priority="113" operator="greaterThan">
      <formula>0</formula>
    </cfRule>
  </conditionalFormatting>
  <conditionalFormatting sqref="J56:J61">
    <cfRule type="cellIs" dxfId="1561" priority="112" operator="greaterThan">
      <formula>0</formula>
    </cfRule>
  </conditionalFormatting>
  <conditionalFormatting sqref="J56:J61">
    <cfRule type="cellIs" dxfId="1560" priority="111" operator="greaterThan">
      <formula>0</formula>
    </cfRule>
  </conditionalFormatting>
  <conditionalFormatting sqref="J63:J68">
    <cfRule type="cellIs" dxfId="1559" priority="110" operator="greaterThan">
      <formula>0</formula>
    </cfRule>
  </conditionalFormatting>
  <conditionalFormatting sqref="J63:J68">
    <cfRule type="cellIs" dxfId="1558" priority="109" operator="greaterThan">
      <formula>0</formula>
    </cfRule>
  </conditionalFormatting>
  <conditionalFormatting sqref="J71:J72">
    <cfRule type="cellIs" dxfId="1557" priority="108" operator="greaterThan">
      <formula>0</formula>
    </cfRule>
  </conditionalFormatting>
  <conditionalFormatting sqref="J71:J72">
    <cfRule type="cellIs" dxfId="1556" priority="107" operator="greaterThan">
      <formula>0</formula>
    </cfRule>
  </conditionalFormatting>
  <conditionalFormatting sqref="J74">
    <cfRule type="cellIs" dxfId="1555" priority="106" operator="greaterThan">
      <formula>0</formula>
    </cfRule>
  </conditionalFormatting>
  <conditionalFormatting sqref="J74">
    <cfRule type="cellIs" dxfId="1554" priority="105" operator="greaterThan">
      <formula>0</formula>
    </cfRule>
  </conditionalFormatting>
  <conditionalFormatting sqref="J77:J78">
    <cfRule type="cellIs" dxfId="1553" priority="104" operator="greaterThan">
      <formula>0</formula>
    </cfRule>
  </conditionalFormatting>
  <conditionalFormatting sqref="J77:J78">
    <cfRule type="cellIs" dxfId="1552" priority="103" operator="greaterThan">
      <formula>0</formula>
    </cfRule>
  </conditionalFormatting>
  <conditionalFormatting sqref="J81:J89">
    <cfRule type="cellIs" dxfId="1551" priority="102" operator="greaterThan">
      <formula>0</formula>
    </cfRule>
  </conditionalFormatting>
  <conditionalFormatting sqref="J81:J89">
    <cfRule type="cellIs" dxfId="1550" priority="101" operator="greaterThan">
      <formula>0</formula>
    </cfRule>
  </conditionalFormatting>
  <conditionalFormatting sqref="J92">
    <cfRule type="cellIs" dxfId="1549" priority="100" operator="greaterThan">
      <formula>0</formula>
    </cfRule>
  </conditionalFormatting>
  <conditionalFormatting sqref="J92">
    <cfRule type="cellIs" dxfId="1548" priority="99" operator="greaterThan">
      <formula>0</formula>
    </cfRule>
  </conditionalFormatting>
  <conditionalFormatting sqref="J95:J96">
    <cfRule type="cellIs" dxfId="1547" priority="98" operator="greaterThan">
      <formula>0</formula>
    </cfRule>
  </conditionalFormatting>
  <conditionalFormatting sqref="J95:J96">
    <cfRule type="cellIs" dxfId="1546" priority="97" operator="greaterThan">
      <formula>0</formula>
    </cfRule>
  </conditionalFormatting>
  <conditionalFormatting sqref="J99:J105">
    <cfRule type="cellIs" dxfId="1545" priority="94" operator="greaterThan">
      <formula>0</formula>
    </cfRule>
  </conditionalFormatting>
  <conditionalFormatting sqref="J99:J105">
    <cfRule type="cellIs" dxfId="1544" priority="93" operator="greaterThan">
      <formula>0</formula>
    </cfRule>
  </conditionalFormatting>
  <conditionalFormatting sqref="J108">
    <cfRule type="cellIs" dxfId="1543" priority="92" operator="greaterThan">
      <formula>0</formula>
    </cfRule>
  </conditionalFormatting>
  <conditionalFormatting sqref="J108">
    <cfRule type="cellIs" dxfId="1542" priority="91" operator="greaterThan">
      <formula>0</formula>
    </cfRule>
  </conditionalFormatting>
  <conditionalFormatting sqref="G22">
    <cfRule type="cellIs" dxfId="1541" priority="82" operator="greaterThan">
      <formula>1250</formula>
    </cfRule>
    <cfRule type="expression" dxfId="1540" priority="85">
      <formula>ISBLANK(G22:G25)</formula>
    </cfRule>
    <cfRule type="expression" dxfId="1539" priority="86">
      <formula>"ALS(ISLEEG)"</formula>
    </cfRule>
    <cfRule type="expression" dxfId="1538" priority="87">
      <formula>ISBLANK</formula>
    </cfRule>
    <cfRule type="expression" dxfId="1537" priority="88">
      <formula>ISLEEG</formula>
    </cfRule>
  </conditionalFormatting>
  <conditionalFormatting sqref="G22">
    <cfRule type="expression" dxfId="1536" priority="84">
      <formula>ISBLANK(G22:G106)</formula>
    </cfRule>
  </conditionalFormatting>
  <conditionalFormatting sqref="G24">
    <cfRule type="cellIs" dxfId="1535" priority="65" operator="greaterThan">
      <formula>15000</formula>
    </cfRule>
    <cfRule type="cellIs" dxfId="1534" priority="67" operator="greaterThan">
      <formula>0</formula>
    </cfRule>
  </conditionalFormatting>
  <conditionalFormatting sqref="G24">
    <cfRule type="cellIs" dxfId="1533" priority="66" operator="greaterThan">
      <formula>0</formula>
    </cfRule>
  </conditionalFormatting>
  <conditionalFormatting sqref="H91 H94:H96 F95:F96 H89 F89">
    <cfRule type="expression" dxfId="1532" priority="48">
      <formula>ISBLANK(F89:F152)</formula>
    </cfRule>
  </conditionalFormatting>
  <conditionalFormatting sqref="H98 H83:H84 F83:F84">
    <cfRule type="expression" dxfId="1531" priority="47">
      <formula>ISBLANK(F83:F149)</formula>
    </cfRule>
  </conditionalFormatting>
  <conditionalFormatting sqref="H107">
    <cfRule type="expression" dxfId="1530" priority="46">
      <formula>ISBLANK(H107:H173)</formula>
    </cfRule>
  </conditionalFormatting>
  <conditionalFormatting sqref="H110">
    <cfRule type="expression" dxfId="1529" priority="45">
      <formula>ISBLANK(H110:H176)</formula>
    </cfRule>
  </conditionalFormatting>
  <conditionalFormatting sqref="F32 H32 F42 F44 F78 F82">
    <cfRule type="expression" dxfId="1528" priority="929">
      <formula>ISLEEG</formula>
    </cfRule>
  </conditionalFormatting>
  <conditionalFormatting sqref="F92">
    <cfRule type="expression" dxfId="1527" priority="1069">
      <formula>ISBLANK(F92:F157)</formula>
    </cfRule>
  </conditionalFormatting>
  <conditionalFormatting sqref="F77:F78">
    <cfRule type="expression" dxfId="1526" priority="1454">
      <formula>ISBLANK(F77:F146)</formula>
    </cfRule>
  </conditionalFormatting>
  <conditionalFormatting sqref="I111 F96">
    <cfRule type="expression" dxfId="1525" priority="1471">
      <formula>ISBLANK(F96:F97)</formula>
    </cfRule>
    <cfRule type="expression" dxfId="1524" priority="1472">
      <formula>"ALS(ISLEEG)"</formula>
    </cfRule>
    <cfRule type="expression" dxfId="1523" priority="1473">
      <formula>ISBLANK</formula>
    </cfRule>
    <cfRule type="expression" dxfId="1522" priority="1474">
      <formula>ISLEEG</formula>
    </cfRule>
  </conditionalFormatting>
  <conditionalFormatting sqref="H43:H44 F43:F44">
    <cfRule type="expression" dxfId="1521" priority="2370">
      <formula>ISBLANK(F43:F120)</formula>
    </cfRule>
  </conditionalFormatting>
  <conditionalFormatting sqref="H40:H42 F41:F42">
    <cfRule type="expression" dxfId="1520" priority="2432">
      <formula>ISBLANK(F40:F118)</formula>
    </cfRule>
  </conditionalFormatting>
  <conditionalFormatting sqref="F37:F38 H37:H38">
    <cfRule type="expression" dxfId="1519" priority="2517">
      <formula>ISBLANK(F37:F116)</formula>
    </cfRule>
  </conditionalFormatting>
  <conditionalFormatting sqref="H35:H36 F35:F36">
    <cfRule type="expression" dxfId="1518" priority="2601">
      <formula>ISBLANK(F35:F115)</formula>
    </cfRule>
  </conditionalFormatting>
  <conditionalFormatting sqref="H33:H34 F33:F34">
    <cfRule type="expression" dxfId="1517" priority="2648">
      <formula>ISBLANK(F33:F114)</formula>
    </cfRule>
  </conditionalFormatting>
  <conditionalFormatting sqref="H31:H32 F31:F32">
    <cfRule type="expression" dxfId="1516" priority="2708">
      <formula>ISBLANK(F31:F113)</formula>
    </cfRule>
  </conditionalFormatting>
  <conditionalFormatting sqref="H45:H46 F45:F46">
    <cfRule type="expression" dxfId="1515" priority="3562">
      <formula>ISBLANK(F45:F121)</formula>
    </cfRule>
  </conditionalFormatting>
  <conditionalFormatting sqref="F95">
    <cfRule type="expression" dxfId="1514" priority="3632">
      <formula>ISBLANK(F95:F97)</formula>
    </cfRule>
    <cfRule type="expression" dxfId="1513" priority="3633">
      <formula>"ALS(ISLEEG)"</formula>
    </cfRule>
    <cfRule type="expression" dxfId="1512" priority="3634">
      <formula>ISBLANK</formula>
    </cfRule>
    <cfRule type="expression" dxfId="1511" priority="3635">
      <formula>ISLEEG</formula>
    </cfRule>
  </conditionalFormatting>
  <conditionalFormatting sqref="H47:H48 F47:F48">
    <cfRule type="expression" dxfId="1510" priority="3702">
      <formula>ISBLANK(F47:F122)</formula>
    </cfRule>
  </conditionalFormatting>
  <conditionalFormatting sqref="H49:H50 F49:F50">
    <cfRule type="expression" dxfId="1509" priority="3805">
      <formula>ISBLANK(F49:F123)</formula>
    </cfRule>
  </conditionalFormatting>
  <conditionalFormatting sqref="F56:F57 H55:H57 H51:H53 F51:F53">
    <cfRule type="expression" dxfId="1508" priority="3891">
      <formula>ISBLANK(F51:F124)</formula>
    </cfRule>
  </conditionalFormatting>
  <conditionalFormatting sqref="H63:H64 F63:F64">
    <cfRule type="expression" dxfId="1507" priority="4081">
      <formula>ISBLANK(F63:F133)</formula>
    </cfRule>
  </conditionalFormatting>
  <conditionalFormatting sqref="H85:H86 F85:F86">
    <cfRule type="expression" dxfId="1506" priority="4184">
      <formula>ISBLANK(F85:F150)</formula>
    </cfRule>
  </conditionalFormatting>
  <conditionalFormatting sqref="H65:H66 F65:F66">
    <cfRule type="expression" dxfId="1505" priority="4232">
      <formula>ISBLANK(F65:F134)</formula>
    </cfRule>
  </conditionalFormatting>
  <conditionalFormatting sqref="H87:H88 F87:F88">
    <cfRule type="expression" dxfId="1504" priority="4306">
      <formula>ISBLANK(F87:F151)</formula>
    </cfRule>
  </conditionalFormatting>
  <conditionalFormatting sqref="F67:F68 H67:H68">
    <cfRule type="expression" dxfId="1503" priority="4308">
      <formula>ISBLANK(F67:F135)</formula>
    </cfRule>
  </conditionalFormatting>
  <conditionalFormatting sqref="I31:I38">
    <cfRule type="expression" dxfId="1502" priority="4311">
      <formula>ISBLANK(I31:I109)</formula>
    </cfRule>
  </conditionalFormatting>
  <conditionalFormatting sqref="I41:I53">
    <cfRule type="expression" dxfId="1501" priority="9">
      <formula>ISBLANK(I41:I119)</formula>
    </cfRule>
  </conditionalFormatting>
  <conditionalFormatting sqref="I56:I61">
    <cfRule type="expression" dxfId="1500" priority="8">
      <formula>ISBLANK(I56:I134)</formula>
    </cfRule>
  </conditionalFormatting>
  <conditionalFormatting sqref="I63:I68">
    <cfRule type="expression" dxfId="1499" priority="7">
      <formula>ISBLANK(I63:I141)</formula>
    </cfRule>
  </conditionalFormatting>
  <conditionalFormatting sqref="I71:I72">
    <cfRule type="expression" dxfId="1498" priority="6">
      <formula>ISBLANK(I71:I149)</formula>
    </cfRule>
  </conditionalFormatting>
  <conditionalFormatting sqref="I74">
    <cfRule type="expression" dxfId="1497" priority="5">
      <formula>ISBLANK(I74:I152)</formula>
    </cfRule>
  </conditionalFormatting>
  <conditionalFormatting sqref="I77:I78">
    <cfRule type="expression" dxfId="1496" priority="4">
      <formula>ISBLANK(I77:I155)</formula>
    </cfRule>
  </conditionalFormatting>
  <conditionalFormatting sqref="I81:I89">
    <cfRule type="expression" dxfId="1495" priority="3">
      <formula>ISBLANK(I81:I159)</formula>
    </cfRule>
  </conditionalFormatting>
  <conditionalFormatting sqref="I92">
    <cfRule type="expression" dxfId="1494" priority="2">
      <formula>ISBLANK(I92:I170)</formula>
    </cfRule>
  </conditionalFormatting>
  <conditionalFormatting sqref="I95:I96">
    <cfRule type="expression" dxfId="1493" priority="1">
      <formula>ISBLANK(I95:I173)</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7852D-47A6-4235-8106-B21D30F39B9F}">
  <dimension ref="A2:H153"/>
  <sheetViews>
    <sheetView topLeftCell="A68" workbookViewId="0">
      <selection activeCell="B15" sqref="B15"/>
    </sheetView>
  </sheetViews>
  <sheetFormatPr defaultRowHeight="14.75" x14ac:dyDescent="0.75"/>
  <cols>
    <col min="1" max="1" width="34.81640625" style="1" customWidth="1"/>
    <col min="2" max="2" width="12.54296875" customWidth="1"/>
    <col min="3" max="3" width="19" style="2" bestFit="1" customWidth="1"/>
    <col min="4" max="4" width="19.81640625" style="2" bestFit="1" customWidth="1"/>
    <col min="5" max="5" width="10.54296875" style="2" bestFit="1" customWidth="1"/>
    <col min="6" max="6" width="18.54296875" style="2" bestFit="1" customWidth="1"/>
    <col min="7" max="7" width="41.54296875" customWidth="1"/>
    <col min="8" max="8" width="63.1796875" customWidth="1"/>
  </cols>
  <sheetData>
    <row r="2" spans="1:8" ht="33.75" x14ac:dyDescent="1.55">
      <c r="A2" s="79" t="s">
        <v>149</v>
      </c>
      <c r="B2" s="79"/>
      <c r="C2" s="79"/>
      <c r="D2" s="79"/>
      <c r="E2" s="79"/>
      <c r="F2" s="79"/>
      <c r="G2" s="79"/>
    </row>
    <row r="4" spans="1:8" ht="15.5" thickBot="1" x14ac:dyDescent="0.9">
      <c r="A4" s="1" t="s">
        <v>126</v>
      </c>
      <c r="D4" s="3" t="s">
        <v>127</v>
      </c>
    </row>
    <row r="5" spans="1:8" x14ac:dyDescent="0.75">
      <c r="A5" s="4" t="s">
        <v>130</v>
      </c>
      <c r="B5" s="4"/>
      <c r="D5" s="87" t="s">
        <v>158</v>
      </c>
      <c r="E5" s="88"/>
      <c r="F5" s="88"/>
      <c r="G5" s="88"/>
      <c r="H5" s="89"/>
    </row>
    <row r="6" spans="1:8" x14ac:dyDescent="0.75">
      <c r="A6" s="4" t="s">
        <v>106</v>
      </c>
      <c r="B6" s="74"/>
      <c r="D6" s="90"/>
      <c r="E6" s="91"/>
      <c r="F6" s="91"/>
      <c r="G6" s="91"/>
      <c r="H6" s="92"/>
    </row>
    <row r="7" spans="1:8" x14ac:dyDescent="0.75">
      <c r="A7" s="4" t="s">
        <v>107</v>
      </c>
      <c r="B7" s="5"/>
      <c r="D7" s="90"/>
      <c r="E7" s="91"/>
      <c r="F7" s="91"/>
      <c r="G7" s="91"/>
      <c r="H7" s="92"/>
    </row>
    <row r="8" spans="1:8" ht="15.5" thickBot="1" x14ac:dyDescent="0.9">
      <c r="A8" s="4" t="s">
        <v>109</v>
      </c>
      <c r="B8" s="52">
        <v>1</v>
      </c>
      <c r="D8" s="90"/>
      <c r="E8" s="91"/>
      <c r="F8" s="91"/>
      <c r="G8" s="91"/>
      <c r="H8" s="92"/>
    </row>
    <row r="9" spans="1:8" ht="15.5" thickBot="1" x14ac:dyDescent="0.9">
      <c r="A9" s="4" t="s">
        <v>128</v>
      </c>
      <c r="B9" s="13">
        <v>100</v>
      </c>
      <c r="D9" s="90"/>
      <c r="E9" s="91"/>
      <c r="F9" s="91"/>
      <c r="G9" s="91"/>
      <c r="H9" s="92"/>
    </row>
    <row r="10" spans="1:8" x14ac:dyDescent="0.75">
      <c r="A10" s="4" t="s">
        <v>129</v>
      </c>
      <c r="B10" s="5"/>
      <c r="D10" s="90"/>
      <c r="E10" s="91"/>
      <c r="F10" s="91"/>
      <c r="G10" s="91"/>
      <c r="H10" s="92"/>
    </row>
    <row r="11" spans="1:8" x14ac:dyDescent="0.75">
      <c r="A11" s="4" t="s">
        <v>121</v>
      </c>
      <c r="B11" s="5" t="s">
        <v>122</v>
      </c>
      <c r="D11" s="90"/>
      <c r="E11" s="91"/>
      <c r="F11" s="91"/>
      <c r="G11" s="91"/>
      <c r="H11" s="92"/>
    </row>
    <row r="12" spans="1:8" x14ac:dyDescent="0.75">
      <c r="D12" s="90"/>
      <c r="E12" s="91"/>
      <c r="F12" s="91"/>
      <c r="G12" s="91"/>
      <c r="H12" s="92"/>
    </row>
    <row r="13" spans="1:8" x14ac:dyDescent="0.75">
      <c r="D13" s="90"/>
      <c r="E13" s="91"/>
      <c r="F13" s="91"/>
      <c r="G13" s="91"/>
      <c r="H13" s="92"/>
    </row>
    <row r="14" spans="1:8" x14ac:dyDescent="0.75">
      <c r="D14" s="90"/>
      <c r="E14" s="91"/>
      <c r="F14" s="91"/>
      <c r="G14" s="91"/>
      <c r="H14" s="92"/>
    </row>
    <row r="15" spans="1:8" x14ac:dyDescent="0.75">
      <c r="D15" s="90"/>
      <c r="E15" s="91"/>
      <c r="F15" s="91"/>
      <c r="G15" s="91"/>
      <c r="H15" s="92"/>
    </row>
    <row r="16" spans="1:8" x14ac:dyDescent="0.75">
      <c r="D16" s="90"/>
      <c r="E16" s="91"/>
      <c r="F16" s="91"/>
      <c r="G16" s="91"/>
      <c r="H16" s="92"/>
    </row>
    <row r="17" spans="1:8" x14ac:dyDescent="0.75">
      <c r="D17" s="90"/>
      <c r="E17" s="91"/>
      <c r="F17" s="91"/>
      <c r="G17" s="91"/>
      <c r="H17" s="92"/>
    </row>
    <row r="18" spans="1:8" ht="15.5" thickBot="1" x14ac:dyDescent="0.9">
      <c r="D18" s="93"/>
      <c r="E18" s="94"/>
      <c r="F18" s="94"/>
      <c r="G18" s="94"/>
      <c r="H18" s="95"/>
    </row>
    <row r="19" spans="1:8" ht="15.5" thickBot="1" x14ac:dyDescent="0.9"/>
    <row r="20" spans="1:8" ht="15.5" thickBot="1" x14ac:dyDescent="0.9">
      <c r="A20" s="33" t="str">
        <f>Prijzenblad!A30</f>
        <v>Laptops</v>
      </c>
      <c r="B20" s="34"/>
      <c r="C20" s="35"/>
      <c r="D20" s="35"/>
      <c r="E20" s="35"/>
      <c r="F20" s="35"/>
      <c r="G20" s="34"/>
      <c r="H20" s="36"/>
    </row>
    <row r="21" spans="1:8" s="1" customFormat="1" x14ac:dyDescent="0.75">
      <c r="A21" s="16"/>
      <c r="B21" s="6" t="s">
        <v>30</v>
      </c>
      <c r="C21" s="7" t="s">
        <v>28</v>
      </c>
      <c r="D21" s="7" t="s">
        <v>34</v>
      </c>
      <c r="E21" s="7" t="s">
        <v>3</v>
      </c>
      <c r="F21" s="7" t="s">
        <v>26</v>
      </c>
      <c r="G21" s="8" t="s">
        <v>2</v>
      </c>
      <c r="H21" s="9" t="s">
        <v>29</v>
      </c>
    </row>
    <row r="22" spans="1:8" x14ac:dyDescent="0.75">
      <c r="A22" s="17"/>
      <c r="B22" s="10">
        <v>1</v>
      </c>
      <c r="C22" s="5"/>
      <c r="D22" s="59">
        <f>SUM(E22/100)*C22</f>
        <v>0</v>
      </c>
      <c r="E22" s="5"/>
      <c r="F22" s="5"/>
      <c r="G22" s="4"/>
      <c r="H22" s="4"/>
    </row>
    <row r="23" spans="1:8" x14ac:dyDescent="0.75">
      <c r="A23" s="17"/>
      <c r="B23" s="10">
        <v>2</v>
      </c>
      <c r="C23" s="5"/>
      <c r="D23" s="59">
        <f t="shared" ref="D23:D26" si="0">SUM(E23/100)*C23</f>
        <v>0</v>
      </c>
      <c r="E23" s="5"/>
      <c r="F23" s="5"/>
      <c r="G23" s="5"/>
      <c r="H23" s="5"/>
    </row>
    <row r="24" spans="1:8" x14ac:dyDescent="0.75">
      <c r="A24" s="17"/>
      <c r="B24" s="10">
        <v>3</v>
      </c>
      <c r="C24" s="5"/>
      <c r="D24" s="59">
        <f t="shared" si="0"/>
        <v>0</v>
      </c>
      <c r="E24" s="5"/>
      <c r="F24" s="5"/>
      <c r="G24" s="5"/>
      <c r="H24" s="5"/>
    </row>
    <row r="25" spans="1:8" x14ac:dyDescent="0.75">
      <c r="A25" s="17"/>
      <c r="B25" s="10">
        <v>4</v>
      </c>
      <c r="C25" s="5"/>
      <c r="D25" s="59">
        <f t="shared" si="0"/>
        <v>0</v>
      </c>
      <c r="E25" s="5"/>
      <c r="F25" s="5"/>
      <c r="G25" s="5"/>
      <c r="H25" s="5"/>
    </row>
    <row r="26" spans="1:8" x14ac:dyDescent="0.75">
      <c r="A26" s="17"/>
      <c r="B26" s="10">
        <v>5</v>
      </c>
      <c r="C26" s="5"/>
      <c r="D26" s="59">
        <f t="shared" si="0"/>
        <v>0</v>
      </c>
      <c r="E26" s="5"/>
      <c r="F26" s="5"/>
      <c r="G26" s="5"/>
      <c r="H26" s="5"/>
    </row>
    <row r="27" spans="1:8" ht="15.5" thickBot="1" x14ac:dyDescent="0.9">
      <c r="A27" s="18"/>
      <c r="B27" s="12" t="s">
        <v>4</v>
      </c>
      <c r="C27" s="13">
        <f>SUM(C22:C26)</f>
        <v>0</v>
      </c>
      <c r="D27" s="124">
        <f>SUM(D21:D26)</f>
        <v>0</v>
      </c>
      <c r="E27" s="5"/>
      <c r="F27" s="5"/>
      <c r="G27" s="5"/>
      <c r="H27" s="5"/>
    </row>
    <row r="28" spans="1:8" ht="15.5" thickBot="1" x14ac:dyDescent="0.9"/>
    <row r="29" spans="1:8" ht="15.5" thickBot="1" x14ac:dyDescent="0.9">
      <c r="A29" s="33" t="str">
        <f>Prijzenblad!A40</f>
        <v>Chromebooks</v>
      </c>
      <c r="B29" s="34"/>
      <c r="C29" s="35"/>
      <c r="D29" s="35"/>
      <c r="E29" s="35"/>
      <c r="F29" s="35"/>
      <c r="G29" s="34"/>
      <c r="H29" s="36"/>
    </row>
    <row r="30" spans="1:8" s="1" customFormat="1" x14ac:dyDescent="0.75">
      <c r="A30" s="16"/>
      <c r="B30" s="6" t="s">
        <v>30</v>
      </c>
      <c r="C30" s="7" t="s">
        <v>28</v>
      </c>
      <c r="D30" s="7" t="s">
        <v>34</v>
      </c>
      <c r="E30" s="7" t="s">
        <v>3</v>
      </c>
      <c r="F30" s="7" t="s">
        <v>26</v>
      </c>
      <c r="G30" s="8" t="s">
        <v>2</v>
      </c>
      <c r="H30" s="9" t="s">
        <v>29</v>
      </c>
    </row>
    <row r="31" spans="1:8" x14ac:dyDescent="0.75">
      <c r="A31" s="17"/>
      <c r="B31" s="10">
        <v>1</v>
      </c>
      <c r="C31" s="5"/>
      <c r="D31" s="59">
        <f>SUM(E31/100)*C31</f>
        <v>0</v>
      </c>
      <c r="E31" s="5"/>
      <c r="F31" s="5"/>
      <c r="G31" s="4"/>
      <c r="H31" s="4"/>
    </row>
    <row r="32" spans="1:8" x14ac:dyDescent="0.75">
      <c r="A32" s="17"/>
      <c r="B32" s="10">
        <v>2</v>
      </c>
      <c r="C32" s="5"/>
      <c r="D32" s="59">
        <f t="shared" ref="D32:D35" si="1">SUM(E32/100)*C32</f>
        <v>0</v>
      </c>
      <c r="E32" s="5"/>
      <c r="F32" s="5"/>
      <c r="G32" s="5"/>
      <c r="H32" s="5"/>
    </row>
    <row r="33" spans="1:8" x14ac:dyDescent="0.75">
      <c r="A33" s="17"/>
      <c r="B33" s="10">
        <v>3</v>
      </c>
      <c r="C33" s="5"/>
      <c r="D33" s="59">
        <f t="shared" si="1"/>
        <v>0</v>
      </c>
      <c r="E33" s="5"/>
      <c r="F33" s="5"/>
      <c r="G33" s="5"/>
      <c r="H33" s="5"/>
    </row>
    <row r="34" spans="1:8" x14ac:dyDescent="0.75">
      <c r="A34" s="17"/>
      <c r="B34" s="10">
        <v>4</v>
      </c>
      <c r="C34" s="5"/>
      <c r="D34" s="59">
        <f t="shared" si="1"/>
        <v>0</v>
      </c>
      <c r="E34" s="5"/>
      <c r="F34" s="5"/>
      <c r="G34" s="5"/>
      <c r="H34" s="5"/>
    </row>
    <row r="35" spans="1:8" x14ac:dyDescent="0.75">
      <c r="A35" s="17"/>
      <c r="B35" s="10">
        <v>5</v>
      </c>
      <c r="C35" s="5"/>
      <c r="D35" s="59">
        <f t="shared" si="1"/>
        <v>0</v>
      </c>
      <c r="E35" s="5"/>
      <c r="F35" s="5"/>
      <c r="G35" s="5"/>
      <c r="H35" s="5"/>
    </row>
    <row r="36" spans="1:8" ht="15.5" thickBot="1" x14ac:dyDescent="0.9">
      <c r="A36" s="18"/>
      <c r="B36" s="12" t="s">
        <v>4</v>
      </c>
      <c r="C36" s="13">
        <f>SUM(C31:C35)</f>
        <v>0</v>
      </c>
      <c r="D36" s="52">
        <f>SUM(D30:D35)</f>
        <v>0</v>
      </c>
      <c r="E36" s="5"/>
      <c r="F36" s="5"/>
      <c r="G36" s="5"/>
      <c r="H36" s="5"/>
    </row>
    <row r="37" spans="1:8" ht="15.5" thickBot="1" x14ac:dyDescent="0.9"/>
    <row r="38" spans="1:8" ht="15.5" thickBot="1" x14ac:dyDescent="0.9">
      <c r="A38" s="33" t="str">
        <f>Prijzenblad!A55</f>
        <v>Desktops</v>
      </c>
      <c r="B38" s="34"/>
      <c r="C38" s="35"/>
      <c r="D38" s="35"/>
      <c r="E38" s="35"/>
      <c r="F38" s="35"/>
      <c r="G38" s="34"/>
      <c r="H38" s="36"/>
    </row>
    <row r="39" spans="1:8" s="1" customFormat="1" x14ac:dyDescent="0.75">
      <c r="A39" s="16"/>
      <c r="B39" s="6" t="s">
        <v>30</v>
      </c>
      <c r="C39" s="7" t="s">
        <v>28</v>
      </c>
      <c r="D39" s="7" t="s">
        <v>34</v>
      </c>
      <c r="E39" s="7" t="s">
        <v>3</v>
      </c>
      <c r="F39" s="7" t="s">
        <v>26</v>
      </c>
      <c r="G39" s="8" t="s">
        <v>2</v>
      </c>
      <c r="H39" s="9" t="s">
        <v>29</v>
      </c>
    </row>
    <row r="40" spans="1:8" x14ac:dyDescent="0.75">
      <c r="A40" s="17"/>
      <c r="B40" s="10">
        <v>1</v>
      </c>
      <c r="C40" s="5"/>
      <c r="D40" s="59">
        <f>SUM(E40/100)*C40</f>
        <v>0</v>
      </c>
      <c r="E40" s="5"/>
      <c r="F40" s="5"/>
      <c r="G40" s="4"/>
      <c r="H40" s="4"/>
    </row>
    <row r="41" spans="1:8" x14ac:dyDescent="0.75">
      <c r="A41" s="17"/>
      <c r="B41" s="10">
        <v>2</v>
      </c>
      <c r="C41" s="5"/>
      <c r="D41" s="59">
        <f t="shared" ref="D41:D44" si="2">SUM(E41/100)*C41</f>
        <v>0</v>
      </c>
      <c r="E41" s="5"/>
      <c r="F41" s="5"/>
      <c r="G41" s="5"/>
      <c r="H41" s="5"/>
    </row>
    <row r="42" spans="1:8" x14ac:dyDescent="0.75">
      <c r="A42" s="17"/>
      <c r="B42" s="10">
        <v>3</v>
      </c>
      <c r="C42" s="5"/>
      <c r="D42" s="59">
        <f t="shared" si="2"/>
        <v>0</v>
      </c>
      <c r="E42" s="5"/>
      <c r="F42" s="5"/>
      <c r="G42" s="5"/>
      <c r="H42" s="5"/>
    </row>
    <row r="43" spans="1:8" x14ac:dyDescent="0.75">
      <c r="A43" s="17"/>
      <c r="B43" s="10">
        <v>4</v>
      </c>
      <c r="C43" s="5"/>
      <c r="D43" s="59">
        <f t="shared" si="2"/>
        <v>0</v>
      </c>
      <c r="E43" s="5"/>
      <c r="F43" s="5"/>
      <c r="G43" s="5"/>
      <c r="H43" s="5"/>
    </row>
    <row r="44" spans="1:8" x14ac:dyDescent="0.75">
      <c r="A44" s="17"/>
      <c r="B44" s="10">
        <v>5</v>
      </c>
      <c r="C44" s="5"/>
      <c r="D44" s="59">
        <f t="shared" si="2"/>
        <v>0</v>
      </c>
      <c r="E44" s="5"/>
      <c r="F44" s="5"/>
      <c r="G44" s="5"/>
      <c r="H44" s="5"/>
    </row>
    <row r="45" spans="1:8" ht="15.5" thickBot="1" x14ac:dyDescent="0.9">
      <c r="A45" s="18"/>
      <c r="B45" s="12" t="s">
        <v>4</v>
      </c>
      <c r="C45" s="13">
        <f>SUM(C40:C44)</f>
        <v>0</v>
      </c>
      <c r="D45" s="52">
        <f>SUM(D39:D44)</f>
        <v>0</v>
      </c>
      <c r="E45" s="5"/>
      <c r="F45" s="5"/>
      <c r="G45" s="5"/>
      <c r="H45" s="5"/>
    </row>
    <row r="46" spans="1:8" ht="15.5" thickBot="1" x14ac:dyDescent="0.9"/>
    <row r="47" spans="1:8" ht="15.5" thickBot="1" x14ac:dyDescent="0.9">
      <c r="A47" s="33" t="str">
        <f>Prijzenblad!A70</f>
        <v>Monitoren</v>
      </c>
      <c r="B47" s="34"/>
      <c r="C47" s="35"/>
      <c r="D47" s="35"/>
      <c r="E47" s="35"/>
      <c r="F47" s="35"/>
      <c r="G47" s="34"/>
      <c r="H47" s="36"/>
    </row>
    <row r="48" spans="1:8" s="1" customFormat="1" x14ac:dyDescent="0.75">
      <c r="A48" s="16"/>
      <c r="B48" s="6" t="s">
        <v>30</v>
      </c>
      <c r="C48" s="7" t="s">
        <v>28</v>
      </c>
      <c r="D48" s="7" t="s">
        <v>34</v>
      </c>
      <c r="E48" s="7" t="s">
        <v>3</v>
      </c>
      <c r="F48" s="7" t="s">
        <v>26</v>
      </c>
      <c r="G48" s="8" t="s">
        <v>2</v>
      </c>
      <c r="H48" s="9" t="s">
        <v>29</v>
      </c>
    </row>
    <row r="49" spans="1:8" x14ac:dyDescent="0.75">
      <c r="A49" s="17"/>
      <c r="B49" s="10">
        <v>1</v>
      </c>
      <c r="C49" s="5"/>
      <c r="D49" s="59">
        <f>SUM(E49/100)*C49</f>
        <v>0</v>
      </c>
      <c r="E49" s="5"/>
      <c r="F49" s="5"/>
      <c r="G49" s="4"/>
      <c r="H49" s="4"/>
    </row>
    <row r="50" spans="1:8" x14ac:dyDescent="0.75">
      <c r="A50" s="17"/>
      <c r="B50" s="10">
        <v>2</v>
      </c>
      <c r="C50" s="5"/>
      <c r="D50" s="59">
        <f t="shared" ref="D50:D53" si="3">SUM(E50/100)*C50</f>
        <v>0</v>
      </c>
      <c r="E50" s="5"/>
      <c r="F50" s="5"/>
      <c r="G50" s="5"/>
      <c r="H50" s="5"/>
    </row>
    <row r="51" spans="1:8" x14ac:dyDescent="0.75">
      <c r="A51" s="17"/>
      <c r="B51" s="10">
        <v>3</v>
      </c>
      <c r="C51" s="5"/>
      <c r="D51" s="59">
        <f t="shared" si="3"/>
        <v>0</v>
      </c>
      <c r="E51" s="5"/>
      <c r="F51" s="5"/>
      <c r="G51" s="5"/>
      <c r="H51" s="5"/>
    </row>
    <row r="52" spans="1:8" x14ac:dyDescent="0.75">
      <c r="A52" s="17"/>
      <c r="B52" s="10">
        <v>4</v>
      </c>
      <c r="C52" s="5"/>
      <c r="D52" s="59">
        <f t="shared" si="3"/>
        <v>0</v>
      </c>
      <c r="E52" s="5"/>
      <c r="F52" s="5"/>
      <c r="G52" s="5"/>
      <c r="H52" s="5"/>
    </row>
    <row r="53" spans="1:8" x14ac:dyDescent="0.75">
      <c r="A53" s="17"/>
      <c r="B53" s="10">
        <v>5</v>
      </c>
      <c r="C53" s="5"/>
      <c r="D53" s="59">
        <f t="shared" si="3"/>
        <v>0</v>
      </c>
      <c r="E53" s="5"/>
      <c r="F53" s="5"/>
      <c r="G53" s="5"/>
      <c r="H53" s="5"/>
    </row>
    <row r="54" spans="1:8" ht="15.5" thickBot="1" x14ac:dyDescent="0.9">
      <c r="A54" s="18"/>
      <c r="B54" s="12" t="s">
        <v>4</v>
      </c>
      <c r="C54" s="13">
        <f>SUM(C49:C53)</f>
        <v>0</v>
      </c>
      <c r="D54" s="52">
        <f>SUM(D48:D53)</f>
        <v>0</v>
      </c>
      <c r="E54" s="5"/>
      <c r="F54" s="5"/>
      <c r="G54" s="5"/>
      <c r="H54" s="5"/>
    </row>
    <row r="55" spans="1:8" ht="15.5" thickBot="1" x14ac:dyDescent="0.9"/>
    <row r="56" spans="1:8" ht="15.5" thickBot="1" x14ac:dyDescent="0.9">
      <c r="A56" s="33" t="str">
        <f>Prijzenblad!A76</f>
        <v>Accessoires</v>
      </c>
      <c r="B56" s="34"/>
      <c r="C56" s="35"/>
      <c r="D56" s="35"/>
      <c r="E56" s="35"/>
      <c r="F56" s="35"/>
      <c r="G56" s="34"/>
      <c r="H56" s="36"/>
    </row>
    <row r="57" spans="1:8" s="1" customFormat="1" x14ac:dyDescent="0.75">
      <c r="A57" s="16"/>
      <c r="B57" s="8" t="s">
        <v>30</v>
      </c>
      <c r="C57" s="7" t="s">
        <v>28</v>
      </c>
      <c r="D57" s="7" t="s">
        <v>34</v>
      </c>
      <c r="E57" s="7" t="s">
        <v>3</v>
      </c>
      <c r="F57" s="7" t="s">
        <v>26</v>
      </c>
      <c r="G57" s="8" t="s">
        <v>2</v>
      </c>
      <c r="H57" s="9" t="s">
        <v>29</v>
      </c>
    </row>
    <row r="58" spans="1:8" x14ac:dyDescent="0.75">
      <c r="A58" s="19"/>
      <c r="B58" s="4">
        <v>1</v>
      </c>
      <c r="C58" s="5"/>
      <c r="D58" s="59">
        <f>SUM(E58/100)*C58</f>
        <v>0</v>
      </c>
      <c r="E58" s="5"/>
      <c r="F58" s="5"/>
      <c r="G58" s="4"/>
      <c r="H58" s="4"/>
    </row>
    <row r="59" spans="1:8" x14ac:dyDescent="0.75">
      <c r="A59" s="17"/>
      <c r="B59" s="4">
        <v>2</v>
      </c>
      <c r="C59" s="5"/>
      <c r="D59" s="59">
        <f t="shared" ref="D59:D62" si="4">SUM(E59/100)*C59</f>
        <v>0</v>
      </c>
      <c r="E59" s="5"/>
      <c r="F59" s="5"/>
      <c r="G59" s="5"/>
      <c r="H59" s="5"/>
    </row>
    <row r="60" spans="1:8" x14ac:dyDescent="0.75">
      <c r="A60" s="17"/>
      <c r="B60" s="4">
        <v>3</v>
      </c>
      <c r="C60" s="5"/>
      <c r="D60" s="59">
        <f t="shared" si="4"/>
        <v>0</v>
      </c>
      <c r="E60" s="5"/>
      <c r="F60" s="5"/>
      <c r="G60" s="5"/>
      <c r="H60" s="5"/>
    </row>
    <row r="61" spans="1:8" x14ac:dyDescent="0.75">
      <c r="A61" s="17"/>
      <c r="B61" s="4">
        <v>4</v>
      </c>
      <c r="C61" s="5"/>
      <c r="D61" s="59">
        <f t="shared" si="4"/>
        <v>0</v>
      </c>
      <c r="E61" s="5"/>
      <c r="F61" s="5"/>
      <c r="G61" s="5"/>
      <c r="H61" s="5"/>
    </row>
    <row r="62" spans="1:8" x14ac:dyDescent="0.75">
      <c r="A62" s="17"/>
      <c r="B62" s="4">
        <v>5</v>
      </c>
      <c r="C62" s="5"/>
      <c r="D62" s="59">
        <f t="shared" si="4"/>
        <v>0</v>
      </c>
      <c r="E62" s="5"/>
      <c r="F62" s="5"/>
      <c r="G62" s="5"/>
      <c r="H62" s="5"/>
    </row>
    <row r="63" spans="1:8" ht="15.5" thickBot="1" x14ac:dyDescent="0.9">
      <c r="A63" s="18"/>
      <c r="B63" s="14" t="s">
        <v>4</v>
      </c>
      <c r="C63" s="13">
        <f>SUM(C58:C62)</f>
        <v>0</v>
      </c>
      <c r="D63" s="52">
        <f>SUM(D57:D62)</f>
        <v>0</v>
      </c>
      <c r="E63" s="5"/>
      <c r="F63" s="5"/>
      <c r="G63" s="5"/>
      <c r="H63" s="5"/>
    </row>
    <row r="64" spans="1:8" ht="15.5" thickBot="1" x14ac:dyDescent="0.9"/>
    <row r="65" spans="1:8" ht="15.5" thickBot="1" x14ac:dyDescent="0.9">
      <c r="A65" s="33" t="str">
        <f>Prijzenblad!A80</f>
        <v>Apple</v>
      </c>
      <c r="B65" s="34"/>
      <c r="C65" s="35"/>
      <c r="D65" s="35"/>
      <c r="E65" s="35"/>
      <c r="F65" s="35"/>
      <c r="G65" s="34"/>
      <c r="H65" s="36"/>
    </row>
    <row r="66" spans="1:8" s="1" customFormat="1" x14ac:dyDescent="0.75">
      <c r="A66" s="16"/>
      <c r="B66" s="8" t="s">
        <v>30</v>
      </c>
      <c r="C66" s="7" t="s">
        <v>28</v>
      </c>
      <c r="D66" s="7" t="s">
        <v>34</v>
      </c>
      <c r="E66" s="7" t="s">
        <v>3</v>
      </c>
      <c r="F66" s="7" t="s">
        <v>26</v>
      </c>
      <c r="G66" s="8" t="s">
        <v>2</v>
      </c>
      <c r="H66" s="9" t="s">
        <v>29</v>
      </c>
    </row>
    <row r="67" spans="1:8" x14ac:dyDescent="0.75">
      <c r="A67" s="17"/>
      <c r="B67" s="4">
        <v>1</v>
      </c>
      <c r="C67" s="5"/>
      <c r="D67" s="59">
        <f t="shared" ref="D67:D71" si="5">SUM(E67/100)*C67</f>
        <v>0</v>
      </c>
      <c r="E67" s="5"/>
      <c r="F67" s="4"/>
      <c r="G67" s="4"/>
      <c r="H67" s="4"/>
    </row>
    <row r="68" spans="1:8" x14ac:dyDescent="0.75">
      <c r="A68" s="17"/>
      <c r="B68" s="4">
        <v>2</v>
      </c>
      <c r="C68" s="5"/>
      <c r="D68" s="59">
        <f t="shared" si="5"/>
        <v>0</v>
      </c>
      <c r="E68" s="5"/>
      <c r="F68" s="5"/>
      <c r="G68" s="5"/>
      <c r="H68" s="5"/>
    </row>
    <row r="69" spans="1:8" x14ac:dyDescent="0.75">
      <c r="A69" s="17"/>
      <c r="B69" s="4">
        <v>3</v>
      </c>
      <c r="C69" s="5"/>
      <c r="D69" s="59">
        <f t="shared" si="5"/>
        <v>0</v>
      </c>
      <c r="E69" s="5"/>
      <c r="F69" s="5"/>
      <c r="G69" s="5"/>
      <c r="H69" s="5"/>
    </row>
    <row r="70" spans="1:8" x14ac:dyDescent="0.75">
      <c r="A70" s="17"/>
      <c r="B70" s="4">
        <v>4</v>
      </c>
      <c r="C70" s="5"/>
      <c r="D70" s="59">
        <f t="shared" si="5"/>
        <v>0</v>
      </c>
      <c r="E70" s="5"/>
      <c r="F70" s="5"/>
      <c r="G70" s="5"/>
      <c r="H70" s="5"/>
    </row>
    <row r="71" spans="1:8" x14ac:dyDescent="0.75">
      <c r="A71" s="17"/>
      <c r="B71" s="4">
        <v>5</v>
      </c>
      <c r="C71" s="5"/>
      <c r="D71" s="59">
        <f t="shared" si="5"/>
        <v>0</v>
      </c>
      <c r="E71" s="5"/>
      <c r="F71" s="5"/>
      <c r="G71" s="5"/>
      <c r="H71" s="5"/>
    </row>
    <row r="72" spans="1:8" ht="15.5" thickBot="1" x14ac:dyDescent="0.9">
      <c r="A72" s="18"/>
      <c r="B72" s="14" t="s">
        <v>4</v>
      </c>
      <c r="C72" s="13">
        <f>SUM(C67:C71)</f>
        <v>0</v>
      </c>
      <c r="D72" s="52">
        <f>SUM(D66:D71)</f>
        <v>0</v>
      </c>
      <c r="E72" s="5"/>
      <c r="F72" s="5"/>
      <c r="G72" s="5"/>
      <c r="H72" s="5"/>
    </row>
    <row r="73" spans="1:8" ht="15.5" thickBot="1" x14ac:dyDescent="0.9"/>
    <row r="74" spans="1:8" ht="15.5" thickBot="1" x14ac:dyDescent="0.9">
      <c r="A74" s="33" t="str">
        <f>Prijzenblad!A91</f>
        <v>Apple Accessoires</v>
      </c>
      <c r="B74" s="34"/>
      <c r="C74" s="35"/>
      <c r="D74" s="35"/>
      <c r="E74" s="35"/>
      <c r="F74" s="35"/>
      <c r="G74" s="34"/>
      <c r="H74" s="36"/>
    </row>
    <row r="75" spans="1:8" s="1" customFormat="1" x14ac:dyDescent="0.75">
      <c r="A75" s="16"/>
      <c r="B75" s="8" t="s">
        <v>30</v>
      </c>
      <c r="C75" s="7" t="s">
        <v>28</v>
      </c>
      <c r="D75" s="7" t="s">
        <v>34</v>
      </c>
      <c r="E75" s="7" t="s">
        <v>3</v>
      </c>
      <c r="F75" s="7" t="s">
        <v>26</v>
      </c>
      <c r="G75" s="8" t="s">
        <v>2</v>
      </c>
      <c r="H75" s="9" t="s">
        <v>29</v>
      </c>
    </row>
    <row r="76" spans="1:8" x14ac:dyDescent="0.75">
      <c r="A76" s="17"/>
      <c r="B76" s="4">
        <v>1</v>
      </c>
      <c r="C76" s="5"/>
      <c r="D76" s="59">
        <f>SUM(E76/100)*C76</f>
        <v>0</v>
      </c>
      <c r="E76" s="5"/>
      <c r="F76" s="4"/>
      <c r="G76" s="4"/>
      <c r="H76" s="4"/>
    </row>
    <row r="77" spans="1:8" x14ac:dyDescent="0.75">
      <c r="A77" s="17"/>
      <c r="B77" s="4">
        <v>2</v>
      </c>
      <c r="C77" s="5"/>
      <c r="D77" s="59">
        <f t="shared" ref="D77:D80" si="6">SUM(E77/100)*C77</f>
        <v>0</v>
      </c>
      <c r="E77" s="5"/>
      <c r="F77" s="5"/>
      <c r="G77" s="5"/>
      <c r="H77" s="5"/>
    </row>
    <row r="78" spans="1:8" x14ac:dyDescent="0.75">
      <c r="A78" s="17"/>
      <c r="B78" s="4">
        <v>3</v>
      </c>
      <c r="C78" s="5"/>
      <c r="D78" s="59">
        <f t="shared" si="6"/>
        <v>0</v>
      </c>
      <c r="E78" s="5"/>
      <c r="F78" s="5"/>
      <c r="G78" s="5"/>
      <c r="H78" s="5"/>
    </row>
    <row r="79" spans="1:8" x14ac:dyDescent="0.75">
      <c r="A79" s="17"/>
      <c r="B79" s="4">
        <v>4</v>
      </c>
      <c r="C79" s="5"/>
      <c r="D79" s="59">
        <f t="shared" si="6"/>
        <v>0</v>
      </c>
      <c r="E79" s="5"/>
      <c r="F79" s="5"/>
      <c r="G79" s="5"/>
      <c r="H79" s="5"/>
    </row>
    <row r="80" spans="1:8" x14ac:dyDescent="0.75">
      <c r="A80" s="17"/>
      <c r="B80" s="4">
        <v>5</v>
      </c>
      <c r="C80" s="5"/>
      <c r="D80" s="59">
        <f t="shared" si="6"/>
        <v>0</v>
      </c>
      <c r="E80" s="5"/>
      <c r="F80" s="5"/>
      <c r="G80" s="5"/>
      <c r="H80" s="5"/>
    </row>
    <row r="81" spans="1:8" ht="15.5" thickBot="1" x14ac:dyDescent="0.9">
      <c r="A81" s="18"/>
      <c r="B81" s="14" t="s">
        <v>4</v>
      </c>
      <c r="C81" s="13">
        <f>SUM(C76:C80)</f>
        <v>0</v>
      </c>
      <c r="D81" s="52">
        <f>SUM(D75:D80)</f>
        <v>0</v>
      </c>
      <c r="E81" s="5"/>
      <c r="F81" s="5"/>
      <c r="G81" s="5"/>
      <c r="H81" s="5"/>
    </row>
    <row r="82" spans="1:8" ht="15.5" thickBot="1" x14ac:dyDescent="0.9"/>
    <row r="83" spans="1:8" ht="15.5" thickBot="1" x14ac:dyDescent="0.9">
      <c r="A83" s="33" t="str">
        <f>Prijzenblad!A94</f>
        <v>Android smartphones</v>
      </c>
      <c r="B83" s="34"/>
      <c r="C83" s="35"/>
      <c r="D83" s="35"/>
      <c r="E83" s="35"/>
      <c r="F83" s="35"/>
      <c r="G83" s="34"/>
      <c r="H83" s="36"/>
    </row>
    <row r="84" spans="1:8" s="1" customFormat="1" x14ac:dyDescent="0.75">
      <c r="A84" s="16"/>
      <c r="B84" s="6" t="s">
        <v>30</v>
      </c>
      <c r="C84" s="7" t="s">
        <v>28</v>
      </c>
      <c r="D84" s="7" t="s">
        <v>34</v>
      </c>
      <c r="E84" s="7" t="s">
        <v>3</v>
      </c>
      <c r="F84" s="7" t="s">
        <v>26</v>
      </c>
      <c r="G84" s="8" t="s">
        <v>2</v>
      </c>
      <c r="H84" s="9" t="s">
        <v>29</v>
      </c>
    </row>
    <row r="85" spans="1:8" x14ac:dyDescent="0.75">
      <c r="A85" s="17"/>
      <c r="B85" s="10">
        <v>1</v>
      </c>
      <c r="C85" s="5"/>
      <c r="D85" s="59">
        <f>SUM(E85/100)*C85</f>
        <v>0</v>
      </c>
      <c r="E85" s="5"/>
      <c r="F85" s="5"/>
      <c r="G85" s="4"/>
      <c r="H85" s="4"/>
    </row>
    <row r="86" spans="1:8" x14ac:dyDescent="0.75">
      <c r="A86" s="17"/>
      <c r="B86" s="10">
        <v>2</v>
      </c>
      <c r="C86" s="5"/>
      <c r="D86" s="59">
        <f t="shared" ref="D86:D89" si="7">SUM(E86/100)*C86</f>
        <v>0</v>
      </c>
      <c r="E86" s="5"/>
      <c r="F86" s="5"/>
      <c r="G86" s="5"/>
      <c r="H86" s="5"/>
    </row>
    <row r="87" spans="1:8" x14ac:dyDescent="0.75">
      <c r="A87" s="17"/>
      <c r="B87" s="10">
        <v>3</v>
      </c>
      <c r="C87" s="5"/>
      <c r="D87" s="59">
        <f t="shared" si="7"/>
        <v>0</v>
      </c>
      <c r="E87" s="5"/>
      <c r="F87" s="5"/>
      <c r="G87" s="5"/>
      <c r="H87" s="5"/>
    </row>
    <row r="88" spans="1:8" x14ac:dyDescent="0.75">
      <c r="A88" s="17"/>
      <c r="B88" s="10">
        <v>4</v>
      </c>
      <c r="C88" s="5"/>
      <c r="D88" s="59">
        <f t="shared" si="7"/>
        <v>0</v>
      </c>
      <c r="E88" s="5"/>
      <c r="F88" s="5"/>
      <c r="G88" s="5"/>
      <c r="H88" s="5"/>
    </row>
    <row r="89" spans="1:8" x14ac:dyDescent="0.75">
      <c r="A89" s="17"/>
      <c r="B89" s="10">
        <v>5</v>
      </c>
      <c r="C89" s="5"/>
      <c r="D89" s="59">
        <f t="shared" si="7"/>
        <v>0</v>
      </c>
      <c r="E89" s="5"/>
      <c r="F89" s="5"/>
      <c r="G89" s="5"/>
      <c r="H89" s="5"/>
    </row>
    <row r="90" spans="1:8" ht="15.5" thickBot="1" x14ac:dyDescent="0.9">
      <c r="A90" s="18"/>
      <c r="B90" s="12" t="s">
        <v>4</v>
      </c>
      <c r="C90" s="13">
        <f>SUM(C85:C89)</f>
        <v>0</v>
      </c>
      <c r="D90" s="52">
        <f>SUM(D84:D89)</f>
        <v>0</v>
      </c>
      <c r="E90" s="5"/>
      <c r="F90" s="5"/>
      <c r="G90" s="5"/>
      <c r="H90" s="5"/>
    </row>
    <row r="91" spans="1:8" ht="15.5" thickBot="1" x14ac:dyDescent="0.9"/>
    <row r="92" spans="1:8" ht="15.5" thickBot="1" x14ac:dyDescent="0.9">
      <c r="A92" s="33" t="s">
        <v>72</v>
      </c>
      <c r="B92" s="34"/>
      <c r="C92" s="35"/>
      <c r="D92" s="35"/>
      <c r="E92" s="35"/>
      <c r="F92" s="35"/>
      <c r="G92" s="34"/>
      <c r="H92" s="36"/>
    </row>
    <row r="93" spans="1:8" s="1" customFormat="1" x14ac:dyDescent="0.75">
      <c r="A93" s="16"/>
      <c r="B93" s="6" t="s">
        <v>30</v>
      </c>
      <c r="C93" s="7" t="s">
        <v>28</v>
      </c>
      <c r="D93" s="7" t="s">
        <v>34</v>
      </c>
      <c r="E93" s="7" t="s">
        <v>3</v>
      </c>
      <c r="F93" s="7" t="s">
        <v>26</v>
      </c>
      <c r="G93" s="8" t="s">
        <v>2</v>
      </c>
      <c r="H93" s="9" t="s">
        <v>29</v>
      </c>
    </row>
    <row r="94" spans="1:8" x14ac:dyDescent="0.75">
      <c r="A94" s="17"/>
      <c r="B94" s="10">
        <v>1</v>
      </c>
      <c r="C94" s="5"/>
      <c r="D94" s="59">
        <f>SUM(E94/100)*C94</f>
        <v>0</v>
      </c>
      <c r="E94" s="5"/>
      <c r="F94" s="5"/>
      <c r="G94" s="5"/>
      <c r="H94" s="5"/>
    </row>
    <row r="95" spans="1:8" x14ac:dyDescent="0.75">
      <c r="A95" s="17"/>
      <c r="B95" s="10">
        <v>2</v>
      </c>
      <c r="C95" s="5"/>
      <c r="D95" s="59">
        <f t="shared" ref="D95:D98" si="8">SUM(E95/100)*C95</f>
        <v>0</v>
      </c>
      <c r="E95" s="5"/>
      <c r="F95" s="5"/>
      <c r="G95" s="5"/>
      <c r="H95" s="5"/>
    </row>
    <row r="96" spans="1:8" x14ac:dyDescent="0.75">
      <c r="A96" s="17"/>
      <c r="B96" s="10">
        <v>3</v>
      </c>
      <c r="C96" s="5"/>
      <c r="D96" s="59">
        <f t="shared" si="8"/>
        <v>0</v>
      </c>
      <c r="E96" s="5"/>
      <c r="F96" s="5"/>
      <c r="G96" s="5"/>
      <c r="H96" s="5"/>
    </row>
    <row r="97" spans="1:8" x14ac:dyDescent="0.75">
      <c r="A97" s="17"/>
      <c r="B97" s="10">
        <v>4</v>
      </c>
      <c r="C97" s="5"/>
      <c r="D97" s="59">
        <f t="shared" si="8"/>
        <v>0</v>
      </c>
      <c r="E97" s="5"/>
      <c r="F97" s="5"/>
      <c r="G97" s="5"/>
      <c r="H97" s="5"/>
    </row>
    <row r="98" spans="1:8" x14ac:dyDescent="0.75">
      <c r="A98" s="17"/>
      <c r="B98" s="10">
        <v>5</v>
      </c>
      <c r="C98" s="5"/>
      <c r="D98" s="59">
        <f t="shared" si="8"/>
        <v>0</v>
      </c>
      <c r="E98" s="5"/>
      <c r="F98" s="5"/>
      <c r="G98" s="5"/>
      <c r="H98" s="5"/>
    </row>
    <row r="99" spans="1:8" ht="15.5" thickBot="1" x14ac:dyDescent="0.9">
      <c r="A99" s="18"/>
      <c r="B99" s="12" t="s">
        <v>4</v>
      </c>
      <c r="C99" s="13">
        <f>SUM(C94:C98)</f>
        <v>0</v>
      </c>
      <c r="D99" s="52">
        <f>SUM(D93:D98)</f>
        <v>0</v>
      </c>
      <c r="E99" s="5"/>
      <c r="F99" s="5"/>
      <c r="G99" s="5"/>
      <c r="H99" s="5"/>
    </row>
    <row r="100" spans="1:8" ht="15.5" thickBot="1" x14ac:dyDescent="0.9"/>
    <row r="101" spans="1:8" ht="15.5" thickBot="1" x14ac:dyDescent="0.9">
      <c r="A101" s="33" t="str">
        <f>Prijzenblad!A98</f>
        <v>Aanvullende dienstverlening</v>
      </c>
      <c r="B101" s="34"/>
      <c r="C101" s="35"/>
      <c r="D101" s="35"/>
      <c r="E101" s="35"/>
      <c r="F101" s="35"/>
      <c r="G101" s="34"/>
      <c r="H101" s="36"/>
    </row>
    <row r="102" spans="1:8" s="1" customFormat="1" x14ac:dyDescent="0.75">
      <c r="A102" s="16"/>
      <c r="B102" s="6" t="s">
        <v>30</v>
      </c>
      <c r="C102" s="7" t="s">
        <v>28</v>
      </c>
      <c r="D102" s="7" t="s">
        <v>34</v>
      </c>
      <c r="E102" s="7" t="s">
        <v>3</v>
      </c>
      <c r="F102" s="7" t="s">
        <v>26</v>
      </c>
      <c r="G102" s="8" t="s">
        <v>2</v>
      </c>
      <c r="H102" s="9" t="s">
        <v>29</v>
      </c>
    </row>
    <row r="103" spans="1:8" x14ac:dyDescent="0.75">
      <c r="A103" s="17"/>
      <c r="B103" s="10">
        <v>1</v>
      </c>
      <c r="C103" s="5"/>
      <c r="D103" s="59">
        <f>SUM(E103/100)*C103</f>
        <v>0</v>
      </c>
      <c r="E103" s="5"/>
      <c r="F103" s="5"/>
      <c r="G103" s="5"/>
      <c r="H103" s="5"/>
    </row>
    <row r="104" spans="1:8" x14ac:dyDescent="0.75">
      <c r="A104" s="17"/>
      <c r="B104" s="10">
        <v>2</v>
      </c>
      <c r="C104" s="5"/>
      <c r="D104" s="59">
        <f t="shared" ref="D104:D107" si="9">SUM(E104/100)*C104</f>
        <v>0</v>
      </c>
      <c r="E104" s="5"/>
      <c r="F104" s="5"/>
      <c r="G104" s="5"/>
      <c r="H104" s="5"/>
    </row>
    <row r="105" spans="1:8" x14ac:dyDescent="0.75">
      <c r="A105" s="17"/>
      <c r="B105" s="10">
        <v>3</v>
      </c>
      <c r="C105" s="5"/>
      <c r="D105" s="59">
        <f t="shared" si="9"/>
        <v>0</v>
      </c>
      <c r="E105" s="5"/>
      <c r="F105" s="5"/>
      <c r="G105" s="5"/>
      <c r="H105" s="5"/>
    </row>
    <row r="106" spans="1:8" x14ac:dyDescent="0.75">
      <c r="A106" s="17"/>
      <c r="B106" s="10">
        <v>4</v>
      </c>
      <c r="C106" s="5"/>
      <c r="D106" s="59">
        <f t="shared" si="9"/>
        <v>0</v>
      </c>
      <c r="E106" s="5"/>
      <c r="F106" s="5"/>
      <c r="G106" s="5"/>
      <c r="H106" s="5"/>
    </row>
    <row r="107" spans="1:8" x14ac:dyDescent="0.75">
      <c r="A107" s="17"/>
      <c r="B107" s="10">
        <v>5</v>
      </c>
      <c r="C107" s="5"/>
      <c r="D107" s="59">
        <f t="shared" si="9"/>
        <v>0</v>
      </c>
      <c r="E107" s="5"/>
      <c r="F107" s="5"/>
      <c r="G107" s="5"/>
      <c r="H107" s="5"/>
    </row>
    <row r="108" spans="1:8" ht="15.5" thickBot="1" x14ac:dyDescent="0.9">
      <c r="A108" s="18"/>
      <c r="B108" s="12" t="s">
        <v>4</v>
      </c>
      <c r="C108" s="13">
        <f>SUM(C103:C107)</f>
        <v>0</v>
      </c>
      <c r="D108" s="52">
        <f>SUM(D102:D107)</f>
        <v>0</v>
      </c>
      <c r="E108" s="5"/>
      <c r="F108" s="5"/>
      <c r="G108" s="5"/>
      <c r="H108" s="5"/>
    </row>
    <row r="109" spans="1:8" ht="15.5" thickBot="1" x14ac:dyDescent="0.9"/>
    <row r="110" spans="1:8" ht="15.5" thickBot="1" x14ac:dyDescent="0.9">
      <c r="A110" s="33" t="str">
        <f>Prijzenblad!A107</f>
        <v>Opslag apparatuur (warehousing)</v>
      </c>
      <c r="B110" s="34"/>
      <c r="C110" s="35"/>
      <c r="D110" s="35"/>
      <c r="E110" s="35"/>
      <c r="F110" s="35"/>
      <c r="G110" s="34"/>
      <c r="H110" s="36"/>
    </row>
    <row r="111" spans="1:8" s="1" customFormat="1" x14ac:dyDescent="0.75">
      <c r="A111" s="16"/>
      <c r="B111" s="6" t="s">
        <v>30</v>
      </c>
      <c r="C111" s="7" t="s">
        <v>28</v>
      </c>
      <c r="D111" s="7" t="s">
        <v>34</v>
      </c>
      <c r="E111" s="7" t="s">
        <v>3</v>
      </c>
      <c r="F111" s="7" t="s">
        <v>26</v>
      </c>
      <c r="G111" s="8" t="s">
        <v>2</v>
      </c>
      <c r="H111" s="9" t="s">
        <v>29</v>
      </c>
    </row>
    <row r="112" spans="1:8" x14ac:dyDescent="0.75">
      <c r="A112" s="17"/>
      <c r="B112" s="10">
        <v>1</v>
      </c>
      <c r="C112" s="5"/>
      <c r="D112" s="59">
        <f>SUM(E112/100)*C112</f>
        <v>0</v>
      </c>
      <c r="E112" s="5"/>
      <c r="F112" s="5"/>
      <c r="G112" s="5"/>
      <c r="H112" s="5"/>
    </row>
    <row r="113" spans="1:8" x14ac:dyDescent="0.75">
      <c r="A113" s="17"/>
      <c r="B113" s="10">
        <v>2</v>
      </c>
      <c r="C113" s="5"/>
      <c r="D113" s="59">
        <f t="shared" ref="D113:D116" si="10">SUM(E113/100)*C113</f>
        <v>0</v>
      </c>
      <c r="E113" s="5"/>
      <c r="F113" s="5"/>
      <c r="G113" s="5"/>
      <c r="H113" s="5"/>
    </row>
    <row r="114" spans="1:8" x14ac:dyDescent="0.75">
      <c r="A114" s="17"/>
      <c r="B114" s="10">
        <v>3</v>
      </c>
      <c r="C114" s="5"/>
      <c r="D114" s="59">
        <f t="shared" si="10"/>
        <v>0</v>
      </c>
      <c r="E114" s="5"/>
      <c r="F114" s="5"/>
      <c r="G114" s="5"/>
      <c r="H114" s="5"/>
    </row>
    <row r="115" spans="1:8" x14ac:dyDescent="0.75">
      <c r="A115" s="17"/>
      <c r="B115" s="10">
        <v>4</v>
      </c>
      <c r="C115" s="5"/>
      <c r="D115" s="59">
        <f t="shared" si="10"/>
        <v>0</v>
      </c>
      <c r="E115" s="5"/>
      <c r="F115" s="5"/>
      <c r="G115" s="5"/>
      <c r="H115" s="5"/>
    </row>
    <row r="116" spans="1:8" x14ac:dyDescent="0.75">
      <c r="A116" s="17"/>
      <c r="B116" s="10">
        <v>5</v>
      </c>
      <c r="C116" s="5"/>
      <c r="D116" s="59">
        <f t="shared" si="10"/>
        <v>0</v>
      </c>
      <c r="E116" s="5"/>
      <c r="F116" s="5"/>
      <c r="G116" s="5"/>
      <c r="H116" s="5"/>
    </row>
    <row r="117" spans="1:8" ht="15.5" thickBot="1" x14ac:dyDescent="0.9">
      <c r="A117" s="18"/>
      <c r="B117" s="12" t="s">
        <v>4</v>
      </c>
      <c r="C117" s="13">
        <f>SUM(C112:C116)</f>
        <v>0</v>
      </c>
      <c r="D117" s="52">
        <f>SUM(D111:D116)</f>
        <v>0</v>
      </c>
      <c r="E117" s="5"/>
      <c r="F117" s="5"/>
      <c r="G117" s="5"/>
      <c r="H117" s="5"/>
    </row>
    <row r="118" spans="1:8" ht="15.5" thickBot="1" x14ac:dyDescent="0.9"/>
    <row r="119" spans="1:8" ht="15.5" thickBot="1" x14ac:dyDescent="0.9">
      <c r="A119" s="33" t="str">
        <f>Prijzenblad!A110</f>
        <v>End-of-life-cycle services</v>
      </c>
      <c r="B119" s="34"/>
      <c r="C119" s="35"/>
      <c r="D119" s="35"/>
      <c r="E119" s="35"/>
      <c r="F119" s="35"/>
      <c r="G119" s="34"/>
      <c r="H119" s="36"/>
    </row>
    <row r="120" spans="1:8" s="1" customFormat="1" x14ac:dyDescent="0.75">
      <c r="A120" s="16"/>
      <c r="B120" s="6" t="s">
        <v>30</v>
      </c>
      <c r="C120" s="7" t="s">
        <v>28</v>
      </c>
      <c r="D120" s="7" t="s">
        <v>34</v>
      </c>
      <c r="E120" s="7" t="s">
        <v>3</v>
      </c>
      <c r="F120" s="7" t="s">
        <v>26</v>
      </c>
      <c r="G120" s="8" t="s">
        <v>2</v>
      </c>
      <c r="H120" s="9" t="s">
        <v>29</v>
      </c>
    </row>
    <row r="121" spans="1:8" x14ac:dyDescent="0.75">
      <c r="A121" s="17"/>
      <c r="B121" s="10">
        <v>1</v>
      </c>
      <c r="C121" s="5"/>
      <c r="D121" s="59">
        <f>SUM(E121/100)*C121</f>
        <v>0</v>
      </c>
      <c r="E121" s="5"/>
      <c r="F121" s="4"/>
      <c r="G121" s="4"/>
      <c r="H121" s="4"/>
    </row>
    <row r="122" spans="1:8" x14ac:dyDescent="0.75">
      <c r="A122" s="17"/>
      <c r="B122" s="10">
        <v>2</v>
      </c>
      <c r="C122" s="5"/>
      <c r="D122" s="59">
        <f t="shared" ref="D122:D125" si="11">SUM(E122/100)*C122</f>
        <v>0</v>
      </c>
      <c r="E122" s="5"/>
      <c r="F122" s="5"/>
      <c r="G122" s="5"/>
      <c r="H122" s="5"/>
    </row>
    <row r="123" spans="1:8" x14ac:dyDescent="0.75">
      <c r="A123" s="17"/>
      <c r="B123" s="10">
        <v>3</v>
      </c>
      <c r="C123" s="5"/>
      <c r="D123" s="59">
        <f t="shared" si="11"/>
        <v>0</v>
      </c>
      <c r="E123" s="5"/>
      <c r="F123" s="5"/>
      <c r="G123" s="5"/>
      <c r="H123" s="5"/>
    </row>
    <row r="124" spans="1:8" x14ac:dyDescent="0.75">
      <c r="A124" s="17"/>
      <c r="B124" s="10">
        <v>4</v>
      </c>
      <c r="C124" s="5"/>
      <c r="D124" s="59">
        <f t="shared" si="11"/>
        <v>0</v>
      </c>
      <c r="E124" s="5"/>
      <c r="F124" s="5"/>
      <c r="G124" s="5"/>
      <c r="H124" s="5"/>
    </row>
    <row r="125" spans="1:8" x14ac:dyDescent="0.75">
      <c r="A125" s="17"/>
      <c r="B125" s="10">
        <v>5</v>
      </c>
      <c r="C125" s="5"/>
      <c r="D125" s="59">
        <f t="shared" si="11"/>
        <v>0</v>
      </c>
      <c r="E125" s="5"/>
      <c r="F125" s="5"/>
      <c r="G125" s="5"/>
      <c r="H125" s="5"/>
    </row>
    <row r="126" spans="1:8" ht="15.5" thickBot="1" x14ac:dyDescent="0.9">
      <c r="A126" s="18"/>
      <c r="B126" s="12" t="s">
        <v>4</v>
      </c>
      <c r="C126" s="13">
        <f>SUM(C121:C125)</f>
        <v>0</v>
      </c>
      <c r="D126" s="52">
        <f>SUM(D120:D125)</f>
        <v>0</v>
      </c>
      <c r="E126" s="5"/>
      <c r="F126" s="5"/>
      <c r="G126" s="5"/>
      <c r="H126" s="5"/>
    </row>
    <row r="127" spans="1:8" ht="15.5" thickBot="1" x14ac:dyDescent="0.9"/>
    <row r="128" spans="1:8" ht="15.5" thickBot="1" x14ac:dyDescent="0.9">
      <c r="A128" s="33" t="s">
        <v>102</v>
      </c>
      <c r="B128" s="34"/>
      <c r="C128" s="35"/>
      <c r="D128" s="35"/>
      <c r="E128" s="35"/>
      <c r="F128" s="35"/>
      <c r="G128" s="34"/>
      <c r="H128" s="36"/>
    </row>
    <row r="129" spans="1:8" s="1" customFormat="1" x14ac:dyDescent="0.75">
      <c r="A129" s="16"/>
      <c r="B129" s="6" t="s">
        <v>30</v>
      </c>
      <c r="C129" s="7" t="s">
        <v>28</v>
      </c>
      <c r="D129" s="7" t="s">
        <v>34</v>
      </c>
      <c r="E129" s="7" t="s">
        <v>3</v>
      </c>
      <c r="F129" s="7" t="s">
        <v>26</v>
      </c>
      <c r="G129" s="8" t="s">
        <v>2</v>
      </c>
      <c r="H129" s="9" t="s">
        <v>29</v>
      </c>
    </row>
    <row r="130" spans="1:8" x14ac:dyDescent="0.75">
      <c r="A130" s="17"/>
      <c r="B130" s="10">
        <v>1</v>
      </c>
      <c r="C130" s="5"/>
      <c r="D130" s="59">
        <f>SUM(E130/100)*C130</f>
        <v>0</v>
      </c>
      <c r="E130" s="5"/>
      <c r="F130" s="4"/>
      <c r="G130" s="4"/>
      <c r="H130" s="4"/>
    </row>
    <row r="131" spans="1:8" x14ac:dyDescent="0.75">
      <c r="A131" s="17"/>
      <c r="B131" s="10">
        <v>2</v>
      </c>
      <c r="C131" s="5"/>
      <c r="D131" s="59">
        <f t="shared" ref="D131:D134" si="12">SUM(E131/100)*C131</f>
        <v>0</v>
      </c>
      <c r="E131" s="5"/>
      <c r="F131" s="5"/>
      <c r="G131" s="5"/>
      <c r="H131" s="5"/>
    </row>
    <row r="132" spans="1:8" x14ac:dyDescent="0.75">
      <c r="A132" s="17"/>
      <c r="B132" s="10">
        <v>3</v>
      </c>
      <c r="C132" s="5"/>
      <c r="D132" s="59">
        <f t="shared" si="12"/>
        <v>0</v>
      </c>
      <c r="E132" s="5"/>
      <c r="F132" s="5"/>
      <c r="G132" s="5"/>
      <c r="H132" s="5"/>
    </row>
    <row r="133" spans="1:8" x14ac:dyDescent="0.75">
      <c r="A133" s="17"/>
      <c r="B133" s="10">
        <v>4</v>
      </c>
      <c r="C133" s="5"/>
      <c r="D133" s="59">
        <f t="shared" si="12"/>
        <v>0</v>
      </c>
      <c r="E133" s="5"/>
      <c r="F133" s="5"/>
      <c r="G133" s="5"/>
      <c r="H133" s="5"/>
    </row>
    <row r="134" spans="1:8" x14ac:dyDescent="0.75">
      <c r="A134" s="17"/>
      <c r="B134" s="10">
        <v>5</v>
      </c>
      <c r="C134" s="5"/>
      <c r="D134" s="59">
        <f t="shared" si="12"/>
        <v>0</v>
      </c>
      <c r="E134" s="5"/>
      <c r="F134" s="5"/>
      <c r="G134" s="5"/>
      <c r="H134" s="5"/>
    </row>
    <row r="135" spans="1:8" ht="15.5" thickBot="1" x14ac:dyDescent="0.9">
      <c r="A135" s="18"/>
      <c r="B135" s="12" t="s">
        <v>4</v>
      </c>
      <c r="C135" s="13">
        <f>SUM(C130:C134)</f>
        <v>0</v>
      </c>
      <c r="D135" s="52">
        <f>SUM(D129:D134)</f>
        <v>0</v>
      </c>
      <c r="E135" s="5"/>
      <c r="F135" s="5"/>
      <c r="G135" s="5"/>
      <c r="H135" s="5"/>
    </row>
    <row r="136" spans="1:8" ht="15.5" thickBot="1" x14ac:dyDescent="0.9"/>
    <row r="137" spans="1:8" ht="15.5" thickBot="1" x14ac:dyDescent="0.9">
      <c r="A137" s="33" t="s">
        <v>104</v>
      </c>
      <c r="B137" s="34"/>
      <c r="C137" s="35"/>
      <c r="D137" s="35"/>
      <c r="E137" s="35"/>
      <c r="F137" s="35"/>
      <c r="G137" s="34"/>
      <c r="H137" s="36"/>
    </row>
    <row r="138" spans="1:8" s="1" customFormat="1" x14ac:dyDescent="0.75">
      <c r="A138" s="16"/>
      <c r="B138" s="6" t="s">
        <v>30</v>
      </c>
      <c r="C138" s="7" t="s">
        <v>28</v>
      </c>
      <c r="D138" s="7" t="s">
        <v>34</v>
      </c>
      <c r="E138" s="7" t="s">
        <v>3</v>
      </c>
      <c r="F138" s="7" t="s">
        <v>26</v>
      </c>
      <c r="G138" s="8" t="s">
        <v>2</v>
      </c>
      <c r="H138" s="9" t="s">
        <v>29</v>
      </c>
    </row>
    <row r="139" spans="1:8" x14ac:dyDescent="0.75">
      <c r="A139" s="17"/>
      <c r="B139" s="10">
        <v>1</v>
      </c>
      <c r="C139" s="5"/>
      <c r="D139" s="59">
        <f>SUM(E139/100)*C139</f>
        <v>0</v>
      </c>
      <c r="E139" s="5"/>
      <c r="F139" s="4"/>
      <c r="G139" s="4"/>
      <c r="H139" s="4"/>
    </row>
    <row r="140" spans="1:8" x14ac:dyDescent="0.75">
      <c r="A140" s="17"/>
      <c r="B140" s="10">
        <v>2</v>
      </c>
      <c r="C140" s="5"/>
      <c r="D140" s="59">
        <f t="shared" ref="D140:D143" si="13">SUM(E140/100)*C140</f>
        <v>0</v>
      </c>
      <c r="E140" s="5"/>
      <c r="F140" s="5"/>
      <c r="G140" s="5"/>
      <c r="H140" s="5"/>
    </row>
    <row r="141" spans="1:8" x14ac:dyDescent="0.75">
      <c r="A141" s="17"/>
      <c r="B141" s="10">
        <v>3</v>
      </c>
      <c r="C141" s="5"/>
      <c r="D141" s="59">
        <f t="shared" si="13"/>
        <v>0</v>
      </c>
      <c r="E141" s="5"/>
      <c r="F141" s="5"/>
      <c r="G141" s="5"/>
      <c r="H141" s="5"/>
    </row>
    <row r="142" spans="1:8" x14ac:dyDescent="0.75">
      <c r="A142" s="17"/>
      <c r="B142" s="10">
        <v>4</v>
      </c>
      <c r="C142" s="5"/>
      <c r="D142" s="59">
        <f t="shared" si="13"/>
        <v>0</v>
      </c>
      <c r="E142" s="5"/>
      <c r="F142" s="5"/>
      <c r="G142" s="5"/>
      <c r="H142" s="5"/>
    </row>
    <row r="143" spans="1:8" x14ac:dyDescent="0.75">
      <c r="A143" s="17"/>
      <c r="B143" s="10">
        <v>5</v>
      </c>
      <c r="C143" s="5"/>
      <c r="D143" s="59">
        <f t="shared" si="13"/>
        <v>0</v>
      </c>
      <c r="E143" s="5"/>
      <c r="F143" s="5"/>
      <c r="G143" s="5"/>
      <c r="H143" s="5"/>
    </row>
    <row r="144" spans="1:8" ht="15.5" thickBot="1" x14ac:dyDescent="0.9">
      <c r="A144" s="18"/>
      <c r="B144" s="12" t="s">
        <v>4</v>
      </c>
      <c r="C144" s="13">
        <f>SUM(C139:C143)</f>
        <v>0</v>
      </c>
      <c r="D144" s="52">
        <f>SUM(D138:D143)</f>
        <v>0</v>
      </c>
      <c r="E144" s="5"/>
      <c r="F144" s="5"/>
      <c r="G144" s="5"/>
      <c r="H144" s="5"/>
    </row>
    <row r="145" spans="1:8" ht="15.5" thickBot="1" x14ac:dyDescent="0.9"/>
    <row r="146" spans="1:8" ht="15.5" thickBot="1" x14ac:dyDescent="0.9">
      <c r="A146" s="33" t="s">
        <v>103</v>
      </c>
      <c r="B146" s="34"/>
      <c r="C146" s="35"/>
      <c r="D146" s="35"/>
      <c r="E146" s="35"/>
      <c r="F146" s="35"/>
      <c r="G146" s="34"/>
      <c r="H146" s="36"/>
    </row>
    <row r="147" spans="1:8" s="1" customFormat="1" x14ac:dyDescent="0.75">
      <c r="A147" s="16"/>
      <c r="B147" s="6" t="s">
        <v>30</v>
      </c>
      <c r="C147" s="7" t="s">
        <v>28</v>
      </c>
      <c r="D147" s="7" t="s">
        <v>34</v>
      </c>
      <c r="E147" s="7" t="s">
        <v>3</v>
      </c>
      <c r="F147" s="7" t="s">
        <v>26</v>
      </c>
      <c r="G147" s="8" t="s">
        <v>2</v>
      </c>
      <c r="H147" s="9" t="s">
        <v>29</v>
      </c>
    </row>
    <row r="148" spans="1:8" x14ac:dyDescent="0.75">
      <c r="A148" s="17"/>
      <c r="B148" s="10">
        <v>1</v>
      </c>
      <c r="C148" s="5"/>
      <c r="D148" s="59">
        <f>SUM(E148/100)*C148</f>
        <v>0</v>
      </c>
      <c r="E148" s="5"/>
      <c r="F148" s="5"/>
      <c r="G148" s="5"/>
      <c r="H148" s="5"/>
    </row>
    <row r="149" spans="1:8" x14ac:dyDescent="0.75">
      <c r="A149" s="17"/>
      <c r="B149" s="10">
        <v>2</v>
      </c>
      <c r="C149" s="5"/>
      <c r="D149" s="59">
        <f t="shared" ref="D149:D152" si="14">SUM(E149/100)*C149</f>
        <v>0</v>
      </c>
      <c r="E149" s="5"/>
      <c r="F149" s="5"/>
      <c r="G149" s="5"/>
      <c r="H149" s="5"/>
    </row>
    <row r="150" spans="1:8" x14ac:dyDescent="0.75">
      <c r="A150" s="17"/>
      <c r="B150" s="10">
        <v>3</v>
      </c>
      <c r="C150" s="5"/>
      <c r="D150" s="59">
        <f t="shared" si="14"/>
        <v>0</v>
      </c>
      <c r="E150" s="5"/>
      <c r="F150" s="5"/>
      <c r="G150" s="5"/>
      <c r="H150" s="5"/>
    </row>
    <row r="151" spans="1:8" x14ac:dyDescent="0.75">
      <c r="A151" s="17"/>
      <c r="B151" s="10">
        <v>4</v>
      </c>
      <c r="C151" s="5"/>
      <c r="D151" s="59">
        <f t="shared" si="14"/>
        <v>0</v>
      </c>
      <c r="E151" s="5"/>
      <c r="F151" s="5"/>
      <c r="G151" s="5"/>
      <c r="H151" s="5"/>
    </row>
    <row r="152" spans="1:8" x14ac:dyDescent="0.75">
      <c r="A152" s="17"/>
      <c r="B152" s="10">
        <v>5</v>
      </c>
      <c r="C152" s="5"/>
      <c r="D152" s="59">
        <f t="shared" si="14"/>
        <v>0</v>
      </c>
      <c r="E152" s="5"/>
      <c r="F152" s="5"/>
      <c r="G152" s="5"/>
      <c r="H152" s="5"/>
    </row>
    <row r="153" spans="1:8" ht="15.5" thickBot="1" x14ac:dyDescent="0.9">
      <c r="A153" s="18"/>
      <c r="B153" s="12" t="s">
        <v>4</v>
      </c>
      <c r="C153" s="13">
        <f>SUM(C148:C152)</f>
        <v>0</v>
      </c>
      <c r="D153" s="52">
        <f>SUM(D147:D152)</f>
        <v>0</v>
      </c>
      <c r="E153" s="5"/>
      <c r="F153" s="5"/>
      <c r="G153" s="5"/>
      <c r="H153" s="5"/>
    </row>
  </sheetData>
  <mergeCells count="2">
    <mergeCell ref="D5:H18"/>
    <mergeCell ref="A2:G2"/>
  </mergeCells>
  <conditionalFormatting sqref="C27:D27">
    <cfRule type="cellIs" dxfId="920" priority="985" operator="greaterThan">
      <formula>100</formula>
    </cfRule>
    <cfRule type="cellIs" dxfId="919" priority="986" operator="equal">
      <formula>100</formula>
    </cfRule>
  </conditionalFormatting>
  <conditionalFormatting sqref="D36">
    <cfRule type="cellIs" dxfId="918" priority="983" operator="greaterThan">
      <formula>100</formula>
    </cfRule>
    <cfRule type="cellIs" dxfId="917" priority="984" operator="equal">
      <formula>100</formula>
    </cfRule>
  </conditionalFormatting>
  <conditionalFormatting sqref="D45 C46:C47 D54">
    <cfRule type="cellIs" dxfId="916" priority="981" operator="greaterThan">
      <formula>100</formula>
    </cfRule>
    <cfRule type="cellIs" dxfId="915" priority="982" operator="equal">
      <formula>100</formula>
    </cfRule>
  </conditionalFormatting>
  <conditionalFormatting sqref="D63">
    <cfRule type="cellIs" dxfId="914" priority="979" operator="greaterThan">
      <formula>100</formula>
    </cfRule>
    <cfRule type="cellIs" dxfId="913" priority="980" operator="equal">
      <formula>100</formula>
    </cfRule>
  </conditionalFormatting>
  <conditionalFormatting sqref="D72">
    <cfRule type="cellIs" dxfId="912" priority="977" operator="greaterThan">
      <formula>100</formula>
    </cfRule>
    <cfRule type="cellIs" dxfId="911" priority="978" operator="equal">
      <formula>100</formula>
    </cfRule>
  </conditionalFormatting>
  <conditionalFormatting sqref="D81">
    <cfRule type="cellIs" dxfId="910" priority="975" operator="greaterThan">
      <formula>100</formula>
    </cfRule>
    <cfRule type="cellIs" dxfId="909" priority="976" operator="equal">
      <formula>100</formula>
    </cfRule>
  </conditionalFormatting>
  <conditionalFormatting sqref="D99">
    <cfRule type="cellIs" dxfId="908" priority="973" operator="greaterThan">
      <formula>100</formula>
    </cfRule>
    <cfRule type="cellIs" dxfId="907" priority="974" operator="equal">
      <formula>100</formula>
    </cfRule>
  </conditionalFormatting>
  <conditionalFormatting sqref="D117">
    <cfRule type="cellIs" dxfId="906" priority="969" operator="greaterThan">
      <formula>100</formula>
    </cfRule>
    <cfRule type="cellIs" dxfId="905" priority="970" operator="equal">
      <formula>100</formula>
    </cfRule>
  </conditionalFormatting>
  <conditionalFormatting sqref="D126">
    <cfRule type="cellIs" dxfId="904" priority="967" operator="greaterThan">
      <formula>100</formula>
    </cfRule>
    <cfRule type="cellIs" dxfId="903" priority="968" operator="equal">
      <formula>100</formula>
    </cfRule>
  </conditionalFormatting>
  <conditionalFormatting sqref="D27 D36 D45 D63 D72 D81 D99 D117 D126">
    <cfRule type="cellIs" dxfId="902" priority="966" operator="between">
      <formula>-100</formula>
      <formula>100</formula>
    </cfRule>
  </conditionalFormatting>
  <conditionalFormatting sqref="D54">
    <cfRule type="cellIs" dxfId="901" priority="965" operator="between">
      <formula>-100</formula>
      <formula>100</formula>
    </cfRule>
  </conditionalFormatting>
  <conditionalFormatting sqref="D90 C91">
    <cfRule type="cellIs" dxfId="900" priority="963" operator="greaterThan">
      <formula>100</formula>
    </cfRule>
    <cfRule type="cellIs" dxfId="899" priority="964" operator="equal">
      <formula>100</formula>
    </cfRule>
  </conditionalFormatting>
  <conditionalFormatting sqref="D90">
    <cfRule type="cellIs" dxfId="898" priority="962" operator="between">
      <formula>-100</formula>
      <formula>100</formula>
    </cfRule>
  </conditionalFormatting>
  <conditionalFormatting sqref="D108">
    <cfRule type="cellIs" dxfId="897" priority="957" operator="greaterThan">
      <formula>100</formula>
    </cfRule>
    <cfRule type="cellIs" dxfId="896" priority="958" operator="equal">
      <formula>100</formula>
    </cfRule>
  </conditionalFormatting>
  <conditionalFormatting sqref="D108">
    <cfRule type="cellIs" dxfId="895" priority="956" operator="between">
      <formula>-100</formula>
      <formula>100</formula>
    </cfRule>
  </conditionalFormatting>
  <conditionalFormatting sqref="D135">
    <cfRule type="cellIs" dxfId="894" priority="940" operator="greaterThan">
      <formula>100</formula>
    </cfRule>
    <cfRule type="cellIs" dxfId="893" priority="941" operator="equal">
      <formula>100</formula>
    </cfRule>
  </conditionalFormatting>
  <conditionalFormatting sqref="D135">
    <cfRule type="cellIs" dxfId="892" priority="939" operator="between">
      <formula>-100</formula>
      <formula>100</formula>
    </cfRule>
  </conditionalFormatting>
  <conditionalFormatting sqref="D144">
    <cfRule type="cellIs" dxfId="891" priority="936" operator="greaterThan">
      <formula>100</formula>
    </cfRule>
    <cfRule type="cellIs" dxfId="890" priority="937" operator="equal">
      <formula>100</formula>
    </cfRule>
  </conditionalFormatting>
  <conditionalFormatting sqref="D144">
    <cfRule type="cellIs" dxfId="889" priority="935" operator="between">
      <formula>-100</formula>
      <formula>100</formula>
    </cfRule>
  </conditionalFormatting>
  <conditionalFormatting sqref="D153">
    <cfRule type="cellIs" dxfId="888" priority="932" operator="greaterThan">
      <formula>100</formula>
    </cfRule>
    <cfRule type="cellIs" dxfId="887" priority="933" operator="equal">
      <formula>100</formula>
    </cfRule>
  </conditionalFormatting>
  <conditionalFormatting sqref="D153">
    <cfRule type="cellIs" dxfId="886" priority="931" operator="between">
      <formula>-100</formula>
      <formula>100</formula>
    </cfRule>
  </conditionalFormatting>
  <conditionalFormatting sqref="A5">
    <cfRule type="expression" dxfId="885" priority="926">
      <formula>ISBLANK(A5:A26)</formula>
    </cfRule>
    <cfRule type="expression" dxfId="884" priority="927">
      <formula>"ALS(ISLEEG)"</formula>
    </cfRule>
    <cfRule type="expression" dxfId="883" priority="928">
      <formula>ISBLANK</formula>
    </cfRule>
    <cfRule type="expression" dxfId="882" priority="929">
      <formula>ISLEEG</formula>
    </cfRule>
  </conditionalFormatting>
  <conditionalFormatting sqref="A5">
    <cfRule type="expression" dxfId="881" priority="925">
      <formula>ISBLANK(A5:A84)</formula>
    </cfRule>
  </conditionalFormatting>
  <conditionalFormatting sqref="B5">
    <cfRule type="expression" dxfId="880" priority="921">
      <formula>ISBLANK(B5:B26)</formula>
    </cfRule>
    <cfRule type="expression" dxfId="879" priority="922">
      <formula>"ALS(ISLEEG)"</formula>
    </cfRule>
    <cfRule type="expression" dxfId="878" priority="923">
      <formula>ISBLANK</formula>
    </cfRule>
    <cfRule type="expression" dxfId="877" priority="924">
      <formula>ISLEEG</formula>
    </cfRule>
  </conditionalFormatting>
  <conditionalFormatting sqref="B5">
    <cfRule type="expression" dxfId="876" priority="920">
      <formula>ISBLANK(B5:B84)</formula>
    </cfRule>
  </conditionalFormatting>
  <conditionalFormatting sqref="B7">
    <cfRule type="expression" dxfId="875" priority="915">
      <formula>ISBLANK(B7:B18)</formula>
    </cfRule>
    <cfRule type="expression" dxfId="874" priority="916">
      <formula>"ALS(ISLEEG)"</formula>
    </cfRule>
    <cfRule type="expression" dxfId="873" priority="917">
      <formula>ISBLANK</formula>
    </cfRule>
    <cfRule type="expression" dxfId="872" priority="918">
      <formula>ISLEEG</formula>
    </cfRule>
  </conditionalFormatting>
  <conditionalFormatting sqref="B7">
    <cfRule type="expression" dxfId="871" priority="914">
      <formula>ISBLANK(B7:B77)</formula>
    </cfRule>
  </conditionalFormatting>
  <conditionalFormatting sqref="B11">
    <cfRule type="containsText" dxfId="870" priority="908" operator="containsText" text="Ongeldig">
      <formula>NOT(ISERROR(SEARCH("Ongeldig",B11)))</formula>
    </cfRule>
    <cfRule type="expression" dxfId="869" priority="910">
      <formula>ISBLANK(B11:B18)</formula>
    </cfRule>
    <cfRule type="expression" dxfId="868" priority="911">
      <formula>"ALS(ISLEEG)"</formula>
    </cfRule>
    <cfRule type="expression" dxfId="867" priority="912">
      <formula>ISBLANK</formula>
    </cfRule>
    <cfRule type="expression" dxfId="866" priority="913">
      <formula>ISLEEG</formula>
    </cfRule>
  </conditionalFormatting>
  <conditionalFormatting sqref="B11">
    <cfRule type="expression" dxfId="865" priority="909">
      <formula>ISBLANK(B11:B77)</formula>
    </cfRule>
  </conditionalFormatting>
  <conditionalFormatting sqref="H22">
    <cfRule type="expression" dxfId="864" priority="904">
      <formula>ISBLANK(H22:H36)</formula>
    </cfRule>
    <cfRule type="expression" dxfId="863" priority="905">
      <formula>"ALS(ISLEEG)"</formula>
    </cfRule>
    <cfRule type="expression" dxfId="862" priority="906">
      <formula>ISBLANK</formula>
    </cfRule>
    <cfRule type="expression" dxfId="861" priority="907">
      <formula>ISLEEG</formula>
    </cfRule>
  </conditionalFormatting>
  <conditionalFormatting sqref="G22">
    <cfRule type="expression" dxfId="860" priority="899">
      <formula>ISBLANK(G22:G36)</formula>
    </cfRule>
    <cfRule type="expression" dxfId="859" priority="900">
      <formula>"ALS(ISLEEG)"</formula>
    </cfRule>
    <cfRule type="expression" dxfId="858" priority="901">
      <formula>ISBLANK</formula>
    </cfRule>
    <cfRule type="expression" dxfId="857" priority="902">
      <formula>ISLEEG</formula>
    </cfRule>
  </conditionalFormatting>
  <conditionalFormatting sqref="F22 F31 F40 F49 F58 F85">
    <cfRule type="expression" dxfId="856" priority="894">
      <formula>ISBLANK(F22:F27)</formula>
    </cfRule>
    <cfRule type="expression" dxfId="855" priority="895">
      <formula>"ALS(ISLEEG)"</formula>
    </cfRule>
    <cfRule type="expression" dxfId="854" priority="896">
      <formula>ISBLANK</formula>
    </cfRule>
    <cfRule type="expression" dxfId="853" priority="897">
      <formula>ISLEEG</formula>
    </cfRule>
  </conditionalFormatting>
  <conditionalFormatting sqref="B8">
    <cfRule type="cellIs" dxfId="852" priority="811" operator="greaterThan">
      <formula>100</formula>
    </cfRule>
    <cfRule type="cellIs" dxfId="851" priority="812" operator="equal">
      <formula>100</formula>
    </cfRule>
  </conditionalFormatting>
  <conditionalFormatting sqref="B8">
    <cfRule type="cellIs" dxfId="850" priority="810" operator="between">
      <formula>-100</formula>
      <formula>100</formula>
    </cfRule>
  </conditionalFormatting>
  <conditionalFormatting sqref="B9">
    <cfRule type="cellIs" dxfId="849" priority="808" operator="greaterThan">
      <formula>100</formula>
    </cfRule>
    <cfRule type="cellIs" dxfId="848" priority="809" operator="equal">
      <formula>100</formula>
    </cfRule>
  </conditionalFormatting>
  <conditionalFormatting sqref="E22">
    <cfRule type="expression" dxfId="847" priority="804">
      <formula>ISBLANK(E22:E36)</formula>
    </cfRule>
    <cfRule type="expression" dxfId="846" priority="805">
      <formula>"ALS(ISLEEG)"</formula>
    </cfRule>
    <cfRule type="expression" dxfId="845" priority="806">
      <formula>ISBLANK</formula>
    </cfRule>
    <cfRule type="expression" dxfId="844" priority="807">
      <formula>ISLEEG</formula>
    </cfRule>
  </conditionalFormatting>
  <conditionalFormatting sqref="C22">
    <cfRule type="expression" dxfId="843" priority="794">
      <formula>ISBLANK(C22:C36)</formula>
    </cfRule>
    <cfRule type="expression" dxfId="842" priority="795">
      <formula>"ALS(ISLEEG)"</formula>
    </cfRule>
    <cfRule type="expression" dxfId="841" priority="796">
      <formula>ISBLANK</formula>
    </cfRule>
    <cfRule type="expression" dxfId="840" priority="797">
      <formula>ISLEEG</formula>
    </cfRule>
  </conditionalFormatting>
  <conditionalFormatting sqref="C27">
    <cfRule type="cellIs" dxfId="839" priority="787" operator="lessThan">
      <formula>100</formula>
    </cfRule>
  </conditionalFormatting>
  <conditionalFormatting sqref="C36">
    <cfRule type="cellIs" dxfId="838" priority="785" operator="greaterThan">
      <formula>100</formula>
    </cfRule>
    <cfRule type="cellIs" dxfId="837" priority="786" operator="equal">
      <formula>100</formula>
    </cfRule>
  </conditionalFormatting>
  <conditionalFormatting sqref="C36">
    <cfRule type="cellIs" dxfId="836" priority="784" operator="lessThan">
      <formula>100</formula>
    </cfRule>
  </conditionalFormatting>
  <conditionalFormatting sqref="C45">
    <cfRule type="cellIs" dxfId="835" priority="779" operator="greaterThan">
      <formula>100</formula>
    </cfRule>
    <cfRule type="cellIs" dxfId="834" priority="780" operator="equal">
      <formula>100</formula>
    </cfRule>
  </conditionalFormatting>
  <conditionalFormatting sqref="C45">
    <cfRule type="cellIs" dxfId="833" priority="778" operator="lessThan">
      <formula>100</formula>
    </cfRule>
  </conditionalFormatting>
  <conditionalFormatting sqref="C54">
    <cfRule type="cellIs" dxfId="832" priority="776" operator="greaterThan">
      <formula>100</formula>
    </cfRule>
    <cfRule type="cellIs" dxfId="831" priority="777" operator="equal">
      <formula>100</formula>
    </cfRule>
  </conditionalFormatting>
  <conditionalFormatting sqref="C54">
    <cfRule type="cellIs" dxfId="830" priority="775" operator="lessThan">
      <formula>100</formula>
    </cfRule>
  </conditionalFormatting>
  <conditionalFormatting sqref="C63">
    <cfRule type="cellIs" dxfId="829" priority="773" operator="greaterThan">
      <formula>100</formula>
    </cfRule>
    <cfRule type="cellIs" dxfId="828" priority="774" operator="equal">
      <formula>100</formula>
    </cfRule>
  </conditionalFormatting>
  <conditionalFormatting sqref="C63">
    <cfRule type="cellIs" dxfId="827" priority="772" operator="lessThan">
      <formula>100</formula>
    </cfRule>
  </conditionalFormatting>
  <conditionalFormatting sqref="C72">
    <cfRule type="cellIs" dxfId="826" priority="770" operator="greaterThan">
      <formula>100</formula>
    </cfRule>
    <cfRule type="cellIs" dxfId="825" priority="771" operator="equal">
      <formula>100</formula>
    </cfRule>
  </conditionalFormatting>
  <conditionalFormatting sqref="C72">
    <cfRule type="cellIs" dxfId="824" priority="769" operator="lessThan">
      <formula>100</formula>
    </cfRule>
  </conditionalFormatting>
  <conditionalFormatting sqref="C81">
    <cfRule type="cellIs" dxfId="823" priority="767" operator="greaterThan">
      <formula>100</formula>
    </cfRule>
    <cfRule type="cellIs" dxfId="822" priority="768" operator="equal">
      <formula>100</formula>
    </cfRule>
  </conditionalFormatting>
  <conditionalFormatting sqref="C81">
    <cfRule type="cellIs" dxfId="821" priority="766" operator="lessThan">
      <formula>100</formula>
    </cfRule>
  </conditionalFormatting>
  <conditionalFormatting sqref="C90">
    <cfRule type="cellIs" dxfId="820" priority="764" operator="greaterThan">
      <formula>100</formula>
    </cfRule>
    <cfRule type="cellIs" dxfId="819" priority="765" operator="equal">
      <formula>100</formula>
    </cfRule>
  </conditionalFormatting>
  <conditionalFormatting sqref="C90">
    <cfRule type="cellIs" dxfId="818" priority="763" operator="lessThan">
      <formula>100</formula>
    </cfRule>
  </conditionalFormatting>
  <conditionalFormatting sqref="C99">
    <cfRule type="cellIs" dxfId="817" priority="758" operator="greaterThan">
      <formula>100</formula>
    </cfRule>
    <cfRule type="cellIs" dxfId="816" priority="759" operator="equal">
      <formula>100</formula>
    </cfRule>
  </conditionalFormatting>
  <conditionalFormatting sqref="C99">
    <cfRule type="cellIs" dxfId="815" priority="757" operator="lessThan">
      <formula>100</formula>
    </cfRule>
  </conditionalFormatting>
  <conditionalFormatting sqref="C108">
    <cfRule type="cellIs" dxfId="814" priority="755" operator="greaterThan">
      <formula>100</formula>
    </cfRule>
    <cfRule type="cellIs" dxfId="813" priority="756" operator="equal">
      <formula>100</formula>
    </cfRule>
  </conditionalFormatting>
  <conditionalFormatting sqref="C108">
    <cfRule type="cellIs" dxfId="812" priority="754" operator="lessThan">
      <formula>100</formula>
    </cfRule>
  </conditionalFormatting>
  <conditionalFormatting sqref="C126">
    <cfRule type="cellIs" dxfId="811" priority="752" operator="greaterThan">
      <formula>100</formula>
    </cfRule>
    <cfRule type="cellIs" dxfId="810" priority="753" operator="equal">
      <formula>100</formula>
    </cfRule>
  </conditionalFormatting>
  <conditionalFormatting sqref="C126">
    <cfRule type="cellIs" dxfId="809" priority="751" operator="lessThan">
      <formula>100</formula>
    </cfRule>
  </conditionalFormatting>
  <conditionalFormatting sqref="C135">
    <cfRule type="cellIs" dxfId="808" priority="749" operator="greaterThan">
      <formula>100</formula>
    </cfRule>
    <cfRule type="cellIs" dxfId="807" priority="750" operator="equal">
      <formula>100</formula>
    </cfRule>
  </conditionalFormatting>
  <conditionalFormatting sqref="C135">
    <cfRule type="cellIs" dxfId="806" priority="748" operator="lessThan">
      <formula>100</formula>
    </cfRule>
  </conditionalFormatting>
  <conditionalFormatting sqref="C144">
    <cfRule type="cellIs" dxfId="805" priority="746" operator="greaterThan">
      <formula>100</formula>
    </cfRule>
    <cfRule type="cellIs" dxfId="804" priority="747" operator="equal">
      <formula>100</formula>
    </cfRule>
  </conditionalFormatting>
  <conditionalFormatting sqref="C144">
    <cfRule type="cellIs" dxfId="803" priority="745" operator="lessThan">
      <formula>100</formula>
    </cfRule>
  </conditionalFormatting>
  <conditionalFormatting sqref="C153">
    <cfRule type="cellIs" dxfId="802" priority="743" operator="greaterThan">
      <formula>100</formula>
    </cfRule>
    <cfRule type="cellIs" dxfId="801" priority="744" operator="equal">
      <formula>100</formula>
    </cfRule>
  </conditionalFormatting>
  <conditionalFormatting sqref="C153">
    <cfRule type="cellIs" dxfId="800" priority="742" operator="lessThan">
      <formula>100</formula>
    </cfRule>
  </conditionalFormatting>
  <conditionalFormatting sqref="E27:H27 F22:F26 F95:F98">
    <cfRule type="expression" dxfId="799" priority="730">
      <formula>ISBLANK(E22:E85)</formula>
    </cfRule>
  </conditionalFormatting>
  <conditionalFormatting sqref="G31:H31">
    <cfRule type="expression" dxfId="798" priority="726">
      <formula>ISBLANK(G31:G45)</formula>
    </cfRule>
    <cfRule type="expression" dxfId="797" priority="727">
      <formula>"ALS(ISLEEG)"</formula>
    </cfRule>
    <cfRule type="expression" dxfId="796" priority="728">
      <formula>ISBLANK</formula>
    </cfRule>
    <cfRule type="expression" dxfId="795" priority="729">
      <formula>ISLEEG</formula>
    </cfRule>
  </conditionalFormatting>
  <conditionalFormatting sqref="G31:H31 G85:H85">
    <cfRule type="expression" dxfId="794" priority="725">
      <formula>ISBLANK(G31:G94)</formula>
    </cfRule>
  </conditionalFormatting>
  <conditionalFormatting sqref="B10">
    <cfRule type="expression" dxfId="793" priority="721">
      <formula>ISBLANK(B10:B19)</formula>
    </cfRule>
    <cfRule type="expression" dxfId="792" priority="722">
      <formula>"ALS(ISLEEG)"</formula>
    </cfRule>
    <cfRule type="expression" dxfId="791" priority="723">
      <formula>ISBLANK</formula>
    </cfRule>
    <cfRule type="expression" dxfId="790" priority="724">
      <formula>ISLEEG</formula>
    </cfRule>
  </conditionalFormatting>
  <conditionalFormatting sqref="B10 F140:F143">
    <cfRule type="expression" dxfId="789" priority="720">
      <formula>ISBLANK(B10:B78)</formula>
    </cfRule>
  </conditionalFormatting>
  <conditionalFormatting sqref="G40:H40">
    <cfRule type="expression" dxfId="788" priority="716">
      <formula>ISBLANK(G40:G54)</formula>
    </cfRule>
    <cfRule type="expression" dxfId="787" priority="717">
      <formula>"ALS(ISLEEG)"</formula>
    </cfRule>
    <cfRule type="expression" dxfId="786" priority="718">
      <formula>ISBLANK</formula>
    </cfRule>
    <cfRule type="expression" dxfId="785" priority="719">
      <formula>ISLEEG</formula>
    </cfRule>
  </conditionalFormatting>
  <conditionalFormatting sqref="G40:H40">
    <cfRule type="expression" dxfId="784" priority="715">
      <formula>ISBLANK(G40:G103)</formula>
    </cfRule>
  </conditionalFormatting>
  <conditionalFormatting sqref="G49:H49">
    <cfRule type="expression" dxfId="783" priority="711">
      <formula>ISBLANK(G49:G63)</formula>
    </cfRule>
    <cfRule type="expression" dxfId="782" priority="712">
      <formula>"ALS(ISLEEG)"</formula>
    </cfRule>
    <cfRule type="expression" dxfId="781" priority="713">
      <formula>ISBLANK</formula>
    </cfRule>
    <cfRule type="expression" dxfId="780" priority="714">
      <formula>ISLEEG</formula>
    </cfRule>
  </conditionalFormatting>
  <conditionalFormatting sqref="G49:H49">
    <cfRule type="expression" dxfId="779" priority="710">
      <formula>ISBLANK(G49:G112)</formula>
    </cfRule>
  </conditionalFormatting>
  <conditionalFormatting sqref="G58:H58">
    <cfRule type="expression" dxfId="778" priority="706">
      <formula>ISBLANK(G58:G72)</formula>
    </cfRule>
    <cfRule type="expression" dxfId="777" priority="707">
      <formula>"ALS(ISLEEG)"</formula>
    </cfRule>
    <cfRule type="expression" dxfId="776" priority="708">
      <formula>ISBLANK</formula>
    </cfRule>
    <cfRule type="expression" dxfId="775" priority="709">
      <formula>ISLEEG</formula>
    </cfRule>
  </conditionalFormatting>
  <conditionalFormatting sqref="G58:H58">
    <cfRule type="expression" dxfId="774" priority="705">
      <formula>ISBLANK(G58:G121)</formula>
    </cfRule>
  </conditionalFormatting>
  <conditionalFormatting sqref="F67:H67">
    <cfRule type="expression" dxfId="773" priority="701">
      <formula>ISBLANK(F67:F81)</formula>
    </cfRule>
    <cfRule type="expression" dxfId="772" priority="702">
      <formula>"ALS(ISLEEG)"</formula>
    </cfRule>
    <cfRule type="expression" dxfId="771" priority="703">
      <formula>ISBLANK</formula>
    </cfRule>
    <cfRule type="expression" dxfId="770" priority="704">
      <formula>ISLEEG</formula>
    </cfRule>
  </conditionalFormatting>
  <conditionalFormatting sqref="F67:H67">
    <cfRule type="expression" dxfId="769" priority="700">
      <formula>ISBLANK(F67:F130)</formula>
    </cfRule>
  </conditionalFormatting>
  <conditionalFormatting sqref="E22 C22 G22:H22">
    <cfRule type="expression" dxfId="768" priority="690">
      <formula>ISBLANK(C22:C91)</formula>
    </cfRule>
  </conditionalFormatting>
  <conditionalFormatting sqref="G121:H121">
    <cfRule type="expression" dxfId="767" priority="666">
      <formula>ISBLANK(G121:G135)</formula>
    </cfRule>
    <cfRule type="expression" dxfId="766" priority="667">
      <formula>"ALS(ISLEEG)"</formula>
    </cfRule>
    <cfRule type="expression" dxfId="765" priority="668">
      <formula>ISBLANK</formula>
    </cfRule>
    <cfRule type="expression" dxfId="764" priority="669">
      <formula>ISLEEG</formula>
    </cfRule>
  </conditionalFormatting>
  <conditionalFormatting sqref="G121:H121">
    <cfRule type="expression" dxfId="763" priority="665">
      <formula>ISBLANK(G121:G197)</formula>
    </cfRule>
  </conditionalFormatting>
  <conditionalFormatting sqref="F130:H130">
    <cfRule type="expression" dxfId="762" priority="661">
      <formula>ISBLANK(F130:F144)</formula>
    </cfRule>
    <cfRule type="expression" dxfId="761" priority="662">
      <formula>"ALS(ISLEEG)"</formula>
    </cfRule>
    <cfRule type="expression" dxfId="760" priority="663">
      <formula>ISBLANK</formula>
    </cfRule>
    <cfRule type="expression" dxfId="759" priority="664">
      <formula>ISLEEG</formula>
    </cfRule>
  </conditionalFormatting>
  <conditionalFormatting sqref="F130:H130">
    <cfRule type="expression" dxfId="758" priority="660">
      <formula>ISBLANK(F130:F207)</formula>
    </cfRule>
  </conditionalFormatting>
  <conditionalFormatting sqref="G139:H139">
    <cfRule type="expression" dxfId="757" priority="656">
      <formula>ISBLANK(G139:G153)</formula>
    </cfRule>
    <cfRule type="expression" dxfId="756" priority="657">
      <formula>"ALS(ISLEEG)"</formula>
    </cfRule>
    <cfRule type="expression" dxfId="755" priority="658">
      <formula>ISBLANK</formula>
    </cfRule>
    <cfRule type="expression" dxfId="754" priority="659">
      <formula>ISLEEG</formula>
    </cfRule>
  </conditionalFormatting>
  <conditionalFormatting sqref="G139:H139">
    <cfRule type="expression" dxfId="753" priority="655">
      <formula>ISBLANK(G139:G217)</formula>
    </cfRule>
  </conditionalFormatting>
  <conditionalFormatting sqref="E121:F121">
    <cfRule type="expression" dxfId="752" priority="646">
      <formula>ISBLANK(E121:E135)</formula>
    </cfRule>
    <cfRule type="expression" dxfId="751" priority="647">
      <formula>"ALS(ISLEEG)"</formula>
    </cfRule>
    <cfRule type="expression" dxfId="750" priority="648">
      <formula>ISBLANK</formula>
    </cfRule>
    <cfRule type="expression" dxfId="749" priority="649">
      <formula>ISLEEG</formula>
    </cfRule>
  </conditionalFormatting>
  <conditionalFormatting sqref="E121:F121">
    <cfRule type="expression" dxfId="748" priority="645">
      <formula>ISBLANK(E121:E197)</formula>
    </cfRule>
  </conditionalFormatting>
  <conditionalFormatting sqref="F139">
    <cfRule type="expression" dxfId="747" priority="636">
      <formula>ISBLANK(F139:F153)</formula>
    </cfRule>
    <cfRule type="expression" dxfId="746" priority="637">
      <formula>"ALS(ISLEEG)"</formula>
    </cfRule>
    <cfRule type="expression" dxfId="745" priority="638">
      <formula>ISBLANK</formula>
    </cfRule>
    <cfRule type="expression" dxfId="744" priority="639">
      <formula>ISLEEG</formula>
    </cfRule>
  </conditionalFormatting>
  <conditionalFormatting sqref="F139">
    <cfRule type="expression" dxfId="743" priority="635">
      <formula>ISBLANK(F139:F217)</formula>
    </cfRule>
  </conditionalFormatting>
  <conditionalFormatting sqref="F22:F27">
    <cfRule type="cellIs" dxfId="742" priority="629" operator="greaterThan">
      <formula>0</formula>
    </cfRule>
  </conditionalFormatting>
  <conditionalFormatting sqref="E36">
    <cfRule type="cellIs" dxfId="741" priority="611" operator="greaterThan">
      <formula>0</formula>
    </cfRule>
  </conditionalFormatting>
  <conditionalFormatting sqref="E36">
    <cfRule type="expression" dxfId="740" priority="607">
      <formula>ISBLANK(E36:E40)</formula>
    </cfRule>
    <cfRule type="expression" dxfId="739" priority="608">
      <formula>"ALS(ISLEEG)"</formula>
    </cfRule>
    <cfRule type="expression" dxfId="738" priority="609">
      <formula>ISBLANK</formula>
    </cfRule>
    <cfRule type="expression" dxfId="737" priority="610">
      <formula>ISLEEG</formula>
    </cfRule>
  </conditionalFormatting>
  <conditionalFormatting sqref="F40:F45">
    <cfRule type="cellIs" dxfId="736" priority="605" operator="greaterThan">
      <formula>0</formula>
    </cfRule>
  </conditionalFormatting>
  <conditionalFormatting sqref="G45:H45">
    <cfRule type="cellIs" dxfId="735" priority="599" operator="greaterThan">
      <formula>0</formula>
    </cfRule>
  </conditionalFormatting>
  <conditionalFormatting sqref="G45:H45">
    <cfRule type="expression" dxfId="734" priority="595">
      <formula>ISBLANK(G45:G49)</formula>
    </cfRule>
    <cfRule type="expression" dxfId="733" priority="596">
      <formula>"ALS(ISLEEG)"</formula>
    </cfRule>
    <cfRule type="expression" dxfId="732" priority="597">
      <formula>ISBLANK</formula>
    </cfRule>
    <cfRule type="expression" dxfId="731" priority="598">
      <formula>ISLEEG</formula>
    </cfRule>
  </conditionalFormatting>
  <conditionalFormatting sqref="E45">
    <cfRule type="cellIs" dxfId="730" priority="593" operator="greaterThan">
      <formula>0</formula>
    </cfRule>
  </conditionalFormatting>
  <conditionalFormatting sqref="E45">
    <cfRule type="expression" dxfId="729" priority="589">
      <formula>ISBLANK(E45:E49)</formula>
    </cfRule>
    <cfRule type="expression" dxfId="728" priority="590">
      <formula>"ALS(ISLEEG)"</formula>
    </cfRule>
    <cfRule type="expression" dxfId="727" priority="591">
      <formula>ISBLANK</formula>
    </cfRule>
    <cfRule type="expression" dxfId="726" priority="592">
      <formula>ISLEEG</formula>
    </cfRule>
  </conditionalFormatting>
  <conditionalFormatting sqref="E45 F40:F45 G45:H45 F49:F53 E54:H54 F58:F62 F68:F71 F77:F80 F85:F90">
    <cfRule type="expression" dxfId="725" priority="588">
      <formula>ISBLANK(E40:E94)</formula>
    </cfRule>
  </conditionalFormatting>
  <conditionalFormatting sqref="E54:H54">
    <cfRule type="cellIs" dxfId="724" priority="587" operator="greaterThan">
      <formula>0</formula>
    </cfRule>
  </conditionalFormatting>
  <conditionalFormatting sqref="E54:H54">
    <cfRule type="expression" dxfId="723" priority="583">
      <formula>ISBLANK(E54:E58)</formula>
    </cfRule>
    <cfRule type="expression" dxfId="722" priority="584">
      <formula>"ALS(ISLEEG)"</formula>
    </cfRule>
    <cfRule type="expression" dxfId="721" priority="585">
      <formula>ISBLANK</formula>
    </cfRule>
    <cfRule type="expression" dxfId="720" priority="586">
      <formula>ISLEEG</formula>
    </cfRule>
  </conditionalFormatting>
  <conditionalFormatting sqref="E36">
    <cfRule type="expression" dxfId="719" priority="582">
      <formula>ISBLANK(E36:E91)</formula>
    </cfRule>
  </conditionalFormatting>
  <conditionalFormatting sqref="F49:F53">
    <cfRule type="cellIs" dxfId="718" priority="581" operator="greaterThan">
      <formula>0</formula>
    </cfRule>
  </conditionalFormatting>
  <conditionalFormatting sqref="E63:H63">
    <cfRule type="cellIs" dxfId="717" priority="575" operator="greaterThan">
      <formula>0</formula>
    </cfRule>
  </conditionalFormatting>
  <conditionalFormatting sqref="E63:H63">
    <cfRule type="expression" dxfId="716" priority="571">
      <formula>ISBLANK(E63:E67)</formula>
    </cfRule>
    <cfRule type="expression" dxfId="715" priority="572">
      <formula>"ALS(ISLEEG)"</formula>
    </cfRule>
    <cfRule type="expression" dxfId="714" priority="573">
      <formula>ISBLANK</formula>
    </cfRule>
    <cfRule type="expression" dxfId="713" priority="574">
      <formula>ISLEEG</formula>
    </cfRule>
  </conditionalFormatting>
  <conditionalFormatting sqref="E63:H63">
    <cfRule type="expression" dxfId="712" priority="570">
      <formula>ISBLANK(E63:E117)</formula>
    </cfRule>
  </conditionalFormatting>
  <conditionalFormatting sqref="F58:F62">
    <cfRule type="cellIs" dxfId="711" priority="569" operator="greaterThan">
      <formula>0</formula>
    </cfRule>
  </conditionalFormatting>
  <conditionalFormatting sqref="F68:F71">
    <cfRule type="cellIs" dxfId="710" priority="563" operator="greaterThan">
      <formula>0</formula>
    </cfRule>
  </conditionalFormatting>
  <conditionalFormatting sqref="E72:H72">
    <cfRule type="cellIs" dxfId="709" priority="557" operator="greaterThan">
      <formula>0</formula>
    </cfRule>
  </conditionalFormatting>
  <conditionalFormatting sqref="E72:H72">
    <cfRule type="expression" dxfId="708" priority="553">
      <formula>ISBLANK(E72:E76)</formula>
    </cfRule>
    <cfRule type="expression" dxfId="707" priority="554">
      <formula>"ALS(ISLEEG)"</formula>
    </cfRule>
    <cfRule type="expression" dxfId="706" priority="555">
      <formula>ISBLANK</formula>
    </cfRule>
    <cfRule type="expression" dxfId="705" priority="556">
      <formula>ISLEEG</formula>
    </cfRule>
  </conditionalFormatting>
  <conditionalFormatting sqref="E72:H72">
    <cfRule type="expression" dxfId="704" priority="552">
      <formula>ISBLANK(E72:E126)</formula>
    </cfRule>
  </conditionalFormatting>
  <conditionalFormatting sqref="F77:F80">
    <cfRule type="cellIs" dxfId="703" priority="551" operator="greaterThan">
      <formula>0</formula>
    </cfRule>
  </conditionalFormatting>
  <conditionalFormatting sqref="E81:H81">
    <cfRule type="cellIs" dxfId="702" priority="545" operator="greaterThan">
      <formula>0</formula>
    </cfRule>
  </conditionalFormatting>
  <conditionalFormatting sqref="E81:H81">
    <cfRule type="expression" dxfId="701" priority="541">
      <formula>ISBLANK(E81:E85)</formula>
    </cfRule>
    <cfRule type="expression" dxfId="700" priority="542">
      <formula>"ALS(ISLEEG)"</formula>
    </cfRule>
    <cfRule type="expression" dxfId="699" priority="543">
      <formula>ISBLANK</formula>
    </cfRule>
    <cfRule type="expression" dxfId="698" priority="544">
      <formula>ISLEEG</formula>
    </cfRule>
  </conditionalFormatting>
  <conditionalFormatting sqref="E81:H81">
    <cfRule type="expression" dxfId="697" priority="540">
      <formula>ISBLANK(E81:E135)</formula>
    </cfRule>
  </conditionalFormatting>
  <conditionalFormatting sqref="F90:H90 F85:F90">
    <cfRule type="cellIs" dxfId="696" priority="539" operator="greaterThan">
      <formula>0</formula>
    </cfRule>
  </conditionalFormatting>
  <conditionalFormatting sqref="F90:H90">
    <cfRule type="expression" dxfId="695" priority="534">
      <formula>ISBLANK(F90:F144)</formula>
    </cfRule>
  </conditionalFormatting>
  <conditionalFormatting sqref="E31">
    <cfRule type="expression" dxfId="694" priority="508">
      <formula>ISBLANK(E31:E45)</formula>
    </cfRule>
    <cfRule type="expression" dxfId="693" priority="509">
      <formula>"ALS(ISLEEG)"</formula>
    </cfRule>
    <cfRule type="expression" dxfId="692" priority="510">
      <formula>ISBLANK</formula>
    </cfRule>
    <cfRule type="expression" dxfId="691" priority="511">
      <formula>ISLEEG</formula>
    </cfRule>
  </conditionalFormatting>
  <conditionalFormatting sqref="E31">
    <cfRule type="expression" dxfId="690" priority="507">
      <formula>ISBLANK(E31:E94)</formula>
    </cfRule>
  </conditionalFormatting>
  <conditionalFormatting sqref="E40">
    <cfRule type="expression" dxfId="689" priority="498">
      <formula>ISBLANK(E40:E54)</formula>
    </cfRule>
    <cfRule type="expression" dxfId="688" priority="499">
      <formula>"ALS(ISLEEG)"</formula>
    </cfRule>
    <cfRule type="expression" dxfId="687" priority="500">
      <formula>ISBLANK</formula>
    </cfRule>
    <cfRule type="expression" dxfId="686" priority="501">
      <formula>ISLEEG</formula>
    </cfRule>
  </conditionalFormatting>
  <conditionalFormatting sqref="E40">
    <cfRule type="expression" dxfId="685" priority="497">
      <formula>ISBLANK(E40:E103)</formula>
    </cfRule>
  </conditionalFormatting>
  <conditionalFormatting sqref="E49">
    <cfRule type="expression" dxfId="684" priority="488">
      <formula>ISBLANK(E49:E63)</formula>
    </cfRule>
    <cfRule type="expression" dxfId="683" priority="489">
      <formula>"ALS(ISLEEG)"</formula>
    </cfRule>
    <cfRule type="expression" dxfId="682" priority="490">
      <formula>ISBLANK</formula>
    </cfRule>
    <cfRule type="expression" dxfId="681" priority="491">
      <formula>ISLEEG</formula>
    </cfRule>
  </conditionalFormatting>
  <conditionalFormatting sqref="E49">
    <cfRule type="expression" dxfId="680" priority="487">
      <formula>ISBLANK(E49:E112)</formula>
    </cfRule>
  </conditionalFormatting>
  <conditionalFormatting sqref="E58">
    <cfRule type="expression" dxfId="679" priority="478">
      <formula>ISBLANK(E58:E72)</formula>
    </cfRule>
    <cfRule type="expression" dxfId="678" priority="479">
      <formula>"ALS(ISLEEG)"</formula>
    </cfRule>
    <cfRule type="expression" dxfId="677" priority="480">
      <formula>ISBLANK</formula>
    </cfRule>
    <cfRule type="expression" dxfId="676" priority="481">
      <formula>ISLEEG</formula>
    </cfRule>
  </conditionalFormatting>
  <conditionalFormatting sqref="E58">
    <cfRule type="expression" dxfId="675" priority="477">
      <formula>ISBLANK(E58:E121)</formula>
    </cfRule>
  </conditionalFormatting>
  <conditionalFormatting sqref="E67">
    <cfRule type="expression" dxfId="674" priority="468">
      <formula>ISBLANK(E67:E81)</formula>
    </cfRule>
    <cfRule type="expression" dxfId="673" priority="469">
      <formula>"ALS(ISLEEG)"</formula>
    </cfRule>
    <cfRule type="expression" dxfId="672" priority="470">
      <formula>ISBLANK</formula>
    </cfRule>
    <cfRule type="expression" dxfId="671" priority="471">
      <formula>ISLEEG</formula>
    </cfRule>
  </conditionalFormatting>
  <conditionalFormatting sqref="E67">
    <cfRule type="expression" dxfId="670" priority="467">
      <formula>ISBLANK(E67:E130)</formula>
    </cfRule>
  </conditionalFormatting>
  <conditionalFormatting sqref="C67">
    <cfRule type="expression" dxfId="669" priority="458">
      <formula>ISBLANK(C67:C81)</formula>
    </cfRule>
    <cfRule type="expression" dxfId="668" priority="459">
      <formula>"ALS(ISLEEG)"</formula>
    </cfRule>
    <cfRule type="expression" dxfId="667" priority="460">
      <formula>ISBLANK</formula>
    </cfRule>
    <cfRule type="expression" dxfId="666" priority="461">
      <formula>ISLEEG</formula>
    </cfRule>
  </conditionalFormatting>
  <conditionalFormatting sqref="C67">
    <cfRule type="expression" dxfId="665" priority="457">
      <formula>ISBLANK(C67:C130)</formula>
    </cfRule>
  </conditionalFormatting>
  <conditionalFormatting sqref="E76:H76">
    <cfRule type="expression" dxfId="664" priority="453">
      <formula>ISBLANK(E76:E90)</formula>
    </cfRule>
    <cfRule type="expression" dxfId="663" priority="454">
      <formula>"ALS(ISLEEG)"</formula>
    </cfRule>
    <cfRule type="expression" dxfId="662" priority="455">
      <formula>ISBLANK</formula>
    </cfRule>
    <cfRule type="expression" dxfId="661" priority="456">
      <formula>ISLEEG</formula>
    </cfRule>
  </conditionalFormatting>
  <conditionalFormatting sqref="E76:H76">
    <cfRule type="expression" dxfId="660" priority="452">
      <formula>ISBLANK(E76:E139)</formula>
    </cfRule>
  </conditionalFormatting>
  <conditionalFormatting sqref="C76">
    <cfRule type="expression" dxfId="659" priority="448">
      <formula>ISBLANK(C76:C90)</formula>
    </cfRule>
    <cfRule type="expression" dxfId="658" priority="449">
      <formula>"ALS(ISLEEG)"</formula>
    </cfRule>
    <cfRule type="expression" dxfId="657" priority="450">
      <formula>ISBLANK</formula>
    </cfRule>
    <cfRule type="expression" dxfId="656" priority="451">
      <formula>ISLEEG</formula>
    </cfRule>
  </conditionalFormatting>
  <conditionalFormatting sqref="C76">
    <cfRule type="expression" dxfId="655" priority="447">
      <formula>ISBLANK(C76:C139)</formula>
    </cfRule>
  </conditionalFormatting>
  <conditionalFormatting sqref="C31">
    <cfRule type="expression" dxfId="654" priority="423">
      <formula>ISBLANK(C31:C45)</formula>
    </cfRule>
    <cfRule type="expression" dxfId="653" priority="424">
      <formula>"ALS(ISLEEG)"</formula>
    </cfRule>
    <cfRule type="expression" dxfId="652" priority="425">
      <formula>ISBLANK</formula>
    </cfRule>
    <cfRule type="expression" dxfId="651" priority="426">
      <formula>ISLEEG</formula>
    </cfRule>
  </conditionalFormatting>
  <conditionalFormatting sqref="C31">
    <cfRule type="expression" dxfId="650" priority="422">
      <formula>ISBLANK(C31:C94)</formula>
    </cfRule>
  </conditionalFormatting>
  <conditionalFormatting sqref="C40">
    <cfRule type="expression" dxfId="649" priority="413">
      <formula>ISBLANK(C40:C54)</formula>
    </cfRule>
    <cfRule type="expression" dxfId="648" priority="414">
      <formula>"ALS(ISLEEG)"</formula>
    </cfRule>
    <cfRule type="expression" dxfId="647" priority="415">
      <formula>ISBLANK</formula>
    </cfRule>
    <cfRule type="expression" dxfId="646" priority="416">
      <formula>ISLEEG</formula>
    </cfRule>
  </conditionalFormatting>
  <conditionalFormatting sqref="C40">
    <cfRule type="expression" dxfId="645" priority="412">
      <formula>ISBLANK(C40:C103)</formula>
    </cfRule>
  </conditionalFormatting>
  <conditionalFormatting sqref="C49">
    <cfRule type="expression" dxfId="644" priority="403">
      <formula>ISBLANK(C49:C63)</formula>
    </cfRule>
    <cfRule type="expression" dxfId="643" priority="404">
      <formula>"ALS(ISLEEG)"</formula>
    </cfRule>
    <cfRule type="expression" dxfId="642" priority="405">
      <formula>ISBLANK</formula>
    </cfRule>
    <cfRule type="expression" dxfId="641" priority="406">
      <formula>ISLEEG</formula>
    </cfRule>
  </conditionalFormatting>
  <conditionalFormatting sqref="C49">
    <cfRule type="expression" dxfId="640" priority="402">
      <formula>ISBLANK(C49:C112)</formula>
    </cfRule>
  </conditionalFormatting>
  <conditionalFormatting sqref="C58">
    <cfRule type="expression" dxfId="639" priority="393">
      <formula>ISBLANK(C58:C72)</formula>
    </cfRule>
    <cfRule type="expression" dxfId="638" priority="394">
      <formula>"ALS(ISLEEG)"</formula>
    </cfRule>
    <cfRule type="expression" dxfId="637" priority="395">
      <formula>ISBLANK</formula>
    </cfRule>
    <cfRule type="expression" dxfId="636" priority="396">
      <formula>ISLEEG</formula>
    </cfRule>
  </conditionalFormatting>
  <conditionalFormatting sqref="C58">
    <cfRule type="expression" dxfId="635" priority="392">
      <formula>ISBLANK(C58:C121)</formula>
    </cfRule>
  </conditionalFormatting>
  <conditionalFormatting sqref="C85">
    <cfRule type="expression" dxfId="633" priority="377">
      <formula>ISBLANK(C85:C148)</formula>
    </cfRule>
  </conditionalFormatting>
  <conditionalFormatting sqref="F94:H94">
    <cfRule type="expression" dxfId="632" priority="343">
      <formula>ISBLANK(F94:F108)</formula>
    </cfRule>
    <cfRule type="expression" dxfId="631" priority="344">
      <formula>"ALS(ISLEEG)"</formula>
    </cfRule>
    <cfRule type="expression" dxfId="630" priority="345">
      <formula>ISBLANK</formula>
    </cfRule>
    <cfRule type="expression" dxfId="629" priority="346">
      <formula>ISLEEG</formula>
    </cfRule>
  </conditionalFormatting>
  <conditionalFormatting sqref="F94:H94">
    <cfRule type="expression" dxfId="628" priority="342">
      <formula>ISBLANK(F94:F167)</formula>
    </cfRule>
  </conditionalFormatting>
  <conditionalFormatting sqref="E103:H103">
    <cfRule type="expression" dxfId="627" priority="338">
      <formula>ISBLANK(E103:E117)</formula>
    </cfRule>
    <cfRule type="expression" dxfId="626" priority="339">
      <formula>"ALS(ISLEEG)"</formula>
    </cfRule>
    <cfRule type="expression" dxfId="625" priority="340">
      <formula>ISBLANK</formula>
    </cfRule>
    <cfRule type="expression" dxfId="624" priority="341">
      <formula>ISLEEG</formula>
    </cfRule>
  </conditionalFormatting>
  <conditionalFormatting sqref="E103:H103">
    <cfRule type="expression" dxfId="623" priority="337">
      <formula>ISBLANK(E103:E177)</formula>
    </cfRule>
  </conditionalFormatting>
  <conditionalFormatting sqref="F112:H112">
    <cfRule type="expression" dxfId="622" priority="333">
      <formula>ISBLANK(F112:F126)</formula>
    </cfRule>
    <cfRule type="expression" dxfId="621" priority="334">
      <formula>"ALS(ISLEEG)"</formula>
    </cfRule>
    <cfRule type="expression" dxfId="620" priority="335">
      <formula>ISBLANK</formula>
    </cfRule>
    <cfRule type="expression" dxfId="619" priority="336">
      <formula>ISLEEG</formula>
    </cfRule>
  </conditionalFormatting>
  <conditionalFormatting sqref="F112:H112">
    <cfRule type="expression" dxfId="618" priority="332">
      <formula>ISBLANK(F112:F187)</formula>
    </cfRule>
  </conditionalFormatting>
  <conditionalFormatting sqref="F148:H148">
    <cfRule type="expression" dxfId="617" priority="328">
      <formula>ISBLANK(F148:F162)</formula>
    </cfRule>
    <cfRule type="expression" dxfId="616" priority="329">
      <formula>"ALS(ISLEEG)"</formula>
    </cfRule>
    <cfRule type="expression" dxfId="615" priority="330">
      <formula>ISBLANK</formula>
    </cfRule>
    <cfRule type="expression" dxfId="614" priority="331">
      <formula>ISLEEG</formula>
    </cfRule>
  </conditionalFormatting>
  <conditionalFormatting sqref="F148:H148">
    <cfRule type="expression" dxfId="613" priority="327">
      <formula>ISBLANK(F148:F227)</formula>
    </cfRule>
  </conditionalFormatting>
  <conditionalFormatting sqref="C94">
    <cfRule type="expression" dxfId="612" priority="293">
      <formula>ISBLANK(C94:C108)</formula>
    </cfRule>
    <cfRule type="expression" dxfId="611" priority="294">
      <formula>"ALS(ISLEEG)"</formula>
    </cfRule>
    <cfRule type="expression" dxfId="610" priority="295">
      <formula>ISBLANK</formula>
    </cfRule>
    <cfRule type="expression" dxfId="609" priority="296">
      <formula>ISLEEG</formula>
    </cfRule>
  </conditionalFormatting>
  <conditionalFormatting sqref="C94">
    <cfRule type="expression" dxfId="608" priority="292">
      <formula>ISBLANK(C94:C167)</formula>
    </cfRule>
  </conditionalFormatting>
  <conditionalFormatting sqref="C103">
    <cfRule type="expression" dxfId="607" priority="288">
      <formula>ISBLANK(C103:C117)</formula>
    </cfRule>
    <cfRule type="expression" dxfId="606" priority="289">
      <formula>"ALS(ISLEEG)"</formula>
    </cfRule>
    <cfRule type="expression" dxfId="605" priority="290">
      <formula>ISBLANK</formula>
    </cfRule>
    <cfRule type="expression" dxfId="604" priority="291">
      <formula>ISLEEG</formula>
    </cfRule>
  </conditionalFormatting>
  <conditionalFormatting sqref="C103">
    <cfRule type="expression" dxfId="603" priority="287">
      <formula>ISBLANK(C103:C177)</formula>
    </cfRule>
  </conditionalFormatting>
  <conditionalFormatting sqref="C112">
    <cfRule type="expression" dxfId="602" priority="283">
      <formula>ISBLANK(C112:C126)</formula>
    </cfRule>
    <cfRule type="expression" dxfId="601" priority="284">
      <formula>"ALS(ISLEEG)"</formula>
    </cfRule>
    <cfRule type="expression" dxfId="600" priority="285">
      <formula>ISBLANK</formula>
    </cfRule>
    <cfRule type="expression" dxfId="599" priority="286">
      <formula>ISLEEG</formula>
    </cfRule>
  </conditionalFormatting>
  <conditionalFormatting sqref="C112">
    <cfRule type="expression" dxfId="598" priority="282">
      <formula>ISBLANK(C112:C187)</formula>
    </cfRule>
  </conditionalFormatting>
  <conditionalFormatting sqref="C121">
    <cfRule type="expression" dxfId="597" priority="278">
      <formula>ISBLANK(C121:C135)</formula>
    </cfRule>
    <cfRule type="expression" dxfId="596" priority="279">
      <formula>"ALS(ISLEEG)"</formula>
    </cfRule>
    <cfRule type="expression" dxfId="595" priority="280">
      <formula>ISBLANK</formula>
    </cfRule>
    <cfRule type="expression" dxfId="594" priority="281">
      <formula>ISLEEG</formula>
    </cfRule>
  </conditionalFormatting>
  <conditionalFormatting sqref="C121">
    <cfRule type="expression" dxfId="593" priority="277">
      <formula>ISBLANK(C121:C197)</formula>
    </cfRule>
  </conditionalFormatting>
  <conditionalFormatting sqref="C130">
    <cfRule type="expression" dxfId="592" priority="273">
      <formula>ISBLANK(C130:C144)</formula>
    </cfRule>
    <cfRule type="expression" dxfId="591" priority="274">
      <formula>"ALS(ISLEEG)"</formula>
    </cfRule>
    <cfRule type="expression" dxfId="590" priority="275">
      <formula>ISBLANK</formula>
    </cfRule>
    <cfRule type="expression" dxfId="589" priority="276">
      <formula>ISLEEG</formula>
    </cfRule>
  </conditionalFormatting>
  <conditionalFormatting sqref="C130">
    <cfRule type="expression" dxfId="588" priority="272">
      <formula>ISBLANK(C130:C207)</formula>
    </cfRule>
  </conditionalFormatting>
  <conditionalFormatting sqref="C117">
    <cfRule type="cellIs" dxfId="587" priority="262" operator="greaterThan">
      <formula>100</formula>
    </cfRule>
    <cfRule type="cellIs" dxfId="586" priority="263" operator="equal">
      <formula>100</formula>
    </cfRule>
  </conditionalFormatting>
  <conditionalFormatting sqref="C117">
    <cfRule type="cellIs" dxfId="585" priority="261" operator="lessThan">
      <formula>100</formula>
    </cfRule>
  </conditionalFormatting>
  <conditionalFormatting sqref="C139">
    <cfRule type="expression" dxfId="584" priority="237">
      <formula>ISBLANK(C139:C153)</formula>
    </cfRule>
    <cfRule type="expression" dxfId="583" priority="238">
      <formula>"ALS(ISLEEG)"</formula>
    </cfRule>
    <cfRule type="expression" dxfId="582" priority="239">
      <formula>ISBLANK</formula>
    </cfRule>
    <cfRule type="expression" dxfId="581" priority="240">
      <formula>ISLEEG</formula>
    </cfRule>
  </conditionalFormatting>
  <conditionalFormatting sqref="C139">
    <cfRule type="expression" dxfId="580" priority="236">
      <formula>ISBLANK(C139:C217)</formula>
    </cfRule>
  </conditionalFormatting>
  <conditionalFormatting sqref="C148">
    <cfRule type="expression" dxfId="579" priority="222">
      <formula>ISBLANK(C148:C162)</formula>
    </cfRule>
    <cfRule type="expression" dxfId="578" priority="223">
      <formula>"ALS(ISLEEG)"</formula>
    </cfRule>
    <cfRule type="expression" dxfId="577" priority="224">
      <formula>ISBLANK</formula>
    </cfRule>
    <cfRule type="expression" dxfId="576" priority="225">
      <formula>ISLEEG</formula>
    </cfRule>
  </conditionalFormatting>
  <conditionalFormatting sqref="C148">
    <cfRule type="expression" dxfId="575" priority="221">
      <formula>ISBLANK(C148:C227)</formula>
    </cfRule>
  </conditionalFormatting>
  <conditionalFormatting sqref="F99:H99">
    <cfRule type="cellIs" dxfId="574" priority="210" operator="greaterThan">
      <formula>0</formula>
    </cfRule>
  </conditionalFormatting>
  <conditionalFormatting sqref="F99:H99">
    <cfRule type="expression" dxfId="573" priority="206">
      <formula>ISBLANK(F99:F103)</formula>
    </cfRule>
    <cfRule type="expression" dxfId="572" priority="207">
      <formula>"ALS(ISLEEG)"</formula>
    </cfRule>
    <cfRule type="expression" dxfId="571" priority="208">
      <formula>ISBLANK</formula>
    </cfRule>
    <cfRule type="expression" dxfId="570" priority="209">
      <formula>ISLEEG</formula>
    </cfRule>
  </conditionalFormatting>
  <conditionalFormatting sqref="F99:H99">
    <cfRule type="expression" dxfId="569" priority="205">
      <formula>ISBLANK(F99:F162)</formula>
    </cfRule>
  </conditionalFormatting>
  <conditionalFormatting sqref="F95:F98">
    <cfRule type="cellIs" dxfId="568" priority="204" operator="greaterThan">
      <formula>0</formula>
    </cfRule>
  </conditionalFormatting>
  <conditionalFormatting sqref="F104:F107 E108:H108">
    <cfRule type="cellIs" dxfId="567" priority="198" operator="greaterThan">
      <formula>0</formula>
    </cfRule>
  </conditionalFormatting>
  <conditionalFormatting sqref="E108:H108">
    <cfRule type="expression" dxfId="566" priority="194">
      <formula>ISBLANK(E108:E112)</formula>
    </cfRule>
    <cfRule type="expression" dxfId="565" priority="195">
      <formula>"ALS(ISLEEG)"</formula>
    </cfRule>
    <cfRule type="expression" dxfId="564" priority="196">
      <formula>ISBLANK</formula>
    </cfRule>
    <cfRule type="expression" dxfId="563" priority="197">
      <formula>ISLEEG</formula>
    </cfRule>
  </conditionalFormatting>
  <conditionalFormatting sqref="E108:H108 F104:F107">
    <cfRule type="expression" dxfId="562" priority="193">
      <formula>ISBLANK(E104:E168)</formula>
    </cfRule>
  </conditionalFormatting>
  <conditionalFormatting sqref="F117:H117">
    <cfRule type="cellIs" dxfId="561" priority="192" operator="greaterThan">
      <formula>0</formula>
    </cfRule>
  </conditionalFormatting>
  <conditionalFormatting sqref="F117:H117">
    <cfRule type="expression" dxfId="560" priority="188">
      <formula>ISBLANK(F117:F121)</formula>
    </cfRule>
    <cfRule type="expression" dxfId="559" priority="189">
      <formula>"ALS(ISLEEG)"</formula>
    </cfRule>
    <cfRule type="expression" dxfId="558" priority="190">
      <formula>ISBLANK</formula>
    </cfRule>
    <cfRule type="expression" dxfId="557" priority="191">
      <formula>ISLEEG</formula>
    </cfRule>
  </conditionalFormatting>
  <conditionalFormatting sqref="F117:H117 F113:F116">
    <cfRule type="expression" dxfId="556" priority="187">
      <formula>ISBLANK(F113:F178)</formula>
    </cfRule>
  </conditionalFormatting>
  <conditionalFormatting sqref="F113:F116">
    <cfRule type="cellIs" dxfId="555" priority="186" operator="greaterThan">
      <formula>0</formula>
    </cfRule>
  </conditionalFormatting>
  <conditionalFormatting sqref="F122:F125">
    <cfRule type="cellIs" dxfId="554" priority="180" operator="greaterThan">
      <formula>0</formula>
    </cfRule>
  </conditionalFormatting>
  <conditionalFormatting sqref="E126:H126">
    <cfRule type="cellIs" dxfId="553" priority="174" operator="greaterThan">
      <formula>0</formula>
    </cfRule>
  </conditionalFormatting>
  <conditionalFormatting sqref="E126:H126">
    <cfRule type="expression" dxfId="552" priority="170">
      <formula>ISBLANK(E126:E130)</formula>
    </cfRule>
    <cfRule type="expression" dxfId="551" priority="171">
      <formula>"ALS(ISLEEG)"</formula>
    </cfRule>
    <cfRule type="expression" dxfId="550" priority="172">
      <formula>ISBLANK</formula>
    </cfRule>
    <cfRule type="expression" dxfId="549" priority="173">
      <formula>ISLEEG</formula>
    </cfRule>
  </conditionalFormatting>
  <conditionalFormatting sqref="E126:H126 F122:F125">
    <cfRule type="expression" dxfId="548" priority="169">
      <formula>ISBLANK(E122:E188)</formula>
    </cfRule>
  </conditionalFormatting>
  <conditionalFormatting sqref="F131:F135 F135:H135">
    <cfRule type="cellIs" dxfId="547" priority="168" operator="greaterThan">
      <formula>0</formula>
    </cfRule>
  </conditionalFormatting>
  <conditionalFormatting sqref="F135:H135">
    <cfRule type="expression" dxfId="546" priority="164">
      <formula>ISBLANK(F135:F139)</formula>
    </cfRule>
    <cfRule type="expression" dxfId="545" priority="165">
      <formula>"ALS(ISLEEG)"</formula>
    </cfRule>
    <cfRule type="expression" dxfId="544" priority="166">
      <formula>ISBLANK</formula>
    </cfRule>
    <cfRule type="expression" dxfId="543" priority="167">
      <formula>ISLEEG</formula>
    </cfRule>
  </conditionalFormatting>
  <conditionalFormatting sqref="F135:H135 F131:F135">
    <cfRule type="expression" dxfId="542" priority="163">
      <formula>ISBLANK(F131:F198)</formula>
    </cfRule>
  </conditionalFormatting>
  <conditionalFormatting sqref="F140:F143 F144:H144">
    <cfRule type="cellIs" dxfId="541" priority="162" operator="greaterThan">
      <formula>0</formula>
    </cfRule>
  </conditionalFormatting>
  <conditionalFormatting sqref="F144:H144">
    <cfRule type="expression" dxfId="540" priority="158">
      <formula>ISBLANK(F144:F148)</formula>
    </cfRule>
    <cfRule type="expression" dxfId="539" priority="159">
      <formula>"ALS(ISLEEG)"</formula>
    </cfRule>
    <cfRule type="expression" dxfId="538" priority="160">
      <formula>ISBLANK</formula>
    </cfRule>
    <cfRule type="expression" dxfId="537" priority="161">
      <formula>ISLEEG</formula>
    </cfRule>
  </conditionalFormatting>
  <conditionalFormatting sqref="F144:H144">
    <cfRule type="expression" dxfId="536" priority="157">
      <formula>ISBLANK(F144:F212)</formula>
    </cfRule>
  </conditionalFormatting>
  <conditionalFormatting sqref="F149:F152 F153:H153">
    <cfRule type="cellIs" dxfId="535" priority="156" operator="greaterThan">
      <formula>0</formula>
    </cfRule>
  </conditionalFormatting>
  <conditionalFormatting sqref="F153:H153">
    <cfRule type="expression" dxfId="534" priority="152">
      <formula>ISBLANK(F153:F157)</formula>
    </cfRule>
    <cfRule type="expression" dxfId="533" priority="153">
      <formula>"ALS(ISLEEG)"</formula>
    </cfRule>
    <cfRule type="expression" dxfId="532" priority="154">
      <formula>ISBLANK</formula>
    </cfRule>
    <cfRule type="expression" dxfId="531" priority="155">
      <formula>ISLEEG</formula>
    </cfRule>
  </conditionalFormatting>
  <conditionalFormatting sqref="F153:H153 F149:F152">
    <cfRule type="expression" dxfId="530" priority="151">
      <formula>ISBLANK(F149:F218)</formula>
    </cfRule>
  </conditionalFormatting>
  <conditionalFormatting sqref="E32 C32">
    <cfRule type="expression" dxfId="529" priority="1380">
      <formula>ISBLANK(C32:C91)</formula>
    </cfRule>
  </conditionalFormatting>
  <conditionalFormatting sqref="F90">
    <cfRule type="expression" dxfId="528" priority="1402">
      <formula>ISBLANK(F90:F92)</formula>
    </cfRule>
    <cfRule type="expression" dxfId="527" priority="1403">
      <formula>"ALS(ISLEEG)"</formula>
    </cfRule>
    <cfRule type="expression" dxfId="526" priority="1404">
      <formula>ISBLANK</formula>
    </cfRule>
    <cfRule type="expression" dxfId="525" priority="1405">
      <formula>ISLEEG</formula>
    </cfRule>
  </conditionalFormatting>
  <conditionalFormatting sqref="G36:H36">
    <cfRule type="expression" dxfId="524" priority="88">
      <formula>ISBLANK(G36:G40)</formula>
    </cfRule>
    <cfRule type="expression" dxfId="523" priority="89">
      <formula>"ALS(ISLEEG)"</formula>
    </cfRule>
    <cfRule type="expression" dxfId="522" priority="90">
      <formula>ISBLANK</formula>
    </cfRule>
    <cfRule type="expression" dxfId="521" priority="91">
      <formula>ISLEEG</formula>
    </cfRule>
  </conditionalFormatting>
  <conditionalFormatting sqref="G36:H36">
    <cfRule type="expression" dxfId="520" priority="87">
      <formula>ISBLANK(G36:G99)</formula>
    </cfRule>
  </conditionalFormatting>
  <conditionalFormatting sqref="E33:E35 C33:C35">
    <cfRule type="expression" dxfId="519" priority="1683">
      <formula>ISBLANK(C33:C91)</formula>
    </cfRule>
  </conditionalFormatting>
  <conditionalFormatting sqref="G149:H152 C149:C152">
    <cfRule type="expression" dxfId="518" priority="1734">
      <formula>ISBLANK(C149:C218)</formula>
    </cfRule>
  </conditionalFormatting>
  <conditionalFormatting sqref="G89:H89 C86:C89">
    <cfRule type="expression" dxfId="517" priority="1750">
      <formula>ISBLANK(C86:C140)</formula>
    </cfRule>
  </conditionalFormatting>
  <conditionalFormatting sqref="G140:H143 C140:C143">
    <cfRule type="expression" dxfId="516" priority="1816">
      <formula>ISBLANK(C140:C208)</formula>
    </cfRule>
  </conditionalFormatting>
  <conditionalFormatting sqref="G131:H134 C131:C134">
    <cfRule type="expression" dxfId="515" priority="1889">
      <formula>ISBLANK(C131:C198)</formula>
    </cfRule>
  </conditionalFormatting>
  <conditionalFormatting sqref="G23:H26 E23:E26 C23:C26 F31:F36 G32:H35 G41:H44 G59:H62 G68:H71 G77:H80 G86:H88 G95:H98 C95:C98">
    <cfRule type="expression" dxfId="514" priority="1892">
      <formula>ISBLANK(C23:C86)</formula>
    </cfRule>
  </conditionalFormatting>
  <conditionalFormatting sqref="F88 C88">
    <cfRule type="expression" dxfId="513" priority="1936">
      <formula>ISLEEG</formula>
    </cfRule>
  </conditionalFormatting>
  <conditionalFormatting sqref="G85:H85 C85">
    <cfRule type="expression" dxfId="512" priority="1944">
      <formula>ISLEEG</formula>
    </cfRule>
  </conditionalFormatting>
  <conditionalFormatting sqref="F90:H90">
    <cfRule type="expression" dxfId="511" priority="1954">
      <formula>ISBLANK(F90:F91)</formula>
    </cfRule>
    <cfRule type="expression" dxfId="510" priority="1955">
      <formula>"ALS(ISLEEG)"</formula>
    </cfRule>
    <cfRule type="expression" dxfId="509" priority="1956">
      <formula>ISBLANK</formula>
    </cfRule>
    <cfRule type="expression" dxfId="508" priority="1957">
      <formula>ISLEEG</formula>
    </cfRule>
  </conditionalFormatting>
  <conditionalFormatting sqref="G122:H125 C122:C125 E122:E125">
    <cfRule type="expression" dxfId="507" priority="2002">
      <formula>ISBLANK(C122:C188)</formula>
    </cfRule>
  </conditionalFormatting>
  <conditionalFormatting sqref="E41:E44 C41:C44 G50:H53 E50:E53 C50:C53 E59:E62 C59:C62 E68:E71 C68:C71 C77:C80 E77:E80">
    <cfRule type="expression" dxfId="506" priority="2003">
      <formula>ISBLANK(C41:C95)</formula>
    </cfRule>
  </conditionalFormatting>
  <conditionalFormatting sqref="G113:H116 C113:C116">
    <cfRule type="expression" dxfId="505" priority="2063">
      <formula>ISBLANK(C113:C178)</formula>
    </cfRule>
  </conditionalFormatting>
  <conditionalFormatting sqref="G104:H107 E104:E107 C104:C107">
    <cfRule type="expression" dxfId="504" priority="2121">
      <formula>ISBLANK(C104:C168)</formula>
    </cfRule>
  </conditionalFormatting>
  <conditionalFormatting sqref="E90">
    <cfRule type="cellIs" dxfId="83" priority="71" operator="greaterThan">
      <formula>0</formula>
    </cfRule>
  </conditionalFormatting>
  <conditionalFormatting sqref="E90">
    <cfRule type="expression" dxfId="82" priority="67">
      <formula>ISBLANK(E90:E94)</formula>
    </cfRule>
    <cfRule type="expression" dxfId="81" priority="68">
      <formula>"ALS(ISLEEG)"</formula>
    </cfRule>
    <cfRule type="expression" dxfId="80" priority="69">
      <formula>ISBLANK</formula>
    </cfRule>
    <cfRule type="expression" dxfId="79" priority="70">
      <formula>ISLEEG</formula>
    </cfRule>
  </conditionalFormatting>
  <conditionalFormatting sqref="E90">
    <cfRule type="expression" dxfId="78" priority="66">
      <formula>ISBLANK(E90:E144)</formula>
    </cfRule>
  </conditionalFormatting>
  <conditionalFormatting sqref="E85">
    <cfRule type="expression" dxfId="77" priority="62">
      <formula>ISBLANK(E85:E99)</formula>
    </cfRule>
    <cfRule type="expression" dxfId="76" priority="63">
      <formula>"ALS(ISLEEG)"</formula>
    </cfRule>
    <cfRule type="expression" dxfId="75" priority="64">
      <formula>ISBLANK</formula>
    </cfRule>
    <cfRule type="expression" dxfId="74" priority="65">
      <formula>ISLEEG</formula>
    </cfRule>
  </conditionalFormatting>
  <conditionalFormatting sqref="E85">
    <cfRule type="expression" dxfId="73" priority="61">
      <formula>ISBLANK(E85:E148)</formula>
    </cfRule>
  </conditionalFormatting>
  <conditionalFormatting sqref="E86:E89">
    <cfRule type="expression" dxfId="72" priority="72">
      <formula>ISBLANK(E86:E140)</formula>
    </cfRule>
  </conditionalFormatting>
  <conditionalFormatting sqref="E99">
    <cfRule type="cellIs" dxfId="71" priority="59" operator="greaterThan">
      <formula>0</formula>
    </cfRule>
  </conditionalFormatting>
  <conditionalFormatting sqref="E99">
    <cfRule type="expression" dxfId="70" priority="55">
      <formula>ISBLANK(E99:E103)</formula>
    </cfRule>
    <cfRule type="expression" dxfId="69" priority="56">
      <formula>"ALS(ISLEEG)"</formula>
    </cfRule>
    <cfRule type="expression" dxfId="68" priority="57">
      <formula>ISBLANK</formula>
    </cfRule>
    <cfRule type="expression" dxfId="67" priority="58">
      <formula>ISLEEG</formula>
    </cfRule>
  </conditionalFormatting>
  <conditionalFormatting sqref="E99">
    <cfRule type="expression" dxfId="66" priority="54">
      <formula>ISBLANK(E99:E153)</formula>
    </cfRule>
  </conditionalFormatting>
  <conditionalFormatting sqref="E94">
    <cfRule type="expression" dxfId="65" priority="50">
      <formula>ISBLANK(E94:E108)</formula>
    </cfRule>
    <cfRule type="expression" dxfId="64" priority="51">
      <formula>"ALS(ISLEEG)"</formula>
    </cfRule>
    <cfRule type="expression" dxfId="63" priority="52">
      <formula>ISBLANK</formula>
    </cfRule>
    <cfRule type="expression" dxfId="62" priority="53">
      <formula>ISLEEG</formula>
    </cfRule>
  </conditionalFormatting>
  <conditionalFormatting sqref="E94">
    <cfRule type="expression" dxfId="61" priority="49">
      <formula>ISBLANK(E94:E157)</formula>
    </cfRule>
  </conditionalFormatting>
  <conditionalFormatting sqref="E95:E98">
    <cfRule type="expression" dxfId="60" priority="60">
      <formula>ISBLANK(E95:E149)</formula>
    </cfRule>
  </conditionalFormatting>
  <conditionalFormatting sqref="E117">
    <cfRule type="cellIs" dxfId="59" priority="47" operator="greaterThan">
      <formula>0</formula>
    </cfRule>
  </conditionalFormatting>
  <conditionalFormatting sqref="E117">
    <cfRule type="expression" dxfId="58" priority="43">
      <formula>ISBLANK(E117:E121)</formula>
    </cfRule>
    <cfRule type="expression" dxfId="57" priority="44">
      <formula>"ALS(ISLEEG)"</formula>
    </cfRule>
    <cfRule type="expression" dxfId="56" priority="45">
      <formula>ISBLANK</formula>
    </cfRule>
    <cfRule type="expression" dxfId="55" priority="46">
      <formula>ISLEEG</formula>
    </cfRule>
  </conditionalFormatting>
  <conditionalFormatting sqref="E117">
    <cfRule type="expression" dxfId="54" priority="42">
      <formula>ISBLANK(E117:E171)</formula>
    </cfRule>
  </conditionalFormatting>
  <conditionalFormatting sqref="E112">
    <cfRule type="expression" dxfId="53" priority="38">
      <formula>ISBLANK(E112:E126)</formula>
    </cfRule>
    <cfRule type="expression" dxfId="52" priority="39">
      <formula>"ALS(ISLEEG)"</formula>
    </cfRule>
    <cfRule type="expression" dxfId="51" priority="40">
      <formula>ISBLANK</formula>
    </cfRule>
    <cfRule type="expression" dxfId="50" priority="41">
      <formula>ISLEEG</formula>
    </cfRule>
  </conditionalFormatting>
  <conditionalFormatting sqref="E112">
    <cfRule type="expression" dxfId="49" priority="37">
      <formula>ISBLANK(E112:E175)</formula>
    </cfRule>
  </conditionalFormatting>
  <conditionalFormatting sqref="E113:E116">
    <cfRule type="expression" dxfId="48" priority="48">
      <formula>ISBLANK(E113:E167)</formula>
    </cfRule>
  </conditionalFormatting>
  <conditionalFormatting sqref="E130">
    <cfRule type="expression" dxfId="47" priority="32">
      <formula>ISBLANK(E130:E144)</formula>
    </cfRule>
    <cfRule type="expression" dxfId="46" priority="33">
      <formula>"ALS(ISLEEG)"</formula>
    </cfRule>
    <cfRule type="expression" dxfId="45" priority="34">
      <formula>ISBLANK</formula>
    </cfRule>
    <cfRule type="expression" dxfId="44" priority="35">
      <formula>ISLEEG</formula>
    </cfRule>
  </conditionalFormatting>
  <conditionalFormatting sqref="E130">
    <cfRule type="expression" dxfId="43" priority="31">
      <formula>ISBLANK(E130:E206)</formula>
    </cfRule>
  </conditionalFormatting>
  <conditionalFormatting sqref="E135">
    <cfRule type="cellIs" dxfId="42" priority="30" operator="greaterThan">
      <formula>0</formula>
    </cfRule>
  </conditionalFormatting>
  <conditionalFormatting sqref="E135">
    <cfRule type="expression" dxfId="41" priority="26">
      <formula>ISBLANK(E135:E139)</formula>
    </cfRule>
    <cfRule type="expression" dxfId="40" priority="27">
      <formula>"ALS(ISLEEG)"</formula>
    </cfRule>
    <cfRule type="expression" dxfId="39" priority="28">
      <formula>ISBLANK</formula>
    </cfRule>
    <cfRule type="expression" dxfId="38" priority="29">
      <formula>ISLEEG</formula>
    </cfRule>
  </conditionalFormatting>
  <conditionalFormatting sqref="E135">
    <cfRule type="expression" dxfId="37" priority="25">
      <formula>ISBLANK(E135:E201)</formula>
    </cfRule>
  </conditionalFormatting>
  <conditionalFormatting sqref="E131:E134">
    <cfRule type="expression" dxfId="36" priority="36">
      <formula>ISBLANK(E131:E197)</formula>
    </cfRule>
  </conditionalFormatting>
  <conditionalFormatting sqref="E139">
    <cfRule type="expression" dxfId="35" priority="20">
      <formula>ISBLANK(E139:E153)</formula>
    </cfRule>
    <cfRule type="expression" dxfId="34" priority="21">
      <formula>"ALS(ISLEEG)"</formula>
    </cfRule>
    <cfRule type="expression" dxfId="33" priority="22">
      <formula>ISBLANK</formula>
    </cfRule>
    <cfRule type="expression" dxfId="32" priority="23">
      <formula>ISLEEG</formula>
    </cfRule>
  </conditionalFormatting>
  <conditionalFormatting sqref="E139">
    <cfRule type="expression" dxfId="31" priority="19">
      <formula>ISBLANK(E139:E215)</formula>
    </cfRule>
  </conditionalFormatting>
  <conditionalFormatting sqref="E144">
    <cfRule type="cellIs" dxfId="30" priority="18" operator="greaterThan">
      <formula>0</formula>
    </cfRule>
  </conditionalFormatting>
  <conditionalFormatting sqref="E144">
    <cfRule type="expression" dxfId="29" priority="14">
      <formula>ISBLANK(E144:E148)</formula>
    </cfRule>
    <cfRule type="expression" dxfId="28" priority="15">
      <formula>"ALS(ISLEEG)"</formula>
    </cfRule>
    <cfRule type="expression" dxfId="27" priority="16">
      <formula>ISBLANK</formula>
    </cfRule>
    <cfRule type="expression" dxfId="26" priority="17">
      <formula>ISLEEG</formula>
    </cfRule>
  </conditionalFormatting>
  <conditionalFormatting sqref="E144">
    <cfRule type="expression" dxfId="25" priority="13">
      <formula>ISBLANK(E144:E210)</formula>
    </cfRule>
  </conditionalFormatting>
  <conditionalFormatting sqref="E140:E143">
    <cfRule type="expression" dxfId="24" priority="24">
      <formula>ISBLANK(E140:E206)</formula>
    </cfRule>
  </conditionalFormatting>
  <conditionalFormatting sqref="E148">
    <cfRule type="expression" dxfId="23" priority="8">
      <formula>ISBLANK(E148:E162)</formula>
    </cfRule>
    <cfRule type="expression" dxfId="22" priority="9">
      <formula>"ALS(ISLEEG)"</formula>
    </cfRule>
    <cfRule type="expression" dxfId="21" priority="10">
      <formula>ISBLANK</formula>
    </cfRule>
    <cfRule type="expression" dxfId="20" priority="11">
      <formula>ISLEEG</formula>
    </cfRule>
  </conditionalFormatting>
  <conditionalFormatting sqref="E148">
    <cfRule type="expression" dxfId="19" priority="7">
      <formula>ISBLANK(E148:E224)</formula>
    </cfRule>
  </conditionalFormatting>
  <conditionalFormatting sqref="E153">
    <cfRule type="cellIs" dxfId="18" priority="6" operator="greaterThan">
      <formula>0</formula>
    </cfRule>
  </conditionalFormatting>
  <conditionalFormatting sqref="E153">
    <cfRule type="expression" dxfId="17" priority="2">
      <formula>ISBLANK(E153:E157)</formula>
    </cfRule>
    <cfRule type="expression" dxfId="16" priority="3">
      <formula>"ALS(ISLEEG)"</formula>
    </cfRule>
    <cfRule type="expression" dxfId="15" priority="4">
      <formula>ISBLANK</formula>
    </cfRule>
    <cfRule type="expression" dxfId="14" priority="5">
      <formula>ISLEEG</formula>
    </cfRule>
  </conditionalFormatting>
  <conditionalFormatting sqref="E153">
    <cfRule type="expression" dxfId="13" priority="1">
      <formula>ISBLANK(E153:E219)</formula>
    </cfRule>
  </conditionalFormatting>
  <conditionalFormatting sqref="E149:E152">
    <cfRule type="expression" dxfId="12" priority="12">
      <formula>ISBLANK(E149:E215)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8F3C7-359C-4C8E-893E-995CB126DE0F}">
  <dimension ref="B2:M18"/>
  <sheetViews>
    <sheetView workbookViewId="0">
      <selection activeCell="F20" sqref="F20"/>
    </sheetView>
  </sheetViews>
  <sheetFormatPr defaultRowHeight="14.75" x14ac:dyDescent="0.75"/>
  <cols>
    <col min="2" max="2" width="11.54296875" bestFit="1" customWidth="1"/>
    <col min="3" max="3" width="36.453125" bestFit="1" customWidth="1"/>
    <col min="4" max="12" width="10.54296875" customWidth="1"/>
    <col min="13" max="13" width="77.81640625" customWidth="1"/>
    <col min="14" max="14" width="17.81640625" bestFit="1" customWidth="1"/>
    <col min="15" max="15" width="10" customWidth="1"/>
    <col min="16" max="16" width="9.54296875" bestFit="1" customWidth="1"/>
    <col min="17" max="17" width="9.54296875" customWidth="1"/>
    <col min="18" max="18" width="9.54296875" bestFit="1" customWidth="1"/>
    <col min="19" max="19" width="9.54296875" customWidth="1"/>
    <col min="20" max="20" width="9.54296875" bestFit="1" customWidth="1"/>
    <col min="21" max="21" width="9.54296875" customWidth="1"/>
    <col min="22" max="22" width="9.54296875" bestFit="1" customWidth="1"/>
  </cols>
  <sheetData>
    <row r="2" spans="2:13" ht="33.75" x14ac:dyDescent="1.55">
      <c r="B2" s="58" t="s">
        <v>148</v>
      </c>
    </row>
    <row r="5" spans="2:13" ht="15.5" thickBot="1" x14ac:dyDescent="0.9"/>
    <row r="6" spans="2:13" ht="137.15" customHeight="1" thickBot="1" x14ac:dyDescent="0.9">
      <c r="B6" s="120" t="s">
        <v>86</v>
      </c>
      <c r="C6" s="121"/>
      <c r="D6" s="121"/>
      <c r="E6" s="121"/>
      <c r="F6" s="121"/>
      <c r="G6" s="121"/>
      <c r="H6" s="121"/>
      <c r="I6" s="121"/>
      <c r="J6" s="121"/>
      <c r="K6" s="121"/>
      <c r="L6" s="122"/>
    </row>
    <row r="7" spans="2:13" ht="15.5" thickBot="1" x14ac:dyDescent="0.9"/>
    <row r="8" spans="2:13" ht="29.15" customHeight="1" x14ac:dyDescent="0.75">
      <c r="B8" s="40" t="s">
        <v>83</v>
      </c>
      <c r="C8" s="41" t="s">
        <v>84</v>
      </c>
      <c r="D8" s="65" t="s">
        <v>115</v>
      </c>
      <c r="E8" s="119" t="s">
        <v>90</v>
      </c>
      <c r="F8" s="119"/>
      <c r="G8" s="119" t="s">
        <v>87</v>
      </c>
      <c r="H8" s="119"/>
      <c r="I8" s="119" t="s">
        <v>88</v>
      </c>
      <c r="J8" s="119"/>
      <c r="K8" s="119" t="s">
        <v>91</v>
      </c>
      <c r="L8" s="123"/>
    </row>
    <row r="9" spans="2:13" ht="15.5" thickBot="1" x14ac:dyDescent="0.9">
      <c r="B9" s="42" t="s">
        <v>85</v>
      </c>
      <c r="C9" s="43" t="s">
        <v>71</v>
      </c>
      <c r="D9" s="44">
        <v>600</v>
      </c>
      <c r="E9" s="117">
        <f>SUM(D9/100*E18)+D9</f>
        <v>599.50800000000004</v>
      </c>
      <c r="F9" s="117"/>
      <c r="G9" s="117">
        <f>SUM(E9/100*G18)+E9</f>
        <v>611.55811080000001</v>
      </c>
      <c r="H9" s="117"/>
      <c r="I9" s="117">
        <f>SUM((G9/100*I18)+G9)</f>
        <v>610.37168806504803</v>
      </c>
      <c r="J9" s="117"/>
      <c r="K9" s="117">
        <f>SUM((I9/100*K18)+I9)</f>
        <v>652.4385048064911</v>
      </c>
      <c r="L9" s="118"/>
    </row>
    <row r="10" spans="2:13" ht="15.5" thickBot="1" x14ac:dyDescent="0.9"/>
    <row r="11" spans="2:13" x14ac:dyDescent="0.75">
      <c r="B11" s="38"/>
      <c r="C11" s="47" t="s">
        <v>89</v>
      </c>
      <c r="D11" s="38"/>
      <c r="E11" s="116">
        <v>2018</v>
      </c>
      <c r="F11" s="116"/>
      <c r="G11" s="116">
        <v>2019</v>
      </c>
      <c r="H11" s="116"/>
      <c r="I11" s="116">
        <v>2020</v>
      </c>
      <c r="J11" s="116"/>
      <c r="K11" s="116">
        <v>2021</v>
      </c>
      <c r="L11" s="116"/>
      <c r="M11" s="39" t="s">
        <v>5</v>
      </c>
    </row>
    <row r="12" spans="2:13" ht="29.5" x14ac:dyDescent="0.75">
      <c r="B12" s="45"/>
      <c r="C12" s="61" t="s">
        <v>2</v>
      </c>
      <c r="D12" s="64" t="s">
        <v>28</v>
      </c>
      <c r="E12" s="62" t="s">
        <v>34</v>
      </c>
      <c r="F12" s="63" t="s">
        <v>3</v>
      </c>
      <c r="G12" s="62" t="s">
        <v>34</v>
      </c>
      <c r="H12" s="63" t="s">
        <v>3</v>
      </c>
      <c r="I12" s="62" t="s">
        <v>34</v>
      </c>
      <c r="J12" s="63" t="s">
        <v>3</v>
      </c>
      <c r="K12" s="62" t="s">
        <v>34</v>
      </c>
      <c r="L12" s="63" t="s">
        <v>3</v>
      </c>
      <c r="M12" s="46"/>
    </row>
    <row r="13" spans="2:13" x14ac:dyDescent="0.75">
      <c r="B13" s="10">
        <v>1</v>
      </c>
      <c r="C13" s="48" t="s">
        <v>31</v>
      </c>
      <c r="D13" s="10">
        <v>50</v>
      </c>
      <c r="E13" s="37">
        <f>SUM(F13/100)*D13</f>
        <v>-1.5</v>
      </c>
      <c r="F13" s="37">
        <v>-3</v>
      </c>
      <c r="G13" s="4">
        <f>SUM(H13/100)*D13</f>
        <v>-0.25</v>
      </c>
      <c r="H13" s="4">
        <v>-0.5</v>
      </c>
      <c r="I13" s="37">
        <f>SUM(J13/100)*D13</f>
        <v>-0.45000000000000007</v>
      </c>
      <c r="J13" s="37">
        <v>-0.9</v>
      </c>
      <c r="K13" s="4">
        <f>SUM(L13/100)*D13</f>
        <v>1.7500000000000002</v>
      </c>
      <c r="L13" s="4">
        <v>3.5</v>
      </c>
      <c r="M13" s="11" t="s">
        <v>32</v>
      </c>
    </row>
    <row r="14" spans="2:13" x14ac:dyDescent="0.75">
      <c r="B14" s="10">
        <v>2</v>
      </c>
      <c r="C14" s="48" t="s">
        <v>33</v>
      </c>
      <c r="D14" s="10">
        <v>20</v>
      </c>
      <c r="E14" s="37">
        <f t="shared" ref="E14:E17" si="0">SUM(F14/100)*D14</f>
        <v>0.34</v>
      </c>
      <c r="F14" s="37">
        <v>1.7</v>
      </c>
      <c r="G14" s="4">
        <f t="shared" ref="G14:G17" si="1">SUM(H14/100)*D14</f>
        <v>0.98</v>
      </c>
      <c r="H14" s="4">
        <v>4.9000000000000004</v>
      </c>
      <c r="I14" s="37">
        <f t="shared" ref="I14:I17" si="2">SUM(J14/100)*D14</f>
        <v>0.12</v>
      </c>
      <c r="J14" s="37">
        <v>0.6</v>
      </c>
      <c r="K14" s="4">
        <f t="shared" ref="K14:K16" si="3">SUM(L14/100)*D14</f>
        <v>4.6999999999999993</v>
      </c>
      <c r="L14" s="4">
        <v>23.5</v>
      </c>
      <c r="M14" s="11" t="s">
        <v>93</v>
      </c>
    </row>
    <row r="15" spans="2:13" x14ac:dyDescent="0.75">
      <c r="B15" s="10">
        <v>3</v>
      </c>
      <c r="C15" s="48" t="s">
        <v>94</v>
      </c>
      <c r="D15" s="10">
        <v>2</v>
      </c>
      <c r="E15" s="37">
        <f t="shared" si="0"/>
        <v>1.8000000000000002E-2</v>
      </c>
      <c r="F15" s="37">
        <v>0.9</v>
      </c>
      <c r="G15" s="4">
        <f t="shared" si="1"/>
        <v>2.7999999999999997E-2</v>
      </c>
      <c r="H15" s="4">
        <v>1.4</v>
      </c>
      <c r="I15" s="37">
        <f t="shared" si="2"/>
        <v>3.6000000000000004E-2</v>
      </c>
      <c r="J15" s="37">
        <v>1.8</v>
      </c>
      <c r="K15" s="4">
        <f t="shared" si="3"/>
        <v>2.2000000000000002E-2</v>
      </c>
      <c r="L15" s="4">
        <v>1.1000000000000001</v>
      </c>
      <c r="M15" s="11" t="s">
        <v>92</v>
      </c>
    </row>
    <row r="16" spans="2:13" x14ac:dyDescent="0.75">
      <c r="B16" s="10">
        <v>4</v>
      </c>
      <c r="C16" s="48" t="s">
        <v>95</v>
      </c>
      <c r="D16" s="10">
        <v>20</v>
      </c>
      <c r="E16" s="37">
        <f t="shared" si="0"/>
        <v>0.57999999999999996</v>
      </c>
      <c r="F16" s="37">
        <v>2.9</v>
      </c>
      <c r="G16" s="4">
        <f t="shared" si="1"/>
        <v>0.81999999999999984</v>
      </c>
      <c r="H16" s="4">
        <v>4.0999999999999996</v>
      </c>
      <c r="I16" s="37">
        <f t="shared" si="2"/>
        <v>0.1</v>
      </c>
      <c r="J16" s="37">
        <v>0.5</v>
      </c>
      <c r="K16" s="4">
        <f t="shared" si="3"/>
        <v>0.42000000000000004</v>
      </c>
      <c r="L16" s="4">
        <v>2.1</v>
      </c>
      <c r="M16" s="11" t="s">
        <v>93</v>
      </c>
    </row>
    <row r="17" spans="2:13" x14ac:dyDescent="0.75">
      <c r="B17" s="10">
        <v>5</v>
      </c>
      <c r="C17" s="48" t="s">
        <v>96</v>
      </c>
      <c r="D17" s="10">
        <v>8</v>
      </c>
      <c r="E17" s="37">
        <f t="shared" si="0"/>
        <v>0.48</v>
      </c>
      <c r="F17" s="37">
        <v>6</v>
      </c>
      <c r="G17" s="4">
        <f t="shared" si="1"/>
        <v>0.43200000000000005</v>
      </c>
      <c r="H17" s="4">
        <v>5.4</v>
      </c>
      <c r="I17" s="37">
        <f t="shared" si="2"/>
        <v>0</v>
      </c>
      <c r="J17" s="37"/>
      <c r="K17" s="4">
        <f>SUM(L17/100)*D17</f>
        <v>0</v>
      </c>
      <c r="L17" s="4"/>
      <c r="M17" s="11" t="s">
        <v>97</v>
      </c>
    </row>
    <row r="18" spans="2:13" ht="15.5" thickBot="1" x14ac:dyDescent="0.9">
      <c r="B18" s="49" t="s">
        <v>4</v>
      </c>
      <c r="C18" s="50"/>
      <c r="D18" s="12">
        <f>SUM(D13:D17)</f>
        <v>100</v>
      </c>
      <c r="E18" s="14">
        <f>SUM(E13:E17)</f>
        <v>-8.1999999999999962E-2</v>
      </c>
      <c r="F18" s="51"/>
      <c r="G18" s="14">
        <f>SUM(G13:G17)</f>
        <v>2.0099999999999998</v>
      </c>
      <c r="H18" s="14"/>
      <c r="I18" s="14">
        <f>SUM(I13:I17)</f>
        <v>-0.19400000000000003</v>
      </c>
      <c r="J18" s="51"/>
      <c r="K18" s="14">
        <f>SUM(K13:K17)</f>
        <v>6.8919999999999995</v>
      </c>
      <c r="L18" s="14"/>
      <c r="M18" s="15"/>
    </row>
  </sheetData>
  <mergeCells count="13">
    <mergeCell ref="G8:H8"/>
    <mergeCell ref="G9:H9"/>
    <mergeCell ref="E8:F8"/>
    <mergeCell ref="E9:F9"/>
    <mergeCell ref="B6:L6"/>
    <mergeCell ref="K8:L8"/>
    <mergeCell ref="I8:J8"/>
    <mergeCell ref="E11:F11"/>
    <mergeCell ref="G11:H11"/>
    <mergeCell ref="I11:J11"/>
    <mergeCell ref="K11:L11"/>
    <mergeCell ref="K9:L9"/>
    <mergeCell ref="I9:J9"/>
  </mergeCells>
  <conditionalFormatting sqref="D18">
    <cfRule type="cellIs" dxfId="2882" priority="5" operator="lessThan">
      <formula>100</formula>
    </cfRule>
    <cfRule type="cellIs" dxfId="2881" priority="6" operator="greaterThan">
      <formula>100</formula>
    </cfRule>
    <cfRule type="cellIs" dxfId="2880" priority="7" operator="between">
      <formula>99</formula>
      <formula>101</formula>
    </cfRule>
  </conditionalFormatting>
  <conditionalFormatting sqref="E18">
    <cfRule type="cellIs" dxfId="2879" priority="4" operator="between">
      <formula>-100</formula>
      <formula>100</formula>
    </cfRule>
  </conditionalFormatting>
  <conditionalFormatting sqref="G18">
    <cfRule type="cellIs" dxfId="2878" priority="3" operator="between">
      <formula>-100</formula>
      <formula>100</formula>
    </cfRule>
  </conditionalFormatting>
  <conditionalFormatting sqref="I18">
    <cfRule type="cellIs" dxfId="2877" priority="2" operator="between">
      <formula>-100</formula>
      <formula>100</formula>
    </cfRule>
  </conditionalFormatting>
  <conditionalFormatting sqref="K18">
    <cfRule type="cellIs" dxfId="2876" priority="1" operator="between">
      <formula>-100</formula>
      <formula>100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1f9888a-f422-44db-b948-8a5b33b5ada5">
      <UserInfo>
        <DisplayName>Maarten Wagenmakers</DisplayName>
        <AccountId>9</AccountId>
        <AccountType/>
      </UserInfo>
    </SharedWithUsers>
    <lcf76f155ced4ddcb4097134ff3c332f xmlns="ebec117b-9ab9-4dc8-b2ea-31ef35fe946e">
      <Terms xmlns="http://schemas.microsoft.com/office/infopath/2007/PartnerControls"/>
    </lcf76f155ced4ddcb4097134ff3c332f>
    <TaxCatchAll xmlns="c1f9888a-f422-44db-b948-8a5b33b5ada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746A29E8DAE75468FF68DCFCB4CC4F3" ma:contentTypeVersion="14" ma:contentTypeDescription="Een nieuw document maken." ma:contentTypeScope="" ma:versionID="527cfa3968a0823ce879368e7fb0e3cd">
  <xsd:schema xmlns:xsd="http://www.w3.org/2001/XMLSchema" xmlns:xs="http://www.w3.org/2001/XMLSchema" xmlns:p="http://schemas.microsoft.com/office/2006/metadata/properties" xmlns:ns2="ebec117b-9ab9-4dc8-b2ea-31ef35fe946e" xmlns:ns3="c1f9888a-f422-44db-b948-8a5b33b5ada5" targetNamespace="http://schemas.microsoft.com/office/2006/metadata/properties" ma:root="true" ma:fieldsID="0d66f886d7f57b575a491863c611701f" ns2:_="" ns3:_="">
    <xsd:import namespace="ebec117b-9ab9-4dc8-b2ea-31ef35fe946e"/>
    <xsd:import namespace="c1f9888a-f422-44db-b948-8a5b33b5ada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c117b-9ab9-4dc8-b2ea-31ef35fe9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2f7c8e36-c0c0-4bd5-9985-066bcaf8372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1f9888a-f422-44db-b948-8a5b33b5ada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6ac94a66-0df8-4db4-92b9-3b14e6bd3d3d}" ma:internalName="TaxCatchAll" ma:showField="CatchAllData" ma:web="c1f9888a-f422-44db-b948-8a5b33b5ad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2AA6C2-7AE3-4A98-BC8E-FA7C51E3F629}">
  <ds:schemaRefs>
    <ds:schemaRef ds:uri="http://schemas.microsoft.com/office/2006/metadata/properties"/>
    <ds:schemaRef ds:uri="http://schemas.microsoft.com/office/infopath/2007/PartnerControls"/>
    <ds:schemaRef ds:uri="c1f9888a-f422-44db-b948-8a5b33b5ada5"/>
    <ds:schemaRef ds:uri="ebec117b-9ab9-4dc8-b2ea-31ef35fe946e"/>
  </ds:schemaRefs>
</ds:datastoreItem>
</file>

<file path=customXml/itemProps2.xml><?xml version="1.0" encoding="utf-8"?>
<ds:datastoreItem xmlns:ds="http://schemas.openxmlformats.org/officeDocument/2006/customXml" ds:itemID="{88672AC3-9763-4B57-BBF4-2C6C985A7D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ec117b-9ab9-4dc8-b2ea-31ef35fe946e"/>
    <ds:schemaRef ds:uri="c1f9888a-f422-44db-b948-8a5b33b5ad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62CA8C-C010-425B-8D6B-4AA3A8A778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Prijzenblad</vt:lpstr>
      <vt:lpstr>Indexen</vt:lpstr>
      <vt:lpstr>Illustratie indexering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Wagenmakers</dc:creator>
  <cp:lastModifiedBy>Maarten Wagenmakers</cp:lastModifiedBy>
  <dcterms:created xsi:type="dcterms:W3CDTF">2022-08-22T09:26:09Z</dcterms:created>
  <dcterms:modified xsi:type="dcterms:W3CDTF">2022-11-16T14:47:21Z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0x0101005746A29E8DAE75468FF68DCFCB4CC4F3</vt:lpwstr>
  </property>
  <property fmtid="{D5CDD505-2E9C-101B-9397-08002B2CF9AE}" pid="3" name="MediaServiceImageTags">
    <vt:lpwstr/>
  </property>
</Properties>
</file>