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nkoop\Projecten\03. GWW\Omvormen groen I220400004\02 Specificatie\01 Aanvraag\03 Verzonden\"/>
    </mc:Choice>
  </mc:AlternateContent>
  <xr:revisionPtr revIDLastSave="0" documentId="8_{A9A0AB43-DB4E-426C-BB78-9CD2A5A14401}" xr6:coauthVersionLast="47" xr6:coauthVersionMax="47" xr10:uidLastSave="{00000000-0000-0000-0000-000000000000}"/>
  <bookViews>
    <workbookView xWindow="1170" yWindow="1170" windowWidth="21600" windowHeight="11385" xr2:uid="{AA84B390-D425-44D9-A734-61ABB85B8822}"/>
  </bookViews>
  <sheets>
    <sheet name="GOW__-DM-CO2-__meerjarig (%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3" i="1" l="1"/>
  <c r="C45" i="1" s="1"/>
  <c r="H37" i="1"/>
  <c r="F33" i="1"/>
  <c r="M32" i="1"/>
  <c r="B32" i="1"/>
  <c r="O32" i="1" s="1"/>
  <c r="A32" i="1"/>
  <c r="M31" i="1"/>
  <c r="B31" i="1"/>
  <c r="O31" i="1" s="1"/>
  <c r="A31" i="1"/>
  <c r="M30" i="1"/>
  <c r="B30" i="1"/>
  <c r="O30" i="1" s="1"/>
  <c r="A30" i="1"/>
  <c r="M29" i="1"/>
  <c r="B29" i="1"/>
  <c r="O29" i="1" s="1"/>
  <c r="A29" i="1"/>
  <c r="M28" i="1"/>
  <c r="B28" i="1"/>
  <c r="O28" i="1" s="1"/>
  <c r="A28" i="1"/>
  <c r="M27" i="1"/>
  <c r="B27" i="1"/>
  <c r="O27" i="1" s="1"/>
  <c r="A27" i="1"/>
  <c r="M26" i="1"/>
  <c r="B26" i="1"/>
  <c r="O26" i="1" s="1"/>
  <c r="A26" i="1"/>
  <c r="M25" i="1"/>
  <c r="B25" i="1"/>
  <c r="O25" i="1" s="1"/>
  <c r="A25" i="1"/>
  <c r="M24" i="1"/>
  <c r="B24" i="1"/>
  <c r="O24" i="1" s="1"/>
  <c r="A24" i="1"/>
  <c r="M23" i="1"/>
  <c r="B23" i="1"/>
  <c r="O23" i="1" s="1"/>
  <c r="A23" i="1"/>
  <c r="K22" i="1"/>
  <c r="I22" i="1"/>
  <c r="G22" i="1"/>
  <c r="E22" i="1"/>
  <c r="C22" i="1"/>
  <c r="M21" i="1"/>
  <c r="B20" i="1"/>
  <c r="A19" i="1"/>
  <c r="F17" i="1"/>
  <c r="B17" i="1"/>
  <c r="O16" i="1"/>
  <c r="M16" i="1"/>
  <c r="O15" i="1"/>
  <c r="M15" i="1"/>
  <c r="O14" i="1"/>
  <c r="M14" i="1"/>
  <c r="O13" i="1"/>
  <c r="M13" i="1"/>
  <c r="O12" i="1"/>
  <c r="M12" i="1"/>
  <c r="O11" i="1"/>
  <c r="M11" i="1"/>
  <c r="O10" i="1"/>
  <c r="M10" i="1"/>
  <c r="O9" i="1"/>
  <c r="M9" i="1"/>
  <c r="O8" i="1"/>
  <c r="M8" i="1"/>
  <c r="O7" i="1"/>
  <c r="O17" i="1" s="1"/>
  <c r="M7" i="1"/>
  <c r="B4" i="1"/>
  <c r="J16" i="1" s="1"/>
  <c r="A3" i="1"/>
  <c r="J32" i="1" l="1"/>
  <c r="L7" i="1"/>
  <c r="D9" i="1"/>
  <c r="H10" i="1"/>
  <c r="L11" i="1"/>
  <c r="D13" i="1"/>
  <c r="H14" i="1"/>
  <c r="L15" i="1"/>
  <c r="D7" i="1"/>
  <c r="H8" i="1"/>
  <c r="L9" i="1"/>
  <c r="D11" i="1"/>
  <c r="H12" i="1"/>
  <c r="L13" i="1"/>
  <c r="D15" i="1"/>
  <c r="H16" i="1"/>
  <c r="B33" i="1"/>
  <c r="H23" i="1"/>
  <c r="H24" i="1"/>
  <c r="H25" i="1"/>
  <c r="H26" i="1"/>
  <c r="H27" i="1"/>
  <c r="H28" i="1"/>
  <c r="H29" i="1"/>
  <c r="H30" i="1"/>
  <c r="H31" i="1"/>
  <c r="H32" i="1"/>
  <c r="D23" i="1"/>
  <c r="L23" i="1"/>
  <c r="D24" i="1"/>
  <c r="L24" i="1"/>
  <c r="D25" i="1"/>
  <c r="L25" i="1"/>
  <c r="D26" i="1"/>
  <c r="L26" i="1"/>
  <c r="D27" i="1"/>
  <c r="L27" i="1"/>
  <c r="D28" i="1"/>
  <c r="L28" i="1"/>
  <c r="D29" i="1"/>
  <c r="L29" i="1"/>
  <c r="D30" i="1"/>
  <c r="L30" i="1"/>
  <c r="D31" i="1"/>
  <c r="L31" i="1"/>
  <c r="D32" i="1"/>
  <c r="L32" i="1"/>
  <c r="H7" i="1"/>
  <c r="D8" i="1"/>
  <c r="L8" i="1"/>
  <c r="H9" i="1"/>
  <c r="D10" i="1"/>
  <c r="L10" i="1"/>
  <c r="H11" i="1"/>
  <c r="D12" i="1"/>
  <c r="L12" i="1"/>
  <c r="H13" i="1"/>
  <c r="D14" i="1"/>
  <c r="L14" i="1"/>
  <c r="H15" i="1"/>
  <c r="D16" i="1"/>
  <c r="L16" i="1"/>
  <c r="O33" i="1"/>
  <c r="F7" i="1"/>
  <c r="J7" i="1"/>
  <c r="F8" i="1"/>
  <c r="J8" i="1"/>
  <c r="F9" i="1"/>
  <c r="J9" i="1"/>
  <c r="F10" i="1"/>
  <c r="J10" i="1"/>
  <c r="F11" i="1"/>
  <c r="J11" i="1"/>
  <c r="F12" i="1"/>
  <c r="J12" i="1"/>
  <c r="F13" i="1"/>
  <c r="J13" i="1"/>
  <c r="F14" i="1"/>
  <c r="J14" i="1"/>
  <c r="F15" i="1"/>
  <c r="J15" i="1"/>
  <c r="F16" i="1"/>
  <c r="F23" i="1"/>
  <c r="J23" i="1"/>
  <c r="F24" i="1"/>
  <c r="J24" i="1"/>
  <c r="F25" i="1"/>
  <c r="J25" i="1"/>
  <c r="F26" i="1"/>
  <c r="J26" i="1"/>
  <c r="F27" i="1"/>
  <c r="J27" i="1"/>
  <c r="F28" i="1"/>
  <c r="J28" i="1"/>
  <c r="F29" i="1"/>
  <c r="J29" i="1"/>
  <c r="F30" i="1"/>
  <c r="J30" i="1"/>
  <c r="F31" i="1"/>
  <c r="J31" i="1"/>
  <c r="F32" i="1"/>
  <c r="N32" i="1" l="1"/>
  <c r="N16" i="1"/>
  <c r="N15" i="1"/>
  <c r="N14" i="1"/>
  <c r="N12" i="1"/>
  <c r="N11" i="1"/>
  <c r="N10" i="1"/>
  <c r="N8" i="1"/>
  <c r="N7" i="1"/>
  <c r="N30" i="1"/>
  <c r="N28" i="1"/>
  <c r="N26" i="1"/>
  <c r="N24" i="1"/>
  <c r="N13" i="1"/>
  <c r="N9" i="1"/>
  <c r="N31" i="1"/>
  <c r="N29" i="1"/>
  <c r="N27" i="1"/>
  <c r="N25" i="1"/>
  <c r="N33" i="1" s="1"/>
  <c r="N23" i="1"/>
  <c r="N17" i="1" l="1"/>
  <c r="N37" i="1" s="1"/>
  <c r="C49" i="1" s="1"/>
</calcChain>
</file>

<file path=xl/sharedStrings.xml><?xml version="1.0" encoding="utf-8"?>
<sst xmlns="http://schemas.openxmlformats.org/spreadsheetml/2006/main" count="71" uniqueCount="50">
  <si>
    <t>Maak keuze</t>
  </si>
  <si>
    <t>Inzet duurzaam materieel</t>
  </si>
  <si>
    <t>Maximale fictieve korting:</t>
  </si>
  <si>
    <t>Soorten brandstof/aandrijving + weging in % en fictieve korting</t>
  </si>
  <si>
    <r>
      <t>1</t>
    </r>
    <r>
      <rPr>
        <b/>
        <vertAlign val="superscript"/>
        <sz val="10"/>
        <color theme="1"/>
        <rFont val="Arial"/>
        <family val="2"/>
      </rPr>
      <t>e</t>
    </r>
    <r>
      <rPr>
        <b/>
        <sz val="10"/>
        <color theme="1"/>
        <rFont val="Arial"/>
        <family val="2"/>
      </rPr>
      <t xml:space="preserve"> contractjaar</t>
    </r>
  </si>
  <si>
    <t>Weging in %</t>
  </si>
  <si>
    <t>Electrisch / H2</t>
  </si>
  <si>
    <t>Fictieve korting</t>
  </si>
  <si>
    <t>(Plug in) Hybride met benzine</t>
  </si>
  <si>
    <t>HVO20 of hoger / CNG</t>
  </si>
  <si>
    <t>HVO&lt;20 / BTL</t>
  </si>
  <si>
    <t>Conventio-neel / overig</t>
  </si>
  <si>
    <t>Totaal
duurzaam-
heidsper-
centage</t>
  </si>
  <si>
    <t>Totaal fictieve korting</t>
  </si>
  <si>
    <t>TOTAAL</t>
  </si>
  <si>
    <t>H2 = Waterstof</t>
  </si>
  <si>
    <t>HVO = Hydrotreated Vegetable Oil: basisgrondstof afgewerkte plantaardige oliën.</t>
  </si>
  <si>
    <t>BTL = Biomass To Liquid: basisgrondstof biomassa.</t>
  </si>
  <si>
    <t>CNG = Compressed Natural Gas: samengeperst aardgas (methaan)</t>
  </si>
  <si>
    <t>CO2-prestatieladder</t>
  </si>
  <si>
    <t>De fictieve korting voor de CO2 prestatieladder wordt als volgt bepaald:</t>
  </si>
  <si>
    <t>Niveau</t>
  </si>
  <si>
    <t>Percentage van de aanneemsom</t>
  </si>
  <si>
    <t>Fictieve korting CO2-prestatieladder</t>
  </si>
  <si>
    <t>Niveau inschrijver op inschrijvingsdatum</t>
  </si>
  <si>
    <t>Geen certificaat</t>
  </si>
  <si>
    <t>Getekend voor akkoord:</t>
  </si>
  <si>
    <t>Naam inschrijver</t>
  </si>
  <si>
    <t>Naam tekenbevoegde</t>
  </si>
  <si>
    <t>Handtekening</t>
  </si>
  <si>
    <t>Alleen blauw gearceerde cellen invullen</t>
  </si>
  <si>
    <t>Datum</t>
  </si>
  <si>
    <t>versie:</t>
  </si>
  <si>
    <t>datum:</t>
  </si>
  <si>
    <t>K.2a</t>
  </si>
  <si>
    <t>Inschrijfsom</t>
  </si>
  <si>
    <r>
      <t>2</t>
    </r>
    <r>
      <rPr>
        <b/>
        <vertAlign val="superscript"/>
        <sz val="10"/>
        <color theme="1"/>
        <rFont val="Arial"/>
        <family val="2"/>
      </rPr>
      <t>e</t>
    </r>
    <r>
      <rPr>
        <b/>
        <sz val="10"/>
        <color theme="1"/>
        <rFont val="Arial"/>
        <family val="2"/>
      </rPr>
      <t xml:space="preserve"> en volgende contractjaren</t>
    </r>
  </si>
  <si>
    <t>K.2b</t>
  </si>
  <si>
    <t>Totaal fictieve korting voor K.2</t>
  </si>
  <si>
    <t>Minikraan</t>
  </si>
  <si>
    <t>Trekker met dumper</t>
  </si>
  <si>
    <t>Bladblazer</t>
  </si>
  <si>
    <t>Bosmaaier</t>
  </si>
  <si>
    <t>Vrachtwagen met kraan</t>
  </si>
  <si>
    <t>Heggeschaar</t>
  </si>
  <si>
    <t>Mobiele kraan</t>
  </si>
  <si>
    <t>Grondboor</t>
  </si>
  <si>
    <t>Bus</t>
  </si>
  <si>
    <t>Luxe auto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</si>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</sst>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dd/mm/yyyy"/>
  </numFmts>
  <fonts count="1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vertAlign val="superscript"/>
      <sz val="10"/>
      <color theme="1"/>
      <name val="Arial"/>
      <family val="2"/>
    </font>
    <font>
      <i/>
      <sz val="10"/>
      <color theme="1"/>
      <name val="Arial"/>
      <family val="2"/>
    </font>
    <font>
      <sz val="8"/>
      <color theme="1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9" fontId="0" fillId="3" borderId="1" xfId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vertical="center"/>
    </xf>
    <xf numFmtId="4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9" fontId="0" fillId="2" borderId="1" xfId="1" applyFont="1" applyFill="1" applyBorder="1" applyAlignment="1" applyProtection="1">
      <alignment horizontal="center"/>
      <protection locked="0"/>
    </xf>
    <xf numFmtId="44" fontId="0" fillId="0" borderId="1" xfId="1" applyNumberFormat="1" applyFont="1" applyFill="1" applyBorder="1" applyAlignment="1" applyProtection="1">
      <alignment horizontal="center"/>
    </xf>
    <xf numFmtId="9" fontId="0" fillId="0" borderId="1" xfId="1" applyFont="1" applyFill="1" applyBorder="1" applyAlignment="1" applyProtection="1">
      <alignment horizontal="center"/>
    </xf>
    <xf numFmtId="44" fontId="0" fillId="4" borderId="1" xfId="0" applyNumberFormat="1" applyFill="1" applyBorder="1" applyAlignment="1">
      <alignment horizontal="right"/>
    </xf>
    <xf numFmtId="0" fontId="0" fillId="0" borderId="0" xfId="0" applyAlignment="1">
      <alignment horizontal="center"/>
    </xf>
    <xf numFmtId="0" fontId="2" fillId="0" borderId="4" xfId="0" applyFont="1" applyBorder="1"/>
    <xf numFmtId="9" fontId="7" fillId="0" borderId="1" xfId="0" applyNumberFormat="1" applyFont="1" applyBorder="1" applyAlignment="1">
      <alignment horizontal="center"/>
    </xf>
    <xf numFmtId="0" fontId="2" fillId="4" borderId="5" xfId="0" applyFont="1" applyFill="1" applyBorder="1"/>
    <xf numFmtId="44" fontId="4" fillId="4" borderId="1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 wrapText="1"/>
    </xf>
    <xf numFmtId="9" fontId="7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/>
    <xf numFmtId="9" fontId="0" fillId="0" borderId="1" xfId="1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>
      <alignment horizontal="righ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9" fontId="8" fillId="0" borderId="1" xfId="1" applyFont="1" applyFill="1" applyBorder="1" applyAlignment="1" applyProtection="1">
      <alignment horizontal="center"/>
    </xf>
    <xf numFmtId="0" fontId="5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vertical="center" wrapText="1"/>
    </xf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right"/>
    </xf>
    <xf numFmtId="164" fontId="11" fillId="0" borderId="0" xfId="0" applyNumberFormat="1" applyFont="1" applyAlignment="1">
      <alignment horizontal="left" wrapText="1"/>
    </xf>
    <xf numFmtId="0" fontId="7" fillId="0" borderId="2" xfId="0" applyFont="1" applyFill="1" applyBorder="1" applyAlignment="1">
      <alignment horizontal="center" vertical="center" wrapText="1"/>
    </xf>
    <xf numFmtId="9" fontId="7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Protection="1">
      <protection locked="0"/>
    </xf>
    <xf numFmtId="9" fontId="0" fillId="0" borderId="1" xfId="1" applyFont="1" applyFill="1" applyBorder="1" applyAlignment="1" applyProtection="1">
      <alignment horizontal="center"/>
      <protection locked="0"/>
    </xf>
    <xf numFmtId="0" fontId="10" fillId="0" borderId="6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right" vertical="center" wrapText="1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0" fontId="10" fillId="2" borderId="7" xfId="0" applyFont="1" applyFill="1" applyBorder="1" applyAlignment="1" applyProtection="1">
      <alignment horizontal="center" vertical="center" wrapText="1"/>
      <protection locked="0"/>
    </xf>
    <xf numFmtId="0" fontId="10" fillId="2" borderId="5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Alignment="1">
      <alignment horizontal="center" vertical="center"/>
    </xf>
    <xf numFmtId="0" fontId="4" fillId="4" borderId="6" xfId="0" applyFont="1" applyFill="1" applyBorder="1" applyAlignment="1">
      <alignment horizontal="right" vertical="center"/>
    </xf>
    <xf numFmtId="0" fontId="4" fillId="4" borderId="5" xfId="0" applyFont="1" applyFill="1" applyBorder="1" applyAlignment="1">
      <alignment horizontal="right" vertical="center"/>
    </xf>
    <xf numFmtId="44" fontId="4" fillId="4" borderId="8" xfId="0" applyNumberFormat="1" applyFont="1" applyFill="1" applyBorder="1" applyAlignment="1">
      <alignment horizontal="center" vertical="center" wrapText="1"/>
    </xf>
    <xf numFmtId="44" fontId="4" fillId="4" borderId="9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3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44" fontId="4" fillId="4" borderId="1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4" fillId="4" borderId="6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wrapText="1"/>
    </xf>
    <xf numFmtId="0" fontId="2" fillId="4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center"/>
    </xf>
    <xf numFmtId="44" fontId="4" fillId="2" borderId="1" xfId="1" applyNumberFormat="1" applyFont="1" applyFill="1" applyBorder="1" applyAlignment="1" applyProtection="1">
      <alignment horizontal="center"/>
      <protection locked="0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2">
    <cellStyle name="Procent" xfId="1" builtinId="5"/>
    <cellStyle name="Standaard" xfId="0" builtinId="0"/>
  </cellStyles>
  <dxfs count="20"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678180</xdr:colOff>
      <xdr:row>52</xdr:row>
      <xdr:rowOff>19050</xdr:rowOff>
    </xdr:from>
    <xdr:to>
      <xdr:col>13</xdr:col>
      <xdr:colOff>647700</xdr:colOff>
      <xdr:row>54</xdr:row>
      <xdr:rowOff>0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D786727F-8752-43BC-BCF8-645A3F934CE1}"/>
            </a:ext>
          </a:extLst>
        </xdr:cNvPr>
        <xdr:cNvSpPr/>
      </xdr:nvSpPr>
      <xdr:spPr>
        <a:xfrm>
          <a:off x="10708005" y="16640175"/>
          <a:ext cx="683895" cy="30480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2BE1A-7D07-442E-AF26-80E2E34BEBFF}">
  <sheetPr>
    <pageSetUpPr fitToPage="1"/>
  </sheetPr>
  <dimension ref="A1:O54"/>
  <sheetViews>
    <sheetView tabSelected="1" topLeftCell="A37" zoomScaleNormal="100" workbookViewId="0">
      <selection activeCell="B2" sqref="B2:C2"/>
    </sheetView>
  </sheetViews>
  <sheetFormatPr defaultColWidth="8.85546875" defaultRowHeight="12.75" x14ac:dyDescent="0.2"/>
  <cols>
    <col min="1" max="1" width="25.42578125" bestFit="1" customWidth="1"/>
    <col min="2" max="2" width="12.85546875" bestFit="1" customWidth="1"/>
    <col min="3" max="3" width="11" bestFit="1" customWidth="1"/>
    <col min="4" max="4" width="11.85546875" bestFit="1" customWidth="1"/>
    <col min="5" max="5" width="11.42578125" bestFit="1" customWidth="1"/>
    <col min="6" max="6" width="11.85546875" bestFit="1" customWidth="1"/>
    <col min="7" max="7" width="11.85546875" customWidth="1"/>
    <col min="8" max="8" width="11.85546875" bestFit="1" customWidth="1"/>
    <col min="9" max="9" width="9.85546875" bestFit="1" customWidth="1"/>
    <col min="10" max="10" width="11.85546875" bestFit="1" customWidth="1"/>
    <col min="11" max="11" width="11.42578125" bestFit="1" customWidth="1"/>
    <col min="12" max="12" width="9.140625" bestFit="1" customWidth="1"/>
    <col min="13" max="13" width="10.7109375" bestFit="1" customWidth="1"/>
    <col min="14" max="14" width="15.85546875" bestFit="1" customWidth="1"/>
    <col min="15" max="15" width="12.85546875" bestFit="1" customWidth="1"/>
  </cols>
  <sheetData>
    <row r="1" spans="1:15" ht="15.75" x14ac:dyDescent="0.2">
      <c r="A1" s="1" t="s">
        <v>34</v>
      </c>
      <c r="B1" s="49" t="s">
        <v>1</v>
      </c>
      <c r="C1" s="49"/>
      <c r="D1" s="49"/>
    </row>
    <row r="2" spans="1:15" ht="15.75" x14ac:dyDescent="0.25">
      <c r="A2" s="2" t="s">
        <v>35</v>
      </c>
      <c r="B2" s="71">
        <v>0</v>
      </c>
      <c r="C2" s="71"/>
      <c r="D2" s="3"/>
    </row>
    <row r="3" spans="1:15" ht="15.75" x14ac:dyDescent="0.2">
      <c r="A3" s="51" t="str">
        <f>CONCATENATE("Percentage van de ",$A$2)</f>
        <v>Percentage van de Inschrijfsom</v>
      </c>
      <c r="B3" s="51"/>
      <c r="C3" s="4">
        <v>0.06</v>
      </c>
      <c r="D3" s="3"/>
    </row>
    <row r="4" spans="1:15" x14ac:dyDescent="0.2">
      <c r="A4" s="5" t="s">
        <v>2</v>
      </c>
      <c r="B4" s="6">
        <f>$B$2*C3</f>
        <v>0</v>
      </c>
      <c r="C4" s="70" t="s">
        <v>3</v>
      </c>
      <c r="D4" s="70"/>
      <c r="E4" s="70"/>
      <c r="F4" s="70"/>
      <c r="G4" s="70"/>
      <c r="H4" s="70"/>
      <c r="I4" s="70"/>
      <c r="J4" s="70"/>
      <c r="K4" s="70"/>
      <c r="L4" s="70"/>
      <c r="M4" s="70"/>
    </row>
    <row r="5" spans="1:15" ht="38.25" x14ac:dyDescent="0.2">
      <c r="A5" s="7" t="s">
        <v>4</v>
      </c>
      <c r="B5" s="66" t="s">
        <v>5</v>
      </c>
      <c r="C5" s="34" t="s">
        <v>6</v>
      </c>
      <c r="D5" s="72" t="s">
        <v>7</v>
      </c>
      <c r="E5" s="34" t="s">
        <v>8</v>
      </c>
      <c r="F5" s="72" t="s">
        <v>7</v>
      </c>
      <c r="G5" s="34" t="s">
        <v>9</v>
      </c>
      <c r="H5" s="72" t="s">
        <v>7</v>
      </c>
      <c r="I5" s="34" t="s">
        <v>10</v>
      </c>
      <c r="J5" s="72" t="s">
        <v>7</v>
      </c>
      <c r="K5" s="34" t="s">
        <v>11</v>
      </c>
      <c r="L5" s="64" t="s">
        <v>7</v>
      </c>
      <c r="M5" s="66" t="s">
        <v>12</v>
      </c>
      <c r="N5" s="66" t="s">
        <v>13</v>
      </c>
    </row>
    <row r="6" spans="1:15" x14ac:dyDescent="0.2">
      <c r="B6" s="67"/>
      <c r="C6" s="35">
        <v>1</v>
      </c>
      <c r="D6" s="73"/>
      <c r="E6" s="35">
        <v>0.75</v>
      </c>
      <c r="F6" s="73"/>
      <c r="G6" s="35">
        <v>0.5</v>
      </c>
      <c r="H6" s="73"/>
      <c r="I6" s="35">
        <v>0.25</v>
      </c>
      <c r="J6" s="73"/>
      <c r="K6" s="35">
        <v>0</v>
      </c>
      <c r="L6" s="65"/>
      <c r="M6" s="67"/>
      <c r="N6" s="67"/>
    </row>
    <row r="7" spans="1:15" x14ac:dyDescent="0.2">
      <c r="A7" s="36" t="s">
        <v>39</v>
      </c>
      <c r="B7" s="37">
        <v>0.05</v>
      </c>
      <c r="C7" s="9">
        <v>0</v>
      </c>
      <c r="D7" s="10">
        <f>$B$4*$C$6*$B7*$C7</f>
        <v>0</v>
      </c>
      <c r="E7" s="9">
        <v>0</v>
      </c>
      <c r="F7" s="10">
        <f>$B$4*$E$6*$B7*$E7</f>
        <v>0</v>
      </c>
      <c r="G7" s="9">
        <v>0</v>
      </c>
      <c r="H7" s="10">
        <f>$B$4*$G$6*$B7*$G7</f>
        <v>0</v>
      </c>
      <c r="I7" s="9">
        <v>0</v>
      </c>
      <c r="J7" s="10">
        <f>$B$4*$I$6*$B7*$I7</f>
        <v>0</v>
      </c>
      <c r="K7" s="9">
        <v>0</v>
      </c>
      <c r="L7" s="10">
        <f>$B$4*$K$6*$B7*$K7</f>
        <v>0</v>
      </c>
      <c r="M7" s="11">
        <f>(C7*$C$6)+(E7*$E$6)+(G7*$G$6)+(I7*$I$6)+(K7*$K$6)</f>
        <v>0</v>
      </c>
      <c r="N7" s="12" t="str">
        <f t="shared" ref="N7:N9" si="0">IF(O7="geen 100%","geen 100%",SUM(D7+F7+H7+J7+L7))</f>
        <v>geen 100%</v>
      </c>
      <c r="O7" s="13" t="str">
        <f>IF(B7=0%,"n.v.t.",IF(SUM(C7+E7+G7+I7+K7)&lt;&gt;100%,"geen 100%","100% ingevuld"))</f>
        <v>geen 100%</v>
      </c>
    </row>
    <row r="8" spans="1:15" x14ac:dyDescent="0.2">
      <c r="A8" s="36" t="s">
        <v>40</v>
      </c>
      <c r="B8" s="37">
        <v>0.05</v>
      </c>
      <c r="C8" s="9">
        <v>0</v>
      </c>
      <c r="D8" s="10">
        <f t="shared" ref="D8:D16" si="1">$B$4*$C$6*$B8*$C8</f>
        <v>0</v>
      </c>
      <c r="E8" s="9">
        <v>0</v>
      </c>
      <c r="F8" s="10">
        <f t="shared" ref="F8:F16" si="2">$B$4*$E$6*$B8*$E8</f>
        <v>0</v>
      </c>
      <c r="G8" s="9">
        <v>0</v>
      </c>
      <c r="H8" s="10">
        <f t="shared" ref="H8:H16" si="3">$B$4*$G$6*$B8*$G8</f>
        <v>0</v>
      </c>
      <c r="I8" s="9">
        <v>0</v>
      </c>
      <c r="J8" s="10">
        <f t="shared" ref="J8:J16" si="4">$B$4*$I$6*$B8*$I8</f>
        <v>0</v>
      </c>
      <c r="K8" s="9">
        <v>0</v>
      </c>
      <c r="L8" s="10">
        <f t="shared" ref="L8:L16" si="5">$B$4*$K$6*$B8*$K8</f>
        <v>0</v>
      </c>
      <c r="M8" s="11">
        <f t="shared" ref="M8:M16" si="6">(C8*$C$6)+(E8*$E$6)+(G8*$G$6)+(I8*$I$6)+(K8*$K$6)</f>
        <v>0</v>
      </c>
      <c r="N8" s="12" t="str">
        <f t="shared" si="0"/>
        <v>geen 100%</v>
      </c>
      <c r="O8" s="13" t="str">
        <f>IF(B8=0%,"n.v.t.",IF(SUM(C8+E8+G8+I8+K8)&lt;&gt;100%,"geen 100%","100% ingevuld"))</f>
        <v>geen 100%</v>
      </c>
    </row>
    <row r="9" spans="1:15" x14ac:dyDescent="0.2">
      <c r="A9" s="36" t="s">
        <v>45</v>
      </c>
      <c r="B9" s="37">
        <v>0.05</v>
      </c>
      <c r="C9" s="9">
        <v>0</v>
      </c>
      <c r="D9" s="10">
        <f t="shared" si="1"/>
        <v>0</v>
      </c>
      <c r="E9" s="9">
        <v>0</v>
      </c>
      <c r="F9" s="10">
        <f t="shared" si="2"/>
        <v>0</v>
      </c>
      <c r="G9" s="9">
        <v>0</v>
      </c>
      <c r="H9" s="10">
        <f t="shared" si="3"/>
        <v>0</v>
      </c>
      <c r="I9" s="9">
        <v>0</v>
      </c>
      <c r="J9" s="10">
        <f t="shared" si="4"/>
        <v>0</v>
      </c>
      <c r="K9" s="9">
        <v>0</v>
      </c>
      <c r="L9" s="10">
        <f t="shared" si="5"/>
        <v>0</v>
      </c>
      <c r="M9" s="11">
        <f t="shared" si="6"/>
        <v>0</v>
      </c>
      <c r="N9" s="12" t="str">
        <f t="shared" si="0"/>
        <v>geen 100%</v>
      </c>
      <c r="O9" s="13" t="str">
        <f t="shared" ref="O9:O16" si="7">IF(B9=0%,"n.v.t.",IF(SUM(C9+E9+G9+I9+K9)&lt;&gt;100%,"geen 100%","100% ingevuld"))</f>
        <v>geen 100%</v>
      </c>
    </row>
    <row r="10" spans="1:15" x14ac:dyDescent="0.2">
      <c r="A10" s="36" t="s">
        <v>42</v>
      </c>
      <c r="B10" s="37">
        <v>0.15</v>
      </c>
      <c r="C10" s="9">
        <v>0</v>
      </c>
      <c r="D10" s="10">
        <f t="shared" si="1"/>
        <v>0</v>
      </c>
      <c r="E10" s="9">
        <v>0</v>
      </c>
      <c r="F10" s="10">
        <f t="shared" si="2"/>
        <v>0</v>
      </c>
      <c r="G10" s="9">
        <v>0</v>
      </c>
      <c r="H10" s="10">
        <f t="shared" si="3"/>
        <v>0</v>
      </c>
      <c r="I10" s="9">
        <v>0</v>
      </c>
      <c r="J10" s="10">
        <f t="shared" si="4"/>
        <v>0</v>
      </c>
      <c r="K10" s="9">
        <v>0</v>
      </c>
      <c r="L10" s="10">
        <f t="shared" si="5"/>
        <v>0</v>
      </c>
      <c r="M10" s="11">
        <f t="shared" si="6"/>
        <v>0</v>
      </c>
      <c r="N10" s="12" t="str">
        <f>IF(O10="geen 100%","geen 100%",SUM(D10+F10+H10+J10+L10))</f>
        <v>geen 100%</v>
      </c>
      <c r="O10" s="13" t="str">
        <f t="shared" si="7"/>
        <v>geen 100%</v>
      </c>
    </row>
    <row r="11" spans="1:15" x14ac:dyDescent="0.2">
      <c r="A11" s="36" t="s">
        <v>41</v>
      </c>
      <c r="B11" s="37">
        <v>0.15</v>
      </c>
      <c r="C11" s="9">
        <v>0</v>
      </c>
      <c r="D11" s="10">
        <f t="shared" si="1"/>
        <v>0</v>
      </c>
      <c r="E11" s="9">
        <v>0</v>
      </c>
      <c r="F11" s="10">
        <f t="shared" si="2"/>
        <v>0</v>
      </c>
      <c r="G11" s="9">
        <v>0</v>
      </c>
      <c r="H11" s="10">
        <f t="shared" si="3"/>
        <v>0</v>
      </c>
      <c r="I11" s="9">
        <v>0</v>
      </c>
      <c r="J11" s="10">
        <f t="shared" si="4"/>
        <v>0</v>
      </c>
      <c r="K11" s="9">
        <v>0</v>
      </c>
      <c r="L11" s="10">
        <f t="shared" si="5"/>
        <v>0</v>
      </c>
      <c r="M11" s="11">
        <f t="shared" si="6"/>
        <v>0</v>
      </c>
      <c r="N11" s="12" t="str">
        <f t="shared" ref="N11:N16" si="8">IF(O11="geen 100%","geen 100%",SUM(D11+F11+H11+J11+L11))</f>
        <v>geen 100%</v>
      </c>
      <c r="O11" s="13" t="str">
        <f t="shared" si="7"/>
        <v>geen 100%</v>
      </c>
    </row>
    <row r="12" spans="1:15" x14ac:dyDescent="0.2">
      <c r="A12" s="36" t="s">
        <v>44</v>
      </c>
      <c r="B12" s="37">
        <v>0.15</v>
      </c>
      <c r="C12" s="9">
        <v>0</v>
      </c>
      <c r="D12" s="10">
        <f t="shared" si="1"/>
        <v>0</v>
      </c>
      <c r="E12" s="9">
        <v>0</v>
      </c>
      <c r="F12" s="10">
        <f t="shared" si="2"/>
        <v>0</v>
      </c>
      <c r="G12" s="9">
        <v>0</v>
      </c>
      <c r="H12" s="10">
        <f t="shared" si="3"/>
        <v>0</v>
      </c>
      <c r="I12" s="9">
        <v>0</v>
      </c>
      <c r="J12" s="10">
        <f t="shared" si="4"/>
        <v>0</v>
      </c>
      <c r="K12" s="9">
        <v>0</v>
      </c>
      <c r="L12" s="10">
        <f t="shared" si="5"/>
        <v>0</v>
      </c>
      <c r="M12" s="11">
        <f t="shared" si="6"/>
        <v>0</v>
      </c>
      <c r="N12" s="12" t="str">
        <f t="shared" si="8"/>
        <v>geen 100%</v>
      </c>
      <c r="O12" s="13" t="str">
        <f t="shared" si="7"/>
        <v>geen 100%</v>
      </c>
    </row>
    <row r="13" spans="1:15" x14ac:dyDescent="0.2">
      <c r="A13" s="36" t="s">
        <v>43</v>
      </c>
      <c r="B13" s="37">
        <v>0.05</v>
      </c>
      <c r="C13" s="9">
        <v>0</v>
      </c>
      <c r="D13" s="10">
        <f t="shared" si="1"/>
        <v>0</v>
      </c>
      <c r="E13" s="9">
        <v>0</v>
      </c>
      <c r="F13" s="10">
        <f t="shared" si="2"/>
        <v>0</v>
      </c>
      <c r="G13" s="9">
        <v>0</v>
      </c>
      <c r="H13" s="10">
        <f t="shared" si="3"/>
        <v>0</v>
      </c>
      <c r="I13" s="9">
        <v>0</v>
      </c>
      <c r="J13" s="10">
        <f t="shared" si="4"/>
        <v>0</v>
      </c>
      <c r="K13" s="9">
        <v>0</v>
      </c>
      <c r="L13" s="10">
        <f t="shared" si="5"/>
        <v>0</v>
      </c>
      <c r="M13" s="11">
        <f t="shared" si="6"/>
        <v>0</v>
      </c>
      <c r="N13" s="12" t="str">
        <f t="shared" si="8"/>
        <v>geen 100%</v>
      </c>
      <c r="O13" s="13" t="str">
        <f t="shared" si="7"/>
        <v>geen 100%</v>
      </c>
    </row>
    <row r="14" spans="1:15" x14ac:dyDescent="0.2">
      <c r="A14" s="36" t="s">
        <v>46</v>
      </c>
      <c r="B14" s="37">
        <v>0.15</v>
      </c>
      <c r="C14" s="9">
        <v>0</v>
      </c>
      <c r="D14" s="10">
        <f t="shared" si="1"/>
        <v>0</v>
      </c>
      <c r="E14" s="9">
        <v>0</v>
      </c>
      <c r="F14" s="10">
        <f t="shared" si="2"/>
        <v>0</v>
      </c>
      <c r="G14" s="9">
        <v>0</v>
      </c>
      <c r="H14" s="10">
        <f t="shared" si="3"/>
        <v>0</v>
      </c>
      <c r="I14" s="9">
        <v>0</v>
      </c>
      <c r="J14" s="10">
        <f t="shared" si="4"/>
        <v>0</v>
      </c>
      <c r="K14" s="9">
        <v>0</v>
      </c>
      <c r="L14" s="10">
        <f t="shared" si="5"/>
        <v>0</v>
      </c>
      <c r="M14" s="11">
        <f t="shared" si="6"/>
        <v>0</v>
      </c>
      <c r="N14" s="12" t="str">
        <f t="shared" si="8"/>
        <v>geen 100%</v>
      </c>
      <c r="O14" s="13" t="str">
        <f t="shared" si="7"/>
        <v>geen 100%</v>
      </c>
    </row>
    <row r="15" spans="1:15" x14ac:dyDescent="0.2">
      <c r="A15" s="36" t="s">
        <v>47</v>
      </c>
      <c r="B15" s="37">
        <v>0.15</v>
      </c>
      <c r="C15" s="9">
        <v>0</v>
      </c>
      <c r="D15" s="10">
        <f t="shared" si="1"/>
        <v>0</v>
      </c>
      <c r="E15" s="9">
        <v>0</v>
      </c>
      <c r="F15" s="10">
        <f t="shared" si="2"/>
        <v>0</v>
      </c>
      <c r="G15" s="9">
        <v>0</v>
      </c>
      <c r="H15" s="10">
        <f t="shared" si="3"/>
        <v>0</v>
      </c>
      <c r="I15" s="9">
        <v>0</v>
      </c>
      <c r="J15" s="10">
        <f t="shared" si="4"/>
        <v>0</v>
      </c>
      <c r="K15" s="9">
        <v>0</v>
      </c>
      <c r="L15" s="10">
        <f t="shared" si="5"/>
        <v>0</v>
      </c>
      <c r="M15" s="11">
        <f t="shared" si="6"/>
        <v>0</v>
      </c>
      <c r="N15" s="12" t="str">
        <f t="shared" si="8"/>
        <v>geen 100%</v>
      </c>
      <c r="O15" s="13" t="str">
        <f t="shared" si="7"/>
        <v>geen 100%</v>
      </c>
    </row>
    <row r="16" spans="1:15" x14ac:dyDescent="0.2">
      <c r="A16" s="36" t="s">
        <v>48</v>
      </c>
      <c r="B16" s="37">
        <v>0.05</v>
      </c>
      <c r="C16" s="9">
        <v>0</v>
      </c>
      <c r="D16" s="10">
        <f t="shared" si="1"/>
        <v>0</v>
      </c>
      <c r="E16" s="9">
        <v>0</v>
      </c>
      <c r="F16" s="10">
        <f t="shared" si="2"/>
        <v>0</v>
      </c>
      <c r="G16" s="9">
        <v>0</v>
      </c>
      <c r="H16" s="10">
        <f t="shared" si="3"/>
        <v>0</v>
      </c>
      <c r="I16" s="9">
        <v>0</v>
      </c>
      <c r="J16" s="10">
        <f t="shared" si="4"/>
        <v>0</v>
      </c>
      <c r="K16" s="9">
        <v>0</v>
      </c>
      <c r="L16" s="10">
        <f t="shared" si="5"/>
        <v>0</v>
      </c>
      <c r="M16" s="11">
        <f t="shared" si="6"/>
        <v>0</v>
      </c>
      <c r="N16" s="12" t="str">
        <f t="shared" si="8"/>
        <v>geen 100%</v>
      </c>
      <c r="O16" s="13" t="str">
        <f t="shared" si="7"/>
        <v>geen 100%</v>
      </c>
    </row>
    <row r="17" spans="1:15" ht="15.75" x14ac:dyDescent="0.25">
      <c r="A17" s="14" t="s">
        <v>14</v>
      </c>
      <c r="B17" s="15">
        <f>SUM(B7:B16)</f>
        <v>1.0000000000000002</v>
      </c>
      <c r="F17" s="69" t="str">
        <f xml:space="preserve"> CONCATENATE("Totaal fictieve korting ",$B$1," ",A5)</f>
        <v>Totaal fictieve korting Inzet duurzaam materieel 1e contractjaar</v>
      </c>
      <c r="G17" s="69"/>
      <c r="H17" s="69"/>
      <c r="I17" s="69"/>
      <c r="J17" s="69"/>
      <c r="K17" s="69"/>
      <c r="L17" s="69"/>
      <c r="M17" s="16"/>
      <c r="N17" s="17" t="str">
        <f>IF(B2=0,CONCATENATE($A$2," invullen"),IF(O17="geen 100%","geen 100%",SUM(N7:N16)))</f>
        <v>Inschrijfsom invullen</v>
      </c>
      <c r="O17" s="13" t="str">
        <f>IF(OR(SUM(B7:B16)=0,O7="geen 100%",O8="geen 100%",O9="geen 100%",O10="geen 100%",O11="geen 100%",O12="geen 100%",O13="geen 100%",O14="geen 100%",O15="geen 100%",O16="geen 100%"),"geen 100%","100% ingevuld")</f>
        <v>geen 100%</v>
      </c>
    </row>
    <row r="18" spans="1:15" x14ac:dyDescent="0.2">
      <c r="A18" s="18"/>
      <c r="B18" s="18"/>
      <c r="C18" s="18"/>
      <c r="D18" s="18"/>
      <c r="E18" s="18"/>
      <c r="F18" s="18"/>
      <c r="G18" s="18"/>
      <c r="H18" s="18"/>
      <c r="I18" s="18"/>
      <c r="J18" s="18"/>
    </row>
    <row r="19" spans="1:15" x14ac:dyDescent="0.2">
      <c r="A19" s="51" t="str">
        <f>CONCATENATE("Percentage van de ",$A$2)</f>
        <v>Percentage van de Inschrijfsom</v>
      </c>
      <c r="B19" s="51"/>
      <c r="C19" s="4">
        <v>0.04</v>
      </c>
      <c r="D19" s="18"/>
      <c r="E19" s="18"/>
      <c r="F19" s="18"/>
      <c r="G19" s="18"/>
      <c r="H19" s="18"/>
      <c r="I19" s="18"/>
      <c r="J19" s="18"/>
    </row>
    <row r="20" spans="1:15" x14ac:dyDescent="0.2">
      <c r="A20" s="5" t="s">
        <v>2</v>
      </c>
      <c r="B20" s="6">
        <f>$B$2*C19</f>
        <v>0</v>
      </c>
      <c r="C20" s="70" t="s">
        <v>3</v>
      </c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</row>
    <row r="21" spans="1:15" ht="38.25" x14ac:dyDescent="0.2">
      <c r="A21" s="19" t="s">
        <v>36</v>
      </c>
      <c r="B21" s="66" t="s">
        <v>5</v>
      </c>
      <c r="C21" s="8" t="s">
        <v>6</v>
      </c>
      <c r="D21" s="64" t="s">
        <v>7</v>
      </c>
      <c r="E21" s="8" t="s">
        <v>8</v>
      </c>
      <c r="F21" s="64" t="s">
        <v>7</v>
      </c>
      <c r="G21" s="8" t="s">
        <v>9</v>
      </c>
      <c r="H21" s="64" t="s">
        <v>7</v>
      </c>
      <c r="I21" s="8" t="s">
        <v>10</v>
      </c>
      <c r="J21" s="64" t="s">
        <v>7</v>
      </c>
      <c r="K21" s="8" t="s">
        <v>11</v>
      </c>
      <c r="L21" s="64" t="s">
        <v>7</v>
      </c>
      <c r="M21" s="66" t="str">
        <f>M5</f>
        <v>Totaal
duurzaam-
heidsper-
centage</v>
      </c>
      <c r="N21" s="66" t="s">
        <v>13</v>
      </c>
    </row>
    <row r="22" spans="1:15" x14ac:dyDescent="0.2">
      <c r="B22" s="67"/>
      <c r="C22" s="20">
        <f>C6</f>
        <v>1</v>
      </c>
      <c r="D22" s="65"/>
      <c r="E22" s="20">
        <f>E6</f>
        <v>0.75</v>
      </c>
      <c r="F22" s="65"/>
      <c r="G22" s="20">
        <f>G6</f>
        <v>0.5</v>
      </c>
      <c r="H22" s="65"/>
      <c r="I22" s="20">
        <f>I6</f>
        <v>0.25</v>
      </c>
      <c r="J22" s="65"/>
      <c r="K22" s="20">
        <f>K6</f>
        <v>0</v>
      </c>
      <c r="L22" s="65"/>
      <c r="M22" s="67"/>
      <c r="N22" s="67"/>
    </row>
    <row r="23" spans="1:15" x14ac:dyDescent="0.2">
      <c r="A23" s="21" t="str">
        <f t="shared" ref="A23:B32" si="9">A7</f>
        <v>Minikraan</v>
      </c>
      <c r="B23" s="11">
        <f t="shared" si="9"/>
        <v>0.05</v>
      </c>
      <c r="C23" s="9">
        <v>0</v>
      </c>
      <c r="D23" s="10">
        <f>$B$20*$C$6*$B23*$C23</f>
        <v>0</v>
      </c>
      <c r="E23" s="9">
        <v>0</v>
      </c>
      <c r="F23" s="10">
        <f>$B$20*$E$6*$B23*$E23</f>
        <v>0</v>
      </c>
      <c r="G23" s="9">
        <v>0</v>
      </c>
      <c r="H23" s="10">
        <f>$B$20*$G$6*$B23*$G23</f>
        <v>0</v>
      </c>
      <c r="I23" s="9">
        <v>0</v>
      </c>
      <c r="J23" s="10">
        <f>$B$20*$I$6*$B23*$I23</f>
        <v>0</v>
      </c>
      <c r="K23" s="9">
        <v>0</v>
      </c>
      <c r="L23" s="10">
        <f>$B$20*$K$6*$B23*$K23</f>
        <v>0</v>
      </c>
      <c r="M23" s="22">
        <f>(C23*$C$6)+(E23*$E$6)+(G23*$G$6)+(I23*$I$6)+(K23*$K$6)</f>
        <v>0</v>
      </c>
      <c r="N23" s="12" t="str">
        <f t="shared" ref="N23:N25" si="10">IF(O23="geen 100%","geen 100%",SUM(D23+F23+H23+J23+L23))</f>
        <v>geen 100%</v>
      </c>
      <c r="O23" s="13" t="str">
        <f>IF(B23=0%,"n.v.t.",IF(SUM(C23+E23+G23+I23+K23)&lt;&gt;100%,"geen 100%","100% ingevuld"))</f>
        <v>geen 100%</v>
      </c>
    </row>
    <row r="24" spans="1:15" x14ac:dyDescent="0.2">
      <c r="A24" s="21" t="str">
        <f t="shared" si="9"/>
        <v>Trekker met dumper</v>
      </c>
      <c r="B24" s="11">
        <f t="shared" si="9"/>
        <v>0.05</v>
      </c>
      <c r="C24" s="9">
        <v>0</v>
      </c>
      <c r="D24" s="10">
        <f t="shared" ref="D24:D32" si="11">$B$20*$C$6*$B24*$C24</f>
        <v>0</v>
      </c>
      <c r="E24" s="9">
        <v>0</v>
      </c>
      <c r="F24" s="10">
        <f t="shared" ref="F24:F32" si="12">$B$20*$E$6*$B24*$E24</f>
        <v>0</v>
      </c>
      <c r="G24" s="9">
        <v>0</v>
      </c>
      <c r="H24" s="10">
        <f t="shared" ref="H24:H32" si="13">$B$20*$G$6*$B24*$G24</f>
        <v>0</v>
      </c>
      <c r="I24" s="9">
        <v>0</v>
      </c>
      <c r="J24" s="10">
        <f t="shared" ref="J24:J32" si="14">$B$20*$I$6*$B24*$I24</f>
        <v>0</v>
      </c>
      <c r="K24" s="9">
        <v>0</v>
      </c>
      <c r="L24" s="10">
        <f t="shared" ref="L24:L32" si="15">$B$20*$K$6*$B24*$K24</f>
        <v>0</v>
      </c>
      <c r="M24" s="22">
        <f t="shared" ref="M24:M32" si="16">(C24*$C$6)+(E24*$E$6)+(G24*$G$6)+(I24*$I$6)+(K24*$K$6)</f>
        <v>0</v>
      </c>
      <c r="N24" s="12" t="str">
        <f t="shared" si="10"/>
        <v>geen 100%</v>
      </c>
      <c r="O24" s="13" t="str">
        <f>IF(B24=0%,"n.v.t.",IF(SUM(C24+E24+G24+I24+K24)&lt;&gt;100%,"geen 100%","100% ingevuld"))</f>
        <v>geen 100%</v>
      </c>
    </row>
    <row r="25" spans="1:15" x14ac:dyDescent="0.2">
      <c r="A25" s="21" t="str">
        <f t="shared" si="9"/>
        <v>Mobiele kraan</v>
      </c>
      <c r="B25" s="11">
        <f t="shared" si="9"/>
        <v>0.05</v>
      </c>
      <c r="C25" s="9">
        <v>0</v>
      </c>
      <c r="D25" s="10">
        <f t="shared" si="11"/>
        <v>0</v>
      </c>
      <c r="E25" s="9">
        <v>0</v>
      </c>
      <c r="F25" s="10">
        <f t="shared" si="12"/>
        <v>0</v>
      </c>
      <c r="G25" s="9">
        <v>0</v>
      </c>
      <c r="H25" s="10">
        <f t="shared" si="13"/>
        <v>0</v>
      </c>
      <c r="I25" s="9">
        <v>0</v>
      </c>
      <c r="J25" s="10">
        <f t="shared" si="14"/>
        <v>0</v>
      </c>
      <c r="K25" s="9">
        <v>0</v>
      </c>
      <c r="L25" s="10">
        <f t="shared" si="15"/>
        <v>0</v>
      </c>
      <c r="M25" s="22">
        <f t="shared" si="16"/>
        <v>0</v>
      </c>
      <c r="N25" s="12" t="str">
        <f t="shared" si="10"/>
        <v>geen 100%</v>
      </c>
      <c r="O25" s="13" t="str">
        <f t="shared" ref="O25:O32" si="17">IF(B25=0%,"n.v.t.",IF(SUM(C25+E25+G25+I25+K25)&lt;&gt;100%,"geen 100%","100% ingevuld"))</f>
        <v>geen 100%</v>
      </c>
    </row>
    <row r="26" spans="1:15" x14ac:dyDescent="0.2">
      <c r="A26" s="21" t="str">
        <f t="shared" si="9"/>
        <v>Bosmaaier</v>
      </c>
      <c r="B26" s="11">
        <f t="shared" si="9"/>
        <v>0.15</v>
      </c>
      <c r="C26" s="9">
        <v>0</v>
      </c>
      <c r="D26" s="10">
        <f t="shared" si="11"/>
        <v>0</v>
      </c>
      <c r="E26" s="9">
        <v>0</v>
      </c>
      <c r="F26" s="10">
        <f t="shared" si="12"/>
        <v>0</v>
      </c>
      <c r="G26" s="9">
        <v>0</v>
      </c>
      <c r="H26" s="10">
        <f t="shared" si="13"/>
        <v>0</v>
      </c>
      <c r="I26" s="9">
        <v>0</v>
      </c>
      <c r="J26" s="10">
        <f t="shared" si="14"/>
        <v>0</v>
      </c>
      <c r="K26" s="9">
        <v>0</v>
      </c>
      <c r="L26" s="10">
        <f t="shared" si="15"/>
        <v>0</v>
      </c>
      <c r="M26" s="22">
        <f t="shared" si="16"/>
        <v>0</v>
      </c>
      <c r="N26" s="12" t="str">
        <f>IF(O26="geen 100%","geen 100%",SUM(D26+F26+H26+J26+L26))</f>
        <v>geen 100%</v>
      </c>
      <c r="O26" s="13" t="str">
        <f t="shared" si="17"/>
        <v>geen 100%</v>
      </c>
    </row>
    <row r="27" spans="1:15" x14ac:dyDescent="0.2">
      <c r="A27" s="21" t="str">
        <f t="shared" si="9"/>
        <v>Bladblazer</v>
      </c>
      <c r="B27" s="11">
        <f t="shared" si="9"/>
        <v>0.15</v>
      </c>
      <c r="C27" s="9">
        <v>0</v>
      </c>
      <c r="D27" s="10">
        <f t="shared" si="11"/>
        <v>0</v>
      </c>
      <c r="E27" s="9">
        <v>0</v>
      </c>
      <c r="F27" s="10">
        <f t="shared" si="12"/>
        <v>0</v>
      </c>
      <c r="G27" s="9">
        <v>0</v>
      </c>
      <c r="H27" s="10">
        <f t="shared" si="13"/>
        <v>0</v>
      </c>
      <c r="I27" s="9">
        <v>0</v>
      </c>
      <c r="J27" s="10">
        <f t="shared" si="14"/>
        <v>0</v>
      </c>
      <c r="K27" s="9">
        <v>0</v>
      </c>
      <c r="L27" s="10">
        <f t="shared" si="15"/>
        <v>0</v>
      </c>
      <c r="M27" s="22">
        <f t="shared" si="16"/>
        <v>0</v>
      </c>
      <c r="N27" s="12" t="str">
        <f t="shared" ref="N27:N32" si="18">IF(O27="geen 100%","geen 100%",SUM(D27+F27+H27+J27+L27))</f>
        <v>geen 100%</v>
      </c>
      <c r="O27" s="13" t="str">
        <f t="shared" si="17"/>
        <v>geen 100%</v>
      </c>
    </row>
    <row r="28" spans="1:15" x14ac:dyDescent="0.2">
      <c r="A28" s="21" t="str">
        <f t="shared" si="9"/>
        <v>Heggeschaar</v>
      </c>
      <c r="B28" s="11">
        <f t="shared" si="9"/>
        <v>0.15</v>
      </c>
      <c r="C28" s="9">
        <v>0</v>
      </c>
      <c r="D28" s="10">
        <f t="shared" si="11"/>
        <v>0</v>
      </c>
      <c r="E28" s="9">
        <v>0</v>
      </c>
      <c r="F28" s="10">
        <f t="shared" si="12"/>
        <v>0</v>
      </c>
      <c r="G28" s="9">
        <v>0</v>
      </c>
      <c r="H28" s="10">
        <f t="shared" si="13"/>
        <v>0</v>
      </c>
      <c r="I28" s="9">
        <v>0</v>
      </c>
      <c r="J28" s="10">
        <f t="shared" si="14"/>
        <v>0</v>
      </c>
      <c r="K28" s="9">
        <v>0</v>
      </c>
      <c r="L28" s="10">
        <f t="shared" si="15"/>
        <v>0</v>
      </c>
      <c r="M28" s="22">
        <f t="shared" si="16"/>
        <v>0</v>
      </c>
      <c r="N28" s="12" t="str">
        <f t="shared" si="18"/>
        <v>geen 100%</v>
      </c>
      <c r="O28" s="13" t="str">
        <f t="shared" si="17"/>
        <v>geen 100%</v>
      </c>
    </row>
    <row r="29" spans="1:15" x14ac:dyDescent="0.2">
      <c r="A29" s="21" t="str">
        <f t="shared" si="9"/>
        <v>Vrachtwagen met kraan</v>
      </c>
      <c r="B29" s="11">
        <f t="shared" si="9"/>
        <v>0.05</v>
      </c>
      <c r="C29" s="9">
        <v>0</v>
      </c>
      <c r="D29" s="10">
        <f t="shared" si="11"/>
        <v>0</v>
      </c>
      <c r="E29" s="9">
        <v>0</v>
      </c>
      <c r="F29" s="10">
        <f t="shared" si="12"/>
        <v>0</v>
      </c>
      <c r="G29" s="9">
        <v>0</v>
      </c>
      <c r="H29" s="10">
        <f t="shared" si="13"/>
        <v>0</v>
      </c>
      <c r="I29" s="9">
        <v>0</v>
      </c>
      <c r="J29" s="10">
        <f t="shared" si="14"/>
        <v>0</v>
      </c>
      <c r="K29" s="9">
        <v>0</v>
      </c>
      <c r="L29" s="10">
        <f t="shared" si="15"/>
        <v>0</v>
      </c>
      <c r="M29" s="22">
        <f t="shared" si="16"/>
        <v>0</v>
      </c>
      <c r="N29" s="12" t="str">
        <f t="shared" si="18"/>
        <v>geen 100%</v>
      </c>
      <c r="O29" s="13" t="str">
        <f t="shared" si="17"/>
        <v>geen 100%</v>
      </c>
    </row>
    <row r="30" spans="1:15" x14ac:dyDescent="0.2">
      <c r="A30" s="21" t="str">
        <f t="shared" si="9"/>
        <v>Grondboor</v>
      </c>
      <c r="B30" s="11">
        <f t="shared" si="9"/>
        <v>0.15</v>
      </c>
      <c r="C30" s="9">
        <v>0</v>
      </c>
      <c r="D30" s="10">
        <f t="shared" si="11"/>
        <v>0</v>
      </c>
      <c r="E30" s="9">
        <v>0</v>
      </c>
      <c r="F30" s="10">
        <f t="shared" si="12"/>
        <v>0</v>
      </c>
      <c r="G30" s="9">
        <v>0</v>
      </c>
      <c r="H30" s="10">
        <f t="shared" si="13"/>
        <v>0</v>
      </c>
      <c r="I30" s="9">
        <v>0</v>
      </c>
      <c r="J30" s="10">
        <f t="shared" si="14"/>
        <v>0</v>
      </c>
      <c r="K30" s="9">
        <v>0</v>
      </c>
      <c r="L30" s="10">
        <f t="shared" si="15"/>
        <v>0</v>
      </c>
      <c r="M30" s="22">
        <f t="shared" si="16"/>
        <v>0</v>
      </c>
      <c r="N30" s="12" t="str">
        <f t="shared" si="18"/>
        <v>geen 100%</v>
      </c>
      <c r="O30" s="13" t="str">
        <f t="shared" si="17"/>
        <v>geen 100%</v>
      </c>
    </row>
    <row r="31" spans="1:15" x14ac:dyDescent="0.2">
      <c r="A31" s="21" t="str">
        <f t="shared" si="9"/>
        <v>Bus</v>
      </c>
      <c r="B31" s="11">
        <f t="shared" si="9"/>
        <v>0.15</v>
      </c>
      <c r="C31" s="9">
        <v>0</v>
      </c>
      <c r="D31" s="10">
        <f t="shared" si="11"/>
        <v>0</v>
      </c>
      <c r="E31" s="9">
        <v>0</v>
      </c>
      <c r="F31" s="10">
        <f t="shared" si="12"/>
        <v>0</v>
      </c>
      <c r="G31" s="9">
        <v>0</v>
      </c>
      <c r="H31" s="10">
        <f t="shared" si="13"/>
        <v>0</v>
      </c>
      <c r="I31" s="9">
        <v>0</v>
      </c>
      <c r="J31" s="10">
        <f t="shared" si="14"/>
        <v>0</v>
      </c>
      <c r="K31" s="9">
        <v>0</v>
      </c>
      <c r="L31" s="10">
        <f t="shared" si="15"/>
        <v>0</v>
      </c>
      <c r="M31" s="22">
        <f t="shared" si="16"/>
        <v>0</v>
      </c>
      <c r="N31" s="12" t="str">
        <f t="shared" si="18"/>
        <v>geen 100%</v>
      </c>
      <c r="O31" s="13" t="str">
        <f t="shared" si="17"/>
        <v>geen 100%</v>
      </c>
    </row>
    <row r="32" spans="1:15" x14ac:dyDescent="0.2">
      <c r="A32" s="21" t="str">
        <f t="shared" si="9"/>
        <v>Luxe auto</v>
      </c>
      <c r="B32" s="11">
        <f t="shared" si="9"/>
        <v>0.05</v>
      </c>
      <c r="C32" s="9">
        <v>0</v>
      </c>
      <c r="D32" s="10">
        <f t="shared" si="11"/>
        <v>0</v>
      </c>
      <c r="E32" s="9">
        <v>0</v>
      </c>
      <c r="F32" s="10">
        <f t="shared" si="12"/>
        <v>0</v>
      </c>
      <c r="G32" s="9">
        <v>0</v>
      </c>
      <c r="H32" s="10">
        <f t="shared" si="13"/>
        <v>0</v>
      </c>
      <c r="I32" s="9">
        <v>0</v>
      </c>
      <c r="J32" s="10">
        <f t="shared" si="14"/>
        <v>0</v>
      </c>
      <c r="K32" s="9">
        <v>0</v>
      </c>
      <c r="L32" s="10">
        <f t="shared" si="15"/>
        <v>0</v>
      </c>
      <c r="M32" s="22">
        <f t="shared" si="16"/>
        <v>0</v>
      </c>
      <c r="N32" s="12" t="str">
        <f t="shared" si="18"/>
        <v>geen 100%</v>
      </c>
      <c r="O32" s="13" t="str">
        <f t="shared" si="17"/>
        <v>geen 100%</v>
      </c>
    </row>
    <row r="33" spans="1:15" ht="15.75" customHeight="1" x14ac:dyDescent="0.25">
      <c r="A33" s="14" t="s">
        <v>14</v>
      </c>
      <c r="B33" s="15">
        <f>SUM(B23:B32)</f>
        <v>1.0000000000000002</v>
      </c>
      <c r="F33" s="68" t="str">
        <f xml:space="preserve"> CONCATENATE("Totaal fictieve korting ",$B$1," ",A21)</f>
        <v>Totaal fictieve korting Inzet duurzaam materieel 2e en volgende contractjaren</v>
      </c>
      <c r="G33" s="68"/>
      <c r="H33" s="68"/>
      <c r="I33" s="68"/>
      <c r="J33" s="68"/>
      <c r="K33" s="68"/>
      <c r="L33" s="68"/>
      <c r="M33" s="23"/>
      <c r="N33" s="17" t="str">
        <f>IF(B2=0,CONCATENATE($A$2," invullen"),IF(O33="geen 100%","geen 100%",SUM(N23:N32)))</f>
        <v>Inschrijfsom invullen</v>
      </c>
      <c r="O33" s="13" t="str">
        <f>IF(OR(SUM(B23:B32)=0,O23="geen 100%",O24="geen 100%",O25="geen 100%",O26="geen 100%",O27="geen 100%",O28="geen 100%",O29="geen 100%",O30="geen 100%",O31="geen 100%",O32="geen 100%"),"geen 100%","100% ingevuld")</f>
        <v>geen 100%</v>
      </c>
    </row>
    <row r="36" spans="1:15" x14ac:dyDescent="0.2">
      <c r="A36" s="58" t="s">
        <v>15</v>
      </c>
      <c r="B36" s="59"/>
      <c r="C36" s="59"/>
      <c r="D36" s="59"/>
      <c r="E36" s="60"/>
      <c r="F36" s="18"/>
      <c r="G36" s="18"/>
      <c r="H36" s="18"/>
      <c r="I36" s="18"/>
      <c r="J36" s="18"/>
    </row>
    <row r="37" spans="1:15" ht="15.75" x14ac:dyDescent="0.25">
      <c r="A37" s="58" t="s">
        <v>16</v>
      </c>
      <c r="B37" s="59"/>
      <c r="C37" s="59"/>
      <c r="D37" s="59"/>
      <c r="E37" s="60"/>
      <c r="F37" s="18"/>
      <c r="H37" s="61" t="str">
        <f xml:space="preserve"> CONCATENATE("Totaal fictieve korting ",$B$1)</f>
        <v>Totaal fictieve korting Inzet duurzaam materieel</v>
      </c>
      <c r="I37" s="62"/>
      <c r="J37" s="62"/>
      <c r="K37" s="62"/>
      <c r="L37" s="62"/>
      <c r="M37" s="63"/>
      <c r="N37" s="17" t="str">
        <f>IF(B2=0,"",IF(OR(N17="geen 100%",N33="geen 100%"),"geen 100%",IF(OR(M23&lt;M7,M24&lt;M8,M25&lt;M9,M26&lt;M10,M27&lt;M11,M28&lt;M12,M29&lt;M13,M30&lt;M14,M31&lt;M15,M32&lt;M16),"Niet geldig",N17+N33)))</f>
        <v/>
      </c>
    </row>
    <row r="38" spans="1:15" x14ac:dyDescent="0.2">
      <c r="A38" s="58" t="s">
        <v>17</v>
      </c>
      <c r="B38" s="59"/>
      <c r="C38" s="59"/>
      <c r="D38" s="59"/>
      <c r="E38" s="60"/>
      <c r="F38" s="18"/>
      <c r="G38" s="18"/>
      <c r="H38" s="18"/>
      <c r="I38" s="18"/>
      <c r="J38" s="18"/>
    </row>
    <row r="39" spans="1:15" x14ac:dyDescent="0.2">
      <c r="A39" s="48" t="s">
        <v>18</v>
      </c>
      <c r="B39" s="48"/>
      <c r="C39" s="48"/>
      <c r="D39" s="48"/>
      <c r="E39" s="48"/>
      <c r="F39" s="48"/>
      <c r="G39" s="48"/>
      <c r="H39" s="48"/>
      <c r="I39" s="48"/>
    </row>
    <row r="41" spans="1:15" ht="15.75" customHeight="1" x14ac:dyDescent="0.2">
      <c r="A41" s="1" t="s">
        <v>37</v>
      </c>
      <c r="B41" s="49" t="s">
        <v>19</v>
      </c>
      <c r="C41" s="49"/>
      <c r="D41" s="49"/>
      <c r="F41" s="50" t="s">
        <v>20</v>
      </c>
      <c r="G41" s="24" t="s">
        <v>21</v>
      </c>
      <c r="H41" s="25" t="s">
        <v>7</v>
      </c>
    </row>
    <row r="42" spans="1:15" ht="15.75" x14ac:dyDescent="0.2">
      <c r="A42" s="51" t="s">
        <v>22</v>
      </c>
      <c r="B42" s="51"/>
      <c r="C42" s="4">
        <v>0.05</v>
      </c>
      <c r="D42" s="3"/>
      <c r="F42" s="50"/>
      <c r="G42" s="24"/>
      <c r="H42" s="25"/>
    </row>
    <row r="43" spans="1:15" x14ac:dyDescent="0.2">
      <c r="A43" s="5" t="s">
        <v>2</v>
      </c>
      <c r="B43" s="6">
        <f>$B$2*C42</f>
        <v>0</v>
      </c>
      <c r="F43" s="50"/>
      <c r="G43" s="24">
        <v>5</v>
      </c>
      <c r="H43" s="26">
        <v>1</v>
      </c>
    </row>
    <row r="44" spans="1:15" ht="32.25" customHeight="1" x14ac:dyDescent="0.2">
      <c r="C44" s="52" t="s">
        <v>23</v>
      </c>
      <c r="D44" s="52"/>
      <c r="F44" s="50"/>
      <c r="G44" s="24">
        <v>4</v>
      </c>
      <c r="H44" s="26">
        <v>0.8</v>
      </c>
    </row>
    <row r="45" spans="1:15" ht="12.75" customHeight="1" x14ac:dyDescent="0.2">
      <c r="A45" s="53" t="s">
        <v>24</v>
      </c>
      <c r="B45" s="55" t="s">
        <v>0</v>
      </c>
      <c r="C45" s="57">
        <f>INDEX(G43:H48,IF(B45=G43,1,IF(B45=G44,2,IF(B45=G45,3,IF(B45=G46,4,IF(B45=G47,5,6))))),2)*B43</f>
        <v>0</v>
      </c>
      <c r="D45" s="57"/>
      <c r="F45" s="50"/>
      <c r="G45" s="24">
        <v>3</v>
      </c>
      <c r="H45" s="26">
        <v>0.5</v>
      </c>
    </row>
    <row r="46" spans="1:15" ht="12.75" customHeight="1" x14ac:dyDescent="0.2">
      <c r="A46" s="54"/>
      <c r="B46" s="56"/>
      <c r="C46" s="57"/>
      <c r="D46" s="57"/>
      <c r="F46" s="50"/>
      <c r="G46" s="24">
        <v>2</v>
      </c>
      <c r="H46" s="26">
        <v>0</v>
      </c>
    </row>
    <row r="47" spans="1:15" x14ac:dyDescent="0.2">
      <c r="A47" s="13"/>
      <c r="F47" s="50"/>
      <c r="G47" s="24">
        <v>1</v>
      </c>
      <c r="H47" s="26">
        <v>0</v>
      </c>
    </row>
    <row r="48" spans="1:15" x14ac:dyDescent="0.2">
      <c r="F48" s="50"/>
      <c r="G48" s="24" t="s">
        <v>25</v>
      </c>
      <c r="H48" s="26">
        <v>0</v>
      </c>
      <c r="I48" s="27" t="s">
        <v>26</v>
      </c>
      <c r="J48" s="28"/>
    </row>
    <row r="49" spans="1:14" ht="30" customHeight="1" x14ac:dyDescent="0.2">
      <c r="A49" s="44" t="s">
        <v>38</v>
      </c>
      <c r="B49" s="45"/>
      <c r="C49" s="46" t="str">
        <f>IF(OR(N37=0,N37="Niet geldig",B45="Maak keuze"),"Nog niet goed ingevuld",N37+C45)</f>
        <v>Nog niet goed ingevuld</v>
      </c>
      <c r="D49" s="47"/>
      <c r="I49" s="38" t="s">
        <v>27</v>
      </c>
      <c r="J49" s="39"/>
      <c r="K49" s="40"/>
      <c r="L49" s="41"/>
      <c r="M49" s="41"/>
      <c r="N49" s="42"/>
    </row>
    <row r="50" spans="1:14" ht="30" customHeight="1" x14ac:dyDescent="0.2">
      <c r="I50" s="38" t="s">
        <v>28</v>
      </c>
      <c r="J50" s="39"/>
      <c r="K50" s="40"/>
      <c r="L50" s="41"/>
      <c r="M50" s="41"/>
      <c r="N50" s="42"/>
    </row>
    <row r="51" spans="1:14" ht="60" customHeight="1" x14ac:dyDescent="0.2">
      <c r="I51" s="38" t="s">
        <v>29</v>
      </c>
      <c r="J51" s="39"/>
      <c r="K51" s="40"/>
      <c r="L51" s="41"/>
      <c r="M51" s="41"/>
      <c r="N51" s="42"/>
    </row>
    <row r="52" spans="1:14" ht="30" customHeight="1" x14ac:dyDescent="0.2">
      <c r="A52" s="43" t="s">
        <v>30</v>
      </c>
      <c r="B52" s="43"/>
      <c r="C52" s="43"/>
      <c r="I52" s="38" t="s">
        <v>31</v>
      </c>
      <c r="J52" s="39"/>
      <c r="K52" s="40"/>
      <c r="L52" s="41"/>
      <c r="M52" s="41"/>
      <c r="N52" s="42"/>
    </row>
    <row r="53" spans="1:14" x14ac:dyDescent="0.2">
      <c r="F53" s="29"/>
      <c r="G53" s="29"/>
      <c r="H53" s="29"/>
      <c r="M53" s="30" t="s">
        <v>32</v>
      </c>
      <c r="N53" s="31" t="s">
        <v>49</v>
      </c>
    </row>
    <row r="54" spans="1:14" x14ac:dyDescent="0.2">
      <c r="M54" s="32" t="s">
        <v>33</v>
      </c>
      <c r="N54" s="33">
        <v>44848</v>
      </c>
    </row>
  </sheetData>
  <sheetProtection algorithmName="SHA-512" hashValue="5XF8F0PsEi6CgQaApmDPXT0qZA+xlFDqEtKyNDNNJ+0MOx2WVUHFpKskpSDwyokn5XHnPGme7RC1e22zVvI6tg==" saltValue="hjlfgpgyR/lfPTgfTiz0ew==" spinCount="100000" sheet="1" selectLockedCells="1"/>
  <mergeCells count="47">
    <mergeCell ref="B1:D1"/>
    <mergeCell ref="B2:C2"/>
    <mergeCell ref="A3:B3"/>
    <mergeCell ref="C4:M4"/>
    <mergeCell ref="B5:B6"/>
    <mergeCell ref="D5:D6"/>
    <mergeCell ref="F5:F6"/>
    <mergeCell ref="H5:H6"/>
    <mergeCell ref="J5:J6"/>
    <mergeCell ref="L5:L6"/>
    <mergeCell ref="M5:M6"/>
    <mergeCell ref="N5:N6"/>
    <mergeCell ref="F17:L17"/>
    <mergeCell ref="A36:E36"/>
    <mergeCell ref="A19:B19"/>
    <mergeCell ref="C20:N20"/>
    <mergeCell ref="B21:B22"/>
    <mergeCell ref="D21:D22"/>
    <mergeCell ref="F21:F22"/>
    <mergeCell ref="H21:H22"/>
    <mergeCell ref="J21:J22"/>
    <mergeCell ref="N21:N22"/>
    <mergeCell ref="A37:E37"/>
    <mergeCell ref="H37:M37"/>
    <mergeCell ref="L21:L22"/>
    <mergeCell ref="M21:M22"/>
    <mergeCell ref="A38:E38"/>
    <mergeCell ref="F33:L33"/>
    <mergeCell ref="A39:I39"/>
    <mergeCell ref="B41:D41"/>
    <mergeCell ref="F41:F48"/>
    <mergeCell ref="A42:B42"/>
    <mergeCell ref="C44:D44"/>
    <mergeCell ref="A45:A46"/>
    <mergeCell ref="B45:B46"/>
    <mergeCell ref="C45:D46"/>
    <mergeCell ref="A49:B49"/>
    <mergeCell ref="C49:D49"/>
    <mergeCell ref="I49:J49"/>
    <mergeCell ref="K49:N49"/>
    <mergeCell ref="I50:J50"/>
    <mergeCell ref="K50:N50"/>
    <mergeCell ref="I51:J51"/>
    <mergeCell ref="K51:N51"/>
    <mergeCell ref="A52:C52"/>
    <mergeCell ref="I52:J52"/>
    <mergeCell ref="K52:N52"/>
  </mergeCells>
  <conditionalFormatting sqref="N7:N17">
    <cfRule type="cellIs" dxfId="19" priority="17" operator="equal">
      <formula>"geen 100%"</formula>
    </cfRule>
  </conditionalFormatting>
  <conditionalFormatting sqref="B17 B33">
    <cfRule type="cellIs" dxfId="18" priority="16" operator="notEqual">
      <formula>100%</formula>
    </cfRule>
  </conditionalFormatting>
  <conditionalFormatting sqref="N23:N33">
    <cfRule type="cellIs" dxfId="17" priority="18" operator="equal">
      <formula>"geen 100%"</formula>
    </cfRule>
  </conditionalFormatting>
  <conditionalFormatting sqref="A1:A2">
    <cfRule type="cellIs" dxfId="16" priority="12" operator="equal">
      <formula>"Maak keuze"</formula>
    </cfRule>
  </conditionalFormatting>
  <conditionalFormatting sqref="B4 B20">
    <cfRule type="cellIs" dxfId="15" priority="15" operator="equal">
      <formula>0</formula>
    </cfRule>
  </conditionalFormatting>
  <conditionalFormatting sqref="C3 C19">
    <cfRule type="cellIs" dxfId="14" priority="14" operator="equal">
      <formula>0</formula>
    </cfRule>
  </conditionalFormatting>
  <conditionalFormatting sqref="A3 A19">
    <cfRule type="cellIs" dxfId="13" priority="13" operator="equal">
      <formula>"Percentage van de Maak keuze"</formula>
    </cfRule>
  </conditionalFormatting>
  <conditionalFormatting sqref="M23:M32">
    <cfRule type="cellIs" dxfId="12" priority="6" operator="lessThan">
      <formula>$M$7</formula>
    </cfRule>
    <cfRule type="cellIs" dxfId="11" priority="7" operator="greaterThanOrEqual">
      <formula>$M$7</formula>
    </cfRule>
  </conditionalFormatting>
  <conditionalFormatting sqref="N37">
    <cfRule type="cellIs" dxfId="10" priority="28" operator="equal">
      <formula>"geen 100%"</formula>
    </cfRule>
    <cfRule type="cellIs" dxfId="9" priority="29" operator="equal">
      <formula>"Niet Geldig"</formula>
    </cfRule>
  </conditionalFormatting>
  <conditionalFormatting sqref="N17 N33">
    <cfRule type="cellIs" dxfId="8" priority="21" operator="equal">
      <formula>"Maak keuze invullen"</formula>
    </cfRule>
    <cfRule type="cellIs" dxfId="7" priority="22" operator="equal">
      <formula>"aanneemsom invullen"</formula>
    </cfRule>
    <cfRule type="cellIs" dxfId="6" priority="23" operator="equal">
      <formula>"inschrijfsom invullen"</formula>
    </cfRule>
    <cfRule type="cellIs" dxfId="5" priority="24" operator="equal">
      <formula>"totaalprijs invullen"</formula>
    </cfRule>
  </conditionalFormatting>
  <conditionalFormatting sqref="C45:D46">
    <cfRule type="expression" dxfId="4" priority="5">
      <formula>B45="Maak keuze"</formula>
    </cfRule>
  </conditionalFormatting>
  <conditionalFormatting sqref="C49">
    <cfRule type="cellIs" dxfId="3" priority="4" operator="equal">
      <formula>"Nog niet goed ingevuld"</formula>
    </cfRule>
  </conditionalFormatting>
  <conditionalFormatting sqref="A41 A49">
    <cfRule type="cellIs" dxfId="2" priority="3" operator="equal">
      <formula>"Maak keuze"</formula>
    </cfRule>
  </conditionalFormatting>
  <conditionalFormatting sqref="B43">
    <cfRule type="cellIs" dxfId="1" priority="2" operator="equal">
      <formula>0</formula>
    </cfRule>
  </conditionalFormatting>
  <conditionalFormatting sqref="C42">
    <cfRule type="cellIs" dxfId="0" priority="1" operator="equal">
      <formula>0</formula>
    </cfRule>
  </conditionalFormatting>
  <dataValidations count="4">
    <dataValidation type="list" allowBlank="1" showInputMessage="1" showErrorMessage="1" sqref="A49:B49" xr:uid="{AB750E24-1D7F-4B42-86DE-FCBD8F00BF61}">
      <formula1>"Maak keuze,Totaal fictieve korting voor K.1,Totaal fictieve korting voor K.2,Totaal fictieve korting voor K.3,Totaal fictieve korting voor K.4,Totaal fictieve korting voor K.5,Totaal fictieve korting voor K.6"</formula1>
    </dataValidation>
    <dataValidation type="list" allowBlank="1" showInputMessage="1" showErrorMessage="1" sqref="B45:B46" xr:uid="{51D36C9E-2749-4BF3-B94C-19B6D042DA62}">
      <formula1>"Maak keuze,5,4,3,2,1,Geen certificaat"</formula1>
    </dataValidation>
    <dataValidation type="list" allowBlank="1" showInputMessage="1" showErrorMessage="1" sqref="A1 A41" xr:uid="{0EBC68BF-3BFA-40BB-B21E-28F6E50D0CD3}">
      <formula1>"Maak keuze,K.1,K.2,K.3,K.4,K.5,K.6,K.1a,K.1b,K.2a,K.2b,K.3a,K.3b,K.4a,K.4b,K.5a,K.5b,K.6a,K.6b,"</formula1>
    </dataValidation>
    <dataValidation type="list" allowBlank="1" showInputMessage="1" showErrorMessage="1" sqref="A2" xr:uid="{67BF3808-4471-4E24-A195-B52E9EF77EA8}">
      <formula1>"Maak keuze,Aanneemsom,Inschrijfsom,Totaalprijs"</formula1>
    </dataValidation>
  </dataValidations>
  <pageMargins left="0.70866141732283472" right="0.70866141732283472" top="0.74803149606299213" bottom="0.74803149606299213" header="0.31496062992125984" footer="0.31496062992125984"/>
  <pageSetup paperSize="9"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GOW__-DM-CO2-__meerjarig (%)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Bolt, Dick</dc:creator>
  <cp:lastModifiedBy>Hardeman, Simone</cp:lastModifiedBy>
  <dcterms:created xsi:type="dcterms:W3CDTF">2022-10-06T17:21:19Z</dcterms:created>
  <dcterms:modified xsi:type="dcterms:W3CDTF">2022-10-19T06:42:35Z</dcterms:modified>
</cp:coreProperties>
</file>