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G:\TRAJECTEN\BEDRIJFSVOERING\ICT Hardware\Parkeerautomaten\NW 202206 PRJ-2200192 Parkeerautomaten\06. Nota van Inlichtingen\"/>
    </mc:Choice>
  </mc:AlternateContent>
  <xr:revisionPtr revIDLastSave="0" documentId="8_{2DD80A0A-3EEE-4CA4-BE85-8A1B38CDADB8}" xr6:coauthVersionLast="47" xr6:coauthVersionMax="47" xr10:uidLastSave="{00000000-0000-0000-0000-000000000000}"/>
  <bookViews>
    <workbookView xWindow="-38520" yWindow="-2265" windowWidth="38640" windowHeight="21240" xr2:uid="{00000000-000D-0000-FFFF-FFFF00000000}"/>
  </bookViews>
  <sheets>
    <sheet name="Prijzenblad Parkeerautoma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2" i="1" l="1"/>
  <c r="F11" i="1"/>
  <c r="C22" i="1"/>
  <c r="C21" i="1" l="1"/>
  <c r="F21" i="1" s="1"/>
  <c r="F31" i="1"/>
  <c r="F14" i="1"/>
  <c r="F30" i="1"/>
  <c r="F16" i="1" l="1"/>
  <c r="H18" i="1" l="1"/>
  <c r="H9" i="1" l="1"/>
  <c r="I28" i="1" l="1"/>
  <c r="J28" i="1"/>
  <c r="H28" i="1"/>
  <c r="F33" i="1" l="1"/>
  <c r="J35" i="1" l="1"/>
  <c r="H35" i="1"/>
  <c r="F29" i="1" l="1"/>
  <c r="F28" i="1" s="1"/>
  <c r="I18" i="1"/>
  <c r="J18" i="1"/>
  <c r="K18" i="1"/>
  <c r="H40" i="1"/>
  <c r="I35" i="1" l="1"/>
  <c r="K28" i="1"/>
  <c r="K35" i="1" s="1"/>
  <c r="F20" i="1"/>
  <c r="F13" i="1"/>
  <c r="F15" i="1"/>
  <c r="H25" i="1" l="1"/>
  <c r="H36" i="1" s="1"/>
  <c r="H37" i="1" s="1"/>
  <c r="F22" i="1" l="1"/>
  <c r="F19" i="1"/>
  <c r="F18" i="1" l="1"/>
  <c r="I9" i="1"/>
  <c r="I25" i="1" s="1"/>
  <c r="I36" i="1" s="1"/>
  <c r="I37" i="1" s="1"/>
  <c r="J9" i="1"/>
  <c r="J25" i="1" s="1"/>
  <c r="J36" i="1" s="1"/>
  <c r="J37" i="1" s="1"/>
  <c r="K9" i="1"/>
  <c r="K25" i="1" s="1"/>
  <c r="K36" i="1" s="1"/>
  <c r="K37" i="1" s="1"/>
  <c r="F12" i="1" l="1"/>
  <c r="F10" i="1"/>
  <c r="F9" i="1" l="1"/>
  <c r="F25" i="1" s="1"/>
  <c r="F35" i="1" s="1"/>
</calcChain>
</file>

<file path=xl/sharedStrings.xml><?xml version="1.0" encoding="utf-8"?>
<sst xmlns="http://schemas.openxmlformats.org/spreadsheetml/2006/main" count="63" uniqueCount="48">
  <si>
    <t xml:space="preserve">Omschrijving </t>
  </si>
  <si>
    <t>Aantal</t>
  </si>
  <si>
    <t>Totaal</t>
  </si>
  <si>
    <t>Eenh</t>
  </si>
  <si>
    <t>Totaalprijs</t>
  </si>
  <si>
    <t>Jaar</t>
  </si>
  <si>
    <t>Prijs per eenheid</t>
  </si>
  <si>
    <t>Aantal jaren</t>
  </si>
  <si>
    <t>Naam inschrijver:</t>
  </si>
  <si>
    <t>Getekend (rechtsgeldende vertegenwoordiging):</t>
  </si>
  <si>
    <t>Datum:</t>
  </si>
  <si>
    <t>Handtekening</t>
  </si>
  <si>
    <t>Jaarlijkse kosten</t>
  </si>
  <si>
    <t>Inschrijver 1</t>
  </si>
  <si>
    <t>Inschrijver 2</t>
  </si>
  <si>
    <t>Inschrijver 3</t>
  </si>
  <si>
    <t>Inschrijver 4</t>
  </si>
  <si>
    <t>NAAM4</t>
  </si>
  <si>
    <t>jaar</t>
  </si>
  <si>
    <t>Optionele onderdelen</t>
  </si>
  <si>
    <t>Opties</t>
  </si>
  <si>
    <t>Inschrijvingsstaat</t>
  </si>
  <si>
    <t>Totaalprijs + optionele onderdelen = fictieve aanneemsom</t>
  </si>
  <si>
    <t>PVE Parkeerautomaten</t>
  </si>
  <si>
    <t>Leveringen en werkzaamheden</t>
  </si>
  <si>
    <t>NAAM1</t>
  </si>
  <si>
    <t>NAAM2</t>
  </si>
  <si>
    <t>NAAM3</t>
  </si>
  <si>
    <t>Levering parkeerautomaat</t>
  </si>
  <si>
    <t>Stuks</t>
  </si>
  <si>
    <t>Verwijderen oude automaten</t>
  </si>
  <si>
    <t>Installeren en aansluiten parkeerautomaten</t>
  </si>
  <si>
    <t>Aansluiten automaten op energienet</t>
  </si>
  <si>
    <t>Aarding parkeerautomaat</t>
  </si>
  <si>
    <t>Licenties en gebruikskosten beheeromgeving</t>
  </si>
  <si>
    <t>Post</t>
  </si>
  <si>
    <t>Kosten databundel per automaat per jaar</t>
  </si>
  <si>
    <t>Preventief onderhoud en responstijd per automaat/jaar</t>
  </si>
  <si>
    <t>Vuurwerkkap</t>
  </si>
  <si>
    <t>stuks</t>
  </si>
  <si>
    <t>Aansluiten automaten op NPR</t>
  </si>
  <si>
    <t>Communicatieproject inclusief stelpost middelen van 10K</t>
  </si>
  <si>
    <t>Transactiekosten per automaat per jaar (55000 st)</t>
  </si>
  <si>
    <t>Aansluiten automaten op OV-net</t>
  </si>
  <si>
    <t>Uurtarief correctief onderhoud</t>
  </si>
  <si>
    <t>uur</t>
  </si>
  <si>
    <t>Levering fundaties</t>
  </si>
  <si>
    <t>Stelpost reinigingsmiddelen grafitti en stickers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</si>
</sst>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2DB1D5"/>
      </patternFill>
    </fill>
    <fill>
      <patternFill patternType="solid">
        <fgColor rgb="FF94C7DC"/>
        <bgColor indexed="64"/>
      </patternFill>
    </fill>
    <fill>
      <patternFill patternType="solid">
        <fgColor rgb="FF85AFD1"/>
        <bgColor indexed="64"/>
      </patternFill>
    </fill>
  </fills>
  <borders count="1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44" fontId="0" fillId="0" borderId="1" xfId="1" applyFont="1" applyBorder="1"/>
    <xf numFmtId="44" fontId="2" fillId="2" borderId="1" xfId="1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44" fontId="0" fillId="2" borderId="1" xfId="1" applyFont="1" applyFill="1" applyBorder="1" applyAlignment="1">
      <alignment vertical="top" wrapText="1"/>
    </xf>
    <xf numFmtId="44" fontId="0" fillId="0" borderId="0" xfId="0" applyNumberFormat="1"/>
    <xf numFmtId="44" fontId="0" fillId="3" borderId="1" xfId="1" applyFont="1" applyFill="1" applyBorder="1" applyProtection="1">
      <protection locked="0"/>
    </xf>
    <xf numFmtId="8" fontId="4" fillId="4" borderId="11" xfId="0" applyNumberFormat="1" applyFont="1" applyFill="1" applyBorder="1" applyAlignment="1">
      <alignment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94C7DC"/>
      <color rgb="FFF2F2F2"/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130809</xdr:colOff>
      <xdr:row>0</xdr:row>
      <xdr:rowOff>1</xdr:rowOff>
    </xdr:from>
    <xdr:to>
      <xdr:col>5</xdr:col>
      <xdr:colOff>1639386</xdr:colOff>
      <xdr:row>5</xdr:row>
      <xdr:rowOff>20109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CE2077B-56C2-4FD5-8268-E131E0323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9559" y="1"/>
          <a:ext cx="1508577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6"/>
  <sheetViews>
    <sheetView tabSelected="1" zoomScale="90" zoomScaleNormal="90" workbookViewId="0">
      <selection activeCell="B50" sqref="B50"/>
    </sheetView>
  </sheetViews>
  <sheetFormatPr defaultColWidth="8.75" defaultRowHeight="14.25" x14ac:dyDescent="0.2"/>
  <cols>
    <col min="1" max="1" width="5.125" customWidth="1"/>
    <col min="2" max="2" width="49.75" customWidth="1"/>
    <col min="3" max="3" width="7.875" bestFit="1" customWidth="1"/>
    <col min="4" max="4" width="6.75" customWidth="1"/>
    <col min="5" max="5" width="15.875" customWidth="1"/>
    <col min="6" max="6" width="21.75" customWidth="1"/>
    <col min="8" max="8" width="18.25" customWidth="1"/>
    <col min="9" max="9" width="19.25" customWidth="1"/>
    <col min="10" max="11" width="15.25" customWidth="1"/>
  </cols>
  <sheetData>
    <row r="1" spans="2:11" ht="15" x14ac:dyDescent="0.25">
      <c r="B1" s="1" t="s">
        <v>23</v>
      </c>
    </row>
    <row r="2" spans="2:11" ht="15" x14ac:dyDescent="0.25">
      <c r="B2" s="1" t="s">
        <v>21</v>
      </c>
    </row>
    <row r="3" spans="2:11" ht="15" x14ac:dyDescent="0.25">
      <c r="B3" s="1"/>
    </row>
    <row r="4" spans="2:11" ht="15" x14ac:dyDescent="0.2">
      <c r="B4" s="10" t="s">
        <v>8</v>
      </c>
      <c r="C4" s="11"/>
      <c r="D4" s="12"/>
      <c r="E4" s="13"/>
    </row>
    <row r="5" spans="2:11" ht="15" x14ac:dyDescent="0.2">
      <c r="B5" s="10" t="s">
        <v>9</v>
      </c>
      <c r="C5" s="11"/>
      <c r="D5" s="12"/>
      <c r="E5" s="13"/>
    </row>
    <row r="6" spans="2:11" ht="15" x14ac:dyDescent="0.2">
      <c r="B6" s="10" t="s">
        <v>10</v>
      </c>
      <c r="C6" s="11"/>
      <c r="D6" s="12"/>
      <c r="E6" s="13"/>
    </row>
    <row r="7" spans="2:11" x14ac:dyDescent="0.2">
      <c r="H7" t="s">
        <v>13</v>
      </c>
      <c r="I7" t="s">
        <v>14</v>
      </c>
      <c r="J7" t="s">
        <v>15</v>
      </c>
      <c r="K7" t="s">
        <v>16</v>
      </c>
    </row>
    <row r="8" spans="2:11" ht="30" x14ac:dyDescent="0.2">
      <c r="B8" s="10" t="s">
        <v>0</v>
      </c>
      <c r="C8" s="10" t="s">
        <v>1</v>
      </c>
      <c r="D8" s="10" t="s">
        <v>3</v>
      </c>
      <c r="E8" s="10" t="s">
        <v>6</v>
      </c>
      <c r="F8" s="10" t="s">
        <v>2</v>
      </c>
      <c r="H8" s="10" t="s">
        <v>25</v>
      </c>
      <c r="I8" s="10" t="s">
        <v>26</v>
      </c>
      <c r="J8" s="10" t="s">
        <v>27</v>
      </c>
      <c r="K8" s="10" t="s">
        <v>17</v>
      </c>
    </row>
    <row r="9" spans="2:11" ht="15" x14ac:dyDescent="0.2">
      <c r="B9" s="2" t="s">
        <v>24</v>
      </c>
      <c r="C9" s="3"/>
      <c r="D9" s="3"/>
      <c r="E9" s="4"/>
      <c r="F9" s="5">
        <f>SUM(F10:F16)</f>
        <v>0</v>
      </c>
      <c r="H9" s="5">
        <f>SUMPRODUCT($C$10:$C$16,H10:H16)</f>
        <v>0</v>
      </c>
      <c r="I9" s="5">
        <f>SUMPRODUCT($C$10:$C$16,I10:I16)</f>
        <v>0</v>
      </c>
      <c r="J9" s="5">
        <f>SUMPRODUCT($C$10:$C$16,J10:J16)</f>
        <v>0</v>
      </c>
      <c r="K9" s="5">
        <f>SUMPRODUCT($C$10:$C$16,K10:K16)</f>
        <v>0</v>
      </c>
    </row>
    <row r="10" spans="2:11" x14ac:dyDescent="0.2">
      <c r="B10" s="6" t="s">
        <v>28</v>
      </c>
      <c r="C10" s="3">
        <v>75</v>
      </c>
      <c r="D10" s="3" t="s">
        <v>29</v>
      </c>
      <c r="E10" s="9"/>
      <c r="F10" s="7">
        <f>C10*E10</f>
        <v>0</v>
      </c>
      <c r="H10" s="9"/>
      <c r="I10" s="9"/>
      <c r="J10" s="9"/>
      <c r="K10" s="9"/>
    </row>
    <row r="11" spans="2:11" x14ac:dyDescent="0.2">
      <c r="B11" s="6" t="s">
        <v>46</v>
      </c>
      <c r="C11" s="3">
        <v>70</v>
      </c>
      <c r="D11" s="3" t="s">
        <v>29</v>
      </c>
      <c r="E11" s="9"/>
      <c r="F11" s="7">
        <f>C11*E11</f>
        <v>0</v>
      </c>
      <c r="H11" s="9"/>
      <c r="I11" s="9"/>
      <c r="J11" s="9"/>
      <c r="K11" s="9"/>
    </row>
    <row r="12" spans="2:11" x14ac:dyDescent="0.2">
      <c r="B12" s="6" t="s">
        <v>30</v>
      </c>
      <c r="C12" s="3">
        <v>87</v>
      </c>
      <c r="D12" s="3" t="s">
        <v>29</v>
      </c>
      <c r="E12" s="9"/>
      <c r="F12" s="7">
        <f t="shared" ref="F12:F15" si="0">C12*E12</f>
        <v>0</v>
      </c>
      <c r="H12" s="9"/>
      <c r="I12" s="9"/>
      <c r="J12" s="9"/>
      <c r="K12" s="9"/>
    </row>
    <row r="13" spans="2:11" x14ac:dyDescent="0.2">
      <c r="B13" s="6" t="s">
        <v>31</v>
      </c>
      <c r="C13" s="3">
        <v>75</v>
      </c>
      <c r="D13" s="3" t="s">
        <v>29</v>
      </c>
      <c r="E13" s="9"/>
      <c r="F13" s="7">
        <f t="shared" si="0"/>
        <v>0</v>
      </c>
      <c r="H13" s="9"/>
      <c r="I13" s="9"/>
      <c r="J13" s="9"/>
      <c r="K13" s="9"/>
    </row>
    <row r="14" spans="2:11" x14ac:dyDescent="0.2">
      <c r="B14" s="6" t="s">
        <v>32</v>
      </c>
      <c r="C14" s="3">
        <v>70</v>
      </c>
      <c r="D14" s="3" t="s">
        <v>29</v>
      </c>
      <c r="E14" s="9"/>
      <c r="F14" s="7">
        <f t="shared" ref="F14" si="1">C14*E14</f>
        <v>0</v>
      </c>
      <c r="H14" s="9"/>
      <c r="I14" s="9"/>
      <c r="J14" s="9"/>
      <c r="K14" s="9"/>
    </row>
    <row r="15" spans="2:11" x14ac:dyDescent="0.2">
      <c r="B15" s="6" t="s">
        <v>43</v>
      </c>
      <c r="C15" s="3">
        <v>5</v>
      </c>
      <c r="D15" s="3" t="s">
        <v>29</v>
      </c>
      <c r="E15" s="9"/>
      <c r="F15" s="7">
        <f t="shared" si="0"/>
        <v>0</v>
      </c>
      <c r="H15" s="9"/>
      <c r="I15" s="9"/>
      <c r="J15" s="9"/>
      <c r="K15" s="9"/>
    </row>
    <row r="16" spans="2:11" x14ac:dyDescent="0.2">
      <c r="B16" s="6" t="s">
        <v>40</v>
      </c>
      <c r="C16" s="3">
        <v>75</v>
      </c>
      <c r="D16" s="3" t="s">
        <v>35</v>
      </c>
      <c r="E16" s="9"/>
      <c r="F16" s="7">
        <f t="shared" ref="F16" si="2">C16*E16</f>
        <v>0</v>
      </c>
      <c r="H16" s="9"/>
      <c r="I16" s="9"/>
      <c r="J16" s="9"/>
      <c r="K16" s="9"/>
    </row>
    <row r="17" spans="2:11" x14ac:dyDescent="0.2">
      <c r="B17" s="6"/>
      <c r="C17" s="3"/>
      <c r="D17" s="3"/>
      <c r="E17" s="4"/>
      <c r="F17" s="4"/>
      <c r="H17" s="4"/>
      <c r="I17" s="4"/>
      <c r="J17" s="4"/>
      <c r="K17" s="4"/>
    </row>
    <row r="18" spans="2:11" ht="15" x14ac:dyDescent="0.2">
      <c r="B18" s="2" t="s">
        <v>12</v>
      </c>
      <c r="C18" s="3"/>
      <c r="D18" s="3"/>
      <c r="E18" s="4"/>
      <c r="F18" s="5">
        <f>SUM(F19:F22)</f>
        <v>0</v>
      </c>
      <c r="H18" s="5">
        <f>(($C$19*H19)+($C$20*H20)+($C$22*H22))*$C$23</f>
        <v>0</v>
      </c>
      <c r="I18" s="5">
        <f t="shared" ref="I18:K18" si="3">(($C$19*I19)+($C$20*I20)+($C$22*I22))*$C$23</f>
        <v>0</v>
      </c>
      <c r="J18" s="5">
        <f t="shared" si="3"/>
        <v>0</v>
      </c>
      <c r="K18" s="5">
        <f t="shared" si="3"/>
        <v>0</v>
      </c>
    </row>
    <row r="19" spans="2:11" x14ac:dyDescent="0.2">
      <c r="B19" s="6" t="s">
        <v>34</v>
      </c>
      <c r="C19" s="3">
        <v>1</v>
      </c>
      <c r="D19" s="3" t="s">
        <v>18</v>
      </c>
      <c r="E19" s="9"/>
      <c r="F19" s="7">
        <f>(C19*E19)*$C$23</f>
        <v>0</v>
      </c>
      <c r="H19" s="9"/>
      <c r="I19" s="9"/>
      <c r="J19" s="9"/>
      <c r="K19" s="9"/>
    </row>
    <row r="20" spans="2:11" x14ac:dyDescent="0.2">
      <c r="B20" s="6" t="s">
        <v>36</v>
      </c>
      <c r="C20" s="3">
        <v>75</v>
      </c>
      <c r="D20" s="3" t="s">
        <v>29</v>
      </c>
      <c r="E20" s="9"/>
      <c r="F20" s="7">
        <f>(C20*E20)*$C$23</f>
        <v>0</v>
      </c>
      <c r="H20" s="9"/>
      <c r="I20" s="9"/>
      <c r="J20" s="9"/>
      <c r="K20" s="9"/>
    </row>
    <row r="21" spans="2:11" x14ac:dyDescent="0.2">
      <c r="B21" s="6" t="s">
        <v>37</v>
      </c>
      <c r="C21" s="3">
        <f>C10</f>
        <v>75</v>
      </c>
      <c r="D21" s="3" t="s">
        <v>29</v>
      </c>
      <c r="E21" s="9"/>
      <c r="F21" s="7">
        <f>(C21*E21)*$C$23</f>
        <v>0</v>
      </c>
      <c r="H21" s="9"/>
      <c r="I21" s="9"/>
      <c r="J21" s="9"/>
      <c r="K21" s="9"/>
    </row>
    <row r="22" spans="2:11" x14ac:dyDescent="0.2">
      <c r="B22" s="6" t="s">
        <v>42</v>
      </c>
      <c r="C22" s="3">
        <f>75*200*52</f>
        <v>780000</v>
      </c>
      <c r="D22" s="3" t="s">
        <v>29</v>
      </c>
      <c r="E22" s="9"/>
      <c r="F22" s="7">
        <f>(C22*E22)*$C$23</f>
        <v>0</v>
      </c>
      <c r="H22" s="9"/>
      <c r="I22" s="9"/>
      <c r="J22" s="9"/>
      <c r="K22" s="9"/>
    </row>
    <row r="23" spans="2:11" x14ac:dyDescent="0.2">
      <c r="B23" s="6" t="s">
        <v>7</v>
      </c>
      <c r="C23" s="3">
        <v>4</v>
      </c>
      <c r="D23" s="3" t="s">
        <v>5</v>
      </c>
      <c r="E23" s="4"/>
      <c r="F23" s="4"/>
      <c r="H23" s="4"/>
      <c r="I23" s="4"/>
      <c r="J23" s="4"/>
      <c r="K23" s="4"/>
    </row>
    <row r="24" spans="2:11" x14ac:dyDescent="0.2">
      <c r="B24" s="6"/>
      <c r="C24" s="3"/>
      <c r="D24" s="3"/>
      <c r="E24" s="4"/>
      <c r="F24" s="4"/>
      <c r="H24" s="4"/>
      <c r="I24" s="4"/>
      <c r="J24" s="4"/>
      <c r="K24" s="4"/>
    </row>
    <row r="25" spans="2:11" ht="15" x14ac:dyDescent="0.2">
      <c r="B25" s="10" t="s">
        <v>4</v>
      </c>
      <c r="C25" s="10"/>
      <c r="D25" s="10"/>
      <c r="E25" s="10"/>
      <c r="F25" s="10">
        <f>F9+F18</f>
        <v>0</v>
      </c>
      <c r="H25" s="10">
        <f>H9+H18</f>
        <v>0</v>
      </c>
      <c r="I25" s="10">
        <f>I9+I18</f>
        <v>0</v>
      </c>
      <c r="J25" s="10">
        <f>J9+J18</f>
        <v>0</v>
      </c>
      <c r="K25" s="10">
        <f>K9+K18</f>
        <v>0</v>
      </c>
    </row>
    <row r="27" spans="2:11" ht="30" x14ac:dyDescent="0.2">
      <c r="B27" s="10" t="s">
        <v>19</v>
      </c>
      <c r="C27" s="10" t="s">
        <v>1</v>
      </c>
      <c r="D27" s="10" t="s">
        <v>3</v>
      </c>
      <c r="E27" s="10" t="s">
        <v>6</v>
      </c>
      <c r="F27" s="10" t="s">
        <v>2</v>
      </c>
    </row>
    <row r="28" spans="2:11" ht="15" x14ac:dyDescent="0.2">
      <c r="B28" s="2" t="s">
        <v>20</v>
      </c>
      <c r="C28" s="3"/>
      <c r="D28" s="3"/>
      <c r="E28" s="4"/>
      <c r="F28" s="5">
        <f>SUM(F29:F33)</f>
        <v>500</v>
      </c>
      <c r="H28" s="5">
        <f>H29*$C$29*$C$23+(H33*$C$33)</f>
        <v>0</v>
      </c>
      <c r="I28" s="5">
        <f t="shared" ref="I28:J28" si="4">I29*$C$29*$C$23+(I33*$C$33)</f>
        <v>0</v>
      </c>
      <c r="J28" s="5">
        <f t="shared" si="4"/>
        <v>0</v>
      </c>
      <c r="K28" s="5">
        <f t="shared" ref="K28" si="5">K29*F29*F23+(K33*F33)</f>
        <v>0</v>
      </c>
    </row>
    <row r="29" spans="2:11" x14ac:dyDescent="0.2">
      <c r="B29" s="6" t="s">
        <v>38</v>
      </c>
      <c r="C29" s="3">
        <v>1</v>
      </c>
      <c r="D29" s="3" t="s">
        <v>39</v>
      </c>
      <c r="E29" s="9"/>
      <c r="F29" s="7">
        <f>(C29*E29)*$C$23</f>
        <v>0</v>
      </c>
      <c r="H29" s="9"/>
      <c r="I29" s="9"/>
      <c r="J29" s="9"/>
      <c r="K29" s="9"/>
    </row>
    <row r="30" spans="2:11" x14ac:dyDescent="0.2">
      <c r="B30" s="6" t="s">
        <v>33</v>
      </c>
      <c r="C30" s="3">
        <v>30</v>
      </c>
      <c r="D30" s="3" t="s">
        <v>39</v>
      </c>
      <c r="E30" s="9"/>
      <c r="F30" s="7">
        <f>(C30*E30)*$C$23</f>
        <v>0</v>
      </c>
      <c r="H30" s="9"/>
      <c r="I30" s="9"/>
      <c r="J30" s="9"/>
      <c r="K30" s="9"/>
    </row>
    <row r="31" spans="2:11" x14ac:dyDescent="0.2">
      <c r="B31" s="6" t="s">
        <v>44</v>
      </c>
      <c r="C31" s="3">
        <v>40</v>
      </c>
      <c r="D31" s="3" t="s">
        <v>45</v>
      </c>
      <c r="E31" s="9"/>
      <c r="F31" s="7">
        <f>(C31*E31)*$C$23</f>
        <v>0</v>
      </c>
      <c r="H31" s="9"/>
      <c r="I31" s="9"/>
      <c r="J31" s="9"/>
      <c r="K31" s="9"/>
    </row>
    <row r="32" spans="2:11" x14ac:dyDescent="0.2">
      <c r="B32" s="6" t="s">
        <v>47</v>
      </c>
      <c r="C32" s="3">
        <v>1</v>
      </c>
      <c r="D32" s="3" t="s">
        <v>35</v>
      </c>
      <c r="E32" s="7">
        <v>125</v>
      </c>
      <c r="F32" s="7">
        <f>(C32*E32)*$C$23</f>
        <v>500</v>
      </c>
      <c r="H32" s="9"/>
      <c r="I32" s="9"/>
      <c r="J32" s="9"/>
      <c r="K32" s="9"/>
    </row>
    <row r="33" spans="2:11" x14ac:dyDescent="0.2">
      <c r="B33" s="6" t="s">
        <v>41</v>
      </c>
      <c r="C33" s="3">
        <v>1</v>
      </c>
      <c r="D33" s="3" t="s">
        <v>35</v>
      </c>
      <c r="E33" s="9"/>
      <c r="F33" s="7">
        <f>(C33*E33)</f>
        <v>0</v>
      </c>
      <c r="H33" s="9"/>
      <c r="I33" s="9"/>
      <c r="J33" s="9"/>
      <c r="K33" s="9"/>
    </row>
    <row r="34" spans="2:11" x14ac:dyDescent="0.2">
      <c r="B34" s="6"/>
      <c r="C34" s="3"/>
      <c r="D34" s="3"/>
      <c r="E34" s="4"/>
      <c r="F34" s="4"/>
      <c r="H34" s="4"/>
      <c r="I34" s="4"/>
      <c r="J34" s="4"/>
      <c r="K34" s="4"/>
    </row>
    <row r="35" spans="2:11" ht="30" x14ac:dyDescent="0.2">
      <c r="B35" s="10" t="s">
        <v>22</v>
      </c>
      <c r="C35" s="10"/>
      <c r="D35" s="10"/>
      <c r="E35" s="10"/>
      <c r="F35" s="10">
        <f>F28+F25</f>
        <v>500</v>
      </c>
      <c r="H35" s="10">
        <f>H28</f>
        <v>0</v>
      </c>
      <c r="I35" s="10">
        <f t="shared" ref="I35:K35" si="6">I28</f>
        <v>0</v>
      </c>
      <c r="J35" s="10">
        <f t="shared" si="6"/>
        <v>0</v>
      </c>
      <c r="K35" s="10">
        <f t="shared" si="6"/>
        <v>0</v>
      </c>
    </row>
    <row r="36" spans="2:11" ht="15" x14ac:dyDescent="0.2">
      <c r="H36" s="10">
        <f>H25+H35</f>
        <v>0</v>
      </c>
      <c r="I36" s="10">
        <f t="shared" ref="I36:K36" si="7">I25+I35</f>
        <v>0</v>
      </c>
      <c r="J36" s="10">
        <f t="shared" si="7"/>
        <v>0</v>
      </c>
      <c r="K36" s="10">
        <f t="shared" si="7"/>
        <v>0</v>
      </c>
    </row>
    <row r="37" spans="2:11" x14ac:dyDescent="0.2">
      <c r="H37" s="8">
        <f>H36/$C$23</f>
        <v>0</v>
      </c>
      <c r="I37" s="8">
        <f t="shared" ref="I37:K37" si="8">I36/$C$23</f>
        <v>0</v>
      </c>
      <c r="J37" s="8">
        <f t="shared" si="8"/>
        <v>0</v>
      </c>
      <c r="K37" s="8">
        <f t="shared" si="8"/>
        <v>0</v>
      </c>
    </row>
    <row r="40" spans="2:11" x14ac:dyDescent="0.2">
      <c r="H40" s="8">
        <f>(H18+H28)/4</f>
        <v>0</v>
      </c>
    </row>
    <row r="41" spans="2:11" ht="15" thickBot="1" x14ac:dyDescent="0.25">
      <c r="E41" t="s">
        <v>11</v>
      </c>
    </row>
    <row r="42" spans="2:11" x14ac:dyDescent="0.2">
      <c r="E42" s="14"/>
      <c r="F42" s="15"/>
    </row>
    <row r="43" spans="2:11" x14ac:dyDescent="0.2">
      <c r="E43" s="16"/>
      <c r="F43" s="17"/>
    </row>
    <row r="44" spans="2:11" x14ac:dyDescent="0.2">
      <c r="E44" s="16"/>
      <c r="F44" s="17"/>
    </row>
    <row r="45" spans="2:11" x14ac:dyDescent="0.2">
      <c r="E45" s="16"/>
      <c r="F45" s="17"/>
    </row>
    <row r="46" spans="2:11" ht="15" thickBot="1" x14ac:dyDescent="0.25">
      <c r="E46" s="18"/>
      <c r="F46" s="19"/>
    </row>
  </sheetData>
  <mergeCells count="4">
    <mergeCell ref="C4:E4"/>
    <mergeCell ref="C5:E5"/>
    <mergeCell ref="C6:E6"/>
    <mergeCell ref="E42:F46"/>
  </mergeCells>
  <phoneticPr fontId="3" type="noConversion"/>
  <pageMargins left="0.7" right="0.7" top="0.75" bottom="0.75" header="0.3" footer="0.3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64EFC7F5ADE848B9D45D2783200448" ma:contentTypeVersion="15" ma:contentTypeDescription="Een nieuw document maken." ma:contentTypeScope="" ma:versionID="8585a927a91d42c32c9fd0444af7ea55">
  <xsd:schema xmlns:xsd="http://www.w3.org/2001/XMLSchema" xmlns:xs="http://www.w3.org/2001/XMLSchema" xmlns:p="http://schemas.microsoft.com/office/2006/metadata/properties" xmlns:ns2="ea9349e0-e9c9-415b-bcc0-310bd2d6e4ab" xmlns:ns3="368f9b0f-b5c8-4598-815d-7f67cef65653" targetNamespace="http://schemas.microsoft.com/office/2006/metadata/properties" ma:root="true" ma:fieldsID="59bf4ce3f559d33d8094b940673c15cc" ns2:_="" ns3:_="">
    <xsd:import namespace="ea9349e0-e9c9-415b-bcc0-310bd2d6e4ab"/>
    <xsd:import namespace="368f9b0f-b5c8-4598-815d-7f67cef656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349e0-e9c9-415b-bcc0-310bd2d6e4a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internalName="SharingHintHash" ma:readOnly="true">
      <xsd:simpleType>
        <xsd:restriction base="dms:Text"/>
      </xsd:simpleType>
    </xsd:element>
    <xsd:element name="TaxCatchAll" ma:index="22" nillable="true" ma:displayName="Taxonomy Catch All Column" ma:hidden="true" ma:list="{a7e8f7a9-0e5a-4e3a-973d-f5b6f25c88e6}" ma:internalName="TaxCatchAll" ma:showField="CatchAllData" ma:web="ea9349e0-e9c9-415b-bcc0-310bd2d6e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f9b0f-b5c8-4598-815d-7f67cef656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d9ea3cba-9943-45a3-8912-0daee7eb0c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a9349e0-e9c9-415b-bcc0-310bd2d6e4ab">
      <UserInfo>
        <DisplayName/>
        <AccountId xsi:nil="true"/>
        <AccountType/>
      </UserInfo>
    </SharedWithUsers>
    <TaxCatchAll xmlns="ea9349e0-e9c9-415b-bcc0-310bd2d6e4ab" xsi:nil="true"/>
    <lcf76f155ced4ddcb4097134ff3c332f xmlns="368f9b0f-b5c8-4598-815d-7f67cef656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09D0CD-9451-4666-83CF-3E244B0F6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9349e0-e9c9-415b-bcc0-310bd2d6e4ab"/>
    <ds:schemaRef ds:uri="368f9b0f-b5c8-4598-815d-7f67cef656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6FAE7A-EFC6-42CC-BCC5-706586D45E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D9DFC-E79B-4C74-9BEE-6E138C7BBEFA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368f9b0f-b5c8-4598-815d-7f67cef65653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ea9349e0-e9c9-415b-bcc0-310bd2d6e4a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Parkeerautomaten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Wegingsmethodiek parkeerautomaten Haarlem</dc:title>
  <dc:creator>Gebruiker;andre.kruithof@arrivee.nl</dc:creator>
  <cp:lastModifiedBy>Jeroen Geerligs</cp:lastModifiedBy>
  <cp:lastPrinted>2016-10-06T11:42:07Z</cp:lastPrinted>
  <dcterms:created xsi:type="dcterms:W3CDTF">2016-04-08T13:58:53Z</dcterms:created>
  <dcterms:modified xsi:type="dcterms:W3CDTF">2022-09-02T12:04:17Z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0x0101002A64EFC7F5ADE848B9D45D2783200448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</Properties>
</file>