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https://inkada.sharepoint.com/Gedeelde documenten/10 Projecten/Christelijk College Nassau-Veluwe/Schoonmaak 2022/Bestek/"/>
    </mc:Choice>
  </mc:AlternateContent>
  <xr:revisionPtr revIDLastSave="575" documentId="8_{DF9F4F31-B437-42C9-AFE5-C3A147929F2A}" xr6:coauthVersionLast="47" xr6:coauthVersionMax="47" xr10:uidLastSave="{957FBCD2-71B5-47AB-8A0D-A9875250977B}"/>
  <bookViews>
    <workbookView xWindow="-120" yWindow="-120" windowWidth="29040" windowHeight="15840" xr2:uid="{00000000-000D-0000-FFFF-FFFF00000000}"/>
  </bookViews>
  <sheets>
    <sheet name="KPI scoringsmodel" sheetId="4" r:id="rId1"/>
  </sheets>
  <definedNames>
    <definedName name="_xlnm.Print_Area" localSheetId="0">'KPI scoringsmodel'!$A$1:$S$51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0" i="4" l="1"/>
  <c r="H14" i="4"/>
  <c r="K19" i="4"/>
  <c r="M19" i="4"/>
  <c r="O19" i="4"/>
  <c r="Q19" i="4"/>
  <c r="H39" i="4" l="1"/>
  <c r="Q29" i="4"/>
  <c r="O29" i="4"/>
  <c r="M29" i="4"/>
  <c r="K29" i="4"/>
  <c r="Q28" i="4"/>
  <c r="O28" i="4"/>
  <c r="M28" i="4"/>
  <c r="K28" i="4"/>
  <c r="Q13" i="4"/>
  <c r="O13" i="4"/>
  <c r="M13" i="4"/>
  <c r="K13" i="4"/>
  <c r="Q12" i="4"/>
  <c r="O12" i="4"/>
  <c r="M12" i="4"/>
  <c r="K12" i="4"/>
  <c r="Q9" i="4"/>
  <c r="O9" i="4"/>
  <c r="M9" i="4"/>
  <c r="K9" i="4"/>
  <c r="Q8" i="4"/>
  <c r="O8" i="4"/>
  <c r="M8" i="4"/>
  <c r="K8" i="4"/>
  <c r="Q35" i="4" l="1"/>
  <c r="O35" i="4"/>
  <c r="M35" i="4"/>
  <c r="K35" i="4"/>
  <c r="Q34" i="4"/>
  <c r="O34" i="4"/>
  <c r="M34" i="4"/>
  <c r="K34" i="4"/>
  <c r="Q27" i="4" l="1"/>
  <c r="O27" i="4"/>
  <c r="M27" i="4"/>
  <c r="K27" i="4"/>
  <c r="Q26" i="4"/>
  <c r="O26" i="4"/>
  <c r="M26" i="4"/>
  <c r="K26" i="4"/>
  <c r="Q20" i="4"/>
  <c r="O20" i="4"/>
  <c r="M20" i="4"/>
  <c r="K20" i="4"/>
  <c r="Q18" i="4"/>
  <c r="O18" i="4"/>
  <c r="M18" i="4"/>
  <c r="K18" i="4"/>
  <c r="H45" i="4"/>
  <c r="Q44" i="4"/>
  <c r="O44" i="4"/>
  <c r="M44" i="4"/>
  <c r="K44" i="4"/>
  <c r="Q43" i="4"/>
  <c r="O43" i="4"/>
  <c r="M43" i="4"/>
  <c r="K43" i="4"/>
  <c r="H48" i="4" l="1"/>
  <c r="K41" i="4" l="1"/>
  <c r="M41" i="4"/>
  <c r="O41" i="4"/>
  <c r="K36" i="4"/>
  <c r="M36" i="4"/>
  <c r="O36" i="4"/>
  <c r="K37" i="4"/>
  <c r="M37" i="4"/>
  <c r="O37" i="4"/>
  <c r="K38" i="4"/>
  <c r="M38" i="4"/>
  <c r="O38" i="4"/>
  <c r="K32" i="4"/>
  <c r="M32" i="4"/>
  <c r="O32" i="4"/>
  <c r="K33" i="4"/>
  <c r="M33" i="4"/>
  <c r="O33" i="4"/>
  <c r="K16" i="4"/>
  <c r="M16" i="4"/>
  <c r="O16" i="4"/>
  <c r="K17" i="4"/>
  <c r="M17" i="4"/>
  <c r="O17" i="4"/>
  <c r="K21" i="4"/>
  <c r="M21" i="4"/>
  <c r="O21" i="4"/>
  <c r="K22" i="4"/>
  <c r="M22" i="4"/>
  <c r="O22" i="4"/>
  <c r="K23" i="4"/>
  <c r="M23" i="4"/>
  <c r="O23" i="4"/>
  <c r="K24" i="4"/>
  <c r="M24" i="4"/>
  <c r="O24" i="4"/>
  <c r="K25" i="4"/>
  <c r="M25" i="4"/>
  <c r="O25" i="4"/>
  <c r="K4" i="4"/>
  <c r="M4" i="4"/>
  <c r="O4" i="4"/>
  <c r="K5" i="4"/>
  <c r="M5" i="4"/>
  <c r="O5" i="4"/>
  <c r="K6" i="4"/>
  <c r="M6" i="4"/>
  <c r="O6" i="4"/>
  <c r="K7" i="4"/>
  <c r="M7" i="4"/>
  <c r="O7" i="4"/>
  <c r="K10" i="4"/>
  <c r="M10" i="4"/>
  <c r="O10" i="4"/>
  <c r="K11" i="4"/>
  <c r="M11" i="4"/>
  <c r="O11" i="4"/>
  <c r="Q42" i="4"/>
  <c r="Q41" i="4"/>
  <c r="Q38" i="4"/>
  <c r="Q37" i="4"/>
  <c r="Q36" i="4"/>
  <c r="Q33" i="4"/>
  <c r="Q32" i="4"/>
  <c r="Q25" i="4"/>
  <c r="Q24" i="4"/>
  <c r="Q23" i="4"/>
  <c r="Q22" i="4"/>
  <c r="Q21" i="4"/>
  <c r="Q17" i="4"/>
  <c r="Q16" i="4"/>
  <c r="Q11" i="4"/>
  <c r="Q10" i="4"/>
  <c r="Q7" i="4"/>
  <c r="Q6" i="4"/>
  <c r="Q5" i="4"/>
  <c r="Q4" i="4"/>
  <c r="O42" i="4"/>
  <c r="M42" i="4"/>
  <c r="K42" i="4"/>
  <c r="P45" i="4" l="1"/>
  <c r="J45" i="4"/>
  <c r="L45" i="4"/>
  <c r="N45" i="4"/>
  <c r="J30" i="4"/>
  <c r="J39" i="4"/>
  <c r="N39" i="4"/>
  <c r="L39" i="4"/>
  <c r="P39" i="4"/>
  <c r="P30" i="4"/>
  <c r="N30" i="4"/>
  <c r="L30" i="4"/>
  <c r="J14" i="4" l="1"/>
  <c r="J48" i="4" s="1"/>
  <c r="J50" i="4" s="1"/>
  <c r="P14" i="4"/>
  <c r="P48" i="4" s="1"/>
  <c r="P50" i="4" s="1"/>
  <c r="N14" i="4"/>
  <c r="N48" i="4" s="1"/>
  <c r="N50" i="4" s="1"/>
  <c r="L14" i="4"/>
  <c r="L48" i="4" s="1"/>
  <c r="L50" i="4" s="1"/>
</calcChain>
</file>

<file path=xl/sharedStrings.xml><?xml version="1.0" encoding="utf-8"?>
<sst xmlns="http://schemas.openxmlformats.org/spreadsheetml/2006/main" count="205" uniqueCount="118">
  <si>
    <t>Logboek</t>
  </si>
  <si>
    <t>Uitvoering</t>
  </si>
  <si>
    <t>Werkkleding</t>
  </si>
  <si>
    <t>Communicatie en evaluatie</t>
  </si>
  <si>
    <t>KPI nr.</t>
  </si>
  <si>
    <t>Norm</t>
  </si>
  <si>
    <t>Per kwartaal</t>
  </si>
  <si>
    <t>Scorings-mogelijkheden</t>
  </si>
  <si>
    <t>Score Q1</t>
  </si>
  <si>
    <t>Score Q3</t>
  </si>
  <si>
    <t>Score Q4</t>
  </si>
  <si>
    <t>Opleidingseisen personeel</t>
  </si>
  <si>
    <t>Iedere medewerker beschikt binnen 6 maanden na indiensttreding over een RAS-diploma of gelijkwaardig</t>
  </si>
  <si>
    <t>Iedere medewerker gediplomeerd</t>
  </si>
  <si>
    <t>Niet iedere medewerker tijdig gediplomeerd</t>
  </si>
  <si>
    <t>Verklaring Omtrent Gedrag (VOG)</t>
  </si>
  <si>
    <t>Voor iedere medewerker verstrekt</t>
  </si>
  <si>
    <t>Niet voor iedere medewerker verstrekt</t>
  </si>
  <si>
    <t>Iedere medewerker draagt herkenbare, nette en deugdelijke werkkleding tijdens de uitvoering van de werkzaamheden.</t>
  </si>
  <si>
    <t>Alle medewerkers dragen werkkleding</t>
  </si>
  <si>
    <t>Niet alle medewerkers dragen werkkleding</t>
  </si>
  <si>
    <t>Betreding en sluiten van gebouwen en alarm</t>
  </si>
  <si>
    <t>Géén indicenten</t>
  </si>
  <si>
    <t>Totaal</t>
  </si>
  <si>
    <t>Evaluaties en verslaglegging</t>
  </si>
  <si>
    <t>Klachten en afhandeling</t>
  </si>
  <si>
    <t>Werkzaamheden zijn volgens afspraak opgeleverd</t>
  </si>
  <si>
    <t>Werkzaamheden zijn niet volgens afspraak opgeleverd</t>
  </si>
  <si>
    <t>Financieel</t>
  </si>
  <si>
    <t>Correcte facturering</t>
  </si>
  <si>
    <t>Alle facturen zijn tijdig en correct</t>
  </si>
  <si>
    <t>Eén of meerdere facturen niet tijdig of correct</t>
  </si>
  <si>
    <t>TOTAAL SCORE</t>
  </si>
  <si>
    <t>Score</t>
  </si>
  <si>
    <t xml:space="preserve">Onderwerp: Personeel </t>
  </si>
  <si>
    <t>Onderwerp: Uitvoering</t>
  </si>
  <si>
    <t>Onderwerp: Communicatie en evaluatie</t>
  </si>
  <si>
    <t>Onderwerp: Financieel</t>
  </si>
  <si>
    <t>Wie dient KPI aan te tonen?</t>
  </si>
  <si>
    <t>Bewijs aanleveren?</t>
  </si>
  <si>
    <t>Ja</t>
  </si>
  <si>
    <t>Nee</t>
  </si>
  <si>
    <t>Ja, af te tekenen lijst door medewerkers</t>
  </si>
  <si>
    <t>Oplevering samen met opdrachtgever</t>
  </si>
  <si>
    <t>De facturen zijn tijdig ingediend en correct gefactureerd. Eventuele regiewerkzaamheden worden gefactureerd middels werkbonnen met handtekening van opdrachtgever</t>
  </si>
  <si>
    <t>Maximale score</t>
  </si>
  <si>
    <t>Inzet uren</t>
  </si>
  <si>
    <t>Alle uren zijn gewerkt en conform contract ingezet</t>
  </si>
  <si>
    <t>Eén of meerdere gebouwen worden de uren niet conform contract ingezet</t>
  </si>
  <si>
    <t>Contractafspraken</t>
  </si>
  <si>
    <t>Werkroosters dagelijks</t>
  </si>
  <si>
    <t>Oplevering specialistisch periodiek onderhoud (vloer / inventaris / en - of glasbewassing)</t>
  </si>
  <si>
    <t>Ja, eenmalig overleggen  of bevestiging vanuit HR SMB</t>
  </si>
  <si>
    <t>Managementrapportage</t>
  </si>
  <si>
    <t>Score per kwartaal</t>
  </si>
  <si>
    <t>Opmerking SMB</t>
  </si>
  <si>
    <t>Voor iedere medewerker is vóór tewerkstelling, een VOG verstrekt</t>
  </si>
  <si>
    <t>De managementrapportage zoals beschreven in c-&amp;-e-5. wordt tijdig en volledig aangeleverd.</t>
  </si>
  <si>
    <t>Alle toezeggingen in de beantwoording van de open vragen worden nagekomen door SMB. Deze KPI wordt na definitieve gunning uitgewerkt.</t>
  </si>
  <si>
    <t>P1</t>
  </si>
  <si>
    <t>P2</t>
  </si>
  <si>
    <t>P3</t>
  </si>
  <si>
    <t>P4</t>
  </si>
  <si>
    <t>P5</t>
  </si>
  <si>
    <t>U1</t>
  </si>
  <si>
    <t>U2</t>
  </si>
  <si>
    <t>U3</t>
  </si>
  <si>
    <t>U4</t>
  </si>
  <si>
    <t>U5</t>
  </si>
  <si>
    <t>U6</t>
  </si>
  <si>
    <t>C1</t>
  </si>
  <si>
    <t>C2</t>
  </si>
  <si>
    <t>C3</t>
  </si>
  <si>
    <t>F1</t>
  </si>
  <si>
    <t>F2</t>
  </si>
  <si>
    <t>Alle evaluaties zijn uitgevoerd en genotuleerd. Daarnaast zijn de actiepunten uitgevoerd door SMB.</t>
  </si>
  <si>
    <t>Maximaal 2 overleggen gemist of niet genotuleerd of actiepunten niet uitgevoerd.</t>
  </si>
  <si>
    <t>De rapportage is tijdig verstuurd. Alle onderwerpen zijn opgenomen en/of onderbouwd.</t>
  </si>
  <si>
    <t>De rapportage is niet tijdig verstuurd of niet alle onderwerpen zijn opgenomen / onderbouwd.</t>
  </si>
  <si>
    <t>SMB (in de management-rapportage)</t>
  </si>
  <si>
    <t>Na uitvoering van specialistisch periodiek onderhoud of glasbewassing voert SMB een controle uit om vervolgens aan de aangewezen vertegenwoordiger van opdrachtgever op te leveren.</t>
  </si>
  <si>
    <t>Overleg vindt plaats zoals beschreven in eis c-&amp;-e-1.
SMB initieërt, plant en notuleert deze overleggen. De actiepunten worden daarnaast uitgevoerd door SMB.</t>
  </si>
  <si>
    <t>Geen klachten</t>
  </si>
  <si>
    <t>Zie het Programma van Eisen  voor de werking van het KPI-model.</t>
  </si>
  <si>
    <t>Alle schoonmaakmedewerkers (op de werkkar) en alle contactpersonen van Opdrachtgever beschikken over een actueel werkprogramma, overeenkomstig het calculatieblad, en handelen naar het werkprogramma.</t>
  </si>
  <si>
    <t>Op locaties waar SMB verantwoordelijk is voor het openen of afsluiten en/of het in- of uitstakelen van het alarm, geschiedt dit zonder verwijtbare incidenten.
Verwijtbaar houdt in een alarm door fout/vergissing van medewerker SMB.</t>
  </si>
  <si>
    <t>Alle toezeggingen zijn uitgevoerd en nagekomen</t>
  </si>
  <si>
    <t>In ieder gebouw is een (digitaal) logboek, waarin dagelijks door SMB wordt geschreven (op- en of aanmerkingen of paraaf “voor gezien”).</t>
  </si>
  <si>
    <t>- Klachten over het reguliere schoonmaakproces worden op werkdagen binnen 24 uur hersteld;
- Bij ernstige verstoringen, waaronder calamiteiten, geldt een reactietijd van 1 uur;
- Van alle ontvangen klachten worden op werkdagen binnen 24 uur zowel een maatregel als een opvolging teruggekoppeld; 
- Alle klachten die per email, per telefoon of in een formeel overleg worden gemeld, dienen door Opdrachtnemer te worden geregistreerd, inclusief maatregel en opvolging én dienen opgenomen te worden in de managementrapportage.</t>
  </si>
  <si>
    <t>1 van de toezeggingen is niet uitgevoerd / nagekomen</t>
  </si>
  <si>
    <t>2 of meer van de toezeggingen zijn niet uitgevoerd / nagekomen</t>
  </si>
  <si>
    <t>Bijlage 8. KPI scoringsmodel - CCNV</t>
  </si>
  <si>
    <t>Opmerking CCNV</t>
  </si>
  <si>
    <t>CCNV</t>
  </si>
  <si>
    <t>SMB / CCNV</t>
  </si>
  <si>
    <t>Inkada (tijdens kwaliteitsmeting) en CCNV</t>
  </si>
  <si>
    <t>SMB (in de management-rapportage) en CCNV</t>
  </si>
  <si>
    <t>Looptijd contract: 20 augustus 2023 -19 augustus 2026. Optiejaren: 3 x 1 jaar
Opdrachtnemer / SMB: &lt;&gt;</t>
  </si>
  <si>
    <t>De inzet van de uren is conform inschrijving van SMB.</t>
  </si>
  <si>
    <t>Maximaal één klacht, tijdig opgelost en teruggekoppeld.</t>
  </si>
  <si>
    <t>Méér dan één klacht én/of niet alle klachten tijdig opgelost en teruggekoppeld</t>
  </si>
  <si>
    <t>Het (digitale) logboek is op locatie aanwezig en wordt dagelijks gebruikt</t>
  </si>
  <si>
    <t>Het (digitale) logboek is niet op locatie aanwezig of wordt niet dagelijks gebruikt</t>
  </si>
  <si>
    <t>Maximaal 1 incident</t>
  </si>
  <si>
    <t>Méér dan 1 incident</t>
  </si>
  <si>
    <t>Werkprogramma's zijn conform het calculatieblad, aanwezig op elke werkkar en in bezit van de CP op locatie en er wordt naar gehandeld.</t>
  </si>
  <si>
    <t>Werkprogramma's niet conform het calculatieblad, niet op werkkar, niet in bezit van CP op locatie en/of er wordt niet naar gehandeld.</t>
  </si>
  <si>
    <t>Inzet medewerkers met afstand tot de arbeidsmarkt</t>
  </si>
  <si>
    <t>Alle vacatures dienen te worden ingevuld met medewerkers met een afstand tot de arbeidsmarkt</t>
  </si>
  <si>
    <t>Alle vacatures ingevuld met MATA</t>
  </si>
  <si>
    <t>Niet-MATA ingezet bij vacature</t>
  </si>
  <si>
    <t>Inzet begeleiding</t>
  </si>
  <si>
    <t>Voor de begeleiding van de medewerkers wordt naast een voorwerker minimaal maandelijks een jobcoach ingezet op locatie, tijdens de uitvoering van de werkzaamheden.</t>
  </si>
  <si>
    <t>Maandelijks jobcoach aanwezig</t>
  </si>
  <si>
    <t>Niet maandelijks jobcoach aanwezig</t>
  </si>
  <si>
    <t>Machines</t>
  </si>
  <si>
    <t>Er is minimaal één schrobzuigmachine aanwezig. Defecte machines worden binnen 24 uur gerepareerd of vervangen</t>
  </si>
  <si>
    <t>De machines zijn aanwezig en volgens afspraak inzetbaar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</si>
</sst>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0"/>
      <name val="Arial"/>
      <family val="2"/>
    </font>
    <font>
      <b/>
      <sz val="11"/>
      <color theme="1"/>
      <name val="Verdana"/>
      <family val="2"/>
    </font>
    <font>
      <sz val="11"/>
      <color theme="1"/>
      <name val="Calibri"/>
      <family val="2"/>
      <scheme val="minor"/>
    </font>
    <font>
      <b/>
      <sz val="11"/>
      <color theme="1"/>
      <name val="Calibri"/>
      <family val="2"/>
      <scheme val="minor"/>
    </font>
    <font>
      <b/>
      <sz val="8"/>
      <color theme="0"/>
      <name val="Verdana"/>
      <family val="2"/>
    </font>
    <font>
      <sz val="8"/>
      <color theme="1"/>
      <name val="Verdana"/>
      <family val="2"/>
    </font>
    <font>
      <b/>
      <sz val="8"/>
      <color theme="1"/>
      <name val="Verdana"/>
      <family val="2"/>
    </font>
    <font>
      <b/>
      <sz val="8"/>
      <color rgb="FF000000"/>
      <name val="Verdana"/>
      <family val="2"/>
    </font>
    <font>
      <sz val="11"/>
      <color theme="1"/>
      <name val="Verdana"/>
      <family val="2"/>
    </font>
    <font>
      <b/>
      <sz val="8"/>
      <name val="Verdana"/>
      <family val="2"/>
    </font>
    <font>
      <sz val="8"/>
      <name val="Verdana"/>
      <family val="2"/>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92D050"/>
        <bgColor indexed="64"/>
      </patternFill>
    </fill>
    <fill>
      <patternFill patternType="solid">
        <fgColor theme="0" tint="-0.249977111117893"/>
        <bgColor indexed="64"/>
      </patternFill>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9" fontId="3" fillId="0" borderId="0" applyFont="0" applyFill="0" applyBorder="0" applyAlignment="0" applyProtection="0"/>
    <xf numFmtId="0" fontId="3" fillId="0" borderId="0"/>
  </cellStyleXfs>
  <cellXfs count="95">
    <xf numFmtId="0" fontId="0" fillId="0" borderId="0" xfId="0"/>
    <xf numFmtId="0" fontId="5" fillId="3" borderId="2" xfId="0" applyFont="1" applyFill="1" applyBorder="1" applyAlignment="1">
      <alignment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0" borderId="0" xfId="0" applyFont="1"/>
    <xf numFmtId="0" fontId="0" fillId="0" borderId="0" xfId="0" applyAlignment="1">
      <alignment horizontal="center"/>
    </xf>
    <xf numFmtId="0" fontId="0" fillId="0" borderId="0" xfId="0" applyAlignment="1">
      <alignment horizontal="left"/>
    </xf>
    <xf numFmtId="0" fontId="6" fillId="2" borderId="2" xfId="0" applyFont="1" applyFill="1" applyBorder="1" applyAlignment="1">
      <alignment horizontal="center" vertical="center" wrapText="1"/>
    </xf>
    <xf numFmtId="164" fontId="5" fillId="3" borderId="2" xfId="0" applyNumberFormat="1" applyFont="1" applyFill="1" applyBorder="1" applyAlignment="1">
      <alignment horizontal="center" vertical="center" wrapText="1"/>
    </xf>
    <xf numFmtId="164" fontId="6" fillId="2" borderId="2" xfId="2" applyNumberFormat="1" applyFont="1" applyFill="1" applyBorder="1" applyAlignment="1">
      <alignment horizontal="center" vertical="center" wrapText="1"/>
    </xf>
    <xf numFmtId="164" fontId="0" fillId="0" borderId="0" xfId="0" applyNumberFormat="1"/>
    <xf numFmtId="0" fontId="0" fillId="0" borderId="0" xfId="0" applyAlignment="1">
      <alignment horizontal="center" vertical="center"/>
    </xf>
    <xf numFmtId="0" fontId="9" fillId="0" borderId="8" xfId="0" applyFont="1" applyBorder="1" applyAlignment="1">
      <alignment vertical="center" wrapText="1"/>
    </xf>
    <xf numFmtId="1" fontId="10" fillId="4" borderId="2" xfId="2" applyNumberFormat="1" applyFont="1" applyFill="1" applyBorder="1" applyAlignment="1">
      <alignment horizontal="center" vertical="center" wrapText="1"/>
    </xf>
    <xf numFmtId="0" fontId="6" fillId="2" borderId="2" xfId="0" applyFont="1" applyFill="1" applyBorder="1" applyAlignment="1">
      <alignment vertical="center" wrapText="1"/>
    </xf>
    <xf numFmtId="1" fontId="10" fillId="4" borderId="1" xfId="2" applyNumberFormat="1" applyFont="1" applyFill="1" applyBorder="1" applyAlignment="1">
      <alignment horizontal="center" vertical="center" wrapText="1"/>
    </xf>
    <xf numFmtId="0" fontId="6" fillId="0" borderId="2" xfId="0" applyFont="1" applyBorder="1" applyAlignment="1">
      <alignment vertical="center" wrapText="1"/>
    </xf>
    <xf numFmtId="164" fontId="6" fillId="0" borderId="2" xfId="0" applyNumberFormat="1" applyFont="1" applyBorder="1" applyAlignment="1">
      <alignment horizontal="center" vertical="center" wrapText="1"/>
    </xf>
    <xf numFmtId="0" fontId="11" fillId="0" borderId="2" xfId="0" applyFont="1" applyBorder="1" applyAlignment="1">
      <alignment vertical="center" wrapText="1"/>
    </xf>
    <xf numFmtId="164" fontId="6" fillId="2" borderId="2"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vertical="center" wrapText="1"/>
    </xf>
    <xf numFmtId="1" fontId="7" fillId="4" borderId="2" xfId="2" applyNumberFormat="1" applyFont="1" applyFill="1" applyBorder="1" applyAlignment="1">
      <alignment horizontal="center" vertical="center" wrapText="1"/>
    </xf>
    <xf numFmtId="0" fontId="4" fillId="4" borderId="2" xfId="0" applyFont="1" applyFill="1" applyBorder="1"/>
    <xf numFmtId="0" fontId="0" fillId="2" borderId="0" xfId="0" applyFill="1"/>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2" xfId="0" applyFont="1" applyFill="1" applyBorder="1" applyAlignment="1">
      <alignment vertical="center" wrapText="1"/>
    </xf>
    <xf numFmtId="0" fontId="8" fillId="5" borderId="2" xfId="0" applyFont="1" applyFill="1" applyBorder="1" applyAlignment="1">
      <alignment vertical="center" wrapText="1"/>
    </xf>
    <xf numFmtId="0" fontId="8" fillId="5" borderId="2" xfId="0" applyFont="1" applyFill="1" applyBorder="1" applyAlignment="1">
      <alignment horizontal="left" vertical="center" wrapText="1"/>
    </xf>
    <xf numFmtId="1" fontId="5" fillId="5" borderId="2" xfId="2" applyNumberFormat="1" applyFont="1" applyFill="1" applyBorder="1" applyAlignment="1">
      <alignment horizontal="center" vertical="center" wrapText="1"/>
    </xf>
    <xf numFmtId="0" fontId="5" fillId="5" borderId="2" xfId="0" applyFont="1" applyFill="1" applyBorder="1" applyAlignment="1">
      <alignment horizontal="center" vertical="center" wrapText="1"/>
    </xf>
    <xf numFmtId="164" fontId="11" fillId="2" borderId="2" xfId="0" applyNumberFormat="1" applyFont="1" applyFill="1" applyBorder="1" applyAlignment="1">
      <alignment horizontal="center" vertical="center" wrapText="1"/>
    </xf>
    <xf numFmtId="0" fontId="11" fillId="0" borderId="5" xfId="0" applyFont="1" applyBorder="1" applyAlignment="1">
      <alignment vertical="center" wrapText="1"/>
    </xf>
    <xf numFmtId="164" fontId="4" fillId="0" borderId="2" xfId="0" applyNumberFormat="1" applyFont="1" applyBorder="1"/>
    <xf numFmtId="0" fontId="0" fillId="0" borderId="2" xfId="0" applyBorder="1"/>
    <xf numFmtId="9" fontId="4" fillId="4" borderId="2" xfId="2" applyFont="1" applyFill="1" applyBorder="1" applyAlignment="1">
      <alignment vertical="center"/>
    </xf>
    <xf numFmtId="0" fontId="4" fillId="4" borderId="7" xfId="0" applyFont="1" applyFill="1" applyBorder="1" applyAlignment="1">
      <alignment horizontal="center"/>
    </xf>
    <xf numFmtId="0" fontId="6" fillId="2" borderId="7"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6" fillId="6" borderId="2" xfId="0" applyFont="1" applyFill="1" applyBorder="1" applyAlignment="1">
      <alignment vertical="center" wrapText="1"/>
    </xf>
    <xf numFmtId="0" fontId="6" fillId="6" borderId="2" xfId="0" applyFont="1" applyFill="1" applyBorder="1" applyAlignment="1">
      <alignment horizontal="center" vertical="center" wrapText="1"/>
    </xf>
    <xf numFmtId="164" fontId="6" fillId="6" borderId="2" xfId="0" applyNumberFormat="1" applyFont="1" applyFill="1" applyBorder="1" applyAlignment="1">
      <alignment horizontal="center" vertical="center" wrapText="1"/>
    </xf>
    <xf numFmtId="0" fontId="6" fillId="6" borderId="7" xfId="0" applyFont="1" applyFill="1" applyBorder="1" applyAlignment="1">
      <alignment horizontal="center" vertical="center" wrapText="1"/>
    </xf>
    <xf numFmtId="0" fontId="11" fillId="6" borderId="2" xfId="0" applyFont="1" applyFill="1" applyBorder="1" applyAlignment="1">
      <alignment vertical="center" wrapText="1"/>
    </xf>
    <xf numFmtId="164" fontId="11" fillId="6" borderId="2" xfId="0" applyNumberFormat="1" applyFont="1" applyFill="1" applyBorder="1" applyAlignment="1">
      <alignment horizontal="center" vertical="center" wrapText="1"/>
    </xf>
    <xf numFmtId="0" fontId="0" fillId="6" borderId="2" xfId="0" applyFill="1" applyBorder="1" applyAlignment="1">
      <alignment horizontal="center" vertical="center"/>
    </xf>
    <xf numFmtId="1" fontId="6" fillId="6" borderId="2" xfId="2" applyNumberFormat="1" applyFont="1" applyFill="1" applyBorder="1" applyAlignment="1">
      <alignment horizontal="center" vertical="center" wrapText="1"/>
    </xf>
    <xf numFmtId="0" fontId="4" fillId="2" borderId="0" xfId="0" applyFont="1" applyFill="1"/>
    <xf numFmtId="0" fontId="11" fillId="2" borderId="2" xfId="0" applyFont="1" applyFill="1" applyBorder="1" applyAlignment="1">
      <alignment vertical="center" wrapText="1"/>
    </xf>
    <xf numFmtId="0" fontId="0" fillId="2" borderId="2" xfId="0" applyFill="1" applyBorder="1" applyAlignment="1">
      <alignment horizontal="center" vertical="center"/>
    </xf>
    <xf numFmtId="0" fontId="11" fillId="6" borderId="3" xfId="0" applyFont="1" applyFill="1" applyBorder="1" applyAlignment="1">
      <alignment vertical="center" wrapText="1"/>
    </xf>
    <xf numFmtId="0" fontId="6" fillId="6" borderId="3"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3" xfId="0" applyFont="1" applyFill="1" applyBorder="1" applyAlignment="1">
      <alignment horizontal="left" vertical="center" wrapText="1"/>
    </xf>
    <xf numFmtId="0" fontId="6" fillId="6" borderId="6" xfId="0" applyFont="1" applyFill="1" applyBorder="1" applyAlignment="1">
      <alignment horizontal="left" vertical="center" wrapText="1"/>
    </xf>
    <xf numFmtId="0" fontId="11" fillId="6" borderId="3" xfId="0" applyFont="1" applyFill="1" applyBorder="1" applyAlignment="1">
      <alignment horizontal="left" vertical="center" wrapText="1"/>
    </xf>
    <xf numFmtId="0" fontId="11" fillId="6" borderId="6" xfId="0" applyFont="1" applyFill="1" applyBorder="1" applyAlignment="1">
      <alignment horizontal="left" vertical="center" wrapText="1"/>
    </xf>
    <xf numFmtId="0" fontId="6" fillId="6"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6" fillId="2" borderId="3"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2" fillId="0" borderId="0" xfId="0" applyFont="1" applyAlignment="1">
      <alignment horizontal="left" vertical="center" wrapText="1"/>
    </xf>
    <xf numFmtId="0" fontId="6" fillId="6" borderId="2"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6" fillId="6" borderId="2" xfId="0" quotePrefix="1" applyFont="1" applyFill="1" applyBorder="1" applyAlignment="1">
      <alignment horizontal="left" vertical="center" wrapText="1"/>
    </xf>
    <xf numFmtId="0" fontId="6" fillId="6" borderId="2" xfId="0" applyFont="1" applyFill="1" applyBorder="1" applyAlignment="1">
      <alignment horizontal="left" vertical="center" wrapText="1"/>
    </xf>
    <xf numFmtId="0" fontId="11" fillId="6" borderId="3"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1"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11" fillId="2" borderId="2" xfId="0" applyFont="1" applyFill="1" applyBorder="1" applyAlignment="1">
      <alignment horizontal="left" vertical="center" wrapText="1"/>
    </xf>
    <xf numFmtId="0" fontId="11" fillId="6"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2" fillId="0" borderId="4" xfId="0" applyFont="1" applyBorder="1" applyAlignment="1">
      <alignment horizontal="center" vertical="top"/>
    </xf>
    <xf numFmtId="0" fontId="2" fillId="0" borderId="0" xfId="0" applyFont="1" applyAlignment="1">
      <alignment horizontal="center" vertical="top"/>
    </xf>
    <xf numFmtId="0" fontId="6" fillId="2" borderId="6"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9" fillId="0" borderId="8" xfId="0" applyFont="1" applyBorder="1" applyAlignment="1">
      <alignment horizontal="center" vertical="center" wrapText="1"/>
    </xf>
    <xf numFmtId="0" fontId="11" fillId="2"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cellXfs>
  <cellStyles count="4">
    <cellStyle name="Procent" xfId="2" builtinId="5"/>
    <cellStyle name="Standaard" xfId="0" builtinId="0"/>
    <cellStyle name="Standaard 3" xfId="3" xr:uid="{9A20AA05-048F-4196-B85D-0941D6B5D17B}"/>
    <cellStyle name="Standaard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C944-51CA-4649-81FB-029ADFC02E96}">
  <sheetPr>
    <pageSetUpPr fitToPage="1"/>
  </sheetPr>
  <dimension ref="A1:S51"/>
  <sheetViews>
    <sheetView tabSelected="1" view="pageBreakPreview" zoomScaleNormal="100" zoomScaleSheetLayoutView="100" workbookViewId="0">
      <pane ySplit="3" topLeftCell="A4" activePane="bottomLeft" state="frozen"/>
      <selection pane="bottomLeft" activeCell="B1" sqref="B1:P1"/>
    </sheetView>
  </sheetViews>
  <sheetFormatPr defaultRowHeight="15" x14ac:dyDescent="0.25"/>
  <cols>
    <col min="1" max="1" width="1.85546875" customWidth="1"/>
    <col min="2" max="2" width="7.28515625" customWidth="1"/>
    <col min="3" max="3" width="21.85546875" style="6" customWidth="1"/>
    <col min="4" max="4" width="22" style="6" customWidth="1"/>
    <col min="5" max="5" width="19.28515625" style="6" customWidth="1"/>
    <col min="6" max="6" width="48.28515625" style="6" customWidth="1"/>
    <col min="7" max="7" width="44.140625" customWidth="1"/>
    <col min="8" max="8" width="17.5703125" style="10" bestFit="1" customWidth="1"/>
    <col min="9" max="9" width="1.85546875" customWidth="1"/>
    <col min="10" max="10" width="7.28515625" style="11" customWidth="1"/>
    <col min="11" max="11" width="6.28515625" style="5" hidden="1" customWidth="1"/>
    <col min="12" max="12" width="6.28515625" style="5" bestFit="1" customWidth="1"/>
    <col min="13" max="13" width="6.28515625" style="5" hidden="1" customWidth="1"/>
    <col min="14" max="14" width="6.28515625" style="5" bestFit="1" customWidth="1"/>
    <col min="15" max="15" width="6.28515625" style="5" hidden="1" customWidth="1"/>
    <col min="16" max="16" width="6.28515625" style="5" bestFit="1" customWidth="1"/>
    <col min="17" max="17" width="6.28515625" style="5" hidden="1" customWidth="1"/>
    <col min="18" max="18" width="14.140625" customWidth="1"/>
    <col min="19" max="19" width="14.42578125" customWidth="1"/>
  </cols>
  <sheetData>
    <row r="1" spans="1:19" x14ac:dyDescent="0.25">
      <c r="B1" s="83" t="s">
        <v>91</v>
      </c>
      <c r="C1" s="83"/>
      <c r="D1" s="83"/>
      <c r="E1" s="83"/>
      <c r="F1" s="83"/>
      <c r="G1" s="83"/>
      <c r="H1" s="83"/>
      <c r="I1" s="84"/>
      <c r="J1" s="84"/>
      <c r="K1" s="84"/>
      <c r="L1" s="84"/>
      <c r="M1" s="84"/>
      <c r="N1" s="84"/>
      <c r="O1" s="84"/>
      <c r="P1" s="84"/>
    </row>
    <row r="2" spans="1:19" ht="34.5" customHeight="1" x14ac:dyDescent="0.25">
      <c r="B2" s="87" t="s">
        <v>97</v>
      </c>
      <c r="C2" s="87"/>
      <c r="D2" s="87"/>
      <c r="E2" s="87"/>
      <c r="F2" s="87"/>
      <c r="G2" s="87"/>
      <c r="H2" s="12"/>
      <c r="J2" s="90">
        <v>2023</v>
      </c>
      <c r="K2" s="91"/>
      <c r="L2" s="90">
        <v>2024</v>
      </c>
      <c r="M2" s="92"/>
      <c r="N2" s="92"/>
      <c r="O2" s="92"/>
      <c r="P2" s="92"/>
      <c r="Q2" s="91"/>
    </row>
    <row r="3" spans="1:19" ht="26.25" customHeight="1" x14ac:dyDescent="0.25">
      <c r="B3" s="1" t="s">
        <v>4</v>
      </c>
      <c r="C3" s="2" t="s">
        <v>34</v>
      </c>
      <c r="D3" s="3" t="s">
        <v>38</v>
      </c>
      <c r="E3" s="3" t="s">
        <v>39</v>
      </c>
      <c r="F3" s="2" t="s">
        <v>5</v>
      </c>
      <c r="G3" s="1" t="s">
        <v>6</v>
      </c>
      <c r="H3" s="8" t="s">
        <v>7</v>
      </c>
      <c r="J3" s="3" t="s">
        <v>10</v>
      </c>
      <c r="K3" s="3" t="s">
        <v>33</v>
      </c>
      <c r="L3" s="3" t="s">
        <v>8</v>
      </c>
      <c r="M3" s="3" t="s">
        <v>33</v>
      </c>
      <c r="N3" s="3" t="s">
        <v>8</v>
      </c>
      <c r="O3" s="3" t="s">
        <v>33</v>
      </c>
      <c r="P3" s="3" t="s">
        <v>9</v>
      </c>
      <c r="Q3" s="3" t="s">
        <v>33</v>
      </c>
      <c r="R3" s="3" t="s">
        <v>92</v>
      </c>
      <c r="S3" s="3" t="s">
        <v>55</v>
      </c>
    </row>
    <row r="4" spans="1:19" ht="15.95" customHeight="1" x14ac:dyDescent="0.25">
      <c r="A4" s="25"/>
      <c r="B4" s="85" t="s">
        <v>59</v>
      </c>
      <c r="C4" s="86" t="s">
        <v>11</v>
      </c>
      <c r="D4" s="60" t="s">
        <v>79</v>
      </c>
      <c r="E4" s="60" t="s">
        <v>42</v>
      </c>
      <c r="F4" s="86" t="s">
        <v>12</v>
      </c>
      <c r="G4" s="14" t="s">
        <v>13</v>
      </c>
      <c r="H4" s="9">
        <v>5</v>
      </c>
      <c r="I4" s="25"/>
      <c r="J4" s="7"/>
      <c r="K4" s="7">
        <f t="shared" ref="K4:K11" si="0">IF(J4="x",H4,0)</f>
        <v>0</v>
      </c>
      <c r="L4" s="7"/>
      <c r="M4" s="7">
        <f t="shared" ref="M4:M11" si="1">IF(L4="x",H4,0)</f>
        <v>0</v>
      </c>
      <c r="N4" s="7"/>
      <c r="O4" s="7">
        <f t="shared" ref="O4:O11" si="2">IF(N4="x",H4,0)</f>
        <v>0</v>
      </c>
      <c r="P4" s="7"/>
      <c r="Q4" s="7">
        <f t="shared" ref="Q4:Q11" si="3">IF(P4="x",H4,0)</f>
        <v>0</v>
      </c>
      <c r="R4" s="14"/>
      <c r="S4" s="14"/>
    </row>
    <row r="5" spans="1:19" ht="15.95" customHeight="1" x14ac:dyDescent="0.25">
      <c r="A5" s="25"/>
      <c r="B5" s="61"/>
      <c r="C5" s="86"/>
      <c r="D5" s="61"/>
      <c r="E5" s="61"/>
      <c r="F5" s="86"/>
      <c r="G5" s="14" t="s">
        <v>14</v>
      </c>
      <c r="H5" s="9">
        <v>0</v>
      </c>
      <c r="I5" s="25"/>
      <c r="J5" s="7"/>
      <c r="K5" s="7">
        <f t="shared" si="0"/>
        <v>0</v>
      </c>
      <c r="L5" s="7"/>
      <c r="M5" s="7">
        <f t="shared" si="1"/>
        <v>0</v>
      </c>
      <c r="N5" s="7"/>
      <c r="O5" s="7">
        <f t="shared" si="2"/>
        <v>0</v>
      </c>
      <c r="P5" s="7"/>
      <c r="Q5" s="7">
        <f t="shared" si="3"/>
        <v>0</v>
      </c>
      <c r="R5" s="14"/>
      <c r="S5" s="14"/>
    </row>
    <row r="6" spans="1:19" ht="15.95" customHeight="1" x14ac:dyDescent="0.25">
      <c r="A6" s="25"/>
      <c r="B6" s="53" t="s">
        <v>60</v>
      </c>
      <c r="C6" s="55" t="s">
        <v>15</v>
      </c>
      <c r="D6" s="53" t="s">
        <v>79</v>
      </c>
      <c r="E6" s="71" t="s">
        <v>52</v>
      </c>
      <c r="F6" s="55" t="s">
        <v>56</v>
      </c>
      <c r="G6" s="41" t="s">
        <v>16</v>
      </c>
      <c r="H6" s="43">
        <v>3</v>
      </c>
      <c r="I6" s="25"/>
      <c r="J6" s="42"/>
      <c r="K6" s="42">
        <f t="shared" si="0"/>
        <v>0</v>
      </c>
      <c r="L6" s="42"/>
      <c r="M6" s="42">
        <f t="shared" si="1"/>
        <v>0</v>
      </c>
      <c r="N6" s="42"/>
      <c r="O6" s="42">
        <f t="shared" si="2"/>
        <v>0</v>
      </c>
      <c r="P6" s="42"/>
      <c r="Q6" s="42">
        <f t="shared" si="3"/>
        <v>0</v>
      </c>
      <c r="R6" s="41"/>
      <c r="S6" s="41"/>
    </row>
    <row r="7" spans="1:19" ht="15.95" customHeight="1" x14ac:dyDescent="0.25">
      <c r="A7" s="25"/>
      <c r="B7" s="59"/>
      <c r="C7" s="68"/>
      <c r="D7" s="59"/>
      <c r="E7" s="72"/>
      <c r="F7" s="68"/>
      <c r="G7" s="41" t="s">
        <v>17</v>
      </c>
      <c r="H7" s="43">
        <v>0</v>
      </c>
      <c r="I7" s="25"/>
      <c r="J7" s="42"/>
      <c r="K7" s="42">
        <f t="shared" si="0"/>
        <v>0</v>
      </c>
      <c r="L7" s="42"/>
      <c r="M7" s="42">
        <f t="shared" si="1"/>
        <v>0</v>
      </c>
      <c r="N7" s="42"/>
      <c r="O7" s="42">
        <f t="shared" si="2"/>
        <v>0</v>
      </c>
      <c r="P7" s="42"/>
      <c r="Q7" s="42">
        <f t="shared" si="3"/>
        <v>0</v>
      </c>
      <c r="R7" s="41"/>
      <c r="S7" s="41"/>
    </row>
    <row r="8" spans="1:19" ht="28.15" customHeight="1" x14ac:dyDescent="0.25">
      <c r="A8" s="25"/>
      <c r="B8" s="60" t="s">
        <v>61</v>
      </c>
      <c r="C8" s="80" t="s">
        <v>111</v>
      </c>
      <c r="D8" s="88" t="s">
        <v>94</v>
      </c>
      <c r="E8" s="88" t="s">
        <v>40</v>
      </c>
      <c r="F8" s="80" t="s">
        <v>112</v>
      </c>
      <c r="G8" s="50" t="s">
        <v>113</v>
      </c>
      <c r="H8" s="33">
        <v>10</v>
      </c>
      <c r="I8" s="25"/>
      <c r="J8" s="7"/>
      <c r="K8" s="7">
        <f t="shared" si="0"/>
        <v>0</v>
      </c>
      <c r="L8" s="7"/>
      <c r="M8" s="7">
        <f t="shared" si="1"/>
        <v>0</v>
      </c>
      <c r="N8" s="7"/>
      <c r="O8" s="7">
        <f t="shared" si="2"/>
        <v>0</v>
      </c>
      <c r="P8" s="7"/>
      <c r="Q8" s="7">
        <f t="shared" si="3"/>
        <v>0</v>
      </c>
      <c r="R8" s="14"/>
      <c r="S8" s="14"/>
    </row>
    <row r="9" spans="1:19" ht="28.15" customHeight="1" x14ac:dyDescent="0.25">
      <c r="A9" s="25"/>
      <c r="B9" s="61"/>
      <c r="C9" s="81"/>
      <c r="D9" s="89"/>
      <c r="E9" s="89"/>
      <c r="F9" s="81"/>
      <c r="G9" s="50" t="s">
        <v>114</v>
      </c>
      <c r="H9" s="33">
        <v>0</v>
      </c>
      <c r="I9" s="25"/>
      <c r="J9" s="7"/>
      <c r="K9" s="7">
        <f t="shared" si="0"/>
        <v>0</v>
      </c>
      <c r="L9" s="7"/>
      <c r="M9" s="7">
        <f t="shared" si="1"/>
        <v>0</v>
      </c>
      <c r="N9" s="7"/>
      <c r="O9" s="7">
        <f t="shared" si="2"/>
        <v>0</v>
      </c>
      <c r="P9" s="7"/>
      <c r="Q9" s="7">
        <f t="shared" si="3"/>
        <v>0</v>
      </c>
      <c r="R9" s="14"/>
      <c r="S9" s="14"/>
    </row>
    <row r="10" spans="1:19" ht="15.95" customHeight="1" x14ac:dyDescent="0.25">
      <c r="A10" s="25"/>
      <c r="B10" s="53" t="s">
        <v>62</v>
      </c>
      <c r="C10" s="55" t="s">
        <v>2</v>
      </c>
      <c r="D10" s="53" t="s">
        <v>93</v>
      </c>
      <c r="E10" s="53" t="s">
        <v>41</v>
      </c>
      <c r="F10" s="55" t="s">
        <v>18</v>
      </c>
      <c r="G10" s="41" t="s">
        <v>19</v>
      </c>
      <c r="H10" s="43">
        <v>3</v>
      </c>
      <c r="I10" s="25"/>
      <c r="J10" s="42"/>
      <c r="K10" s="42">
        <f t="shared" si="0"/>
        <v>0</v>
      </c>
      <c r="L10" s="42"/>
      <c r="M10" s="42">
        <f t="shared" si="1"/>
        <v>0</v>
      </c>
      <c r="N10" s="42"/>
      <c r="O10" s="42">
        <f t="shared" si="2"/>
        <v>0</v>
      </c>
      <c r="P10" s="42"/>
      <c r="Q10" s="42">
        <f t="shared" si="3"/>
        <v>0</v>
      </c>
      <c r="R10" s="41"/>
      <c r="S10" s="41"/>
    </row>
    <row r="11" spans="1:19" ht="15.95" customHeight="1" x14ac:dyDescent="0.25">
      <c r="A11" s="25"/>
      <c r="B11" s="59"/>
      <c r="C11" s="68"/>
      <c r="D11" s="59"/>
      <c r="E11" s="59"/>
      <c r="F11" s="68"/>
      <c r="G11" s="41" t="s">
        <v>20</v>
      </c>
      <c r="H11" s="43">
        <v>0</v>
      </c>
      <c r="I11" s="25"/>
      <c r="J11" s="42"/>
      <c r="K11" s="42">
        <f t="shared" si="0"/>
        <v>0</v>
      </c>
      <c r="L11" s="42"/>
      <c r="M11" s="42">
        <f t="shared" si="1"/>
        <v>0</v>
      </c>
      <c r="N11" s="42"/>
      <c r="O11" s="42">
        <f t="shared" si="2"/>
        <v>0</v>
      </c>
      <c r="P11" s="42"/>
      <c r="Q11" s="42">
        <f t="shared" si="3"/>
        <v>0</v>
      </c>
      <c r="R11" s="41"/>
      <c r="S11" s="41"/>
    </row>
    <row r="12" spans="1:19" s="25" customFormat="1" ht="15.95" customHeight="1" x14ac:dyDescent="0.25">
      <c r="B12" s="78" t="s">
        <v>63</v>
      </c>
      <c r="C12" s="80" t="s">
        <v>107</v>
      </c>
      <c r="D12" s="78" t="s">
        <v>79</v>
      </c>
      <c r="E12" s="78" t="s">
        <v>40</v>
      </c>
      <c r="F12" s="64" t="s">
        <v>108</v>
      </c>
      <c r="G12" s="14" t="s">
        <v>109</v>
      </c>
      <c r="H12" s="33">
        <v>10</v>
      </c>
      <c r="J12" s="7"/>
      <c r="K12" s="7">
        <f t="shared" ref="K12" si="4">IF(J12="x",H12,0)</f>
        <v>0</v>
      </c>
      <c r="L12" s="7"/>
      <c r="M12" s="7">
        <f t="shared" ref="M12" si="5">IF(L12="x",H12,0)</f>
        <v>0</v>
      </c>
      <c r="N12" s="7"/>
      <c r="O12" s="7">
        <f t="shared" ref="O12" si="6">IF(N12="x",H12,0)</f>
        <v>0</v>
      </c>
      <c r="P12" s="7"/>
      <c r="Q12" s="39">
        <f t="shared" ref="Q12" si="7">IF(P12="x",H12,0)</f>
        <v>0</v>
      </c>
      <c r="R12" s="14"/>
      <c r="S12" s="14"/>
    </row>
    <row r="13" spans="1:19" s="25" customFormat="1" ht="15.95" customHeight="1" x14ac:dyDescent="0.25">
      <c r="B13" s="78"/>
      <c r="C13" s="81"/>
      <c r="D13" s="78"/>
      <c r="E13" s="78"/>
      <c r="F13" s="65"/>
      <c r="G13" s="14" t="s">
        <v>110</v>
      </c>
      <c r="H13" s="33">
        <v>0</v>
      </c>
      <c r="J13" s="7"/>
      <c r="K13" s="7">
        <f>IF(J13="x",H13,0)</f>
        <v>0</v>
      </c>
      <c r="L13" s="7"/>
      <c r="M13" s="7">
        <f>IF(L13="x",H13,0)</f>
        <v>0</v>
      </c>
      <c r="N13" s="7"/>
      <c r="O13" s="7">
        <f>IF(N13="x",H13,0)</f>
        <v>0</v>
      </c>
      <c r="P13" s="7"/>
      <c r="Q13" s="39">
        <f>IF(P13="x",H13,0)</f>
        <v>0</v>
      </c>
      <c r="R13" s="14"/>
      <c r="S13" s="14"/>
    </row>
    <row r="14" spans="1:19" s="4" customFormat="1" x14ac:dyDescent="0.25">
      <c r="B14" s="20"/>
      <c r="C14" s="21"/>
      <c r="D14" s="21"/>
      <c r="E14" s="21"/>
      <c r="F14" s="21"/>
      <c r="G14" s="22"/>
      <c r="H14" s="13">
        <f>H4+H6+H8+H10+H12</f>
        <v>31</v>
      </c>
      <c r="I14" s="49"/>
      <c r="J14" s="23">
        <f>SUM(K4:K13)</f>
        <v>0</v>
      </c>
      <c r="K14" s="24"/>
      <c r="L14" s="23">
        <f>SUM(M4:M13)</f>
        <v>0</v>
      </c>
      <c r="M14" s="23"/>
      <c r="N14" s="23">
        <f>SUM(O4:O13)</f>
        <v>0</v>
      </c>
      <c r="O14" s="23"/>
      <c r="P14" s="23">
        <f>SUM(Q4:Q13)</f>
        <v>0</v>
      </c>
      <c r="Q14" s="38"/>
      <c r="R14" s="23"/>
      <c r="S14" s="23"/>
    </row>
    <row r="15" spans="1:19" ht="26.25" customHeight="1" x14ac:dyDescent="0.25">
      <c r="B15" s="1" t="s">
        <v>4</v>
      </c>
      <c r="C15" s="2" t="s">
        <v>35</v>
      </c>
      <c r="D15" s="3" t="s">
        <v>38</v>
      </c>
      <c r="E15" s="3" t="s">
        <v>39</v>
      </c>
      <c r="F15" s="2" t="s">
        <v>5</v>
      </c>
      <c r="G15" s="1" t="s">
        <v>6</v>
      </c>
      <c r="H15" s="8" t="s">
        <v>7</v>
      </c>
      <c r="I15" s="25"/>
      <c r="J15" s="3" t="s">
        <v>10</v>
      </c>
      <c r="K15" s="3" t="s">
        <v>33</v>
      </c>
      <c r="L15" s="3" t="s">
        <v>8</v>
      </c>
      <c r="M15" s="3" t="s">
        <v>33</v>
      </c>
      <c r="N15" s="3" t="s">
        <v>8</v>
      </c>
      <c r="O15" s="3" t="s">
        <v>33</v>
      </c>
      <c r="P15" s="3" t="s">
        <v>9</v>
      </c>
      <c r="Q15" s="3" t="s">
        <v>33</v>
      </c>
      <c r="R15" s="3" t="s">
        <v>92</v>
      </c>
      <c r="S15" s="3" t="s">
        <v>55</v>
      </c>
    </row>
    <row r="16" spans="1:19" ht="22.9" customHeight="1" x14ac:dyDescent="0.25">
      <c r="B16" s="79" t="s">
        <v>64</v>
      </c>
      <c r="C16" s="70" t="s">
        <v>115</v>
      </c>
      <c r="D16" s="67" t="s">
        <v>94</v>
      </c>
      <c r="E16" s="67" t="s">
        <v>40</v>
      </c>
      <c r="F16" s="70" t="s">
        <v>116</v>
      </c>
      <c r="G16" s="41" t="s">
        <v>117</v>
      </c>
      <c r="H16" s="43">
        <v>2</v>
      </c>
      <c r="I16" s="25"/>
      <c r="J16" s="42"/>
      <c r="K16" s="42">
        <f t="shared" ref="K16:K29" si="8">IF(J16="x",H16,0)</f>
        <v>0</v>
      </c>
      <c r="L16" s="42"/>
      <c r="M16" s="42">
        <f t="shared" ref="M16:M29" si="9">IF(L16="x",H16,0)</f>
        <v>0</v>
      </c>
      <c r="N16" s="42"/>
      <c r="O16" s="42">
        <f t="shared" ref="O16:O29" si="10">IF(N16="x",H16,0)</f>
        <v>0</v>
      </c>
      <c r="P16" s="42"/>
      <c r="Q16" s="44">
        <f t="shared" ref="Q16:Q29" si="11">IF(P16="x",H16,0)</f>
        <v>0</v>
      </c>
      <c r="R16" s="41"/>
      <c r="S16" s="41"/>
    </row>
    <row r="17" spans="1:19" ht="22.9" customHeight="1" x14ac:dyDescent="0.25">
      <c r="B17" s="79"/>
      <c r="C17" s="70"/>
      <c r="D17" s="67"/>
      <c r="E17" s="67"/>
      <c r="F17" s="70"/>
      <c r="G17" s="41" t="s">
        <v>117</v>
      </c>
      <c r="H17" s="43">
        <v>0</v>
      </c>
      <c r="I17" s="25"/>
      <c r="J17" s="42"/>
      <c r="K17" s="42">
        <f t="shared" si="8"/>
        <v>0</v>
      </c>
      <c r="L17" s="42"/>
      <c r="M17" s="42">
        <f t="shared" si="9"/>
        <v>0</v>
      </c>
      <c r="N17" s="42"/>
      <c r="O17" s="42">
        <f t="shared" si="10"/>
        <v>0</v>
      </c>
      <c r="P17" s="42"/>
      <c r="Q17" s="44">
        <f t="shared" si="11"/>
        <v>0</v>
      </c>
      <c r="R17" s="41"/>
      <c r="S17" s="41"/>
    </row>
    <row r="18" spans="1:19" ht="22.5" customHeight="1" x14ac:dyDescent="0.25">
      <c r="A18" s="25"/>
      <c r="B18" s="82" t="s">
        <v>65</v>
      </c>
      <c r="C18" s="76" t="s">
        <v>49</v>
      </c>
      <c r="D18" s="78" t="s">
        <v>94</v>
      </c>
      <c r="E18" s="78" t="s">
        <v>41</v>
      </c>
      <c r="F18" s="76" t="s">
        <v>58</v>
      </c>
      <c r="G18" s="50" t="s">
        <v>86</v>
      </c>
      <c r="H18" s="33">
        <v>15</v>
      </c>
      <c r="I18" s="25"/>
      <c r="J18" s="7"/>
      <c r="K18" s="7">
        <f t="shared" si="8"/>
        <v>0</v>
      </c>
      <c r="L18" s="7"/>
      <c r="M18" s="7">
        <f t="shared" si="9"/>
        <v>0</v>
      </c>
      <c r="N18" s="7"/>
      <c r="O18" s="7">
        <f t="shared" si="10"/>
        <v>0</v>
      </c>
      <c r="P18" s="7"/>
      <c r="Q18" s="39">
        <f t="shared" si="11"/>
        <v>0</v>
      </c>
      <c r="R18" s="14"/>
      <c r="S18" s="14"/>
    </row>
    <row r="19" spans="1:19" ht="22.5" customHeight="1" x14ac:dyDescent="0.25">
      <c r="A19" s="25"/>
      <c r="B19" s="82"/>
      <c r="C19" s="76"/>
      <c r="D19" s="78"/>
      <c r="E19" s="78"/>
      <c r="F19" s="76"/>
      <c r="G19" s="50" t="s">
        <v>89</v>
      </c>
      <c r="H19" s="33">
        <v>8</v>
      </c>
      <c r="I19" s="25"/>
      <c r="J19" s="7"/>
      <c r="K19" s="7">
        <f t="shared" si="8"/>
        <v>0</v>
      </c>
      <c r="L19" s="7"/>
      <c r="M19" s="7">
        <f t="shared" si="9"/>
        <v>0</v>
      </c>
      <c r="N19" s="7"/>
      <c r="O19" s="7">
        <f t="shared" si="10"/>
        <v>0</v>
      </c>
      <c r="P19" s="7"/>
      <c r="Q19" s="39">
        <f t="shared" si="11"/>
        <v>0</v>
      </c>
      <c r="R19" s="14"/>
      <c r="S19" s="14"/>
    </row>
    <row r="20" spans="1:19" ht="22.5" customHeight="1" x14ac:dyDescent="0.25">
      <c r="A20" s="25"/>
      <c r="B20" s="82"/>
      <c r="C20" s="76"/>
      <c r="D20" s="78"/>
      <c r="E20" s="78"/>
      <c r="F20" s="76"/>
      <c r="G20" s="50" t="s">
        <v>90</v>
      </c>
      <c r="H20" s="33">
        <v>0</v>
      </c>
      <c r="I20" s="25"/>
      <c r="J20" s="7"/>
      <c r="K20" s="7">
        <f t="shared" si="8"/>
        <v>0</v>
      </c>
      <c r="L20" s="7"/>
      <c r="M20" s="7">
        <f t="shared" si="9"/>
        <v>0</v>
      </c>
      <c r="N20" s="7"/>
      <c r="O20" s="7">
        <f t="shared" si="10"/>
        <v>0</v>
      </c>
      <c r="P20" s="7"/>
      <c r="Q20" s="39">
        <f t="shared" si="11"/>
        <v>0</v>
      </c>
      <c r="R20" s="14"/>
      <c r="S20" s="14"/>
    </row>
    <row r="21" spans="1:19" ht="23.45" customHeight="1" x14ac:dyDescent="0.25">
      <c r="A21" s="25"/>
      <c r="B21" s="79" t="s">
        <v>66</v>
      </c>
      <c r="C21" s="70" t="s">
        <v>0</v>
      </c>
      <c r="D21" s="71" t="s">
        <v>95</v>
      </c>
      <c r="E21" s="53" t="s">
        <v>41</v>
      </c>
      <c r="F21" s="70" t="s">
        <v>87</v>
      </c>
      <c r="G21" s="45" t="s">
        <v>101</v>
      </c>
      <c r="H21" s="43">
        <v>2</v>
      </c>
      <c r="I21" s="25"/>
      <c r="J21" s="42"/>
      <c r="K21" s="42">
        <f t="shared" si="8"/>
        <v>0</v>
      </c>
      <c r="L21" s="42"/>
      <c r="M21" s="42">
        <f t="shared" si="9"/>
        <v>0</v>
      </c>
      <c r="N21" s="42"/>
      <c r="O21" s="42">
        <f t="shared" si="10"/>
        <v>0</v>
      </c>
      <c r="P21" s="42"/>
      <c r="Q21" s="44">
        <f t="shared" si="11"/>
        <v>0</v>
      </c>
      <c r="R21" s="41"/>
      <c r="S21" s="41"/>
    </row>
    <row r="22" spans="1:19" ht="23.45" customHeight="1" x14ac:dyDescent="0.25">
      <c r="A22" s="25"/>
      <c r="B22" s="79"/>
      <c r="C22" s="70"/>
      <c r="D22" s="72"/>
      <c r="E22" s="59"/>
      <c r="F22" s="70"/>
      <c r="G22" s="45" t="s">
        <v>102</v>
      </c>
      <c r="H22" s="43">
        <v>0</v>
      </c>
      <c r="I22" s="25"/>
      <c r="J22" s="42"/>
      <c r="K22" s="42">
        <f t="shared" si="8"/>
        <v>0</v>
      </c>
      <c r="L22" s="42"/>
      <c r="M22" s="42">
        <f t="shared" si="9"/>
        <v>0</v>
      </c>
      <c r="N22" s="42"/>
      <c r="O22" s="42">
        <f t="shared" si="10"/>
        <v>0</v>
      </c>
      <c r="P22" s="42"/>
      <c r="Q22" s="44">
        <f t="shared" si="11"/>
        <v>0</v>
      </c>
      <c r="R22" s="41"/>
      <c r="S22" s="41"/>
    </row>
    <row r="23" spans="1:19" ht="20.45" customHeight="1" x14ac:dyDescent="0.25">
      <c r="A23" s="25"/>
      <c r="B23" s="82" t="s">
        <v>67</v>
      </c>
      <c r="C23" s="86" t="s">
        <v>21</v>
      </c>
      <c r="D23" s="78" t="s">
        <v>93</v>
      </c>
      <c r="E23" s="78" t="s">
        <v>41</v>
      </c>
      <c r="F23" s="76" t="s">
        <v>85</v>
      </c>
      <c r="G23" s="14" t="s">
        <v>22</v>
      </c>
      <c r="H23" s="19">
        <v>3</v>
      </c>
      <c r="I23" s="25"/>
      <c r="J23" s="51"/>
      <c r="K23" s="7">
        <f t="shared" si="8"/>
        <v>0</v>
      </c>
      <c r="L23" s="51"/>
      <c r="M23" s="7">
        <f t="shared" si="9"/>
        <v>0</v>
      </c>
      <c r="N23" s="51"/>
      <c r="O23" s="7">
        <f t="shared" si="10"/>
        <v>0</v>
      </c>
      <c r="P23" s="51"/>
      <c r="Q23" s="39">
        <f t="shared" si="11"/>
        <v>0</v>
      </c>
      <c r="R23" s="14"/>
      <c r="S23" s="14"/>
    </row>
    <row r="24" spans="1:19" ht="20.45" customHeight="1" x14ac:dyDescent="0.25">
      <c r="A24" s="25"/>
      <c r="B24" s="82"/>
      <c r="C24" s="86"/>
      <c r="D24" s="78"/>
      <c r="E24" s="78"/>
      <c r="F24" s="76"/>
      <c r="G24" s="50" t="s">
        <v>103</v>
      </c>
      <c r="H24" s="19">
        <v>1</v>
      </c>
      <c r="I24" s="25"/>
      <c r="J24" s="51"/>
      <c r="K24" s="7">
        <f t="shared" si="8"/>
        <v>0</v>
      </c>
      <c r="L24" s="51"/>
      <c r="M24" s="7">
        <f t="shared" si="9"/>
        <v>0</v>
      </c>
      <c r="N24" s="51"/>
      <c r="O24" s="7">
        <f t="shared" si="10"/>
        <v>0</v>
      </c>
      <c r="P24" s="51"/>
      <c r="Q24" s="39">
        <f t="shared" si="11"/>
        <v>0</v>
      </c>
      <c r="R24" s="14"/>
      <c r="S24" s="14"/>
    </row>
    <row r="25" spans="1:19" ht="20.45" customHeight="1" x14ac:dyDescent="0.25">
      <c r="A25" s="25"/>
      <c r="B25" s="82"/>
      <c r="C25" s="86"/>
      <c r="D25" s="78"/>
      <c r="E25" s="78"/>
      <c r="F25" s="76"/>
      <c r="G25" s="50" t="s">
        <v>104</v>
      </c>
      <c r="H25" s="19">
        <v>0</v>
      </c>
      <c r="I25" s="25"/>
      <c r="J25" s="51"/>
      <c r="K25" s="7">
        <f t="shared" si="8"/>
        <v>0</v>
      </c>
      <c r="L25" s="51"/>
      <c r="M25" s="7">
        <f t="shared" si="9"/>
        <v>0</v>
      </c>
      <c r="N25" s="51"/>
      <c r="O25" s="7">
        <f t="shared" si="10"/>
        <v>0</v>
      </c>
      <c r="P25" s="51"/>
      <c r="Q25" s="39">
        <f t="shared" si="11"/>
        <v>0</v>
      </c>
      <c r="R25" s="14"/>
      <c r="S25" s="14"/>
    </row>
    <row r="26" spans="1:19" ht="31.5" x14ac:dyDescent="0.25">
      <c r="A26" s="25"/>
      <c r="B26" s="67" t="s">
        <v>68</v>
      </c>
      <c r="C26" s="55" t="s">
        <v>50</v>
      </c>
      <c r="D26" s="79" t="s">
        <v>95</v>
      </c>
      <c r="E26" s="67" t="s">
        <v>41</v>
      </c>
      <c r="F26" s="77" t="s">
        <v>84</v>
      </c>
      <c r="G26" s="52" t="s">
        <v>105</v>
      </c>
      <c r="H26" s="43">
        <v>5</v>
      </c>
      <c r="I26" s="25"/>
      <c r="J26" s="42"/>
      <c r="K26" s="42">
        <f t="shared" si="8"/>
        <v>0</v>
      </c>
      <c r="L26" s="42"/>
      <c r="M26" s="42">
        <f t="shared" si="9"/>
        <v>0</v>
      </c>
      <c r="N26" s="42"/>
      <c r="O26" s="42">
        <f t="shared" si="10"/>
        <v>0</v>
      </c>
      <c r="P26" s="42"/>
      <c r="Q26" s="44">
        <f t="shared" si="11"/>
        <v>0</v>
      </c>
      <c r="R26" s="41"/>
      <c r="S26" s="41"/>
    </row>
    <row r="27" spans="1:19" ht="31.5" x14ac:dyDescent="0.25">
      <c r="A27" s="25"/>
      <c r="B27" s="67"/>
      <c r="C27" s="68"/>
      <c r="D27" s="79"/>
      <c r="E27" s="67"/>
      <c r="F27" s="77"/>
      <c r="G27" s="45" t="s">
        <v>106</v>
      </c>
      <c r="H27" s="43">
        <v>0</v>
      </c>
      <c r="I27" s="25"/>
      <c r="J27" s="42"/>
      <c r="K27" s="42">
        <f t="shared" si="8"/>
        <v>0</v>
      </c>
      <c r="L27" s="42"/>
      <c r="M27" s="42">
        <f t="shared" si="9"/>
        <v>0</v>
      </c>
      <c r="N27" s="42"/>
      <c r="O27" s="42">
        <f t="shared" si="10"/>
        <v>0</v>
      </c>
      <c r="P27" s="42"/>
      <c r="Q27" s="44">
        <f t="shared" si="11"/>
        <v>0</v>
      </c>
      <c r="R27" s="41"/>
      <c r="S27" s="41"/>
    </row>
    <row r="28" spans="1:19" ht="22.5" customHeight="1" x14ac:dyDescent="0.25">
      <c r="A28" s="25"/>
      <c r="B28" s="60" t="s">
        <v>69</v>
      </c>
      <c r="C28" s="80" t="s">
        <v>51</v>
      </c>
      <c r="D28" s="60" t="s">
        <v>96</v>
      </c>
      <c r="E28" s="60" t="s">
        <v>43</v>
      </c>
      <c r="F28" s="86" t="s">
        <v>80</v>
      </c>
      <c r="G28" s="14" t="s">
        <v>26</v>
      </c>
      <c r="H28" s="19">
        <v>8</v>
      </c>
      <c r="I28" s="25"/>
      <c r="J28" s="7"/>
      <c r="K28" s="7">
        <f t="shared" si="8"/>
        <v>0</v>
      </c>
      <c r="L28" s="7"/>
      <c r="M28" s="7">
        <f t="shared" si="9"/>
        <v>0</v>
      </c>
      <c r="N28" s="7"/>
      <c r="O28" s="7">
        <f t="shared" si="10"/>
        <v>0</v>
      </c>
      <c r="P28" s="7"/>
      <c r="Q28" s="39">
        <f t="shared" si="11"/>
        <v>0</v>
      </c>
      <c r="R28" s="14"/>
      <c r="S28" s="14"/>
    </row>
    <row r="29" spans="1:19" ht="22.5" customHeight="1" x14ac:dyDescent="0.25">
      <c r="A29" s="25"/>
      <c r="B29" s="61"/>
      <c r="C29" s="81"/>
      <c r="D29" s="61"/>
      <c r="E29" s="61"/>
      <c r="F29" s="86"/>
      <c r="G29" s="14" t="s">
        <v>27</v>
      </c>
      <c r="H29" s="19">
        <v>0</v>
      </c>
      <c r="I29" s="25"/>
      <c r="J29" s="7"/>
      <c r="K29" s="7">
        <f t="shared" si="8"/>
        <v>0</v>
      </c>
      <c r="L29" s="7"/>
      <c r="M29" s="7">
        <f t="shared" si="9"/>
        <v>0</v>
      </c>
      <c r="N29" s="7"/>
      <c r="O29" s="7">
        <f t="shared" si="10"/>
        <v>0</v>
      </c>
      <c r="P29" s="7"/>
      <c r="Q29" s="39">
        <f t="shared" si="11"/>
        <v>0</v>
      </c>
      <c r="R29" s="14"/>
      <c r="S29" s="14"/>
    </row>
    <row r="30" spans="1:19" s="4" customFormat="1" x14ac:dyDescent="0.25">
      <c r="A30" s="49"/>
      <c r="B30" s="26" t="s">
        <v>23</v>
      </c>
      <c r="C30" s="27" t="s">
        <v>1</v>
      </c>
      <c r="D30" s="27"/>
      <c r="E30" s="27"/>
      <c r="F30" s="27"/>
      <c r="G30" s="28"/>
      <c r="H30" s="15">
        <f>H16+H18+H21+H23+H26+H28</f>
        <v>35</v>
      </c>
      <c r="I30" s="49"/>
      <c r="J30" s="23">
        <f>SUM(K16:K29)</f>
        <v>0</v>
      </c>
      <c r="K30" s="23"/>
      <c r="L30" s="23">
        <f>SUM(M16:M29)</f>
        <v>0</v>
      </c>
      <c r="M30" s="23"/>
      <c r="N30" s="23">
        <f>SUM(O16:O29)</f>
        <v>0</v>
      </c>
      <c r="O30" s="23"/>
      <c r="P30" s="23">
        <f>SUM(Q16:Q29)</f>
        <v>0</v>
      </c>
      <c r="Q30" s="38"/>
      <c r="R30" s="23"/>
      <c r="S30" s="23"/>
    </row>
    <row r="31" spans="1:19" ht="31.5" x14ac:dyDescent="0.25">
      <c r="A31" s="25"/>
      <c r="B31" s="1" t="s">
        <v>4</v>
      </c>
      <c r="C31" s="2" t="s">
        <v>36</v>
      </c>
      <c r="D31" s="3" t="s">
        <v>38</v>
      </c>
      <c r="E31" s="3" t="s">
        <v>39</v>
      </c>
      <c r="F31" s="2" t="s">
        <v>5</v>
      </c>
      <c r="G31" s="1" t="s">
        <v>6</v>
      </c>
      <c r="H31" s="8" t="s">
        <v>7</v>
      </c>
      <c r="I31" s="25"/>
      <c r="J31" s="3" t="s">
        <v>10</v>
      </c>
      <c r="K31" s="3" t="s">
        <v>33</v>
      </c>
      <c r="L31" s="3" t="s">
        <v>8</v>
      </c>
      <c r="M31" s="3" t="s">
        <v>33</v>
      </c>
      <c r="N31" s="3" t="s">
        <v>8</v>
      </c>
      <c r="O31" s="3" t="s">
        <v>33</v>
      </c>
      <c r="P31" s="3" t="s">
        <v>9</v>
      </c>
      <c r="Q31" s="3" t="s">
        <v>33</v>
      </c>
      <c r="R31" s="3" t="s">
        <v>92</v>
      </c>
      <c r="S31" s="3" t="s">
        <v>55</v>
      </c>
    </row>
    <row r="32" spans="1:19" ht="28.5" customHeight="1" x14ac:dyDescent="0.25">
      <c r="A32" s="25"/>
      <c r="B32" s="53" t="s">
        <v>70</v>
      </c>
      <c r="C32" s="55" t="s">
        <v>24</v>
      </c>
      <c r="D32" s="53" t="s">
        <v>93</v>
      </c>
      <c r="E32" s="53" t="s">
        <v>41</v>
      </c>
      <c r="F32" s="57" t="s">
        <v>81</v>
      </c>
      <c r="G32" s="41" t="s">
        <v>75</v>
      </c>
      <c r="H32" s="43">
        <v>5</v>
      </c>
      <c r="I32" s="25"/>
      <c r="J32" s="48"/>
      <c r="K32" s="42">
        <f t="shared" ref="K32:K38" si="12">IF(J32="x",H32,0)</f>
        <v>0</v>
      </c>
      <c r="L32" s="48"/>
      <c r="M32" s="42">
        <f t="shared" ref="M32:M38" si="13">IF(L32="x",H32,0)</f>
        <v>0</v>
      </c>
      <c r="N32" s="48"/>
      <c r="O32" s="42">
        <f t="shared" ref="O32:O38" si="14">IF(N32="x",H32,0)</f>
        <v>0</v>
      </c>
      <c r="P32" s="48"/>
      <c r="Q32" s="44">
        <f t="shared" ref="Q32:Q38" si="15">IF(P32="x",H32,0)</f>
        <v>0</v>
      </c>
      <c r="R32" s="41"/>
      <c r="S32" s="41"/>
    </row>
    <row r="33" spans="1:19" ht="24.75" customHeight="1" x14ac:dyDescent="0.25">
      <c r="A33" s="25"/>
      <c r="B33" s="54"/>
      <c r="C33" s="56"/>
      <c r="D33" s="54"/>
      <c r="E33" s="54"/>
      <c r="F33" s="58"/>
      <c r="G33" s="45" t="s">
        <v>76</v>
      </c>
      <c r="H33" s="43">
        <v>0</v>
      </c>
      <c r="I33" s="25"/>
      <c r="J33" s="48"/>
      <c r="K33" s="42">
        <f t="shared" si="12"/>
        <v>0</v>
      </c>
      <c r="L33" s="48"/>
      <c r="M33" s="42">
        <f t="shared" si="13"/>
        <v>0</v>
      </c>
      <c r="N33" s="48"/>
      <c r="O33" s="42">
        <f t="shared" si="14"/>
        <v>0</v>
      </c>
      <c r="P33" s="48"/>
      <c r="Q33" s="44">
        <f t="shared" si="15"/>
        <v>0</v>
      </c>
      <c r="R33" s="41"/>
      <c r="S33" s="41"/>
    </row>
    <row r="34" spans="1:19" ht="21.95" customHeight="1" x14ac:dyDescent="0.25">
      <c r="A34" s="25"/>
      <c r="B34" s="60" t="s">
        <v>71</v>
      </c>
      <c r="C34" s="64" t="s">
        <v>53</v>
      </c>
      <c r="D34" s="60" t="s">
        <v>93</v>
      </c>
      <c r="E34" s="60" t="s">
        <v>41</v>
      </c>
      <c r="F34" s="62" t="s">
        <v>57</v>
      </c>
      <c r="G34" s="34" t="s">
        <v>77</v>
      </c>
      <c r="H34" s="19">
        <v>5</v>
      </c>
      <c r="I34" s="25"/>
      <c r="J34" s="7"/>
      <c r="K34" s="7">
        <f t="shared" ref="K34:K35" si="16">IF(J34="x",H34,0)</f>
        <v>0</v>
      </c>
      <c r="L34" s="7"/>
      <c r="M34" s="7">
        <f t="shared" ref="M34:M35" si="17">IF(L34="x",H34,0)</f>
        <v>0</v>
      </c>
      <c r="N34" s="7"/>
      <c r="O34" s="7">
        <f t="shared" ref="O34:O35" si="18">IF(N34="x",H34,0)</f>
        <v>0</v>
      </c>
      <c r="P34" s="7"/>
      <c r="Q34" s="39">
        <f t="shared" ref="Q34:Q35" si="19">IF(P34="x",H34,0)</f>
        <v>0</v>
      </c>
      <c r="R34" s="16"/>
      <c r="S34" s="16"/>
    </row>
    <row r="35" spans="1:19" ht="21.95" customHeight="1" x14ac:dyDescent="0.25">
      <c r="A35" s="25"/>
      <c r="B35" s="61"/>
      <c r="C35" s="65"/>
      <c r="D35" s="61"/>
      <c r="E35" s="61"/>
      <c r="F35" s="63"/>
      <c r="G35" s="18" t="s">
        <v>78</v>
      </c>
      <c r="H35" s="19">
        <v>0</v>
      </c>
      <c r="I35" s="25"/>
      <c r="J35" s="7"/>
      <c r="K35" s="7">
        <f t="shared" si="16"/>
        <v>0</v>
      </c>
      <c r="L35" s="7"/>
      <c r="M35" s="7">
        <f t="shared" si="17"/>
        <v>0</v>
      </c>
      <c r="N35" s="7"/>
      <c r="O35" s="7">
        <f t="shared" si="18"/>
        <v>0</v>
      </c>
      <c r="P35" s="7"/>
      <c r="Q35" s="39">
        <f t="shared" si="19"/>
        <v>0</v>
      </c>
      <c r="R35" s="16"/>
      <c r="S35" s="16"/>
    </row>
    <row r="36" spans="1:19" ht="45" customHeight="1" x14ac:dyDescent="0.25">
      <c r="A36" s="25"/>
      <c r="B36" s="67" t="s">
        <v>72</v>
      </c>
      <c r="C36" s="55" t="s">
        <v>25</v>
      </c>
      <c r="D36" s="53" t="s">
        <v>93</v>
      </c>
      <c r="E36" s="53" t="s">
        <v>41</v>
      </c>
      <c r="F36" s="69" t="s">
        <v>88</v>
      </c>
      <c r="G36" s="41" t="s">
        <v>82</v>
      </c>
      <c r="H36" s="43">
        <v>10</v>
      </c>
      <c r="I36" s="25"/>
      <c r="J36" s="47"/>
      <c r="K36" s="42">
        <f t="shared" si="12"/>
        <v>0</v>
      </c>
      <c r="L36" s="47"/>
      <c r="M36" s="42">
        <f t="shared" si="13"/>
        <v>0</v>
      </c>
      <c r="N36" s="47"/>
      <c r="O36" s="42">
        <f t="shared" si="14"/>
        <v>0</v>
      </c>
      <c r="P36" s="47"/>
      <c r="Q36" s="44">
        <f t="shared" si="15"/>
        <v>0</v>
      </c>
      <c r="R36" s="41"/>
      <c r="S36" s="41"/>
    </row>
    <row r="37" spans="1:19" ht="45" customHeight="1" x14ac:dyDescent="0.25">
      <c r="A37" s="25"/>
      <c r="B37" s="67"/>
      <c r="C37" s="56"/>
      <c r="D37" s="54"/>
      <c r="E37" s="54"/>
      <c r="F37" s="70"/>
      <c r="G37" s="45" t="s">
        <v>99</v>
      </c>
      <c r="H37" s="43">
        <v>5</v>
      </c>
      <c r="I37" s="25"/>
      <c r="J37" s="47"/>
      <c r="K37" s="42">
        <f t="shared" si="12"/>
        <v>0</v>
      </c>
      <c r="L37" s="47"/>
      <c r="M37" s="42">
        <f t="shared" si="13"/>
        <v>0</v>
      </c>
      <c r="N37" s="47"/>
      <c r="O37" s="42">
        <f t="shared" si="14"/>
        <v>0</v>
      </c>
      <c r="P37" s="47"/>
      <c r="Q37" s="44">
        <f t="shared" si="15"/>
        <v>0</v>
      </c>
      <c r="R37" s="41"/>
      <c r="S37" s="41"/>
    </row>
    <row r="38" spans="1:19" ht="45" customHeight="1" x14ac:dyDescent="0.25">
      <c r="A38" s="25"/>
      <c r="B38" s="67"/>
      <c r="C38" s="68"/>
      <c r="D38" s="59"/>
      <c r="E38" s="59"/>
      <c r="F38" s="70"/>
      <c r="G38" s="41" t="s">
        <v>100</v>
      </c>
      <c r="H38" s="43">
        <v>0</v>
      </c>
      <c r="I38" s="25"/>
      <c r="J38" s="47"/>
      <c r="K38" s="42">
        <f t="shared" si="12"/>
        <v>0</v>
      </c>
      <c r="L38" s="47"/>
      <c r="M38" s="42">
        <f t="shared" si="13"/>
        <v>0</v>
      </c>
      <c r="N38" s="47"/>
      <c r="O38" s="42">
        <f t="shared" si="14"/>
        <v>0</v>
      </c>
      <c r="P38" s="47"/>
      <c r="Q38" s="44">
        <f t="shared" si="15"/>
        <v>0</v>
      </c>
      <c r="R38" s="41"/>
      <c r="S38" s="41"/>
    </row>
    <row r="39" spans="1:19" s="4" customFormat="1" ht="21" x14ac:dyDescent="0.25">
      <c r="A39" s="49"/>
      <c r="B39" s="26" t="s">
        <v>23</v>
      </c>
      <c r="C39" s="27" t="s">
        <v>3</v>
      </c>
      <c r="D39" s="27"/>
      <c r="E39" s="27"/>
      <c r="F39" s="27"/>
      <c r="G39" s="28"/>
      <c r="H39" s="15">
        <f>H32+H34+H36</f>
        <v>20</v>
      </c>
      <c r="I39" s="49"/>
      <c r="J39" s="23">
        <f>SUM(K32:K38)</f>
        <v>0</v>
      </c>
      <c r="K39" s="23"/>
      <c r="L39" s="23">
        <f>SUM(M32:M38)</f>
        <v>0</v>
      </c>
      <c r="M39" s="23"/>
      <c r="N39" s="23">
        <f>SUM(O32:O38)</f>
        <v>0</v>
      </c>
      <c r="O39" s="23"/>
      <c r="P39" s="23">
        <f>SUM(Q32:Q38)</f>
        <v>0</v>
      </c>
      <c r="Q39" s="38"/>
      <c r="R39" s="23"/>
      <c r="S39" s="23"/>
    </row>
    <row r="40" spans="1:19" ht="26.25" customHeight="1" x14ac:dyDescent="0.25">
      <c r="A40" s="25"/>
      <c r="B40" s="1" t="s">
        <v>4</v>
      </c>
      <c r="C40" s="2" t="s">
        <v>37</v>
      </c>
      <c r="D40" s="3" t="s">
        <v>38</v>
      </c>
      <c r="E40" s="3" t="s">
        <v>39</v>
      </c>
      <c r="F40" s="2" t="s">
        <v>5</v>
      </c>
      <c r="G40" s="1" t="s">
        <v>6</v>
      </c>
      <c r="H40" s="8" t="s">
        <v>7</v>
      </c>
      <c r="I40" s="25"/>
      <c r="J40" s="3" t="s">
        <v>10</v>
      </c>
      <c r="K40" s="3" t="s">
        <v>33</v>
      </c>
      <c r="L40" s="3" t="s">
        <v>8</v>
      </c>
      <c r="M40" s="3" t="s">
        <v>33</v>
      </c>
      <c r="N40" s="3" t="s">
        <v>8</v>
      </c>
      <c r="O40" s="3" t="s">
        <v>33</v>
      </c>
      <c r="P40" s="3" t="s">
        <v>9</v>
      </c>
      <c r="Q40" s="3" t="s">
        <v>33</v>
      </c>
      <c r="R40" s="3" t="s">
        <v>92</v>
      </c>
      <c r="S40" s="3" t="s">
        <v>55</v>
      </c>
    </row>
    <row r="41" spans="1:19" ht="22.5" customHeight="1" x14ac:dyDescent="0.25">
      <c r="A41" s="25"/>
      <c r="B41" s="74" t="s">
        <v>73</v>
      </c>
      <c r="C41" s="93" t="s">
        <v>29</v>
      </c>
      <c r="D41" s="60" t="s">
        <v>93</v>
      </c>
      <c r="E41" s="74" t="s">
        <v>41</v>
      </c>
      <c r="F41" s="62" t="s">
        <v>44</v>
      </c>
      <c r="G41" s="16" t="s">
        <v>30</v>
      </c>
      <c r="H41" s="17">
        <v>5</v>
      </c>
      <c r="I41" s="25"/>
      <c r="J41" s="7"/>
      <c r="K41" s="7">
        <f>IF(J41="x",H41,0)</f>
        <v>0</v>
      </c>
      <c r="L41" s="7"/>
      <c r="M41" s="7">
        <f>IF(L41="x",H41,0)</f>
        <v>0</v>
      </c>
      <c r="N41" s="7"/>
      <c r="O41" s="7">
        <f>IF(N41="x",H41,0)</f>
        <v>0</v>
      </c>
      <c r="P41" s="7"/>
      <c r="Q41" s="39">
        <f>IF(P41="x",H41,0)</f>
        <v>0</v>
      </c>
      <c r="R41" s="16"/>
      <c r="S41" s="16"/>
    </row>
    <row r="42" spans="1:19" ht="22.5" customHeight="1" x14ac:dyDescent="0.25">
      <c r="A42" s="25"/>
      <c r="B42" s="75"/>
      <c r="C42" s="94"/>
      <c r="D42" s="61"/>
      <c r="E42" s="75"/>
      <c r="F42" s="63"/>
      <c r="G42" s="16" t="s">
        <v>31</v>
      </c>
      <c r="H42" s="17">
        <v>0</v>
      </c>
      <c r="I42" s="25"/>
      <c r="J42" s="7"/>
      <c r="K42" s="7">
        <f>IF(J42="x",H42,0)</f>
        <v>0</v>
      </c>
      <c r="L42" s="7"/>
      <c r="M42" s="7">
        <f>IF(L42="x",H42,0)</f>
        <v>0</v>
      </c>
      <c r="N42" s="7"/>
      <c r="O42" s="7">
        <f>IF(N42="x",H42,0)</f>
        <v>0</v>
      </c>
      <c r="P42" s="7"/>
      <c r="Q42" s="39">
        <f>IF(P42="x",H42,0)</f>
        <v>0</v>
      </c>
      <c r="R42" s="16"/>
      <c r="S42" s="16"/>
    </row>
    <row r="43" spans="1:19" ht="26.25" customHeight="1" x14ac:dyDescent="0.25">
      <c r="A43" s="25"/>
      <c r="B43" s="71" t="s">
        <v>74</v>
      </c>
      <c r="C43" s="57" t="s">
        <v>46</v>
      </c>
      <c r="D43" s="67" t="s">
        <v>79</v>
      </c>
      <c r="E43" s="67" t="s">
        <v>40</v>
      </c>
      <c r="F43" s="57" t="s">
        <v>98</v>
      </c>
      <c r="G43" s="45" t="s">
        <v>47</v>
      </c>
      <c r="H43" s="46">
        <v>10</v>
      </c>
      <c r="I43" s="25"/>
      <c r="J43" s="42"/>
      <c r="K43" s="42">
        <f>IF(J43="x",H43,0)</f>
        <v>0</v>
      </c>
      <c r="L43" s="42"/>
      <c r="M43" s="42">
        <f>IF(L43="x",H43,0)</f>
        <v>0</v>
      </c>
      <c r="N43" s="42"/>
      <c r="O43" s="42">
        <f>IF(N43="x",H43,0)</f>
        <v>0</v>
      </c>
      <c r="P43" s="42"/>
      <c r="Q43" s="44">
        <f>IF(P43="x",H43,0)</f>
        <v>0</v>
      </c>
      <c r="R43" s="41"/>
      <c r="S43" s="41"/>
    </row>
    <row r="44" spans="1:19" ht="26.25" customHeight="1" x14ac:dyDescent="0.25">
      <c r="A44" s="25"/>
      <c r="B44" s="72"/>
      <c r="C44" s="73"/>
      <c r="D44" s="67"/>
      <c r="E44" s="67"/>
      <c r="F44" s="73"/>
      <c r="G44" s="45" t="s">
        <v>48</v>
      </c>
      <c r="H44" s="43">
        <v>0</v>
      </c>
      <c r="I44" s="25"/>
      <c r="J44" s="42"/>
      <c r="K44" s="42">
        <f>IF(J44="x",H44,0)</f>
        <v>0</v>
      </c>
      <c r="L44" s="42"/>
      <c r="M44" s="42">
        <f>IF(L44="x",H44,0)</f>
        <v>0</v>
      </c>
      <c r="N44" s="42"/>
      <c r="O44" s="42">
        <f>IF(N44="x",H44,0)</f>
        <v>0</v>
      </c>
      <c r="P44" s="42"/>
      <c r="Q44" s="44">
        <f>IF(P44="x",H44,0)</f>
        <v>0</v>
      </c>
      <c r="R44" s="41"/>
      <c r="S44" s="41"/>
    </row>
    <row r="45" spans="1:19" s="4" customFormat="1" x14ac:dyDescent="0.25">
      <c r="B45" s="26" t="s">
        <v>23</v>
      </c>
      <c r="C45" s="27" t="s">
        <v>28</v>
      </c>
      <c r="D45" s="27"/>
      <c r="E45" s="27"/>
      <c r="F45" s="27"/>
      <c r="G45" s="28"/>
      <c r="H45" s="15">
        <f>H41+H43</f>
        <v>15</v>
      </c>
      <c r="I45" s="49"/>
      <c r="J45" s="23">
        <f>SUM(K41:K44)</f>
        <v>0</v>
      </c>
      <c r="K45" s="23"/>
      <c r="L45" s="23">
        <f>SUM(M41:M44)</f>
        <v>0</v>
      </c>
      <c r="M45" s="23"/>
      <c r="N45" s="23">
        <f>SUM(O41:O44)</f>
        <v>0</v>
      </c>
      <c r="O45" s="23"/>
      <c r="P45" s="23">
        <f>SUM(Q41:Q44)</f>
        <v>0</v>
      </c>
      <c r="Q45" s="38"/>
      <c r="R45" s="23"/>
      <c r="S45" s="23"/>
    </row>
    <row r="46" spans="1:19" x14ac:dyDescent="0.25">
      <c r="I46" s="25"/>
      <c r="R46" s="36"/>
      <c r="S46" s="36"/>
    </row>
    <row r="47" spans="1:19" s="4" customFormat="1" ht="26.25" customHeight="1" x14ac:dyDescent="0.25">
      <c r="B47" s="1"/>
      <c r="C47" s="2"/>
      <c r="D47" s="2"/>
      <c r="E47" s="3"/>
      <c r="F47" s="2"/>
      <c r="G47" s="1"/>
      <c r="H47" s="8" t="s">
        <v>45</v>
      </c>
      <c r="J47" s="3" t="s">
        <v>10</v>
      </c>
      <c r="K47" s="3" t="s">
        <v>33</v>
      </c>
      <c r="L47" s="3" t="s">
        <v>8</v>
      </c>
      <c r="M47" s="3" t="s">
        <v>33</v>
      </c>
      <c r="N47" s="3" t="s">
        <v>8</v>
      </c>
      <c r="O47" s="3" t="s">
        <v>33</v>
      </c>
      <c r="P47" s="3" t="s">
        <v>9</v>
      </c>
      <c r="Q47" s="3" t="s">
        <v>33</v>
      </c>
      <c r="R47" s="3" t="s">
        <v>92</v>
      </c>
      <c r="S47" s="3" t="s">
        <v>55</v>
      </c>
    </row>
    <row r="48" spans="1:19" ht="26.25" customHeight="1" x14ac:dyDescent="0.25">
      <c r="B48" s="29"/>
      <c r="C48" s="30" t="s">
        <v>32</v>
      </c>
      <c r="D48" s="30"/>
      <c r="E48" s="30"/>
      <c r="F48" s="30"/>
      <c r="G48" s="29"/>
      <c r="H48" s="31">
        <f>H45+H39+H30+H14</f>
        <v>101</v>
      </c>
      <c r="J48" s="31">
        <f>J45+J39+J30+J14</f>
        <v>0</v>
      </c>
      <c r="K48" s="32"/>
      <c r="L48" s="31">
        <f>L45+L39+L30+L14</f>
        <v>0</v>
      </c>
      <c r="M48" s="32"/>
      <c r="N48" s="31">
        <f>N45+N39+N30+N14</f>
        <v>0</v>
      </c>
      <c r="O48" s="32"/>
      <c r="P48" s="31">
        <f>P45+P39+P30+P14</f>
        <v>0</v>
      </c>
      <c r="Q48" s="40"/>
      <c r="R48" s="16"/>
      <c r="S48" s="16"/>
    </row>
    <row r="50" spans="2:16" ht="25.5" customHeight="1" x14ac:dyDescent="0.25">
      <c r="B50" s="66" t="s">
        <v>83</v>
      </c>
      <c r="C50" s="66"/>
      <c r="D50" s="66"/>
      <c r="E50" s="66"/>
      <c r="F50" s="66"/>
      <c r="H50" s="35" t="s">
        <v>54</v>
      </c>
      <c r="I50" s="36"/>
      <c r="J50" s="37">
        <f>J48/$H$48</f>
        <v>0</v>
      </c>
      <c r="L50" s="37">
        <f>L48/$H$48</f>
        <v>0</v>
      </c>
      <c r="N50" s="37">
        <f>N48/$H$48</f>
        <v>0</v>
      </c>
      <c r="P50" s="37">
        <f>P48/$H$48</f>
        <v>0</v>
      </c>
    </row>
    <row r="51" spans="2:16" ht="25.5" customHeight="1" x14ac:dyDescent="0.25">
      <c r="B51" s="66"/>
      <c r="C51" s="66"/>
      <c r="D51" s="66"/>
      <c r="E51" s="66"/>
      <c r="F51" s="66"/>
    </row>
  </sheetData>
  <mergeCells count="86">
    <mergeCell ref="F28:F29"/>
    <mergeCell ref="B28:B29"/>
    <mergeCell ref="C28:C29"/>
    <mergeCell ref="D28:D29"/>
    <mergeCell ref="E28:E29"/>
    <mergeCell ref="F10:F11"/>
    <mergeCell ref="D8:D9"/>
    <mergeCell ref="E8:E9"/>
    <mergeCell ref="B16:B17"/>
    <mergeCell ref="C16:C17"/>
    <mergeCell ref="D16:D17"/>
    <mergeCell ref="B10:B11"/>
    <mergeCell ref="C10:C11"/>
    <mergeCell ref="B8:B9"/>
    <mergeCell ref="C8:C9"/>
    <mergeCell ref="B1:P1"/>
    <mergeCell ref="B6:B7"/>
    <mergeCell ref="C6:C7"/>
    <mergeCell ref="F6:F7"/>
    <mergeCell ref="B4:B5"/>
    <mergeCell ref="C4:C5"/>
    <mergeCell ref="F4:F5"/>
    <mergeCell ref="E4:E5"/>
    <mergeCell ref="E6:E7"/>
    <mergeCell ref="B2:G2"/>
    <mergeCell ref="D4:D5"/>
    <mergeCell ref="J2:K2"/>
    <mergeCell ref="L2:Q2"/>
    <mergeCell ref="F8:F9"/>
    <mergeCell ref="D6:D7"/>
    <mergeCell ref="B18:B20"/>
    <mergeCell ref="C18:C20"/>
    <mergeCell ref="D18:D20"/>
    <mergeCell ref="E18:E20"/>
    <mergeCell ref="F18:F20"/>
    <mergeCell ref="E16:E17"/>
    <mergeCell ref="F16:F17"/>
    <mergeCell ref="F12:F13"/>
    <mergeCell ref="E10:E11"/>
    <mergeCell ref="D10:D11"/>
    <mergeCell ref="B12:B13"/>
    <mergeCell ref="C12:C13"/>
    <mergeCell ref="D12:D13"/>
    <mergeCell ref="E12:E13"/>
    <mergeCell ref="F21:F22"/>
    <mergeCell ref="F23:F25"/>
    <mergeCell ref="B26:B27"/>
    <mergeCell ref="C26:C27"/>
    <mergeCell ref="F26:F27"/>
    <mergeCell ref="D23:D25"/>
    <mergeCell ref="D26:D27"/>
    <mergeCell ref="E23:E25"/>
    <mergeCell ref="E26:E27"/>
    <mergeCell ref="D21:D22"/>
    <mergeCell ref="E21:E22"/>
    <mergeCell ref="B21:B22"/>
    <mergeCell ref="C21:C22"/>
    <mergeCell ref="B23:B25"/>
    <mergeCell ref="C23:C25"/>
    <mergeCell ref="B50:F50"/>
    <mergeCell ref="B51:F51"/>
    <mergeCell ref="B36:B38"/>
    <mergeCell ref="C36:C38"/>
    <mergeCell ref="F36:F38"/>
    <mergeCell ref="B43:B44"/>
    <mergeCell ref="C43:C44"/>
    <mergeCell ref="D43:D44"/>
    <mergeCell ref="E43:E44"/>
    <mergeCell ref="F43:F44"/>
    <mergeCell ref="E41:E42"/>
    <mergeCell ref="D41:D42"/>
    <mergeCell ref="B41:B42"/>
    <mergeCell ref="C41:C42"/>
    <mergeCell ref="F41:F42"/>
    <mergeCell ref="B32:B33"/>
    <mergeCell ref="C32:C33"/>
    <mergeCell ref="F32:F33"/>
    <mergeCell ref="D32:D33"/>
    <mergeCell ref="D36:D38"/>
    <mergeCell ref="E34:E35"/>
    <mergeCell ref="F34:F35"/>
    <mergeCell ref="B34:B35"/>
    <mergeCell ref="C34:C35"/>
    <mergeCell ref="D34:D35"/>
    <mergeCell ref="E32:E33"/>
    <mergeCell ref="E36:E38"/>
  </mergeCells>
  <pageMargins left="0.7" right="0.7" top="0.75" bottom="0.75" header="0.3" footer="0.3"/>
  <pageSetup paperSize="9" scale="54" fitToHeight="0" orientation="landscape" r:id="rId1"/>
  <rowBreaks count="2" manualBreakCount="2">
    <brk id="14" max="16383" man="1"/>
    <brk id="30" max="1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1BD189-7D5D-4ECA-A61B-05CF9ABCB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32E632-2A9E-46A6-ACBF-43F39C5D7C91}">
  <ds:schemaRefs>
    <ds:schemaRef ds:uri="5d807127-6dfe-4777-9fc9-8a2ccfc388c3"/>
    <ds:schemaRef ds:uri="http://schemas.microsoft.com/office/infopath/2007/PartnerControls"/>
    <ds:schemaRef ds:uri="http://purl.org/dc/terms/"/>
    <ds:schemaRef ds:uri="http://www.w3.org/XML/1998/namespace"/>
    <ds:schemaRef ds:uri="46c995e6-7f53-48aa-a5ad-a9d38912b46a"/>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4ABBE22-0878-4727-B24F-6504AFAE8D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KPI scoringsmodel</vt:lpstr>
      <vt:lpstr>'KPI scoringsmodel'!Afdrukbereik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Myrna</dc:creator>
  <cp:lastModifiedBy>Ramon Nieuwenhuizen</cp:lastModifiedBy>
  <cp:lastPrinted>2021-01-25T15:49:53Z</cp:lastPrinted>
  <dcterms:created xsi:type="dcterms:W3CDTF">2017-12-27T15:21:38Z</dcterms:created>
  <dcterms:modified xsi:type="dcterms:W3CDTF">2023-02-09T19:35:18Z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