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Gemeente Smallingerland/EA repromachines 2022/aanbestedingsdocument en bijlagen/concept/"/>
    </mc:Choice>
  </mc:AlternateContent>
  <xr:revisionPtr revIDLastSave="0" documentId="13_ncr:1_{29DA5FC7-EFEB-2A4D-9FC2-620E929B4BBE}" xr6:coauthVersionLast="47" xr6:coauthVersionMax="47" xr10:uidLastSave="{00000000-0000-0000-0000-000000000000}"/>
  <bookViews>
    <workbookView xWindow="31800" yWindow="500" windowWidth="36760" windowHeight="20120" activeTab="2" xr2:uid="{00000000-000D-0000-FFFF-FFFF00000000}"/>
  </bookViews>
  <sheets>
    <sheet name="Werkblad A" sheetId="4" r:id="rId1"/>
    <sheet name="Prijzenblad" sheetId="1" r:id="rId2"/>
    <sheet name="huidige machinepark" sheetId="5" r:id="rId3"/>
  </sheets>
  <definedNames>
    <definedName name="Invullen">Prijzenblad!$A$63:$C$63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" i="1" l="1"/>
  <c r="C56" i="1"/>
  <c r="E15" i="4"/>
  <c r="B9" i="4"/>
  <c r="F15" i="4"/>
  <c r="B10" i="4"/>
  <c r="B11" i="4"/>
  <c r="D54" i="1"/>
  <c r="D45" i="1"/>
  <c r="D36" i="1"/>
  <c r="D3" i="1"/>
  <c r="D7" i="1"/>
  <c r="B6" i="4"/>
  <c r="D15" i="1"/>
  <c r="F15" i="1"/>
  <c r="D11" i="1"/>
  <c r="E19" i="1"/>
  <c r="E23" i="1"/>
  <c r="E27" i="1"/>
  <c r="E31" i="1"/>
  <c r="E41" i="1"/>
  <c r="E50" i="1"/>
  <c r="E18" i="1"/>
  <c r="E22" i="1"/>
  <c r="E26" i="1"/>
  <c r="E30" i="1"/>
  <c r="E40" i="1"/>
  <c r="E49" i="1"/>
  <c r="D41" i="1"/>
  <c r="D23" i="1"/>
  <c r="D19" i="1"/>
  <c r="F19" i="1"/>
  <c r="D31" i="1"/>
  <c r="F31" i="1"/>
  <c r="F23" i="1"/>
  <c r="D27" i="1"/>
  <c r="F27" i="1"/>
  <c r="F41" i="1"/>
  <c r="D50" i="1"/>
  <c r="F50" i="1"/>
  <c r="D14" i="1"/>
  <c r="D18" i="1"/>
  <c r="D22" i="1"/>
  <c r="D40" i="1"/>
  <c r="F14" i="1"/>
  <c r="F40" i="1"/>
  <c r="C42" i="1"/>
  <c r="D49" i="1"/>
  <c r="F49" i="1"/>
  <c r="C51" i="1"/>
  <c r="D30" i="1"/>
  <c r="F30" i="1"/>
  <c r="F22" i="1"/>
  <c r="D26" i="1"/>
  <c r="F26" i="1"/>
  <c r="F18" i="1"/>
  <c r="C33" i="1"/>
</calcChain>
</file>

<file path=xl/sharedStrings.xml><?xml version="1.0" encoding="utf-8"?>
<sst xmlns="http://schemas.openxmlformats.org/spreadsheetml/2006/main" count="113" uniqueCount="48">
  <si>
    <t>Omschrijving</t>
  </si>
  <si>
    <t xml:space="preserve">Aangeboden type: </t>
  </si>
  <si>
    <t>&lt;&lt;&gt;&gt;</t>
  </si>
  <si>
    <t>Totaal aantal machines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</si>
  <si>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</si>
  <si>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</si>
  <si>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</si>
  <si>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</si>
  <si>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</si>
  <si>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</si>
  <si>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Totaal som ten behoeve van prijsbeoordeling</t>
  </si>
  <si>
    <t>Naam Inschrijver</t>
  </si>
  <si>
    <t>Contractvolume</t>
  </si>
  <si>
    <t>Aangeboden type/ model:</t>
  </si>
  <si>
    <r>
      <rPr>
        <b/>
        <sz val="10"/>
        <rFont val="Verdana"/>
        <family val="2"/>
      </rPr>
      <t>Invullen te hanteren prijsindex AFDRUKKEN</t>
    </r>
    <r>
      <rPr>
        <sz val="10"/>
        <rFont val="Verdana"/>
        <family val="2"/>
      </rPr>
      <t xml:space="preserve"> (INDIEN INSCHRIJVER EEN PRIJSINDEX HANTEERT), maximaal 2,5 % conform prijsvoorwaarden aanbestedingsdocument</t>
    </r>
  </si>
  <si>
    <t xml:space="preserve">Eerste optiejaar </t>
  </si>
  <si>
    <t>TOTAALKOSTEN AFDRUKKEN eerste optiejaar</t>
  </si>
  <si>
    <t xml:space="preserve">Tweede optiejaar </t>
  </si>
  <si>
    <t>TOTAALKOSTEN AFDRUKKEN tweede optiejaar</t>
  </si>
  <si>
    <t>OMVANG VAN LEVERING</t>
  </si>
  <si>
    <t>Totaal:</t>
  </si>
  <si>
    <t>opgave prijs per maand</t>
  </si>
  <si>
    <t>volume zwart-wit per jaar</t>
  </si>
  <si>
    <t>volume FC per jaar</t>
  </si>
  <si>
    <t>Eerste 60 maanden</t>
  </si>
  <si>
    <t>Overzicht huidige machinepark</t>
  </si>
  <si>
    <t>zwart-wit</t>
  </si>
  <si>
    <t>werkelijk verbruik</t>
  </si>
  <si>
    <t>disclaimer: door COVID kunnen de aantallen de komende jaren anders uitvallen.</t>
  </si>
  <si>
    <t>TOTAALKOSTEN AFDRUKKEN eerste 60 maanden</t>
  </si>
  <si>
    <t>full color</t>
  </si>
  <si>
    <t>Periode</t>
  </si>
  <si>
    <t>Invullen</t>
  </si>
  <si>
    <t>JA</t>
  </si>
  <si>
    <t>NEE</t>
  </si>
  <si>
    <t>Drachten</t>
  </si>
  <si>
    <t>AANSCHAFPRIJS per machine</t>
  </si>
  <si>
    <t xml:space="preserve">Totaal aanschaf: </t>
  </si>
  <si>
    <t>totaal eerste 60 maanden</t>
  </si>
  <si>
    <t>Kosten software (totaal beide machines)</t>
  </si>
  <si>
    <t>totaal eerste optiejaar</t>
  </si>
  <si>
    <t>PRIJZENBLAD - alle groene cellen dient inschrijver in te vullen!</t>
  </si>
  <si>
    <t>Bizhub press C1070</t>
  </si>
  <si>
    <t>Gauke Boelensstraat 2</t>
  </si>
  <si>
    <t>totaal tweede optiejaar</t>
  </si>
  <si>
    <t>De totaalsom is opgebouwd uit de som van de AANSCHAF MACHINES, OPTIES, SOFTWARE EN AFDRUKKEN  voor de eerste 60 maanden + het eerste optiejaar + het tweede optiejaar.</t>
  </si>
  <si>
    <t>Totaal 2021</t>
  </si>
  <si>
    <t>Type 1: full color repromachine A4 en SRA3, minimaal 65 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</si>
</sst>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i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5">
    <xf numFmtId="0" fontId="0" fillId="0" borderId="0"/>
    <xf numFmtId="164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125">
    <xf numFmtId="0" fontId="0" fillId="0" borderId="0" xfId="0"/>
    <xf numFmtId="0" fontId="3" fillId="2" borderId="1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Protection="1"/>
    <xf numFmtId="0" fontId="0" fillId="0" borderId="0" xfId="0" applyProtection="1"/>
    <xf numFmtId="0" fontId="7" fillId="3" borderId="4" xfId="0" applyFont="1" applyFill="1" applyBorder="1" applyAlignment="1" applyProtection="1">
      <alignment vertical="center"/>
    </xf>
    <xf numFmtId="0" fontId="8" fillId="3" borderId="5" xfId="0" applyFont="1" applyFill="1" applyBorder="1" applyAlignment="1" applyProtection="1">
      <alignment vertical="center"/>
    </xf>
    <xf numFmtId="0" fontId="7" fillId="3" borderId="5" xfId="0" applyFont="1" applyFill="1" applyBorder="1" applyAlignment="1" applyProtection="1">
      <alignment vertical="center"/>
    </xf>
    <xf numFmtId="0" fontId="7" fillId="3" borderId="5" xfId="0" applyFont="1" applyFill="1" applyBorder="1" applyAlignment="1" applyProtection="1">
      <alignment horizontal="left" vertical="center"/>
    </xf>
    <xf numFmtId="0" fontId="9" fillId="3" borderId="5" xfId="0" applyFont="1" applyFill="1" applyBorder="1" applyAlignment="1" applyProtection="1">
      <alignment horizontal="center" vertical="center"/>
    </xf>
    <xf numFmtId="0" fontId="5" fillId="4" borderId="0" xfId="0" applyFont="1" applyFill="1" applyAlignment="1" applyProtection="1">
      <alignment vertical="center"/>
    </xf>
    <xf numFmtId="0" fontId="10" fillId="4" borderId="0" xfId="0" applyFont="1" applyFill="1" applyAlignment="1" applyProtection="1">
      <alignment vertical="center"/>
    </xf>
    <xf numFmtId="0" fontId="11" fillId="4" borderId="6" xfId="0" applyFont="1" applyFill="1" applyBorder="1" applyAlignment="1" applyProtection="1">
      <alignment vertical="center" wrapText="1"/>
    </xf>
    <xf numFmtId="0" fontId="9" fillId="5" borderId="7" xfId="0" applyFont="1" applyFill="1" applyBorder="1" applyAlignment="1" applyProtection="1">
      <alignment vertical="center"/>
    </xf>
    <xf numFmtId="0" fontId="12" fillId="5" borderId="3" xfId="0" applyFont="1" applyFill="1" applyBorder="1" applyAlignment="1" applyProtection="1">
      <alignment vertical="center"/>
    </xf>
    <xf numFmtId="165" fontId="9" fillId="6" borderId="8" xfId="1" applyNumberFormat="1" applyFont="1" applyFill="1" applyBorder="1" applyAlignment="1" applyProtection="1">
      <alignment horizontal="center" vertical="center"/>
    </xf>
    <xf numFmtId="0" fontId="9" fillId="7" borderId="8" xfId="1" applyNumberFormat="1" applyFont="1" applyFill="1" applyBorder="1" applyAlignment="1" applyProtection="1">
      <alignment horizontal="center" vertical="center"/>
      <protection locked="0"/>
    </xf>
    <xf numFmtId="165" fontId="9" fillId="7" borderId="8" xfId="1" applyNumberFormat="1" applyFont="1" applyFill="1" applyBorder="1" applyAlignment="1" applyProtection="1">
      <alignment horizontal="center" vertical="center"/>
      <protection locked="0"/>
    </xf>
    <xf numFmtId="165" fontId="9" fillId="8" borderId="4" xfId="1" applyNumberFormat="1" applyFont="1" applyFill="1" applyBorder="1" applyAlignment="1" applyProtection="1">
      <alignment vertical="center"/>
    </xf>
    <xf numFmtId="165" fontId="12" fillId="8" borderId="5" xfId="1" applyNumberFormat="1" applyFont="1" applyFill="1" applyBorder="1" applyAlignment="1" applyProtection="1">
      <alignment vertical="center"/>
    </xf>
    <xf numFmtId="165" fontId="9" fillId="8" borderId="5" xfId="1" applyNumberFormat="1" applyFont="1" applyFill="1" applyBorder="1" applyAlignment="1" applyProtection="1">
      <alignment vertical="center"/>
    </xf>
    <xf numFmtId="0" fontId="12" fillId="5" borderId="9" xfId="0" applyFont="1" applyFill="1" applyBorder="1" applyAlignment="1" applyProtection="1">
      <alignment vertical="center"/>
    </xf>
    <xf numFmtId="165" fontId="9" fillId="7" borderId="9" xfId="1" applyNumberFormat="1" applyFont="1" applyFill="1" applyBorder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vertical="center"/>
    </xf>
    <xf numFmtId="165" fontId="11" fillId="3" borderId="9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9" fillId="0" borderId="0" xfId="0" applyFont="1" applyBorder="1" applyAlignment="1" applyProtection="1">
      <alignment horizontal="center" vertical="center"/>
    </xf>
    <xf numFmtId="166" fontId="15" fillId="0" borderId="0" xfId="1" applyNumberFormat="1" applyFont="1" applyFill="1" applyBorder="1" applyAlignment="1" applyProtection="1">
      <alignment vertical="center"/>
    </xf>
    <xf numFmtId="0" fontId="16" fillId="5" borderId="9" xfId="0" applyFont="1" applyFill="1" applyBorder="1" applyAlignment="1" applyProtection="1">
      <alignment vertical="center"/>
    </xf>
    <xf numFmtId="0" fontId="16" fillId="5" borderId="9" xfId="0" applyFont="1" applyFill="1" applyBorder="1" applyAlignment="1" applyProtection="1">
      <alignment horizontal="center" vertical="center"/>
    </xf>
    <xf numFmtId="0" fontId="11" fillId="3" borderId="9" xfId="0" applyFont="1" applyFill="1" applyBorder="1" applyAlignment="1" applyProtection="1">
      <alignment vertical="center" wrapText="1"/>
    </xf>
    <xf numFmtId="0" fontId="14" fillId="3" borderId="4" xfId="0" applyFont="1" applyFill="1" applyBorder="1" applyAlignment="1" applyProtection="1">
      <alignment vertical="center" wrapText="1"/>
    </xf>
    <xf numFmtId="0" fontId="11" fillId="3" borderId="4" xfId="0" applyFont="1" applyFill="1" applyBorder="1" applyAlignment="1" applyProtection="1">
      <alignment vertical="center" wrapText="1"/>
    </xf>
    <xf numFmtId="0" fontId="5" fillId="4" borderId="0" xfId="0" applyFont="1" applyFill="1" applyAlignment="1" applyProtection="1">
      <alignment horizontal="center" vertical="center"/>
    </xf>
    <xf numFmtId="164" fontId="5" fillId="4" borderId="0" xfId="1" applyFont="1" applyFill="1" applyBorder="1" applyAlignment="1" applyProtection="1">
      <alignment horizontal="center" vertical="center" wrapText="1"/>
    </xf>
    <xf numFmtId="0" fontId="9" fillId="5" borderId="9" xfId="0" applyFont="1" applyFill="1" applyBorder="1" applyAlignment="1" applyProtection="1">
      <alignment vertical="center"/>
    </xf>
    <xf numFmtId="0" fontId="9" fillId="5" borderId="9" xfId="0" applyFont="1" applyFill="1" applyBorder="1" applyAlignment="1" applyProtection="1">
      <alignment vertical="center" wrapText="1"/>
    </xf>
    <xf numFmtId="0" fontId="12" fillId="5" borderId="9" xfId="0" applyFont="1" applyFill="1" applyBorder="1" applyAlignment="1" applyProtection="1">
      <alignment vertical="center" wrapText="1"/>
    </xf>
    <xf numFmtId="2" fontId="9" fillId="7" borderId="9" xfId="1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</xf>
    <xf numFmtId="166" fontId="13" fillId="0" borderId="0" xfId="1" applyNumberFormat="1" applyFont="1" applyFill="1" applyBorder="1" applyAlignment="1" applyProtection="1">
      <alignment vertical="center"/>
    </xf>
    <xf numFmtId="164" fontId="13" fillId="0" borderId="0" xfId="1" applyFont="1" applyBorder="1" applyAlignment="1" applyProtection="1">
      <alignment horizontal="center" vertical="center"/>
    </xf>
    <xf numFmtId="0" fontId="12" fillId="5" borderId="8" xfId="0" applyFont="1" applyFill="1" applyBorder="1" applyAlignment="1" applyProtection="1">
      <alignment vertical="center"/>
    </xf>
    <xf numFmtId="0" fontId="9" fillId="5" borderId="8" xfId="0" applyFont="1" applyFill="1" applyBorder="1" applyAlignment="1" applyProtection="1">
      <alignment horizontal="left" vertical="center"/>
    </xf>
    <xf numFmtId="3" fontId="18" fillId="5" borderId="9" xfId="0" applyNumberFormat="1" applyFont="1" applyFill="1" applyBorder="1" applyAlignment="1" applyProtection="1">
      <alignment horizontal="center" vertical="center"/>
    </xf>
    <xf numFmtId="0" fontId="9" fillId="5" borderId="9" xfId="0" applyFont="1" applyFill="1" applyBorder="1" applyAlignment="1" applyProtection="1">
      <alignment horizontal="left" vertical="center"/>
    </xf>
    <xf numFmtId="0" fontId="9" fillId="0" borderId="0" xfId="0" applyFont="1" applyAlignment="1" applyProtection="1">
      <alignment horizontal="center" vertical="center"/>
    </xf>
    <xf numFmtId="164" fontId="9" fillId="0" borderId="0" xfId="1" applyFont="1" applyAlignment="1" applyProtection="1">
      <alignment horizontal="center" vertical="center"/>
    </xf>
    <xf numFmtId="168" fontId="9" fillId="5" borderId="9" xfId="1" applyNumberFormat="1" applyFont="1" applyFill="1" applyBorder="1" applyAlignment="1" applyProtection="1">
      <alignment horizontal="center" vertical="center"/>
    </xf>
    <xf numFmtId="167" fontId="9" fillId="0" borderId="0" xfId="1" applyNumberFormat="1" applyFont="1" applyAlignment="1" applyProtection="1">
      <alignment horizontal="center" vertical="center"/>
    </xf>
    <xf numFmtId="167" fontId="5" fillId="4" borderId="0" xfId="1" applyNumberFormat="1" applyFont="1" applyFill="1" applyBorder="1" applyAlignment="1" applyProtection="1">
      <alignment horizontal="center" vertical="center" wrapText="1"/>
    </xf>
    <xf numFmtId="168" fontId="9" fillId="5" borderId="4" xfId="1" applyNumberFormat="1" applyFont="1" applyFill="1" applyBorder="1" applyAlignment="1" applyProtection="1">
      <alignment horizontal="center" vertical="center"/>
    </xf>
    <xf numFmtId="164" fontId="9" fillId="0" borderId="0" xfId="1" applyFont="1" applyAlignment="1" applyProtection="1">
      <alignment vertical="center"/>
    </xf>
    <xf numFmtId="0" fontId="11" fillId="3" borderId="4" xfId="0" applyFont="1" applyFill="1" applyBorder="1" applyAlignment="1" applyProtection="1">
      <alignment vertical="center"/>
    </xf>
    <xf numFmtId="0" fontId="14" fillId="3" borderId="4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/>
    </xf>
    <xf numFmtId="164" fontId="11" fillId="0" borderId="0" xfId="1" applyFont="1" applyFill="1" applyBorder="1" applyAlignment="1" applyProtection="1">
      <alignment vertical="center"/>
    </xf>
    <xf numFmtId="0" fontId="14" fillId="3" borderId="9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vertical="center" wrapText="1"/>
    </xf>
    <xf numFmtId="164" fontId="11" fillId="0" borderId="0" xfId="1" applyFont="1" applyFill="1" applyBorder="1" applyAlignment="1" applyProtection="1">
      <alignment vertical="center" wrapText="1"/>
    </xf>
    <xf numFmtId="164" fontId="11" fillId="0" borderId="0" xfId="1" applyFont="1" applyFill="1" applyBorder="1" applyAlignment="1" applyProtection="1">
      <alignment horizontal="center" vertical="center" wrapText="1"/>
    </xf>
    <xf numFmtId="164" fontId="16" fillId="0" borderId="0" xfId="1" applyFont="1" applyFill="1" applyBorder="1" applyProtection="1"/>
    <xf numFmtId="164" fontId="16" fillId="0" borderId="0" xfId="1" applyFont="1" applyFill="1" applyBorder="1" applyAlignment="1" applyProtection="1">
      <alignment horizontal="center"/>
    </xf>
    <xf numFmtId="0" fontId="14" fillId="3" borderId="3" xfId="0" applyFont="1" applyFill="1" applyBorder="1" applyAlignment="1" applyProtection="1">
      <alignment vertical="center" wrapText="1"/>
    </xf>
    <xf numFmtId="0" fontId="11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4" fillId="3" borderId="3" xfId="0" applyFont="1" applyFill="1" applyBorder="1" applyAlignment="1" applyProtection="1">
      <alignment vertical="center"/>
    </xf>
    <xf numFmtId="0" fontId="20" fillId="0" borderId="0" xfId="0" applyFont="1" applyProtection="1"/>
    <xf numFmtId="0" fontId="0" fillId="0" borderId="0" xfId="0" applyAlignment="1" applyProtection="1">
      <alignment horizontal="center" vertical="center"/>
    </xf>
    <xf numFmtId="0" fontId="17" fillId="0" borderId="0" xfId="0" applyFont="1"/>
    <xf numFmtId="0" fontId="2" fillId="0" borderId="0" xfId="2"/>
    <xf numFmtId="0" fontId="21" fillId="11" borderId="9" xfId="2" applyFont="1" applyFill="1" applyBorder="1" applyAlignment="1">
      <alignment vertical="center"/>
    </xf>
    <xf numFmtId="0" fontId="17" fillId="10" borderId="9" xfId="2" applyFont="1" applyFill="1" applyBorder="1"/>
    <xf numFmtId="0" fontId="17" fillId="9" borderId="9" xfId="2" applyFont="1" applyFill="1" applyBorder="1"/>
    <xf numFmtId="0" fontId="17" fillId="0" borderId="0" xfId="2" applyFont="1"/>
    <xf numFmtId="169" fontId="17" fillId="10" borderId="9" xfId="3" applyNumberFormat="1" applyFont="1" applyFill="1" applyBorder="1"/>
    <xf numFmtId="0" fontId="23" fillId="0" borderId="0" xfId="2" applyFont="1"/>
    <xf numFmtId="169" fontId="23" fillId="0" borderId="0" xfId="3" applyNumberFormat="1" applyFont="1"/>
    <xf numFmtId="169" fontId="17" fillId="10" borderId="9" xfId="2" applyNumberFormat="1" applyFont="1" applyFill="1" applyBorder="1"/>
    <xf numFmtId="167" fontId="9" fillId="7" borderId="1" xfId="1" applyNumberFormat="1" applyFont="1" applyFill="1" applyBorder="1" applyAlignment="1" applyProtection="1">
      <alignment horizontal="center" vertical="center"/>
      <protection locked="0"/>
    </xf>
    <xf numFmtId="167" fontId="9" fillId="7" borderId="4" xfId="1" applyNumberFormat="1" applyFont="1" applyFill="1" applyBorder="1" applyAlignment="1" applyProtection="1">
      <alignment horizontal="center" vertical="center"/>
      <protection locked="0"/>
    </xf>
    <xf numFmtId="164" fontId="5" fillId="4" borderId="8" xfId="1" applyFont="1" applyFill="1" applyBorder="1" applyAlignment="1" applyProtection="1">
      <alignment horizontal="center" vertical="center"/>
    </xf>
    <xf numFmtId="165" fontId="9" fillId="5" borderId="9" xfId="1" applyNumberFormat="1" applyFont="1" applyFill="1" applyBorder="1" applyAlignment="1" applyProtection="1">
      <alignment horizontal="center" vertical="center"/>
    </xf>
    <xf numFmtId="0" fontId="12" fillId="5" borderId="1" xfId="0" applyFont="1" applyFill="1" applyBorder="1" applyAlignment="1" applyProtection="1">
      <alignment vertical="center"/>
    </xf>
    <xf numFmtId="0" fontId="12" fillId="5" borderId="4" xfId="0" applyFont="1" applyFill="1" applyBorder="1" applyAlignment="1" applyProtection="1">
      <alignment vertical="center"/>
    </xf>
    <xf numFmtId="0" fontId="5" fillId="4" borderId="1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horizontal="center" vertical="center"/>
    </xf>
    <xf numFmtId="164" fontId="5" fillId="4" borderId="11" xfId="1" applyFont="1" applyFill="1" applyBorder="1" applyAlignment="1" applyProtection="1">
      <alignment horizontal="center" vertical="center"/>
    </xf>
    <xf numFmtId="164" fontId="5" fillId="4" borderId="2" xfId="1" applyFont="1" applyFill="1" applyBorder="1" applyAlignment="1" applyProtection="1">
      <alignment horizontal="center" vertical="center" wrapText="1"/>
    </xf>
    <xf numFmtId="0" fontId="21" fillId="11" borderId="9" xfId="2" applyFont="1" applyFill="1" applyBorder="1" applyAlignment="1">
      <alignment horizontal="center" vertical="center"/>
    </xf>
    <xf numFmtId="0" fontId="0" fillId="3" borderId="0" xfId="0" applyFill="1"/>
    <xf numFmtId="0" fontId="1" fillId="9" borderId="9" xfId="2" applyFont="1" applyFill="1" applyBorder="1"/>
    <xf numFmtId="0" fontId="22" fillId="0" borderId="0" xfId="2" applyFont="1" applyBorder="1"/>
    <xf numFmtId="169" fontId="22" fillId="0" borderId="0" xfId="4" applyNumberFormat="1" applyFont="1" applyBorder="1"/>
    <xf numFmtId="0" fontId="25" fillId="0" borderId="0" xfId="2" applyFont="1"/>
    <xf numFmtId="169" fontId="25" fillId="0" borderId="0" xfId="4" applyNumberFormat="1" applyFont="1"/>
    <xf numFmtId="0" fontId="21" fillId="0" borderId="9" xfId="2" applyFont="1" applyBorder="1" applyAlignment="1">
      <alignment horizontal="center" vertical="center"/>
    </xf>
    <xf numFmtId="0" fontId="25" fillId="0" borderId="0" xfId="2" applyFont="1" applyAlignment="1"/>
    <xf numFmtId="169" fontId="2" fillId="0" borderId="0" xfId="2" applyNumberFormat="1"/>
    <xf numFmtId="0" fontId="26" fillId="0" borderId="0" xfId="0" applyFont="1"/>
    <xf numFmtId="0" fontId="1" fillId="13" borderId="9" xfId="0" applyFont="1" applyFill="1" applyBorder="1"/>
    <xf numFmtId="17" fontId="25" fillId="0" borderId="0" xfId="2" applyNumberFormat="1" applyFont="1"/>
    <xf numFmtId="0" fontId="22" fillId="0" borderId="12" xfId="2" applyFont="1" applyBorder="1"/>
    <xf numFmtId="169" fontId="22" fillId="0" borderId="12" xfId="4" applyNumberFormat="1" applyFont="1" applyBorder="1"/>
    <xf numFmtId="0" fontId="22" fillId="12" borderId="9" xfId="2" applyFont="1" applyFill="1" applyBorder="1" applyAlignment="1">
      <alignment horizontal="center" vertical="center"/>
    </xf>
    <xf numFmtId="0" fontId="22" fillId="0" borderId="4" xfId="2" applyFont="1" applyBorder="1" applyAlignment="1">
      <alignment horizontal="center" vertical="center"/>
    </xf>
    <xf numFmtId="0" fontId="22" fillId="0" borderId="5" xfId="2" applyFont="1" applyBorder="1" applyAlignment="1">
      <alignment horizontal="center" vertical="center"/>
    </xf>
    <xf numFmtId="0" fontId="22" fillId="0" borderId="10" xfId="2" applyFont="1" applyBorder="1" applyAlignment="1">
      <alignment horizontal="center" vertical="center"/>
    </xf>
    <xf numFmtId="0" fontId="16" fillId="7" borderId="3" xfId="0" applyFont="1" applyFill="1" applyBorder="1" applyAlignment="1" applyProtection="1">
      <alignment horizontal="center" vertical="center"/>
      <protection locked="0"/>
    </xf>
    <xf numFmtId="0" fontId="16" fillId="7" borderId="0" xfId="0" applyFont="1" applyFill="1" applyBorder="1" applyAlignment="1" applyProtection="1">
      <alignment horizontal="center" vertical="center"/>
      <protection locked="0"/>
    </xf>
    <xf numFmtId="165" fontId="11" fillId="3" borderId="4" xfId="0" applyNumberFormat="1" applyFont="1" applyFill="1" applyBorder="1" applyAlignment="1" applyProtection="1">
      <alignment horizontal="center" vertical="center"/>
    </xf>
    <xf numFmtId="0" fontId="11" fillId="3" borderId="5" xfId="0" applyFont="1" applyFill="1" applyBorder="1" applyAlignment="1" applyProtection="1">
      <alignment horizontal="center" vertical="center"/>
    </xf>
    <xf numFmtId="0" fontId="11" fillId="3" borderId="10" xfId="0" applyFont="1" applyFill="1" applyBorder="1" applyAlignment="1" applyProtection="1">
      <alignment horizontal="center" vertical="center"/>
    </xf>
    <xf numFmtId="165" fontId="19" fillId="3" borderId="9" xfId="1" applyNumberFormat="1" applyFont="1" applyFill="1" applyBorder="1" applyAlignment="1" applyProtection="1">
      <alignment horizontal="center" vertical="center" wrapText="1"/>
    </xf>
    <xf numFmtId="164" fontId="16" fillId="0" borderId="3" xfId="1" applyFont="1" applyFill="1" applyBorder="1" applyAlignment="1" applyProtection="1">
      <alignment horizontal="left" vertical="center" wrapText="1"/>
    </xf>
    <xf numFmtId="164" fontId="16" fillId="0" borderId="0" xfId="1" applyFont="1" applyFill="1" applyBorder="1" applyAlignment="1" applyProtection="1">
      <alignment horizontal="left" vertical="center" wrapText="1"/>
    </xf>
    <xf numFmtId="0" fontId="16" fillId="7" borderId="3" xfId="0" applyFont="1" applyFill="1" applyBorder="1" applyAlignment="1" applyProtection="1">
      <alignment vertical="center"/>
      <protection locked="0"/>
    </xf>
    <xf numFmtId="0" fontId="16" fillId="7" borderId="0" xfId="0" applyFont="1" applyFill="1" applyBorder="1" applyAlignment="1" applyProtection="1">
      <alignment vertical="center"/>
      <protection locked="0"/>
    </xf>
    <xf numFmtId="0" fontId="7" fillId="3" borderId="0" xfId="0" applyFont="1" applyFill="1" applyAlignment="1">
      <alignment horizontal="center" vertical="center"/>
    </xf>
  </cellXfs>
  <cellStyles count="5">
    <cellStyle name="Euro" xfId="1" xr:uid="{00000000-0005-0000-0000-000000000000}"/>
    <cellStyle name="Komma" xfId="4" builtinId="3"/>
    <cellStyle name="Komma 2" xfId="3" xr:uid="{39926A82-8ED4-F144-B781-1D32FEFC4417}"/>
    <cellStyle name="Standaard" xfId="0" builtinId="0"/>
    <cellStyle name="Standaard 2" xfId="2" xr:uid="{A3370DEA-23B9-5A44-B158-4C7467F9D68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G22"/>
  <sheetViews>
    <sheetView showGridLines="0" zoomScale="150" zoomScaleNormal="120" workbookViewId="0">
      <selection activeCell="E16" sqref="E16"/>
    </sheetView>
  </sheetViews>
  <sheetFormatPr baseColWidth="10" defaultColWidth="11" defaultRowHeight="16" x14ac:dyDescent="0.2"/>
  <cols>
    <col min="1" max="1" width="63.83203125" style="76" bestFit="1" customWidth="1"/>
    <col min="2" max="2" width="23.6640625" style="76" customWidth="1"/>
    <col min="3" max="3" width="11" style="76"/>
    <col min="4" max="4" width="25.83203125" style="76" bestFit="1" customWidth="1"/>
    <col min="5" max="5" width="13.5" style="76" bestFit="1" customWidth="1"/>
    <col min="6" max="6" width="15" style="76" customWidth="1"/>
    <col min="7" max="16384" width="11" style="76"/>
  </cols>
  <sheetData>
    <row r="1" spans="1:6" ht="31" customHeight="1" x14ac:dyDescent="0.2">
      <c r="A1" s="110" t="s">
        <v>19</v>
      </c>
      <c r="B1" s="110"/>
      <c r="D1" s="111" t="s">
        <v>27</v>
      </c>
      <c r="E1" s="112"/>
      <c r="F1" s="113"/>
    </row>
    <row r="2" spans="1:6" ht="20" customHeight="1" x14ac:dyDescent="0.2">
      <c r="A2" s="77"/>
      <c r="B2" s="95"/>
      <c r="D2" s="102" t="s">
        <v>31</v>
      </c>
      <c r="E2" s="102" t="s">
        <v>26</v>
      </c>
      <c r="F2" s="102" t="s">
        <v>30</v>
      </c>
    </row>
    <row r="3" spans="1:6" ht="17" customHeight="1" x14ac:dyDescent="0.2">
      <c r="A3" s="80"/>
      <c r="B3" s="80"/>
      <c r="C3" s="100"/>
      <c r="D3" s="107">
        <v>44197</v>
      </c>
      <c r="E3" s="101">
        <v>16123</v>
      </c>
      <c r="F3" s="101">
        <v>25507</v>
      </c>
    </row>
    <row r="4" spans="1:6" ht="17" customHeight="1" x14ac:dyDescent="0.2">
      <c r="A4" s="80"/>
      <c r="B4" s="78" t="s">
        <v>20</v>
      </c>
      <c r="C4" s="100"/>
      <c r="D4" s="107">
        <v>44228</v>
      </c>
      <c r="E4" s="101">
        <v>13235</v>
      </c>
      <c r="F4" s="101">
        <v>26121</v>
      </c>
    </row>
    <row r="5" spans="1:6" ht="17" customHeight="1" x14ac:dyDescent="0.2">
      <c r="A5" s="97" t="s">
        <v>47</v>
      </c>
      <c r="B5" s="78">
        <v>2</v>
      </c>
      <c r="C5" s="100"/>
      <c r="D5" s="107">
        <v>44256</v>
      </c>
      <c r="E5" s="101">
        <v>35280</v>
      </c>
      <c r="F5" s="101">
        <v>9307</v>
      </c>
    </row>
    <row r="6" spans="1:6" ht="17" customHeight="1" x14ac:dyDescent="0.2">
      <c r="A6" s="75"/>
      <c r="B6" s="78">
        <f>SUM(B5:B5)</f>
        <v>2</v>
      </c>
      <c r="C6" s="100"/>
      <c r="D6" s="107">
        <v>44287</v>
      </c>
      <c r="E6" s="101">
        <v>35750</v>
      </c>
      <c r="F6" s="101">
        <v>8035</v>
      </c>
    </row>
    <row r="7" spans="1:6" ht="17" customHeight="1" x14ac:dyDescent="0.2">
      <c r="A7" s="80"/>
      <c r="B7" s="80"/>
      <c r="C7" s="100"/>
      <c r="D7" s="107">
        <v>44317</v>
      </c>
      <c r="E7" s="101">
        <v>7836</v>
      </c>
      <c r="F7" s="101">
        <v>12176</v>
      </c>
    </row>
    <row r="8" spans="1:6" ht="17" customHeight="1" x14ac:dyDescent="0.2">
      <c r="A8" s="80"/>
      <c r="B8" s="78" t="s">
        <v>20</v>
      </c>
      <c r="C8" s="100"/>
      <c r="D8" s="107">
        <v>44348</v>
      </c>
      <c r="E8" s="101">
        <v>15136</v>
      </c>
      <c r="F8" s="101">
        <v>17744</v>
      </c>
    </row>
    <row r="9" spans="1:6" ht="17" customHeight="1" x14ac:dyDescent="0.2">
      <c r="A9" s="79" t="s">
        <v>22</v>
      </c>
      <c r="B9" s="81">
        <f>E15</f>
        <v>221847</v>
      </c>
      <c r="C9" s="100"/>
      <c r="D9" s="107">
        <v>44378</v>
      </c>
      <c r="E9" s="101">
        <v>12890</v>
      </c>
      <c r="F9" s="101">
        <v>11547</v>
      </c>
    </row>
    <row r="10" spans="1:6" ht="17" customHeight="1" x14ac:dyDescent="0.2">
      <c r="A10" s="79" t="s">
        <v>23</v>
      </c>
      <c r="B10" s="81">
        <f>F15</f>
        <v>207856</v>
      </c>
      <c r="C10" s="100"/>
      <c r="D10" s="107">
        <v>44409</v>
      </c>
      <c r="E10" s="101">
        <v>6675</v>
      </c>
      <c r="F10" s="101">
        <v>5644</v>
      </c>
    </row>
    <row r="11" spans="1:6" ht="17" customHeight="1" x14ac:dyDescent="0.2">
      <c r="A11" s="75"/>
      <c r="B11" s="84">
        <f>SUM(B9:B10)</f>
        <v>429703</v>
      </c>
      <c r="D11" s="107">
        <v>44440</v>
      </c>
      <c r="E11" s="101">
        <v>15737</v>
      </c>
      <c r="F11" s="101">
        <v>22173</v>
      </c>
    </row>
    <row r="12" spans="1:6" ht="17" customHeight="1" x14ac:dyDescent="0.2">
      <c r="A12" s="82"/>
      <c r="B12" s="83"/>
      <c r="D12" s="107">
        <v>44470</v>
      </c>
      <c r="E12" s="101">
        <v>18969</v>
      </c>
      <c r="F12" s="101">
        <v>28496</v>
      </c>
    </row>
    <row r="13" spans="1:6" ht="17" customHeight="1" x14ac:dyDescent="0.2">
      <c r="A13" s="82"/>
      <c r="B13" s="82"/>
      <c r="D13" s="107">
        <v>44501</v>
      </c>
      <c r="E13" s="101">
        <v>17922</v>
      </c>
      <c r="F13" s="101">
        <v>19254</v>
      </c>
    </row>
    <row r="14" spans="1:6" ht="17" customHeight="1" thickBot="1" x14ac:dyDescent="0.25">
      <c r="D14" s="107">
        <v>44531</v>
      </c>
      <c r="E14" s="101">
        <v>26294</v>
      </c>
      <c r="F14" s="101">
        <v>21852</v>
      </c>
    </row>
    <row r="15" spans="1:6" ht="17" customHeight="1" x14ac:dyDescent="0.2">
      <c r="D15" s="108" t="s">
        <v>46</v>
      </c>
      <c r="E15" s="109">
        <f>SUM(E3:E14)</f>
        <v>221847</v>
      </c>
      <c r="F15" s="109">
        <f>SUM(F3:F14)</f>
        <v>207856</v>
      </c>
    </row>
    <row r="16" spans="1:6" ht="17" customHeight="1" x14ac:dyDescent="0.2">
      <c r="D16" s="98"/>
      <c r="E16" s="99"/>
      <c r="F16" s="99"/>
    </row>
    <row r="17" spans="4:7" ht="17" customHeight="1" x14ac:dyDescent="0.2"/>
    <row r="18" spans="4:7" ht="17" customHeight="1" x14ac:dyDescent="0.2">
      <c r="D18" s="103" t="s">
        <v>28</v>
      </c>
      <c r="E18" s="103"/>
      <c r="F18" s="103"/>
    </row>
    <row r="19" spans="4:7" ht="17" customHeight="1" x14ac:dyDescent="0.2"/>
    <row r="20" spans="4:7" ht="17" customHeight="1" x14ac:dyDescent="0.2"/>
    <row r="21" spans="4:7" ht="17" customHeight="1" x14ac:dyDescent="0.2">
      <c r="E21" s="104"/>
      <c r="F21" s="104"/>
      <c r="G21" s="103"/>
    </row>
    <row r="22" spans="4:7" x14ac:dyDescent="0.2">
      <c r="E22" s="104"/>
      <c r="F22" s="104"/>
    </row>
  </sheetData>
  <sheetProtection algorithmName="SHA-512" hashValue="SfuDi08pHKeNGHP+GSRe547rThegizjQXOOnS6Y39OKGp2lokNQmq2fw5kbr9dbhey9r/9tcTZTHeSpQ0TGJZw==" saltValue="XEVXPSIa8IbrnVb2eClvhg==" spinCount="100000" sheet="1" objects="1" scenarios="1"/>
  <mergeCells count="2">
    <mergeCell ref="A1:B1"/>
    <mergeCell ref="D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showGridLines="0" topLeftCell="A4" zoomScale="106" zoomScaleNormal="90" workbookViewId="0">
      <selection activeCell="E14" sqref="E14"/>
    </sheetView>
  </sheetViews>
  <sheetFormatPr baseColWidth="10" defaultColWidth="8.83203125" defaultRowHeight="15" x14ac:dyDescent="0.2"/>
  <cols>
    <col min="1" max="1" width="76.6640625" bestFit="1" customWidth="1"/>
    <col min="2" max="2" width="28.83203125" customWidth="1"/>
    <col min="3" max="3" width="27.83203125" customWidth="1"/>
    <col min="4" max="6" width="33.83203125" customWidth="1"/>
  </cols>
  <sheetData>
    <row r="1" spans="1:6" ht="23" x14ac:dyDescent="0.2">
      <c r="A1" s="1" t="s">
        <v>41</v>
      </c>
      <c r="B1" s="2"/>
      <c r="C1" s="3"/>
      <c r="D1" s="4"/>
    </row>
    <row r="2" spans="1:6" ht="47" customHeight="1" x14ac:dyDescent="0.2">
      <c r="A2" s="6" t="s">
        <v>24</v>
      </c>
      <c r="B2" s="7"/>
      <c r="C2" s="8"/>
      <c r="D2" s="9"/>
    </row>
    <row r="3" spans="1:6" ht="81" customHeight="1" x14ac:dyDescent="0.2">
      <c r="A3" s="11" t="s">
        <v>0</v>
      </c>
      <c r="B3" s="12"/>
      <c r="C3" s="11" t="s">
        <v>13</v>
      </c>
      <c r="D3" s="13" t="str">
        <f>'Werkblad A'!A5</f>
        <v>Type 1: full color repromachine A4 en SRA3, minimaal 65 PPM</v>
      </c>
    </row>
    <row r="4" spans="1:6" x14ac:dyDescent="0.2">
      <c r="A4" s="14" t="s">
        <v>1</v>
      </c>
      <c r="B4" s="15"/>
      <c r="C4" s="16"/>
      <c r="D4" s="17" t="s">
        <v>2</v>
      </c>
    </row>
    <row r="5" spans="1:6" x14ac:dyDescent="0.2">
      <c r="A5" s="14" t="s">
        <v>36</v>
      </c>
      <c r="B5" s="15"/>
      <c r="C5" s="16"/>
      <c r="D5" s="18">
        <v>0</v>
      </c>
    </row>
    <row r="6" spans="1:6" s="5" customFormat="1" x14ac:dyDescent="0.2">
      <c r="A6" s="19"/>
      <c r="B6" s="20"/>
      <c r="C6" s="21"/>
      <c r="D6" s="21"/>
    </row>
    <row r="7" spans="1:6" x14ac:dyDescent="0.2">
      <c r="A7" s="30" t="s">
        <v>3</v>
      </c>
      <c r="B7" s="22"/>
      <c r="C7" s="31"/>
      <c r="D7" s="31">
        <f>'Werkblad A'!B5</f>
        <v>2</v>
      </c>
    </row>
    <row r="8" spans="1:6" x14ac:dyDescent="0.2">
      <c r="A8" s="26"/>
      <c r="B8" s="27"/>
      <c r="C8" s="26"/>
      <c r="D8" s="26"/>
    </row>
    <row r="9" spans="1:6" x14ac:dyDescent="0.2">
      <c r="A9" s="32" t="s">
        <v>37</v>
      </c>
      <c r="B9" s="33"/>
      <c r="C9" s="34"/>
      <c r="D9" s="25">
        <f>D5*D7</f>
        <v>0</v>
      </c>
    </row>
    <row r="10" spans="1:6" x14ac:dyDescent="0.2">
      <c r="A10" s="26"/>
      <c r="B10" s="27"/>
      <c r="C10" s="26"/>
      <c r="D10" s="26"/>
      <c r="E10" s="28"/>
      <c r="F10" s="29"/>
    </row>
    <row r="11" spans="1:6" ht="42" x14ac:dyDescent="0.2">
      <c r="A11" s="38" t="s">
        <v>14</v>
      </c>
      <c r="B11" s="39"/>
      <c r="C11" s="40">
        <v>0</v>
      </c>
      <c r="D11" s="41">
        <f>(C11/100)+1</f>
        <v>1</v>
      </c>
      <c r="E11" s="42"/>
      <c r="F11" s="43"/>
    </row>
    <row r="12" spans="1:6" x14ac:dyDescent="0.2">
      <c r="A12" s="26"/>
      <c r="B12" s="27"/>
      <c r="C12" s="26"/>
      <c r="D12" s="41"/>
      <c r="E12" s="42"/>
      <c r="F12" s="43"/>
    </row>
    <row r="13" spans="1:6" x14ac:dyDescent="0.2">
      <c r="A13" s="11" t="s">
        <v>0</v>
      </c>
      <c r="B13" s="12"/>
      <c r="C13" s="35"/>
      <c r="D13" s="35" t="s">
        <v>4</v>
      </c>
      <c r="E13" s="36" t="s">
        <v>5</v>
      </c>
      <c r="F13" s="87" t="s">
        <v>6</v>
      </c>
    </row>
    <row r="14" spans="1:6" x14ac:dyDescent="0.2">
      <c r="A14" s="37" t="s">
        <v>7</v>
      </c>
      <c r="B14" s="44"/>
      <c r="C14" s="45" t="s">
        <v>8</v>
      </c>
      <c r="D14" s="46">
        <f>'Werkblad A'!B9</f>
        <v>221847</v>
      </c>
      <c r="E14" s="85">
        <v>0</v>
      </c>
      <c r="F14" s="88">
        <f>D14*E14</f>
        <v>0</v>
      </c>
    </row>
    <row r="15" spans="1:6" x14ac:dyDescent="0.2">
      <c r="A15" s="37" t="s">
        <v>9</v>
      </c>
      <c r="B15" s="22"/>
      <c r="C15" s="47" t="s">
        <v>8</v>
      </c>
      <c r="D15" s="46">
        <f>'Werkblad A'!B10</f>
        <v>207856</v>
      </c>
      <c r="E15" s="86">
        <v>0</v>
      </c>
      <c r="F15" s="88">
        <f>D15*E15</f>
        <v>0</v>
      </c>
    </row>
    <row r="16" spans="1:6" x14ac:dyDescent="0.2">
      <c r="A16" s="26"/>
      <c r="B16" s="27"/>
      <c r="C16" s="26"/>
      <c r="D16" s="48"/>
      <c r="E16" s="49"/>
      <c r="F16" s="5"/>
    </row>
    <row r="17" spans="1:6" x14ac:dyDescent="0.2">
      <c r="A17" s="11" t="s">
        <v>0</v>
      </c>
      <c r="B17" s="12"/>
      <c r="C17" s="35"/>
      <c r="D17" s="35" t="s">
        <v>4</v>
      </c>
      <c r="E17" s="36" t="s">
        <v>5</v>
      </c>
      <c r="F17" s="87" t="s">
        <v>6</v>
      </c>
    </row>
    <row r="18" spans="1:6" x14ac:dyDescent="0.2">
      <c r="A18" s="37" t="s">
        <v>7</v>
      </c>
      <c r="B18" s="44"/>
      <c r="C18" s="45" t="s">
        <v>8</v>
      </c>
      <c r="D18" s="46">
        <f>D14</f>
        <v>221847</v>
      </c>
      <c r="E18" s="53">
        <f>D11*E14</f>
        <v>0</v>
      </c>
      <c r="F18" s="88">
        <f>D18*E18</f>
        <v>0</v>
      </c>
    </row>
    <row r="19" spans="1:6" x14ac:dyDescent="0.2">
      <c r="A19" s="37" t="s">
        <v>9</v>
      </c>
      <c r="B19" s="22"/>
      <c r="C19" s="47" t="s">
        <v>8</v>
      </c>
      <c r="D19" s="46">
        <f>D15</f>
        <v>207856</v>
      </c>
      <c r="E19" s="53">
        <f>E15*D11</f>
        <v>0</v>
      </c>
      <c r="F19" s="88">
        <f>D19*E19</f>
        <v>0</v>
      </c>
    </row>
    <row r="20" spans="1:6" x14ac:dyDescent="0.2">
      <c r="A20" s="26"/>
      <c r="B20" s="27"/>
      <c r="C20" s="26"/>
      <c r="D20" s="48"/>
      <c r="E20" s="51"/>
      <c r="F20" s="5"/>
    </row>
    <row r="21" spans="1:6" x14ac:dyDescent="0.2">
      <c r="A21" s="11" t="s">
        <v>0</v>
      </c>
      <c r="B21" s="12"/>
      <c r="C21" s="35"/>
      <c r="D21" s="35" t="s">
        <v>4</v>
      </c>
      <c r="E21" s="52" t="s">
        <v>5</v>
      </c>
      <c r="F21" s="87" t="s">
        <v>6</v>
      </c>
    </row>
    <row r="22" spans="1:6" x14ac:dyDescent="0.2">
      <c r="A22" s="37" t="s">
        <v>7</v>
      </c>
      <c r="B22" s="44"/>
      <c r="C22" s="45" t="s">
        <v>8</v>
      </c>
      <c r="D22" s="46">
        <f>D14</f>
        <v>221847</v>
      </c>
      <c r="E22" s="53">
        <f>E18*D11</f>
        <v>0</v>
      </c>
      <c r="F22" s="88">
        <f>D22*E22</f>
        <v>0</v>
      </c>
    </row>
    <row r="23" spans="1:6" x14ac:dyDescent="0.2">
      <c r="A23" s="37" t="s">
        <v>9</v>
      </c>
      <c r="B23" s="22"/>
      <c r="C23" s="47" t="s">
        <v>8</v>
      </c>
      <c r="D23" s="46">
        <f>D15</f>
        <v>207856</v>
      </c>
      <c r="E23" s="53">
        <f>D11*E19</f>
        <v>0</v>
      </c>
      <c r="F23" s="88">
        <f>D23*E23</f>
        <v>0</v>
      </c>
    </row>
    <row r="24" spans="1:6" x14ac:dyDescent="0.2">
      <c r="A24" s="26"/>
      <c r="B24" s="27"/>
      <c r="C24" s="26"/>
      <c r="D24" s="48"/>
      <c r="E24" s="51"/>
      <c r="F24" s="5"/>
    </row>
    <row r="25" spans="1:6" x14ac:dyDescent="0.2">
      <c r="A25" s="11" t="s">
        <v>0</v>
      </c>
      <c r="B25" s="12"/>
      <c r="C25" s="35"/>
      <c r="D25" s="35" t="s">
        <v>4</v>
      </c>
      <c r="E25" s="52" t="s">
        <v>5</v>
      </c>
      <c r="F25" s="87" t="s">
        <v>6</v>
      </c>
    </row>
    <row r="26" spans="1:6" x14ac:dyDescent="0.2">
      <c r="A26" s="37" t="s">
        <v>7</v>
      </c>
      <c r="B26" s="44"/>
      <c r="C26" s="45" t="s">
        <v>8</v>
      </c>
      <c r="D26" s="46">
        <f>D18</f>
        <v>221847</v>
      </c>
      <c r="E26" s="53">
        <f>E22*D11</f>
        <v>0</v>
      </c>
      <c r="F26" s="88">
        <f>D26*E26</f>
        <v>0</v>
      </c>
    </row>
    <row r="27" spans="1:6" x14ac:dyDescent="0.2">
      <c r="A27" s="37" t="s">
        <v>9</v>
      </c>
      <c r="B27" s="22"/>
      <c r="C27" s="47" t="s">
        <v>8</v>
      </c>
      <c r="D27" s="46">
        <f>D19</f>
        <v>207856</v>
      </c>
      <c r="E27" s="53">
        <f>D11*E23</f>
        <v>0</v>
      </c>
      <c r="F27" s="88">
        <f>D27*E27</f>
        <v>0</v>
      </c>
    </row>
    <row r="28" spans="1:6" x14ac:dyDescent="0.2">
      <c r="A28" s="26"/>
      <c r="B28" s="27"/>
      <c r="C28" s="26"/>
      <c r="D28" s="48"/>
      <c r="E28" s="51"/>
      <c r="F28" s="5"/>
    </row>
    <row r="29" spans="1:6" x14ac:dyDescent="0.2">
      <c r="A29" s="11" t="s">
        <v>0</v>
      </c>
      <c r="B29" s="12"/>
      <c r="C29" s="35"/>
      <c r="D29" s="35" t="s">
        <v>4</v>
      </c>
      <c r="E29" s="52" t="s">
        <v>5</v>
      </c>
      <c r="F29" s="87" t="s">
        <v>6</v>
      </c>
    </row>
    <row r="30" spans="1:6" x14ac:dyDescent="0.2">
      <c r="A30" s="37" t="s">
        <v>7</v>
      </c>
      <c r="B30" s="44"/>
      <c r="C30" s="45" t="s">
        <v>8</v>
      </c>
      <c r="D30" s="46">
        <f>D22</f>
        <v>221847</v>
      </c>
      <c r="E30" s="53">
        <f>E26*D11</f>
        <v>0</v>
      </c>
      <c r="F30" s="88">
        <f>D30*E30</f>
        <v>0</v>
      </c>
    </row>
    <row r="31" spans="1:6" x14ac:dyDescent="0.2">
      <c r="A31" s="37" t="s">
        <v>9</v>
      </c>
      <c r="B31" s="22"/>
      <c r="C31" s="47" t="s">
        <v>8</v>
      </c>
      <c r="D31" s="46">
        <f>D23</f>
        <v>207856</v>
      </c>
      <c r="E31" s="53">
        <f>D11*E27</f>
        <v>0</v>
      </c>
      <c r="F31" s="88">
        <f>D31*E31</f>
        <v>0</v>
      </c>
    </row>
    <row r="32" spans="1:6" x14ac:dyDescent="0.2">
      <c r="A32" s="26"/>
      <c r="B32" s="27"/>
      <c r="C32" s="26"/>
      <c r="D32" s="48"/>
      <c r="E32" s="51"/>
      <c r="F32" s="5"/>
    </row>
    <row r="33" spans="1:6" x14ac:dyDescent="0.2">
      <c r="A33" s="55" t="s">
        <v>29</v>
      </c>
      <c r="B33" s="56"/>
      <c r="C33" s="116">
        <f>SUM(F14+F15+F18+F19+F22+F23+F26+F27+F30+F31)</f>
        <v>0</v>
      </c>
      <c r="D33" s="117"/>
      <c r="E33" s="117"/>
      <c r="F33" s="118"/>
    </row>
    <row r="34" spans="1:6" x14ac:dyDescent="0.2">
      <c r="A34" s="26"/>
      <c r="B34" s="27"/>
      <c r="C34" s="26"/>
      <c r="D34" s="41"/>
      <c r="E34" s="42"/>
      <c r="F34" s="43"/>
    </row>
    <row r="35" spans="1:6" x14ac:dyDescent="0.2">
      <c r="A35" s="11" t="s">
        <v>0</v>
      </c>
      <c r="B35" s="35" t="s">
        <v>4</v>
      </c>
      <c r="C35" s="36" t="s">
        <v>21</v>
      </c>
      <c r="D35" s="87" t="s">
        <v>38</v>
      </c>
    </row>
    <row r="36" spans="1:6" x14ac:dyDescent="0.2">
      <c r="A36" s="37" t="s">
        <v>39</v>
      </c>
      <c r="B36" s="46">
        <v>1</v>
      </c>
      <c r="C36" s="23">
        <v>0</v>
      </c>
      <c r="D36" s="88">
        <f>(B36*C36)*60</f>
        <v>0</v>
      </c>
    </row>
    <row r="37" spans="1:6" x14ac:dyDescent="0.2">
      <c r="A37" s="26"/>
      <c r="B37" s="27"/>
      <c r="C37" s="26"/>
      <c r="D37" s="26"/>
      <c r="E37" s="28"/>
      <c r="F37" s="29"/>
    </row>
    <row r="38" spans="1:6" ht="47" customHeight="1" x14ac:dyDescent="0.2">
      <c r="A38" s="6" t="s">
        <v>15</v>
      </c>
      <c r="B38" s="7"/>
      <c r="C38" s="8"/>
      <c r="D38" s="9"/>
      <c r="E38" s="10"/>
      <c r="F38" s="10"/>
    </row>
    <row r="39" spans="1:6" x14ac:dyDescent="0.2">
      <c r="A39" s="11" t="s">
        <v>0</v>
      </c>
      <c r="B39" s="12"/>
      <c r="C39" s="91"/>
      <c r="D39" s="92" t="s">
        <v>4</v>
      </c>
      <c r="E39" s="94" t="s">
        <v>5</v>
      </c>
      <c r="F39" s="93" t="s">
        <v>6</v>
      </c>
    </row>
    <row r="40" spans="1:6" x14ac:dyDescent="0.2">
      <c r="A40" s="37" t="s">
        <v>7</v>
      </c>
      <c r="B40" s="89"/>
      <c r="C40" s="45" t="s">
        <v>8</v>
      </c>
      <c r="D40" s="46">
        <f>D14</f>
        <v>221847</v>
      </c>
      <c r="E40" s="50">
        <f>D11*E30</f>
        <v>0</v>
      </c>
      <c r="F40" s="88">
        <f>D40*E40</f>
        <v>0</v>
      </c>
    </row>
    <row r="41" spans="1:6" x14ac:dyDescent="0.2">
      <c r="A41" s="37" t="s">
        <v>9</v>
      </c>
      <c r="B41" s="90"/>
      <c r="C41" s="47" t="s">
        <v>8</v>
      </c>
      <c r="D41" s="46">
        <f>D15</f>
        <v>207856</v>
      </c>
      <c r="E41" s="50">
        <f>D11*E31</f>
        <v>0</v>
      </c>
      <c r="F41" s="88">
        <f>D41*E41</f>
        <v>0</v>
      </c>
    </row>
    <row r="42" spans="1:6" x14ac:dyDescent="0.2">
      <c r="A42" s="55" t="s">
        <v>16</v>
      </c>
      <c r="B42" s="56"/>
      <c r="C42" s="116">
        <f>SUM(F40:F41)</f>
        <v>0</v>
      </c>
      <c r="D42" s="117"/>
      <c r="E42" s="117"/>
      <c r="F42" s="118"/>
    </row>
    <row r="43" spans="1:6" x14ac:dyDescent="0.2">
      <c r="A43" s="26"/>
      <c r="B43" s="27"/>
      <c r="C43" s="26"/>
      <c r="D43" s="41"/>
      <c r="E43" s="42"/>
      <c r="F43" s="43"/>
    </row>
    <row r="44" spans="1:6" x14ac:dyDescent="0.2">
      <c r="A44" s="11" t="s">
        <v>0</v>
      </c>
      <c r="B44" s="35" t="s">
        <v>4</v>
      </c>
      <c r="C44" s="36" t="s">
        <v>21</v>
      </c>
      <c r="D44" s="87" t="s">
        <v>40</v>
      </c>
    </row>
    <row r="45" spans="1:6" x14ac:dyDescent="0.2">
      <c r="A45" s="37" t="s">
        <v>39</v>
      </c>
      <c r="B45" s="46">
        <v>1</v>
      </c>
      <c r="C45" s="23">
        <v>0</v>
      </c>
      <c r="D45" s="88">
        <f>(B45*C45)*12</f>
        <v>0</v>
      </c>
    </row>
    <row r="46" spans="1:6" ht="20" customHeight="1" x14ac:dyDescent="0.2">
      <c r="A46" s="26"/>
      <c r="B46" s="27"/>
      <c r="C46" s="26"/>
      <c r="D46" s="26"/>
      <c r="E46" s="48"/>
      <c r="F46" s="54"/>
    </row>
    <row r="47" spans="1:6" ht="47" customHeight="1" x14ac:dyDescent="0.2">
      <c r="A47" s="6" t="s">
        <v>17</v>
      </c>
      <c r="B47" s="7"/>
      <c r="C47" s="8"/>
      <c r="D47" s="9"/>
      <c r="E47" s="10"/>
      <c r="F47" s="10"/>
    </row>
    <row r="48" spans="1:6" x14ac:dyDescent="0.2">
      <c r="A48" s="11" t="s">
        <v>0</v>
      </c>
      <c r="B48" s="12"/>
      <c r="C48" s="91"/>
      <c r="D48" s="92" t="s">
        <v>4</v>
      </c>
      <c r="E48" s="94" t="s">
        <v>5</v>
      </c>
      <c r="F48" s="93" t="s">
        <v>6</v>
      </c>
    </row>
    <row r="49" spans="1:6" x14ac:dyDescent="0.2">
      <c r="A49" s="37" t="s">
        <v>7</v>
      </c>
      <c r="B49" s="89"/>
      <c r="C49" s="45" t="s">
        <v>8</v>
      </c>
      <c r="D49" s="46">
        <f>D40</f>
        <v>221847</v>
      </c>
      <c r="E49" s="50">
        <f>D11*E40</f>
        <v>0</v>
      </c>
      <c r="F49" s="88">
        <f>D49*E49</f>
        <v>0</v>
      </c>
    </row>
    <row r="50" spans="1:6" x14ac:dyDescent="0.2">
      <c r="A50" s="37" t="s">
        <v>9</v>
      </c>
      <c r="B50" s="90"/>
      <c r="C50" s="47" t="s">
        <v>8</v>
      </c>
      <c r="D50" s="46">
        <f>D41</f>
        <v>207856</v>
      </c>
      <c r="E50" s="50">
        <f>D11*E41</f>
        <v>0</v>
      </c>
      <c r="F50" s="88">
        <f>D50*E50</f>
        <v>0</v>
      </c>
    </row>
    <row r="51" spans="1:6" x14ac:dyDescent="0.2">
      <c r="A51" s="55" t="s">
        <v>18</v>
      </c>
      <c r="B51" s="56"/>
      <c r="C51" s="116">
        <f>SUM(F49:F50)</f>
        <v>0</v>
      </c>
      <c r="D51" s="117"/>
      <c r="E51" s="117"/>
      <c r="F51" s="118"/>
    </row>
    <row r="52" spans="1:6" x14ac:dyDescent="0.2">
      <c r="A52" s="26"/>
      <c r="B52" s="27"/>
      <c r="C52" s="26"/>
      <c r="D52" s="41"/>
      <c r="E52" s="42"/>
      <c r="F52" s="43"/>
    </row>
    <row r="53" spans="1:6" x14ac:dyDescent="0.2">
      <c r="A53" s="11" t="s">
        <v>0</v>
      </c>
      <c r="B53" s="35" t="s">
        <v>4</v>
      </c>
      <c r="C53" s="36" t="s">
        <v>21</v>
      </c>
      <c r="D53" s="87" t="s">
        <v>44</v>
      </c>
    </row>
    <row r="54" spans="1:6" x14ac:dyDescent="0.2">
      <c r="A54" s="37" t="s">
        <v>39</v>
      </c>
      <c r="B54" s="46">
        <v>1</v>
      </c>
      <c r="C54" s="23">
        <v>0</v>
      </c>
      <c r="D54" s="88">
        <f>(B54*C54)*60</f>
        <v>0</v>
      </c>
    </row>
    <row r="55" spans="1:6" x14ac:dyDescent="0.2">
      <c r="A55" s="57"/>
      <c r="B55" s="58"/>
      <c r="C55" s="57"/>
      <c r="D55" s="57"/>
      <c r="E55" s="59"/>
      <c r="F55" s="60"/>
    </row>
    <row r="56" spans="1:6" ht="75" customHeight="1" x14ac:dyDescent="0.2">
      <c r="A56" s="32" t="s">
        <v>10</v>
      </c>
      <c r="B56" s="61"/>
      <c r="C56" s="119">
        <f>D9+C33+D36+C42+D45+C51+D54</f>
        <v>0</v>
      </c>
      <c r="D56" s="119"/>
      <c r="E56" s="120" t="s">
        <v>45</v>
      </c>
      <c r="F56" s="121"/>
    </row>
    <row r="57" spans="1:6" x14ac:dyDescent="0.2">
      <c r="A57" s="62"/>
      <c r="B57" s="63"/>
      <c r="C57" s="64"/>
      <c r="D57" s="65"/>
      <c r="E57" s="66"/>
      <c r="F57" s="67"/>
    </row>
    <row r="58" spans="1:6" ht="38" customHeight="1" x14ac:dyDescent="0.2">
      <c r="A58" s="32" t="s">
        <v>11</v>
      </c>
      <c r="B58" s="68"/>
      <c r="C58" s="122"/>
      <c r="D58" s="123"/>
      <c r="E58" s="66"/>
      <c r="F58" s="67"/>
    </row>
    <row r="59" spans="1:6" x14ac:dyDescent="0.2">
      <c r="A59" s="69"/>
      <c r="B59" s="70"/>
      <c r="C59" s="71"/>
      <c r="D59" s="71"/>
      <c r="E59" s="5"/>
      <c r="F59" s="5"/>
    </row>
    <row r="60" spans="1:6" ht="36" customHeight="1" x14ac:dyDescent="0.2">
      <c r="A60" s="24" t="s">
        <v>12</v>
      </c>
      <c r="B60" s="72"/>
      <c r="C60" s="114" t="s">
        <v>32</v>
      </c>
      <c r="D60" s="115"/>
      <c r="E60" s="5"/>
      <c r="F60" s="5"/>
    </row>
    <row r="61" spans="1:6" x14ac:dyDescent="0.2">
      <c r="A61" s="5"/>
      <c r="B61" s="73"/>
      <c r="C61" s="5"/>
      <c r="D61" s="5"/>
      <c r="E61" s="74"/>
      <c r="F61" s="5"/>
    </row>
    <row r="63" spans="1:6" x14ac:dyDescent="0.2">
      <c r="A63" s="105" t="s">
        <v>32</v>
      </c>
      <c r="B63" s="105" t="s">
        <v>33</v>
      </c>
      <c r="C63" s="105" t="s">
        <v>34</v>
      </c>
    </row>
  </sheetData>
  <sheetProtection algorithmName="SHA-512" hashValue="B12aA6tLNHmhuLCvQUWIkkGJmMJAEucpo8dweWCR84tpFAVy3uPsl2NE1flnlYFhr8DLlgL38ndSmYA32y6N3g==" saltValue="6Y1tsyT2cQYHeshMTEsuGQ==" spinCount="100000" sheet="1" objects="1" scenarios="1"/>
  <mergeCells count="7">
    <mergeCell ref="C60:D60"/>
    <mergeCell ref="C51:F51"/>
    <mergeCell ref="C33:F33"/>
    <mergeCell ref="C56:D56"/>
    <mergeCell ref="E56:F56"/>
    <mergeCell ref="C42:F42"/>
    <mergeCell ref="C58:D58"/>
  </mergeCells>
  <conditionalFormatting sqref="C60:D60">
    <cfRule type="cellIs" dxfId="0" priority="1" operator="equal">
      <formula>"Invullen"</formula>
    </cfRule>
  </conditionalFormatting>
  <dataValidations count="4">
    <dataValidation type="decimal" allowBlank="1" showInputMessage="1" showErrorMessage="1" error="De maximale afdrukprijs per tik zwart-wit bedraag € 0,004." sqref="E14" xr:uid="{32E1F1D6-E1A1-2741-B8E1-F59C467B70AF}">
      <formula1>0</formula1>
      <formula2>0.004</formula2>
    </dataValidation>
    <dataValidation type="decimal" allowBlank="1" showInputMessage="1" showErrorMessage="1" error="De maximale afdrukprijs per tik full color bedraagt € 0,04." sqref="E15" xr:uid="{0DB8B6F7-8C16-584D-96B4-A8B94693DEE9}">
      <formula1>0</formula1>
      <formula2>0.04</formula2>
    </dataValidation>
    <dataValidation type="decimal" allowBlank="1" showInputMessage="1" showErrorMessage="1" sqref="C11" xr:uid="{323FA527-5463-1E4C-B299-8E0CC7E12D47}">
      <formula1>0</formula1>
      <formula2>2.5</formula2>
    </dataValidation>
    <dataValidation type="list" allowBlank="1" showInputMessage="1" showErrorMessage="1" sqref="C60:D60" xr:uid="{F920E215-24B3-6849-897F-2170431B89B2}">
      <formula1>Invullen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825C-0AE0-E742-B327-44434003896C}">
  <dimension ref="A1:C3"/>
  <sheetViews>
    <sheetView showGridLines="0" tabSelected="1" zoomScale="174" zoomScaleNormal="174" workbookViewId="0">
      <selection activeCell="B3" sqref="B3"/>
    </sheetView>
  </sheetViews>
  <sheetFormatPr baseColWidth="10" defaultRowHeight="15" x14ac:dyDescent="0.2"/>
  <cols>
    <col min="1" max="3" width="33.5" customWidth="1"/>
  </cols>
  <sheetData>
    <row r="1" spans="1:3" ht="52" customHeight="1" x14ac:dyDescent="0.2">
      <c r="A1" s="124" t="s">
        <v>25</v>
      </c>
      <c r="B1" s="124"/>
      <c r="C1" s="96"/>
    </row>
    <row r="2" spans="1:3" x14ac:dyDescent="0.2">
      <c r="A2" s="106" t="s">
        <v>42</v>
      </c>
      <c r="B2" s="106" t="s">
        <v>43</v>
      </c>
      <c r="C2" s="106" t="s">
        <v>35</v>
      </c>
    </row>
    <row r="3" spans="1:3" x14ac:dyDescent="0.2">
      <c r="A3" s="106" t="s">
        <v>42</v>
      </c>
      <c r="B3" s="106" t="s">
        <v>43</v>
      </c>
      <c r="C3" s="106" t="s">
        <v>35</v>
      </c>
    </row>
  </sheetData>
  <sheetProtection algorithmName="SHA-512" hashValue="/Zi0MYunn6htFc7PrfmgXN73LYTut3hEYjjPGNnfHgEnnhSqSG7haqwU0bZmOr0PEQMDSoDcpg0/TrdlNYT0gA==" saltValue="lSYa7+FTTky2eNplGi++GQ==" spinCount="100000" sheet="1" objects="1" scenarios="1"/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Werkblad A</vt:lpstr>
      <vt:lpstr>Prijzenblad</vt:lpstr>
      <vt:lpstr>huidige machinepark</vt:lpstr>
      <vt:lpstr>Invullen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dcterms:created xsi:type="dcterms:W3CDTF">2018-03-14T10:16:28Z</dcterms:created>
  <dcterms:modified xsi:type="dcterms:W3CDTF">2022-08-26T10:00:22Z</dcterms:modified>
  <cp:category/>
</cp:coreProperties>
</file>