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B:\AfdOverst\Inkoop\Aanbestedingen\EA Opiniepeilingen (1204786)\04 Nota van Inlichtingen\"/>
    </mc:Choice>
  </mc:AlternateContent>
  <xr:revisionPtr revIDLastSave="0" documentId="13_ncr:1_{F93ACD5D-B53C-4B9A-B198-9726D399974F}" xr6:coauthVersionLast="47" xr6:coauthVersionMax="47" xr10:uidLastSave="{00000000-0000-0000-0000-000000000000}"/>
  <bookViews>
    <workbookView xWindow="-120" yWindow="-120" windowWidth="22110" windowHeight="13200" autoFilterDateGrouping="0" xr2:uid="{00000000-000D-0000-FFFF-FFFF00000000}"/>
  </bookViews>
  <sheets>
    <sheet name="Inschrijfprijs" sheetId="11" r:id="rId1"/>
    <sheet name="Tarieven" sheetId="12" r:id="rId2"/>
  </sheets>
  <calcPr calcId="191029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1" l="1"/>
  <c r="F25" i="11"/>
  <c r="F23" i="11"/>
  <c r="D20" i="11"/>
  <c r="D24" i="11"/>
  <c r="D25" i="11"/>
  <c r="D23" i="11"/>
  <c r="F28" i="12"/>
  <c r="F34" i="12"/>
  <c r="F29" i="12"/>
  <c r="E32" i="12" l="1"/>
  <c r="F32" i="12" s="1"/>
  <c r="E31" i="12"/>
  <c r="F30" i="12"/>
  <c r="F33" i="12"/>
  <c r="F31" i="12" l="1"/>
  <c r="F35" i="12" s="1"/>
  <c r="D16" i="11"/>
  <c r="F16" i="11" s="1"/>
  <c r="D15" i="11"/>
  <c r="F15" i="11" s="1"/>
  <c r="E17" i="11"/>
  <c r="F24" i="12"/>
  <c r="F23" i="12"/>
  <c r="F22" i="12"/>
  <c r="F21" i="12"/>
  <c r="E12" i="11"/>
  <c r="F25" i="12" l="1"/>
  <c r="D17" i="11" s="1"/>
  <c r="F17" i="11" s="1"/>
  <c r="D11" i="11"/>
  <c r="D10" i="11"/>
  <c r="F11" i="11" l="1"/>
  <c r="F10" i="11"/>
  <c r="F8" i="12"/>
  <c r="F9" i="12"/>
  <c r="F10" i="12"/>
  <c r="F11" i="12"/>
  <c r="F12" i="12" l="1"/>
  <c r="D12" i="11" s="1"/>
  <c r="F12" i="11" s="1"/>
  <c r="F20" i="11"/>
  <c r="F27" i="11" l="1"/>
</calcChain>
</file>

<file path=xl/sharedStrings.xml><?xml version="1.0" encoding="utf-8"?>
<sst xmlns="http://schemas.openxmlformats.org/spreadsheetml/2006/main" count="76" uniqueCount="48">
  <si>
    <t>Onderdeel</t>
  </si>
  <si>
    <t>Concern Inkoop gemeente Hilversum</t>
  </si>
  <si>
    <t>Naam aanbesteding:</t>
  </si>
  <si>
    <t>Kenmerk: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</si>
  <si>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</si>
  <si>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</si>
  <si>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</si>
  <si>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</si>
  <si>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</si>
  <si>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Auteur:</t>
  </si>
  <si>
    <t>Handtekening 
tekenbevoegde</t>
  </si>
  <si>
    <t>Bijlage 3 Invulformulier tarieven</t>
  </si>
  <si>
    <t>Tarief</t>
  </si>
  <si>
    <t>Uitvoeren opiniepeilingen</t>
  </si>
  <si>
    <t>Implementatiekosten</t>
  </si>
  <si>
    <t>Opstartkosten</t>
  </si>
  <si>
    <t>Onderhoudskosten</t>
  </si>
  <si>
    <t>Algemene kosten</t>
  </si>
  <si>
    <t>Per onderzoek</t>
  </si>
  <si>
    <t>Open vragen</t>
  </si>
  <si>
    <t>MC-vragen</t>
  </si>
  <si>
    <t>Hilversum Monitor</t>
  </si>
  <si>
    <t>Implementatie</t>
  </si>
  <si>
    <t>Onderhoud</t>
  </si>
  <si>
    <t>Uitvoering</t>
  </si>
  <si>
    <t>Fictieve inschrijfprijs</t>
  </si>
  <si>
    <t>Aantal</t>
  </si>
  <si>
    <t>Totaal</t>
  </si>
  <si>
    <t>Stellingen</t>
  </si>
  <si>
    <t>Extra diensten</t>
  </si>
  <si>
    <t>Statistische toets op verzoek</t>
  </si>
  <si>
    <t>Overig</t>
  </si>
  <si>
    <t>Burgerpanel</t>
  </si>
  <si>
    <t>Overzicht alle tarieven</t>
  </si>
  <si>
    <t>Datum:</t>
  </si>
  <si>
    <t>eenmalig</t>
  </si>
  <si>
    <t>jaarlijks</t>
  </si>
  <si>
    <t>Ondernemerspanel</t>
  </si>
  <si>
    <t>Verzenden uitnodigingen</t>
  </si>
  <si>
    <t>Verzenden rappel</t>
  </si>
  <si>
    <t>Rapportage</t>
  </si>
  <si>
    <t>Portokosten retouren</t>
  </si>
  <si>
    <t>Infographic</t>
  </si>
  <si>
    <t>Kaartje (grafische weergave)</t>
  </si>
  <si>
    <t xml:space="preserve">Naam Inschrijver               </t>
  </si>
  <si>
    <t>Drukkosten vast</t>
  </si>
  <si>
    <t>Drukkosten variabel</t>
  </si>
  <si>
    <t>Overige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</si>
</sst>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* #,##0_ ;_ * \-#,##0_ ;_ * &quot;-&quot;??_ ;_ @_ "/>
    <numFmt numFmtId="166" formatCode="[$-413]d\ mmmm\ 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0" xfId="0" applyBorder="1" applyAlignment="1" applyProtection="1">
      <alignment horizontal="left" vertical="center" indent="2"/>
    </xf>
    <xf numFmtId="14" fontId="0" fillId="0" borderId="0" xfId="0" applyNumberFormat="1" applyBorder="1" applyAlignment="1" applyProtection="1">
      <alignment horizontal="left" vertical="center" indent="2"/>
    </xf>
    <xf numFmtId="0" fontId="0" fillId="0" borderId="0" xfId="0" applyBorder="1"/>
    <xf numFmtId="0" fontId="5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vertical="center"/>
    </xf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Border="1" applyAlignment="1">
      <alignment horizontal="center"/>
    </xf>
    <xf numFmtId="0" fontId="1" fillId="2" borderId="0" xfId="0" applyNumberFormat="1" applyFont="1" applyFill="1" applyBorder="1" applyAlignment="1"/>
    <xf numFmtId="44" fontId="0" fillId="0" borderId="0" xfId="0" applyNumberFormat="1" applyBorder="1"/>
    <xf numFmtId="165" fontId="0" fillId="0" borderId="0" xfId="1" applyNumberFormat="1" applyFont="1" applyBorder="1"/>
    <xf numFmtId="0" fontId="0" fillId="0" borderId="0" xfId="0" applyProtection="1"/>
    <xf numFmtId="44" fontId="0" fillId="3" borderId="4" xfId="2" applyFont="1" applyFill="1" applyBorder="1" applyProtection="1">
      <protection locked="0"/>
    </xf>
    <xf numFmtId="0" fontId="0" fillId="5" borderId="0" xfId="0" applyFill="1" applyProtection="1"/>
    <xf numFmtId="1" fontId="0" fillId="0" borderId="0" xfId="0" applyNumberFormat="1" applyFill="1" applyBorder="1"/>
    <xf numFmtId="0" fontId="0" fillId="6" borderId="0" xfId="0" applyFill="1" applyProtection="1"/>
    <xf numFmtId="44" fontId="0" fillId="3" borderId="0" xfId="2" applyFont="1" applyFill="1" applyBorder="1" applyProtection="1">
      <protection locked="0"/>
    </xf>
    <xf numFmtId="0" fontId="0" fillId="5" borderId="0" xfId="0" applyFill="1" applyAlignment="1" applyProtection="1">
      <alignment horizontal="center"/>
    </xf>
    <xf numFmtId="0" fontId="1" fillId="5" borderId="0" xfId="0" applyFont="1" applyFill="1" applyProtection="1"/>
    <xf numFmtId="44" fontId="0" fillId="5" borderId="0" xfId="2" applyFont="1" applyFill="1" applyProtection="1"/>
    <xf numFmtId="44" fontId="0" fillId="5" borderId="4" xfId="2" applyFont="1" applyFill="1" applyBorder="1" applyProtection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>
      <alignment horizontal="center" vertical="center"/>
    </xf>
    <xf numFmtId="0" fontId="1" fillId="0" borderId="8" xfId="0" applyFont="1" applyBorder="1"/>
    <xf numFmtId="164" fontId="0" fillId="0" borderId="9" xfId="0" applyNumberFormat="1" applyBorder="1"/>
    <xf numFmtId="0" fontId="0" fillId="0" borderId="8" xfId="0" applyBorder="1"/>
    <xf numFmtId="0" fontId="1" fillId="0" borderId="8" xfId="0" applyFont="1" applyFill="1" applyBorder="1"/>
    <xf numFmtId="0" fontId="0" fillId="0" borderId="8" xfId="0" applyFill="1" applyBorder="1"/>
    <xf numFmtId="164" fontId="0" fillId="0" borderId="9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/>
    </xf>
    <xf numFmtId="0" fontId="5" fillId="0" borderId="19" xfId="0" applyFont="1" applyBorder="1" applyAlignment="1">
      <alignment vertical="center" wrapText="1"/>
    </xf>
    <xf numFmtId="0" fontId="5" fillId="0" borderId="11" xfId="0" applyFont="1" applyFill="1" applyBorder="1" applyAlignment="1" applyProtection="1">
      <alignment horizontal="right" vertical="center" wrapText="1"/>
    </xf>
    <xf numFmtId="0" fontId="0" fillId="0" borderId="9" xfId="0" applyBorder="1"/>
    <xf numFmtId="0" fontId="3" fillId="0" borderId="0" xfId="0" applyFont="1" applyBorder="1" applyAlignment="1">
      <alignment vertical="center"/>
    </xf>
    <xf numFmtId="0" fontId="0" fillId="0" borderId="11" xfId="0" applyBorder="1" applyAlignment="1" applyProtection="1">
      <alignment horizontal="left" vertical="center" indent="2"/>
    </xf>
    <xf numFmtId="165" fontId="0" fillId="5" borderId="0" xfId="1" applyNumberFormat="1" applyFont="1" applyFill="1" applyProtection="1"/>
    <xf numFmtId="44" fontId="0" fillId="5" borderId="0" xfId="0" applyNumberFormat="1" applyFill="1" applyProtection="1"/>
    <xf numFmtId="44" fontId="0" fillId="5" borderId="4" xfId="2" applyNumberFormat="1" applyFont="1" applyFill="1" applyBorder="1" applyProtection="1"/>
    <xf numFmtId="0" fontId="0" fillId="0" borderId="0" xfId="0" applyFill="1" applyProtection="1"/>
    <xf numFmtId="0" fontId="0" fillId="0" borderId="8" xfId="0" applyFill="1" applyBorder="1" applyProtection="1"/>
    <xf numFmtId="1" fontId="1" fillId="2" borderId="11" xfId="0" applyNumberFormat="1" applyFont="1" applyFill="1" applyBorder="1"/>
    <xf numFmtId="164" fontId="1" fillId="2" borderId="22" xfId="0" applyNumberFormat="1" applyFont="1" applyFill="1" applyBorder="1"/>
    <xf numFmtId="0" fontId="1" fillId="2" borderId="12" xfId="0" applyNumberFormat="1" applyFont="1" applyFill="1" applyBorder="1" applyAlignment="1"/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5" fillId="0" borderId="1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7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NumberFormat="1" applyFill="1" applyBorder="1" applyAlignment="1" applyProtection="1">
      <alignment horizontal="center" vertical="center"/>
      <protection locked="0"/>
    </xf>
    <xf numFmtId="0" fontId="0" fillId="3" borderId="2" xfId="0" applyNumberFormat="1" applyFill="1" applyBorder="1" applyAlignment="1" applyProtection="1">
      <alignment horizontal="center" vertical="center"/>
      <protection locked="0"/>
    </xf>
    <xf numFmtId="0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166" fontId="0" fillId="0" borderId="0" xfId="0" applyNumberFormat="1" applyBorder="1" applyAlignment="1" applyProtection="1">
      <alignment horizontal="left" vertical="center" indent="2"/>
    </xf>
    <xf numFmtId="166" fontId="0" fillId="3" borderId="3" xfId="0" applyNumberFormat="1" applyFill="1" applyBorder="1" applyAlignment="1" applyProtection="1">
      <alignment horizontal="center"/>
      <protection locked="0"/>
    </xf>
    <xf numFmtId="166" fontId="0" fillId="3" borderId="20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left"/>
    </xf>
    <xf numFmtId="0" fontId="0" fillId="3" borderId="0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5" fillId="0" borderId="1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7" fillId="4" borderId="0" xfId="0" applyFont="1" applyFill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438150</xdr:rowOff>
    </xdr:from>
    <xdr:to>
      <xdr:col>5</xdr:col>
      <xdr:colOff>715496</xdr:colOff>
      <xdr:row>0</xdr:row>
      <xdr:rowOff>1095375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438150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34"/>
  <sheetViews>
    <sheetView tabSelected="1" zoomScaleNormal="100" workbookViewId="0">
      <selection activeCell="B1" sqref="B1:G1"/>
    </sheetView>
  </sheetViews>
  <sheetFormatPr defaultRowHeight="15" x14ac:dyDescent="0.25"/>
  <cols>
    <col min="1" max="1" width="8.7109375" style="1" customWidth="1"/>
    <col min="2" max="2" width="13.28515625" style="1" customWidth="1"/>
    <col min="3" max="3" width="12.42578125" style="1" customWidth="1"/>
    <col min="4" max="4" width="14.28515625" style="1" customWidth="1"/>
    <col min="5" max="5" width="8.5703125" style="1" customWidth="1"/>
    <col min="6" max="6" width="14.28515625" style="1" customWidth="1"/>
    <col min="7" max="7" width="20.42578125" style="1" customWidth="1"/>
    <col min="8" max="8" width="8.7109375" style="1" customWidth="1"/>
    <col min="9" max="16384" width="9.140625" style="1"/>
  </cols>
  <sheetData>
    <row r="1" spans="1:8" ht="120" customHeight="1" x14ac:dyDescent="0.25">
      <c r="B1" s="53"/>
      <c r="C1" s="54"/>
      <c r="D1" s="54"/>
      <c r="E1" s="54"/>
      <c r="F1" s="54"/>
      <c r="G1" s="55"/>
    </row>
    <row r="2" spans="1:8" ht="80.25" customHeight="1" x14ac:dyDescent="0.25">
      <c r="B2" s="56" t="s">
        <v>11</v>
      </c>
      <c r="C2" s="57"/>
      <c r="D2" s="57"/>
      <c r="E2" s="57"/>
      <c r="F2" s="57"/>
      <c r="G2" s="58"/>
    </row>
    <row r="3" spans="1:8" ht="30" customHeight="1" x14ac:dyDescent="0.25">
      <c r="B3" s="67" t="s">
        <v>9</v>
      </c>
      <c r="C3" s="68"/>
      <c r="D3" s="2" t="s">
        <v>1</v>
      </c>
      <c r="E3" s="2"/>
      <c r="F3" s="2"/>
      <c r="G3" s="42"/>
    </row>
    <row r="4" spans="1:8" ht="30" customHeight="1" x14ac:dyDescent="0.25">
      <c r="B4" s="67" t="s">
        <v>34</v>
      </c>
      <c r="C4" s="68"/>
      <c r="D4" s="74">
        <v>44893</v>
      </c>
      <c r="E4" s="74"/>
      <c r="F4" s="3"/>
      <c r="G4" s="42"/>
    </row>
    <row r="5" spans="1:8" ht="30" customHeight="1" x14ac:dyDescent="0.25">
      <c r="B5" s="67" t="s">
        <v>2</v>
      </c>
      <c r="C5" s="68"/>
      <c r="D5" s="2" t="s">
        <v>13</v>
      </c>
      <c r="E5" s="43"/>
      <c r="F5" s="2"/>
      <c r="G5" s="42"/>
    </row>
    <row r="6" spans="1:8" ht="30" customHeight="1" thickBot="1" x14ac:dyDescent="0.3">
      <c r="B6" s="69" t="s">
        <v>3</v>
      </c>
      <c r="C6" s="70"/>
      <c r="D6" s="44">
        <v>1204786</v>
      </c>
      <c r="E6" s="44"/>
      <c r="F6" s="44"/>
      <c r="G6" s="37"/>
    </row>
    <row r="7" spans="1:8" ht="15.75" x14ac:dyDescent="0.25">
      <c r="A7" s="4"/>
      <c r="B7" s="71" t="s">
        <v>33</v>
      </c>
      <c r="C7" s="72"/>
      <c r="D7" s="72"/>
      <c r="E7" s="72"/>
      <c r="F7" s="72"/>
      <c r="G7" s="73"/>
      <c r="H7" s="4"/>
    </row>
    <row r="8" spans="1:8" x14ac:dyDescent="0.25">
      <c r="A8" s="4"/>
      <c r="B8" s="27" t="s">
        <v>0</v>
      </c>
      <c r="C8" s="14"/>
      <c r="D8" s="14" t="s">
        <v>12</v>
      </c>
      <c r="E8" s="10" t="s">
        <v>26</v>
      </c>
      <c r="F8" s="10" t="s">
        <v>27</v>
      </c>
      <c r="G8" s="28"/>
      <c r="H8" s="4"/>
    </row>
    <row r="9" spans="1:8" x14ac:dyDescent="0.25">
      <c r="A9" s="4"/>
      <c r="B9" s="29" t="s">
        <v>32</v>
      </c>
      <c r="C9" s="4"/>
      <c r="D9" s="4"/>
      <c r="E9" s="11"/>
      <c r="F9" s="13"/>
      <c r="G9" s="30"/>
      <c r="H9" s="4"/>
    </row>
    <row r="10" spans="1:8" x14ac:dyDescent="0.25">
      <c r="A10" s="4"/>
      <c r="B10" s="31" t="s">
        <v>22</v>
      </c>
      <c r="C10" s="4"/>
      <c r="D10" s="15">
        <f>Tarieven!D4</f>
        <v>0</v>
      </c>
      <c r="E10" s="16">
        <v>1</v>
      </c>
      <c r="F10" s="15">
        <f>D10*E10</f>
        <v>0</v>
      </c>
      <c r="G10" s="30"/>
      <c r="H10" s="4"/>
    </row>
    <row r="11" spans="1:8" x14ac:dyDescent="0.25">
      <c r="A11" s="4"/>
      <c r="B11" s="31" t="s">
        <v>23</v>
      </c>
      <c r="C11" s="4"/>
      <c r="D11" s="15">
        <f>Tarieven!D5</f>
        <v>0</v>
      </c>
      <c r="E11" s="16">
        <v>4</v>
      </c>
      <c r="F11" s="15">
        <f t="shared" ref="F11:F20" si="0">D11*E11</f>
        <v>0</v>
      </c>
      <c r="G11" s="30"/>
      <c r="H11" s="4"/>
    </row>
    <row r="12" spans="1:8" x14ac:dyDescent="0.25">
      <c r="A12" s="4"/>
      <c r="B12" s="31" t="s">
        <v>24</v>
      </c>
      <c r="C12" s="4"/>
      <c r="D12" s="15">
        <f>Tarieven!F12</f>
        <v>0</v>
      </c>
      <c r="E12" s="16">
        <f>4*6</f>
        <v>24</v>
      </c>
      <c r="F12" s="15">
        <f>D12*E12</f>
        <v>0</v>
      </c>
      <c r="G12" s="30"/>
      <c r="H12" s="4"/>
    </row>
    <row r="13" spans="1:8" ht="4.5" customHeight="1" x14ac:dyDescent="0.25">
      <c r="A13" s="4"/>
      <c r="B13" s="31"/>
      <c r="C13" s="4"/>
      <c r="D13" s="15"/>
      <c r="E13" s="16"/>
      <c r="F13" s="15"/>
      <c r="G13" s="30"/>
      <c r="H13" s="4"/>
    </row>
    <row r="14" spans="1:8" x14ac:dyDescent="0.25">
      <c r="A14" s="4"/>
      <c r="B14" s="29" t="s">
        <v>37</v>
      </c>
      <c r="C14" s="4"/>
      <c r="D14" s="15"/>
      <c r="E14" s="16"/>
      <c r="F14" s="15"/>
      <c r="G14" s="30"/>
      <c r="H14" s="4"/>
    </row>
    <row r="15" spans="1:8" x14ac:dyDescent="0.25">
      <c r="A15" s="4"/>
      <c r="B15" s="31" t="s">
        <v>22</v>
      </c>
      <c r="C15" s="4"/>
      <c r="D15" s="15">
        <f>Tarieven!D17</f>
        <v>0</v>
      </c>
      <c r="E15" s="16">
        <v>1</v>
      </c>
      <c r="F15" s="15">
        <f t="shared" ref="F15:F17" si="1">D15*E15</f>
        <v>0</v>
      </c>
      <c r="G15" s="30"/>
      <c r="H15" s="4"/>
    </row>
    <row r="16" spans="1:8" x14ac:dyDescent="0.25">
      <c r="A16" s="4"/>
      <c r="B16" s="31" t="s">
        <v>23</v>
      </c>
      <c r="C16" s="4"/>
      <c r="D16" s="15">
        <f>Tarieven!D18</f>
        <v>0</v>
      </c>
      <c r="E16" s="16">
        <v>4</v>
      </c>
      <c r="F16" s="15">
        <f t="shared" si="1"/>
        <v>0</v>
      </c>
      <c r="G16" s="30"/>
      <c r="H16" s="4"/>
    </row>
    <row r="17" spans="1:8" x14ac:dyDescent="0.25">
      <c r="A17" s="4"/>
      <c r="B17" s="31" t="s">
        <v>24</v>
      </c>
      <c r="C17" s="4"/>
      <c r="D17" s="15">
        <f>Tarieven!F25</f>
        <v>0</v>
      </c>
      <c r="E17" s="16">
        <f>4*3</f>
        <v>12</v>
      </c>
      <c r="F17" s="15">
        <f t="shared" si="1"/>
        <v>0</v>
      </c>
      <c r="G17" s="30"/>
      <c r="H17" s="4"/>
    </row>
    <row r="18" spans="1:8" ht="4.5" customHeight="1" x14ac:dyDescent="0.25">
      <c r="A18" s="4"/>
      <c r="B18" s="31"/>
      <c r="C18" s="4"/>
      <c r="D18" s="15"/>
      <c r="E18" s="16"/>
      <c r="F18" s="15"/>
      <c r="G18" s="30"/>
      <c r="H18" s="4"/>
    </row>
    <row r="19" spans="1:8" ht="15" customHeight="1" x14ac:dyDescent="0.25">
      <c r="B19" s="32" t="s">
        <v>21</v>
      </c>
      <c r="C19" s="4"/>
      <c r="D19" s="4"/>
      <c r="E19" s="11"/>
      <c r="F19" s="13"/>
      <c r="G19" s="30"/>
    </row>
    <row r="20" spans="1:8" x14ac:dyDescent="0.25">
      <c r="B20" s="33" t="s">
        <v>24</v>
      </c>
      <c r="C20" s="4"/>
      <c r="D20" s="15">
        <f>Tarieven!F35</f>
        <v>0</v>
      </c>
      <c r="E20" s="20">
        <v>4</v>
      </c>
      <c r="F20" s="15">
        <f t="shared" si="0"/>
        <v>0</v>
      </c>
      <c r="G20" s="30"/>
    </row>
    <row r="21" spans="1:8" ht="4.5" customHeight="1" x14ac:dyDescent="0.25">
      <c r="B21" s="33"/>
      <c r="C21" s="4"/>
      <c r="D21" s="15"/>
      <c r="E21" s="20"/>
      <c r="F21" s="15"/>
      <c r="G21" s="30"/>
    </row>
    <row r="22" spans="1:8" x14ac:dyDescent="0.25">
      <c r="B22" s="32" t="s">
        <v>31</v>
      </c>
      <c r="C22" s="4"/>
      <c r="D22" s="15"/>
      <c r="E22" s="12"/>
      <c r="F22" s="15"/>
      <c r="G22" s="34"/>
    </row>
    <row r="23" spans="1:8" x14ac:dyDescent="0.25">
      <c r="B23" s="49" t="s">
        <v>30</v>
      </c>
      <c r="C23" s="4"/>
      <c r="D23" s="15">
        <f>Tarieven!F38</f>
        <v>0</v>
      </c>
      <c r="E23" s="20">
        <v>4</v>
      </c>
      <c r="F23" s="15">
        <f>D23*E23</f>
        <v>0</v>
      </c>
      <c r="G23" s="34"/>
    </row>
    <row r="24" spans="1:8" x14ac:dyDescent="0.25">
      <c r="B24" s="49" t="s">
        <v>42</v>
      </c>
      <c r="C24" s="4"/>
      <c r="D24" s="15">
        <f>Tarieven!F39</f>
        <v>0</v>
      </c>
      <c r="E24" s="20">
        <v>4</v>
      </c>
      <c r="F24" s="15">
        <f t="shared" ref="F24:F25" si="2">D24*E24</f>
        <v>0</v>
      </c>
      <c r="G24" s="34"/>
    </row>
    <row r="25" spans="1:8" x14ac:dyDescent="0.25">
      <c r="B25" s="49" t="s">
        <v>43</v>
      </c>
      <c r="C25" s="4"/>
      <c r="D25" s="15">
        <f>Tarieven!F40</f>
        <v>0</v>
      </c>
      <c r="E25" s="20">
        <v>4</v>
      </c>
      <c r="F25" s="15">
        <f t="shared" si="2"/>
        <v>0</v>
      </c>
      <c r="G25" s="34"/>
    </row>
    <row r="26" spans="1:8" ht="4.5" customHeight="1" x14ac:dyDescent="0.25">
      <c r="B26" s="33"/>
      <c r="C26" s="4"/>
      <c r="D26" s="15"/>
      <c r="E26" s="20"/>
      <c r="F26" s="15"/>
      <c r="G26" s="34"/>
    </row>
    <row r="27" spans="1:8" ht="15.75" thickBot="1" x14ac:dyDescent="0.3">
      <c r="B27" s="83" t="s">
        <v>25</v>
      </c>
      <c r="C27" s="84"/>
      <c r="D27" s="84"/>
      <c r="E27" s="50"/>
      <c r="F27" s="51">
        <f>SUM(F9:F25)</f>
        <v>0</v>
      </c>
      <c r="G27" s="52"/>
    </row>
    <row r="28" spans="1:8" ht="5.25" customHeight="1" thickBot="1" x14ac:dyDescent="0.3">
      <c r="B28" s="35"/>
      <c r="C28" s="36"/>
      <c r="D28" s="36"/>
      <c r="E28" s="36"/>
      <c r="F28" s="36"/>
      <c r="G28" s="37"/>
    </row>
    <row r="29" spans="1:8" ht="69.75" customHeight="1" x14ac:dyDescent="0.25">
      <c r="B29" s="81" t="s">
        <v>44</v>
      </c>
      <c r="C29" s="82"/>
      <c r="D29" s="38" t="s">
        <v>4</v>
      </c>
      <c r="E29" s="61"/>
      <c r="F29" s="61"/>
      <c r="G29" s="62"/>
    </row>
    <row r="30" spans="1:8" x14ac:dyDescent="0.25">
      <c r="B30" s="87" t="s">
        <v>5</v>
      </c>
      <c r="C30" s="88"/>
      <c r="D30" s="6" t="s">
        <v>4</v>
      </c>
      <c r="E30" s="63"/>
      <c r="F30" s="63"/>
      <c r="G30" s="64"/>
    </row>
    <row r="31" spans="1:8" x14ac:dyDescent="0.25">
      <c r="B31" s="59" t="s">
        <v>6</v>
      </c>
      <c r="C31" s="60"/>
      <c r="D31" s="60"/>
      <c r="E31" s="65"/>
      <c r="F31" s="65"/>
      <c r="G31" s="66"/>
    </row>
    <row r="32" spans="1:8" ht="18.75" customHeight="1" x14ac:dyDescent="0.25">
      <c r="B32" s="39" t="s">
        <v>7</v>
      </c>
      <c r="C32" s="8"/>
      <c r="D32" s="7" t="s">
        <v>4</v>
      </c>
      <c r="E32" s="85"/>
      <c r="F32" s="85"/>
      <c r="G32" s="86"/>
    </row>
    <row r="33" spans="2:7" ht="18.75" customHeight="1" x14ac:dyDescent="0.25">
      <c r="B33" s="40" t="s">
        <v>8</v>
      </c>
      <c r="C33" s="9"/>
      <c r="D33" s="5" t="s">
        <v>4</v>
      </c>
      <c r="E33" s="75"/>
      <c r="F33" s="75"/>
      <c r="G33" s="76"/>
    </row>
    <row r="34" spans="2:7" ht="18.75" customHeight="1" thickBot="1" x14ac:dyDescent="0.3">
      <c r="B34" s="79" t="s">
        <v>10</v>
      </c>
      <c r="C34" s="80"/>
      <c r="D34" s="41" t="s">
        <v>4</v>
      </c>
      <c r="E34" s="77"/>
      <c r="F34" s="77"/>
      <c r="G34" s="78"/>
    </row>
  </sheetData>
  <sheetProtection algorithmName="SHA-512" hashValue="wYszfFRTYy3H+OvpAudhafw8IUr2hPK6IXT3RnlWuGkaSK7vbKmOT4WMYJ/VRdDYSqc6BHr1TxPACpPTISVeJw==" saltValue="TTSzEYx3vqqfIcpVrBWY2g==" spinCount="100000" sheet="1" objects="1" scenarios="1"/>
  <mergeCells count="18">
    <mergeCell ref="E33:G33"/>
    <mergeCell ref="E34:G34"/>
    <mergeCell ref="B34:C34"/>
    <mergeCell ref="B29:C29"/>
    <mergeCell ref="B27:D27"/>
    <mergeCell ref="E32:G32"/>
    <mergeCell ref="B30:C30"/>
    <mergeCell ref="B1:G1"/>
    <mergeCell ref="B2:G2"/>
    <mergeCell ref="B31:D31"/>
    <mergeCell ref="E29:G29"/>
    <mergeCell ref="E30:G31"/>
    <mergeCell ref="B3:C3"/>
    <mergeCell ref="B4:C4"/>
    <mergeCell ref="B5:C5"/>
    <mergeCell ref="B6:C6"/>
    <mergeCell ref="B7:G7"/>
    <mergeCell ref="D4:E4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H40"/>
  <sheetViews>
    <sheetView zoomScaleNormal="100" workbookViewId="0">
      <selection activeCell="B1" sqref="B1:F1"/>
    </sheetView>
  </sheetViews>
  <sheetFormatPr defaultRowHeight="15" x14ac:dyDescent="0.25"/>
  <cols>
    <col min="1" max="1" width="11.42578125" style="17" customWidth="1"/>
    <col min="2" max="2" width="3.42578125" style="17" customWidth="1"/>
    <col min="3" max="3" width="24" style="17" customWidth="1"/>
    <col min="4" max="4" width="11.42578125" style="17" customWidth="1"/>
    <col min="5" max="5" width="7.42578125" style="17" customWidth="1"/>
    <col min="6" max="6" width="14.7109375" style="17" customWidth="1"/>
    <col min="7" max="7" width="11.42578125" style="17" customWidth="1"/>
    <col min="8" max="16384" width="9.140625" style="17"/>
  </cols>
  <sheetData>
    <row r="1" spans="2:6" x14ac:dyDescent="0.25">
      <c r="B1" s="89" t="s">
        <v>32</v>
      </c>
      <c r="C1" s="89"/>
      <c r="D1" s="89"/>
      <c r="E1" s="89"/>
      <c r="F1" s="89"/>
    </row>
    <row r="2" spans="2:6" x14ac:dyDescent="0.25">
      <c r="B2" s="19"/>
      <c r="C2" s="19"/>
      <c r="D2" s="19" t="s">
        <v>12</v>
      </c>
      <c r="E2" s="23" t="s">
        <v>26</v>
      </c>
      <c r="F2" s="19"/>
    </row>
    <row r="3" spans="2:6" ht="15.75" thickBot="1" x14ac:dyDescent="0.3">
      <c r="B3" s="19"/>
      <c r="C3" s="24" t="s">
        <v>17</v>
      </c>
      <c r="D3" s="19"/>
      <c r="E3" s="19"/>
      <c r="F3" s="19"/>
    </row>
    <row r="4" spans="2:6" ht="15.75" thickBot="1" x14ac:dyDescent="0.3">
      <c r="B4" s="19"/>
      <c r="C4" s="19" t="s">
        <v>14</v>
      </c>
      <c r="D4" s="18">
        <v>0</v>
      </c>
      <c r="E4" s="19"/>
      <c r="F4" s="19" t="s">
        <v>35</v>
      </c>
    </row>
    <row r="5" spans="2:6" ht="15.75" thickBot="1" x14ac:dyDescent="0.3">
      <c r="B5" s="19"/>
      <c r="C5" s="19" t="s">
        <v>16</v>
      </c>
      <c r="D5" s="18">
        <v>0</v>
      </c>
      <c r="E5" s="19"/>
      <c r="F5" s="19" t="s">
        <v>36</v>
      </c>
    </row>
    <row r="6" spans="2:6" x14ac:dyDescent="0.25">
      <c r="B6" s="19"/>
      <c r="C6" s="19"/>
      <c r="D6" s="25"/>
      <c r="E6" s="19"/>
      <c r="F6" s="25"/>
    </row>
    <row r="7" spans="2:6" x14ac:dyDescent="0.25">
      <c r="B7" s="19"/>
      <c r="C7" s="24" t="s">
        <v>18</v>
      </c>
      <c r="D7" s="25"/>
      <c r="E7" s="19"/>
      <c r="F7" s="25"/>
    </row>
    <row r="8" spans="2:6" x14ac:dyDescent="0.25">
      <c r="B8" s="19"/>
      <c r="C8" s="19" t="s">
        <v>15</v>
      </c>
      <c r="D8" s="22">
        <v>0</v>
      </c>
      <c r="E8" s="19">
        <v>1</v>
      </c>
      <c r="F8" s="25">
        <f>D8*E8</f>
        <v>0</v>
      </c>
    </row>
    <row r="9" spans="2:6" x14ac:dyDescent="0.25">
      <c r="B9" s="19"/>
      <c r="C9" s="19" t="s">
        <v>20</v>
      </c>
      <c r="D9" s="22">
        <v>0</v>
      </c>
      <c r="E9" s="19">
        <v>6</v>
      </c>
      <c r="F9" s="25">
        <f>D9*E9</f>
        <v>0</v>
      </c>
    </row>
    <row r="10" spans="2:6" x14ac:dyDescent="0.25">
      <c r="B10" s="19"/>
      <c r="C10" s="19" t="s">
        <v>28</v>
      </c>
      <c r="D10" s="22">
        <v>0</v>
      </c>
      <c r="E10" s="19">
        <v>1</v>
      </c>
      <c r="F10" s="25">
        <f>D10*E10</f>
        <v>0</v>
      </c>
    </row>
    <row r="11" spans="2:6" ht="15.75" thickBot="1" x14ac:dyDescent="0.3">
      <c r="B11" s="19"/>
      <c r="C11" s="19" t="s">
        <v>19</v>
      </c>
      <c r="D11" s="22">
        <v>0</v>
      </c>
      <c r="E11" s="19">
        <v>3</v>
      </c>
      <c r="F11" s="25">
        <f>D11*E11</f>
        <v>0</v>
      </c>
    </row>
    <row r="12" spans="2:6" ht="15.75" thickBot="1" x14ac:dyDescent="0.3">
      <c r="B12" s="19"/>
      <c r="C12" s="19"/>
      <c r="D12" s="19"/>
      <c r="E12" s="19"/>
      <c r="F12" s="26">
        <f>SUM(F8:F11)</f>
        <v>0</v>
      </c>
    </row>
    <row r="13" spans="2:6" x14ac:dyDescent="0.25">
      <c r="B13" s="21"/>
      <c r="C13" s="21"/>
      <c r="D13" s="21"/>
      <c r="E13" s="21"/>
      <c r="F13" s="21"/>
    </row>
    <row r="14" spans="2:6" x14ac:dyDescent="0.25">
      <c r="B14" s="89" t="s">
        <v>37</v>
      </c>
      <c r="C14" s="89"/>
      <c r="D14" s="89"/>
      <c r="E14" s="89"/>
      <c r="F14" s="89"/>
    </row>
    <row r="15" spans="2:6" x14ac:dyDescent="0.25">
      <c r="B15" s="19"/>
      <c r="C15" s="19"/>
      <c r="D15" s="19" t="s">
        <v>12</v>
      </c>
      <c r="E15" s="23" t="s">
        <v>26</v>
      </c>
      <c r="F15" s="19"/>
    </row>
    <row r="16" spans="2:6" ht="15.75" thickBot="1" x14ac:dyDescent="0.3">
      <c r="B16" s="19"/>
      <c r="C16" s="24" t="s">
        <v>17</v>
      </c>
      <c r="D16" s="19"/>
      <c r="E16" s="19"/>
      <c r="F16" s="19"/>
    </row>
    <row r="17" spans="1:8" ht="15.75" thickBot="1" x14ac:dyDescent="0.3">
      <c r="B17" s="19"/>
      <c r="C17" s="19" t="s">
        <v>14</v>
      </c>
      <c r="D17" s="18">
        <v>0</v>
      </c>
      <c r="E17" s="19"/>
      <c r="F17" s="19" t="s">
        <v>35</v>
      </c>
    </row>
    <row r="18" spans="1:8" ht="15.75" thickBot="1" x14ac:dyDescent="0.3">
      <c r="B18" s="19"/>
      <c r="C18" s="19" t="s">
        <v>16</v>
      </c>
      <c r="D18" s="18">
        <v>0</v>
      </c>
      <c r="E18" s="19"/>
      <c r="F18" s="19" t="s">
        <v>36</v>
      </c>
    </row>
    <row r="19" spans="1:8" x14ac:dyDescent="0.25">
      <c r="B19" s="19"/>
      <c r="C19" s="19"/>
      <c r="D19" s="25"/>
      <c r="E19" s="19"/>
      <c r="F19" s="25"/>
    </row>
    <row r="20" spans="1:8" x14ac:dyDescent="0.25">
      <c r="B20" s="19"/>
      <c r="C20" s="24" t="s">
        <v>18</v>
      </c>
      <c r="D20" s="25"/>
      <c r="E20" s="19"/>
      <c r="F20" s="25"/>
    </row>
    <row r="21" spans="1:8" x14ac:dyDescent="0.25">
      <c r="B21" s="19"/>
      <c r="C21" s="19" t="s">
        <v>15</v>
      </c>
      <c r="D21" s="22">
        <v>0</v>
      </c>
      <c r="E21" s="19">
        <v>1</v>
      </c>
      <c r="F21" s="25">
        <f>D21*E21</f>
        <v>0</v>
      </c>
    </row>
    <row r="22" spans="1:8" x14ac:dyDescent="0.25">
      <c r="B22" s="19"/>
      <c r="C22" s="19" t="s">
        <v>20</v>
      </c>
      <c r="D22" s="22">
        <v>0</v>
      </c>
      <c r="E22" s="19">
        <v>6</v>
      </c>
      <c r="F22" s="25">
        <f>D22*E22</f>
        <v>0</v>
      </c>
    </row>
    <row r="23" spans="1:8" x14ac:dyDescent="0.25">
      <c r="B23" s="19"/>
      <c r="C23" s="19" t="s">
        <v>28</v>
      </c>
      <c r="D23" s="22">
        <v>0</v>
      </c>
      <c r="E23" s="19">
        <v>1</v>
      </c>
      <c r="F23" s="25">
        <f>D23*E23</f>
        <v>0</v>
      </c>
    </row>
    <row r="24" spans="1:8" ht="15.75" thickBot="1" x14ac:dyDescent="0.3">
      <c r="B24" s="19"/>
      <c r="C24" s="19" t="s">
        <v>19</v>
      </c>
      <c r="D24" s="22">
        <v>0</v>
      </c>
      <c r="E24" s="19">
        <v>3</v>
      </c>
      <c r="F24" s="25">
        <f>D24*E24</f>
        <v>0</v>
      </c>
    </row>
    <row r="25" spans="1:8" ht="15.75" thickBot="1" x14ac:dyDescent="0.3">
      <c r="B25" s="19"/>
      <c r="C25" s="19"/>
      <c r="D25" s="19"/>
      <c r="E25" s="19"/>
      <c r="F25" s="26">
        <f>SUM(F21:F24)</f>
        <v>0</v>
      </c>
    </row>
    <row r="26" spans="1:8" x14ac:dyDescent="0.25">
      <c r="A26" s="48"/>
      <c r="B26" s="48"/>
      <c r="C26" s="48"/>
      <c r="D26" s="48"/>
      <c r="E26" s="48"/>
      <c r="F26" s="48"/>
      <c r="G26" s="48"/>
      <c r="H26" s="48"/>
    </row>
    <row r="27" spans="1:8" x14ac:dyDescent="0.25">
      <c r="A27" s="48"/>
      <c r="B27" s="89" t="s">
        <v>21</v>
      </c>
      <c r="C27" s="89"/>
      <c r="D27" s="89"/>
      <c r="E27" s="89"/>
      <c r="F27" s="89"/>
      <c r="G27" s="48"/>
      <c r="H27" s="48"/>
    </row>
    <row r="28" spans="1:8" x14ac:dyDescent="0.25">
      <c r="A28" s="48"/>
      <c r="B28" s="19"/>
      <c r="C28" s="19" t="s">
        <v>45</v>
      </c>
      <c r="D28" s="22">
        <v>0</v>
      </c>
      <c r="E28" s="45">
        <v>1</v>
      </c>
      <c r="F28" s="46">
        <f>D28*E28</f>
        <v>0</v>
      </c>
      <c r="G28" s="48"/>
      <c r="H28" s="48"/>
    </row>
    <row r="29" spans="1:8" x14ac:dyDescent="0.25">
      <c r="A29" s="48"/>
      <c r="B29" s="19"/>
      <c r="C29" s="19" t="s">
        <v>46</v>
      </c>
      <c r="D29" s="22">
        <v>0</v>
      </c>
      <c r="E29" s="45">
        <v>10500</v>
      </c>
      <c r="F29" s="46">
        <f>D29*E29</f>
        <v>0</v>
      </c>
      <c r="G29" s="48"/>
      <c r="H29" s="48"/>
    </row>
    <row r="30" spans="1:8" x14ac:dyDescent="0.25">
      <c r="A30" s="48"/>
      <c r="B30" s="19"/>
      <c r="C30" s="19" t="s">
        <v>38</v>
      </c>
      <c r="D30" s="22">
        <v>0</v>
      </c>
      <c r="E30" s="45">
        <v>10500</v>
      </c>
      <c r="F30" s="46">
        <f>D30*E30</f>
        <v>0</v>
      </c>
      <c r="G30" s="48"/>
      <c r="H30" s="48"/>
    </row>
    <row r="31" spans="1:8" x14ac:dyDescent="0.25">
      <c r="A31" s="48"/>
      <c r="B31" s="19"/>
      <c r="C31" s="19" t="s">
        <v>39</v>
      </c>
      <c r="D31" s="22">
        <v>0</v>
      </c>
      <c r="E31" s="45">
        <f>E30*0.8</f>
        <v>8400</v>
      </c>
      <c r="F31" s="46">
        <f t="shared" ref="F31:F34" si="0">D31*E31</f>
        <v>0</v>
      </c>
      <c r="G31" s="48"/>
      <c r="H31" s="48"/>
    </row>
    <row r="32" spans="1:8" x14ac:dyDescent="0.25">
      <c r="A32" s="48"/>
      <c r="B32" s="19"/>
      <c r="C32" s="19" t="s">
        <v>41</v>
      </c>
      <c r="D32" s="22">
        <v>0</v>
      </c>
      <c r="E32" s="45">
        <f>E30*0.3*0.5</f>
        <v>1575</v>
      </c>
      <c r="F32" s="46">
        <f t="shared" si="0"/>
        <v>0</v>
      </c>
      <c r="G32" s="48"/>
      <c r="H32" s="48"/>
    </row>
    <row r="33" spans="1:8" x14ac:dyDescent="0.25">
      <c r="A33" s="48"/>
      <c r="B33" s="19"/>
      <c r="C33" s="19" t="s">
        <v>40</v>
      </c>
      <c r="D33" s="22">
        <v>0</v>
      </c>
      <c r="E33" s="45">
        <v>1</v>
      </c>
      <c r="F33" s="46">
        <f t="shared" si="0"/>
        <v>0</v>
      </c>
      <c r="G33" s="48"/>
      <c r="H33" s="48"/>
    </row>
    <row r="34" spans="1:8" ht="15.75" thickBot="1" x14ac:dyDescent="0.3">
      <c r="A34" s="48"/>
      <c r="B34" s="19"/>
      <c r="C34" s="19" t="s">
        <v>47</v>
      </c>
      <c r="D34" s="22">
        <v>0</v>
      </c>
      <c r="E34" s="45">
        <v>1</v>
      </c>
      <c r="F34" s="46">
        <f t="shared" si="0"/>
        <v>0</v>
      </c>
      <c r="G34" s="48"/>
      <c r="H34" s="48"/>
    </row>
    <row r="35" spans="1:8" ht="15.75" thickBot="1" x14ac:dyDescent="0.3">
      <c r="A35" s="48"/>
      <c r="B35" s="19"/>
      <c r="C35" s="19"/>
      <c r="D35" s="19"/>
      <c r="E35" s="19"/>
      <c r="F35" s="47">
        <f>SUM(F28:F34)</f>
        <v>0</v>
      </c>
      <c r="G35" s="48"/>
      <c r="H35" s="48"/>
    </row>
    <row r="36" spans="1:8" x14ac:dyDescent="0.25">
      <c r="A36" s="48"/>
      <c r="B36" s="48"/>
      <c r="C36" s="48"/>
      <c r="D36" s="48"/>
      <c r="E36" s="48"/>
      <c r="F36" s="48"/>
      <c r="G36" s="48"/>
      <c r="H36" s="48"/>
    </row>
    <row r="37" spans="1:8" ht="15.75" thickBot="1" x14ac:dyDescent="0.3">
      <c r="B37" s="89" t="s">
        <v>29</v>
      </c>
      <c r="C37" s="89"/>
      <c r="D37" s="89"/>
      <c r="E37" s="89"/>
      <c r="F37" s="89"/>
    </row>
    <row r="38" spans="1:8" ht="15.75" thickBot="1" x14ac:dyDescent="0.3">
      <c r="B38" s="19"/>
      <c r="C38" s="19" t="s">
        <v>30</v>
      </c>
      <c r="D38" s="19"/>
      <c r="E38" s="19"/>
      <c r="F38" s="18">
        <v>0</v>
      </c>
    </row>
    <row r="39" spans="1:8" ht="15.75" thickBot="1" x14ac:dyDescent="0.3">
      <c r="B39" s="19"/>
      <c r="C39" s="19" t="s">
        <v>42</v>
      </c>
      <c r="D39" s="19"/>
      <c r="E39" s="19"/>
      <c r="F39" s="18">
        <v>0</v>
      </c>
    </row>
    <row r="40" spans="1:8" ht="15.75" thickBot="1" x14ac:dyDescent="0.3">
      <c r="B40" s="19"/>
      <c r="C40" s="19" t="s">
        <v>43</v>
      </c>
      <c r="D40" s="19"/>
      <c r="E40" s="19"/>
      <c r="F40" s="18">
        <v>0</v>
      </c>
    </row>
  </sheetData>
  <sheetProtection algorithmName="SHA-512" hashValue="SeGQAXBP9Jqfe8mP99ooQKcGzoYlXknrq+QKAzusyrP1kAFNgMWnDe/mAnag7JU49K6DTjBYEUwwO5vEjjTHfg==" saltValue="O7woCwD0LR3xVnYBriY87Q==" spinCount="100000" sheet="1" objects="1" scenarios="1"/>
  <mergeCells count="4">
    <mergeCell ref="B1:F1"/>
    <mergeCell ref="B27:F27"/>
    <mergeCell ref="B37:F37"/>
    <mergeCell ref="B14:F14"/>
  </mergeCells>
  <dataValidations count="1">
    <dataValidation type="decimal" errorStyle="warning" operator="greaterThan" allowBlank="1" showInputMessage="1" showErrorMessage="1" errorTitle="Irreële prijs" error="Een prijs van nul euro of negatieve prijzen wordt/worden niet geacht reëel en transparant te zijn._x000a_Zzie paragraaf 2.8.1 onder 10 van het bestek." sqref="D4:D5 D8:D11 F28:F34 F38:F40 D17:D18 D21:D24 D28:D34" xr:uid="{00000000-0002-0000-0100-000000000000}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Inschrijfprijs</vt:lpstr>
      <vt:lpstr>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Muller, Jasper</dc:creator>
  <cp:lastModifiedBy>Muller, Jasper</cp:lastModifiedBy>
  <cp:lastPrinted>2022-11-28T10:32:11Z</cp:lastPrinted>
  <dcterms:created xsi:type="dcterms:W3CDTF">2017-08-02T08:14:18Z</dcterms:created>
  <dcterms:modified xsi:type="dcterms:W3CDTF">2022-11-28T10:45:54Z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