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ton.francois\Documents\HRM\tender uzk\"/>
    </mc:Choice>
  </mc:AlternateContent>
  <xr:revisionPtr revIDLastSave="0" documentId="8_{1C3D4F4C-F22F-43FD-9116-13FA73F7E55E}" xr6:coauthVersionLast="47" xr6:coauthVersionMax="47" xr10:uidLastSave="{00000000-0000-0000-0000-000000000000}"/>
  <bookViews>
    <workbookView xWindow="-120" yWindow="-120" windowWidth="29040" windowHeight="15840" activeTab="1" xr2:uid="{00000000-000D-0000-FFFF-FFFF00000000}"/>
  </bookViews>
  <sheets>
    <sheet name="bijlage 6, categorie I" sheetId="1" r:id="rId1"/>
    <sheet name="bijlage 6, categorie II" sheetId="2" r:id="rId2"/>
    <sheet name="bijlage 2, overzicht fict prijs" sheetId="3" r:id="rId3"/>
  </sheets>
  <definedNames>
    <definedName name="_xlnm.Print_Area" localSheetId="2">'bijlage 2, overzicht fict prijs'!$B$1:$K$24</definedName>
    <definedName name="_xlnm.Print_Area" localSheetId="0">'bijlage 6, categorie I'!$A$1:$M$52</definedName>
    <definedName name="_xlnm.Print_Area" localSheetId="1">'bijlage 6, categorie II'!$A$1:$M$49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 l="1"/>
  <c r="K14" i="3" s="1"/>
  <c r="K15" i="3" s="1"/>
  <c r="B9" i="2" l="1"/>
  <c r="K38" i="2"/>
  <c r="K31" i="2"/>
  <c r="K17" i="2"/>
  <c r="K14" i="2"/>
  <c r="K9" i="2"/>
  <c r="M9" i="2" s="1"/>
  <c r="H38" i="2"/>
  <c r="H31" i="2"/>
  <c r="H17" i="2"/>
  <c r="H14" i="2"/>
  <c r="H9" i="2"/>
  <c r="J9" i="2" s="1"/>
  <c r="E38" i="2"/>
  <c r="E31" i="2"/>
  <c r="E17" i="2"/>
  <c r="E14" i="2"/>
  <c r="E9" i="2"/>
  <c r="K38" i="1"/>
  <c r="K31" i="1"/>
  <c r="K17" i="1"/>
  <c r="K14" i="1"/>
  <c r="K9" i="1"/>
  <c r="H38" i="1"/>
  <c r="H31" i="1"/>
  <c r="H17" i="1"/>
  <c r="H14" i="1"/>
  <c r="H9" i="1"/>
  <c r="E38" i="1"/>
  <c r="E31" i="1"/>
  <c r="E17" i="1"/>
  <c r="E14" i="1"/>
  <c r="E9" i="1"/>
  <c r="G9" i="1" s="1"/>
  <c r="I5" i="1"/>
  <c r="C5" i="1"/>
  <c r="I5" i="2"/>
  <c r="C5" i="2"/>
  <c r="C9" i="2" s="1"/>
  <c r="J12" i="3"/>
  <c r="J11" i="3"/>
  <c r="J10" i="3"/>
  <c r="J9" i="3"/>
  <c r="I11" i="3"/>
  <c r="I9" i="3"/>
  <c r="J8" i="3"/>
  <c r="J7" i="3"/>
  <c r="J6" i="3"/>
  <c r="J5" i="3"/>
  <c r="I8" i="3"/>
  <c r="I7" i="3"/>
  <c r="I6" i="3"/>
  <c r="I5" i="3"/>
  <c r="I12" i="3"/>
  <c r="I10" i="3"/>
  <c r="G12" i="3"/>
  <c r="L5" i="2" s="1"/>
  <c r="G10" i="3"/>
  <c r="F5" i="2" s="1"/>
  <c r="G8" i="3"/>
  <c r="L5" i="1" s="1"/>
  <c r="G6" i="3"/>
  <c r="F5" i="1" s="1"/>
  <c r="F5" i="3"/>
  <c r="F6" i="3"/>
  <c r="F7" i="3"/>
  <c r="F8" i="3"/>
  <c r="F9" i="3"/>
  <c r="F11" i="3"/>
  <c r="F12" i="3"/>
  <c r="E13" i="3"/>
  <c r="B38" i="2"/>
  <c r="B31" i="2"/>
  <c r="B17" i="2"/>
  <c r="B14" i="2"/>
  <c r="B17" i="1"/>
  <c r="B9" i="1"/>
  <c r="B38" i="1"/>
  <c r="B31" i="1"/>
  <c r="B14" i="1"/>
  <c r="C14" i="2" l="1"/>
  <c r="C17" i="2" s="1"/>
  <c r="C31" i="2" s="1"/>
  <c r="C38" i="2" s="1"/>
  <c r="C40" i="2" s="1"/>
  <c r="B40" i="2" s="1"/>
  <c r="H9" i="3" s="1"/>
  <c r="K9" i="3" s="1"/>
  <c r="L9" i="1"/>
  <c r="L14" i="1" s="1"/>
  <c r="L17" i="1" s="1"/>
  <c r="L31" i="1" s="1"/>
  <c r="L38" i="1" s="1"/>
  <c r="I9" i="1"/>
  <c r="I14" i="1" s="1"/>
  <c r="I17" i="1" s="1"/>
  <c r="I31" i="1" s="1"/>
  <c r="I38" i="1" s="1"/>
  <c r="C9" i="1"/>
  <c r="C14" i="1" s="1"/>
  <c r="C17" i="1" s="1"/>
  <c r="C31" i="1" s="1"/>
  <c r="C38" i="1" s="1"/>
  <c r="F9" i="2"/>
  <c r="F14" i="2" s="1"/>
  <c r="F17" i="2" s="1"/>
  <c r="F31" i="2" s="1"/>
  <c r="F38" i="2" s="1"/>
  <c r="F40" i="2" s="1"/>
  <c r="E40" i="2" s="1"/>
  <c r="H10" i="3" s="1"/>
  <c r="K10" i="3" s="1"/>
  <c r="G13" i="3"/>
  <c r="D9" i="2"/>
  <c r="D14" i="2" s="1"/>
  <c r="D17" i="2" s="1"/>
  <c r="D31" i="2" s="1"/>
  <c r="D38" i="2" s="1"/>
  <c r="D40" i="2" s="1"/>
  <c r="J14" i="2"/>
  <c r="J17" i="2" s="1"/>
  <c r="J31" i="2" s="1"/>
  <c r="J38" i="2" s="1"/>
  <c r="J40" i="2" s="1"/>
  <c r="G9" i="2"/>
  <c r="G14" i="2" s="1"/>
  <c r="G17" i="2" s="1"/>
  <c r="G31" i="2" s="1"/>
  <c r="G38" i="2" s="1"/>
  <c r="G40" i="2" s="1"/>
  <c r="J9" i="1"/>
  <c r="J14" i="1" s="1"/>
  <c r="J17" i="1" s="1"/>
  <c r="J31" i="1" s="1"/>
  <c r="J38" i="1" s="1"/>
  <c r="J40" i="1" s="1"/>
  <c r="M9" i="1"/>
  <c r="M14" i="1" s="1"/>
  <c r="M17" i="1" s="1"/>
  <c r="M31" i="1" s="1"/>
  <c r="M38" i="1" s="1"/>
  <c r="M40" i="1" s="1"/>
  <c r="M14" i="2"/>
  <c r="M17" i="2" s="1"/>
  <c r="M31" i="2" s="1"/>
  <c r="M38" i="2" s="1"/>
  <c r="M40" i="2" s="1"/>
  <c r="I9" i="2"/>
  <c r="I14" i="2" s="1"/>
  <c r="I17" i="2" s="1"/>
  <c r="I31" i="2" s="1"/>
  <c r="I38" i="2" s="1"/>
  <c r="I40" i="2" s="1"/>
  <c r="H40" i="2" s="1"/>
  <c r="H11" i="3" s="1"/>
  <c r="K11" i="3" s="1"/>
  <c r="L9" i="2"/>
  <c r="L14" i="2" s="1"/>
  <c r="L17" i="2" s="1"/>
  <c r="L31" i="2" s="1"/>
  <c r="L38" i="2" s="1"/>
  <c r="L40" i="2" s="1"/>
  <c r="K40" i="2" s="1"/>
  <c r="H12" i="3" s="1"/>
  <c r="K12" i="3" s="1"/>
  <c r="G14" i="1"/>
  <c r="G17" i="1" s="1"/>
  <c r="G31" i="1" s="1"/>
  <c r="G38" i="1" s="1"/>
  <c r="G40" i="1" s="1"/>
  <c r="F9" i="1"/>
  <c r="F14" i="1" s="1"/>
  <c r="F17" i="1" s="1"/>
  <c r="F31" i="1" s="1"/>
  <c r="F38" i="1" s="1"/>
  <c r="D9" i="1"/>
  <c r="D14" i="1" s="1"/>
  <c r="D17" i="1" s="1"/>
  <c r="D31" i="1" s="1"/>
  <c r="D38" i="1" s="1"/>
  <c r="D40" i="1" s="1"/>
  <c r="L40" i="1" l="1"/>
  <c r="K40" i="1" s="1"/>
  <c r="H8" i="3" s="1"/>
  <c r="K8" i="3" s="1"/>
  <c r="F40" i="1"/>
  <c r="E40" i="1" s="1"/>
  <c r="H6" i="3" s="1"/>
  <c r="K6" i="3" s="1"/>
  <c r="I40" i="1"/>
  <c r="H40" i="1" s="1"/>
  <c r="H7" i="3" s="1"/>
  <c r="K7" i="3" s="1"/>
  <c r="C40" i="1"/>
  <c r="B40" i="1" s="1"/>
  <c r="H5" i="3" s="1"/>
  <c r="K5" i="3" s="1"/>
  <c r="K13" i="3" l="1"/>
</calcChain>
</file>

<file path=xl/sharedStrings.xml><?xml version="1.0" encoding="utf-8"?>
<sst xmlns="http://schemas.openxmlformats.org/spreadsheetml/2006/main" count="142" uniqueCount="72">
  <si>
    <t>Wachtdagcompensatie</t>
  </si>
  <si>
    <t>Aanvullende ZW</t>
  </si>
  <si>
    <t>Pensioen</t>
  </si>
  <si>
    <t>Scholing</t>
  </si>
  <si>
    <t>Sociaal fonds</t>
  </si>
  <si>
    <t>WAO/WIA landelijke basispremie</t>
  </si>
  <si>
    <t>WGA Gedifferentieerde premie</t>
  </si>
  <si>
    <t>ZVW</t>
  </si>
  <si>
    <t>Brutoloon (Fictief) reguliere uren</t>
  </si>
  <si>
    <t>ZW Flex</t>
  </si>
  <si>
    <t>Transitievergoeding Migratie</t>
  </si>
  <si>
    <t>Transitievergoeding Regulier</t>
  </si>
  <si>
    <t>vakantiebijslag</t>
  </si>
  <si>
    <t>vakantiedagen</t>
  </si>
  <si>
    <t xml:space="preserve">feestdagen </t>
  </si>
  <si>
    <t>kort verzuim/ bijzonder verlof</t>
  </si>
  <si>
    <t>Sociale lasten</t>
  </si>
  <si>
    <t>Reserveringen en voorzieningen</t>
  </si>
  <si>
    <t>WW-premie</t>
  </si>
  <si>
    <t xml:space="preserve">leegloop en verzuim/ziekte </t>
  </si>
  <si>
    <t xml:space="preserve">Overige </t>
  </si>
  <si>
    <t xml:space="preserve">marge </t>
  </si>
  <si>
    <t>Omrekenfactor maximaal 2 decimalen (in te vullen in inschrijfstaat per categorie en per fase)</t>
  </si>
  <si>
    <t>Plaats</t>
  </si>
  <si>
    <t>Datum</t>
  </si>
  <si>
    <t>Inschrijver</t>
  </si>
  <si>
    <t>Rechtsgeldig vertegenwoordiger</t>
  </si>
  <si>
    <t>categorie en fase</t>
  </si>
  <si>
    <t>Handtekening</t>
  </si>
  <si>
    <t>Functie</t>
  </si>
  <si>
    <t>CAO Beroepsgoederenvervoer (TLN)</t>
  </si>
  <si>
    <t>Berekening Omrekenfactor Inhuur Flexwerkers UZB</t>
  </si>
  <si>
    <t>Normale uren niet chauffeurs fase A</t>
  </si>
  <si>
    <t>Normale uren niet chauffeurs fase B</t>
  </si>
  <si>
    <t>Overuren niet chauffeurs fase B</t>
  </si>
  <si>
    <t>Overuren niet chauffeurs fase A</t>
  </si>
  <si>
    <t>Normale uren Chauffeurs fase A</t>
  </si>
  <si>
    <t>Overuren Chauffeurs fase A</t>
  </si>
  <si>
    <t>Normale uren Chauffeurs fase B</t>
  </si>
  <si>
    <t>Overuren Chauffeurs fase B</t>
  </si>
  <si>
    <t>fase A</t>
  </si>
  <si>
    <t>fase B</t>
  </si>
  <si>
    <t>std uren</t>
  </si>
  <si>
    <t>overuren</t>
  </si>
  <si>
    <t>brutoloon</t>
  </si>
  <si>
    <t>% levering</t>
  </si>
  <si>
    <t>omrekenfactor</t>
  </si>
  <si>
    <t># uur</t>
  </si>
  <si>
    <t>uitkomst</t>
  </si>
  <si>
    <t>Fase</t>
  </si>
  <si>
    <t>Soort uren</t>
  </si>
  <si>
    <t>Overige t.w.:</t>
  </si>
  <si>
    <t>Scholing incl verplichte scholing</t>
  </si>
  <si>
    <t>opslag doorleen</t>
  </si>
  <si>
    <t>% doorleen max.*</t>
  </si>
  <si>
    <t xml:space="preserve">Overige t.w.: </t>
  </si>
  <si>
    <t>Maximaal % doorleen (max. 100%)</t>
  </si>
  <si>
    <t>Opslag op Omrekenfactor (punten)*</t>
  </si>
  <si>
    <t>Het Maximaal % doorleen is het percentage uren tov het totaal in deze categorie dat wordt betrokken van een collega flexleverancier. Dit % is het maximum waarvoor de opslag op de omrekenfactor wordt vergoed door opdrachtgever. De Opdrachtnemer mag meer dan het opgegeven % via doorleen leveren, maar hiervoor de extra opslag op de omrekenfactor niet doorbelasten aan opdrachtgever. Indien opdrachtnemer en doorlener tot dezelfde bedrijvengroep behoren of een zelfde eigenaar hebben dan wordt dit niet beschouwd als doorlenen en wordt de extra opslag niet vergoed.</t>
  </si>
  <si>
    <t>alles op basis van fictieve cijfers / inschattingen waaraan geen rechten ontleend kunnen worden</t>
  </si>
  <si>
    <t>Categorie II</t>
  </si>
  <si>
    <t>Categorie I</t>
  </si>
  <si>
    <t>Inschrijfstaat Inhuur Flexwerkers 2022/TS/EU/Inhuur flexwerkers</t>
  </si>
  <si>
    <t xml:space="preserve">Tarieven zijn inclusief alle eisen, wensen en daarbij behorende kosten incl.  vakantiedagen, vakantietoeslag, adv, transitievergoeding, bijzonder verlof, bureaumarge, ziekte, kort verzuim, wettelijke en sociale lasten, feestdagen (opsomming is niet limitatief).    
</t>
  </si>
  <si>
    <t>Niet chauffeurs, categorie I</t>
  </si>
  <si>
    <t>Chauffeurs, categorie II</t>
  </si>
  <si>
    <t>Totaal overzicht omrekenfactoren en daarmee basis t.b.v. weging prijs excl. Kortingen op kwaliteitsweging.</t>
  </si>
  <si>
    <t>NB Inschrijver dient alle blauw gearceerde cellen in te vullen o.b.v. kosten, wettelijke premies en reserveringen niveau 2023.</t>
  </si>
  <si>
    <t>Totaal fictieve inschrijfprijs zonder kortingen</t>
  </si>
  <si>
    <t>Opleidingstraject chauffeursopleiding (rijbewijs C met code 95) inclusief de organisatie en coördinatie conform pve (max. EUR. 3.500,-)</t>
  </si>
  <si>
    <t>Subtotaal fictieve inschrijfprijs zonder kortingen</t>
  </si>
  <si>
    <t>Maximaal % doorleen (max.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</si>
</sst>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0.0%"/>
  </numFmts>
  <fonts count="16" x14ac:knownFonts="1">
    <font>
      <sz val="11"/>
      <color theme="1"/>
      <name val="Calibri"/>
      <family val="2"/>
      <scheme val="minor"/>
    </font>
    <font>
      <sz val="11"/>
      <color theme="1"/>
      <name val="Calibri"/>
      <family val="2"/>
      <scheme val="minor"/>
    </font>
    <font>
      <sz val="9"/>
      <color theme="1"/>
      <name val="Arial"/>
      <family val="2"/>
    </font>
    <font>
      <sz val="9"/>
      <name val="Arial"/>
      <family val="2"/>
    </font>
    <font>
      <b/>
      <sz val="9"/>
      <color indexed="8"/>
      <name val="Arial"/>
      <family val="2"/>
    </font>
    <font>
      <b/>
      <sz val="9"/>
      <name val="Arial"/>
      <family val="2"/>
    </font>
    <font>
      <sz val="9"/>
      <color indexed="8"/>
      <name val="Arial"/>
      <family val="2"/>
    </font>
    <font>
      <u/>
      <sz val="9"/>
      <name val="Arial"/>
      <family val="2"/>
    </font>
    <font>
      <sz val="11"/>
      <color theme="1"/>
      <name val="Arial"/>
      <family val="2"/>
    </font>
    <font>
      <b/>
      <sz val="9"/>
      <color theme="1"/>
      <name val="Arial"/>
      <family val="2"/>
    </font>
    <font>
      <b/>
      <sz val="10"/>
      <name val="Arial"/>
      <family val="2"/>
    </font>
    <font>
      <sz val="10"/>
      <color theme="1"/>
      <name val="Arial"/>
      <family val="2"/>
    </font>
    <font>
      <b/>
      <sz val="11"/>
      <color theme="1"/>
      <name val="Calibri"/>
      <family val="2"/>
      <scheme val="minor"/>
    </font>
    <font>
      <b/>
      <sz val="16"/>
      <color theme="1"/>
      <name val="Arial"/>
      <family val="2"/>
    </font>
    <font>
      <sz val="18"/>
      <color theme="1"/>
      <name val="Arial"/>
      <family val="2"/>
    </font>
    <font>
      <b/>
      <sz val="20"/>
      <color theme="1"/>
      <name val="Arial"/>
      <family val="2"/>
    </font>
  </fonts>
  <fills count="7">
    <fill>
      <patternFill patternType="none"/>
    </fill>
    <fill>
      <patternFill patternType="gray125"/>
    </fill>
    <fill>
      <patternFill patternType="solid">
        <fgColor theme="8" tint="0.79998168889431442"/>
        <bgColor indexed="64"/>
      </patternFill>
    </fill>
    <fill>
      <patternFill patternType="solid">
        <fgColor rgb="FFFFC0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38">
    <xf numFmtId="0" fontId="0" fillId="0" borderId="0" xfId="0"/>
    <xf numFmtId="9" fontId="3" fillId="0" borderId="6" xfId="2" applyFont="1" applyFill="1" applyBorder="1" applyProtection="1">
      <protection hidden="1"/>
    </xf>
    <xf numFmtId="0" fontId="6" fillId="0" borderId="1" xfId="0" applyFont="1" applyBorder="1" applyProtection="1">
      <protection hidden="1"/>
    </xf>
    <xf numFmtId="10" fontId="3" fillId="0" borderId="6" xfId="0" applyNumberFormat="1" applyFont="1" applyBorder="1"/>
    <xf numFmtId="9" fontId="3" fillId="0" borderId="6" xfId="2" applyFont="1" applyFill="1" applyBorder="1"/>
    <xf numFmtId="0" fontId="6" fillId="0" borderId="1" xfId="0" quotePrefix="1" applyFont="1" applyBorder="1" applyProtection="1">
      <protection hidden="1"/>
    </xf>
    <xf numFmtId="10" fontId="3" fillId="0" borderId="6" xfId="2" applyNumberFormat="1" applyFont="1" applyFill="1" applyBorder="1" applyProtection="1">
      <protection hidden="1"/>
    </xf>
    <xf numFmtId="9" fontId="7" fillId="0" borderId="6" xfId="2" applyFont="1" applyFill="1" applyBorder="1" applyProtection="1">
      <protection hidden="1"/>
    </xf>
    <xf numFmtId="0" fontId="2" fillId="0" borderId="6" xfId="0" applyFont="1" applyBorder="1"/>
    <xf numFmtId="0" fontId="8" fillId="0" borderId="0" xfId="0" applyFont="1"/>
    <xf numFmtId="0" fontId="5" fillId="0" borderId="4" xfId="0" applyFont="1" applyBorder="1" applyProtection="1">
      <protection hidden="1"/>
    </xf>
    <xf numFmtId="10" fontId="5" fillId="0" borderId="3" xfId="2" applyNumberFormat="1" applyFont="1" applyFill="1" applyBorder="1" applyProtection="1">
      <protection hidden="1"/>
    </xf>
    <xf numFmtId="0" fontId="4" fillId="0" borderId="1" xfId="0" applyFont="1" applyBorder="1" applyAlignment="1" applyProtection="1">
      <alignment horizontal="left"/>
      <protection hidden="1"/>
    </xf>
    <xf numFmtId="0" fontId="3" fillId="0" borderId="1" xfId="0" applyFont="1" applyBorder="1" applyAlignment="1">
      <alignment horizontal="left"/>
    </xf>
    <xf numFmtId="10" fontId="5" fillId="0" borderId="8" xfId="0" applyNumberFormat="1" applyFont="1" applyBorder="1" applyProtection="1">
      <protection hidden="1"/>
    </xf>
    <xf numFmtId="44" fontId="5" fillId="0" borderId="2" xfId="3" applyFont="1" applyFill="1" applyBorder="1" applyAlignment="1" applyProtection="1">
      <protection hidden="1"/>
    </xf>
    <xf numFmtId="0" fontId="4" fillId="0" borderId="1" xfId="0" applyFont="1" applyBorder="1" applyProtection="1">
      <protection hidden="1"/>
    </xf>
    <xf numFmtId="0" fontId="5" fillId="0" borderId="1" xfId="0" applyFont="1" applyBorder="1" applyProtection="1">
      <protection hidden="1"/>
    </xf>
    <xf numFmtId="10" fontId="5" fillId="0" borderId="6" xfId="2" applyNumberFormat="1" applyFont="1" applyFill="1" applyBorder="1" applyProtection="1">
      <protection hidden="1"/>
    </xf>
    <xf numFmtId="0" fontId="0" fillId="0" borderId="6" xfId="0" applyBorder="1"/>
    <xf numFmtId="44" fontId="5" fillId="0" borderId="2" xfId="3" applyFont="1" applyFill="1" applyBorder="1" applyAlignment="1"/>
    <xf numFmtId="44" fontId="9" fillId="0" borderId="2" xfId="3" applyFont="1" applyFill="1" applyBorder="1" applyAlignment="1"/>
    <xf numFmtId="10" fontId="5" fillId="0" borderId="3" xfId="2" applyNumberFormat="1" applyFont="1" applyFill="1" applyBorder="1" applyAlignment="1" applyProtection="1">
      <alignment horizontal="right" vertical="center"/>
      <protection hidden="1"/>
    </xf>
    <xf numFmtId="2" fontId="10" fillId="3" borderId="3" xfId="3" applyNumberFormat="1" applyFont="1" applyFill="1" applyBorder="1" applyAlignment="1" applyProtection="1">
      <alignment horizontal="center" vertical="center"/>
      <protection hidden="1"/>
    </xf>
    <xf numFmtId="0" fontId="3" fillId="0" borderId="1" xfId="0" applyFont="1" applyBorder="1" applyAlignment="1">
      <alignment horizontal="left" wrapText="1"/>
    </xf>
    <xf numFmtId="0" fontId="10" fillId="3" borderId="4" xfId="0" applyFont="1" applyFill="1" applyBorder="1" applyAlignment="1" applyProtection="1">
      <alignment horizontal="left" vertical="center" wrapText="1"/>
      <protection hidden="1"/>
    </xf>
    <xf numFmtId="44" fontId="5" fillId="0" borderId="5" xfId="3" applyFont="1" applyFill="1" applyBorder="1" applyAlignment="1" applyProtection="1">
      <protection hidden="1"/>
    </xf>
    <xf numFmtId="44" fontId="0" fillId="0" borderId="2" xfId="0" applyNumberFormat="1" applyBorder="1"/>
    <xf numFmtId="44" fontId="0" fillId="0" borderId="2" xfId="3" applyFont="1" applyBorder="1" applyAlignment="1"/>
    <xf numFmtId="44" fontId="5" fillId="0" borderId="5" xfId="3" applyFont="1" applyFill="1" applyBorder="1" applyAlignment="1" applyProtection="1">
      <alignment horizontal="right" vertical="center"/>
      <protection hidden="1"/>
    </xf>
    <xf numFmtId="43" fontId="5" fillId="0" borderId="3" xfId="1" applyFont="1" applyFill="1" applyBorder="1" applyProtection="1">
      <protection hidden="1"/>
    </xf>
    <xf numFmtId="43" fontId="5" fillId="0" borderId="6" xfId="1" applyFont="1" applyFill="1" applyBorder="1" applyProtection="1">
      <protection hidden="1"/>
    </xf>
    <xf numFmtId="10" fontId="3" fillId="0" borderId="6" xfId="0" applyNumberFormat="1" applyFont="1" applyBorder="1" applyProtection="1">
      <protection hidden="1"/>
    </xf>
    <xf numFmtId="10" fontId="3" fillId="2" borderId="9" xfId="0" applyNumberFormat="1" applyFont="1" applyFill="1" applyBorder="1" applyProtection="1">
      <protection locked="0" hidden="1"/>
    </xf>
    <xf numFmtId="10" fontId="3" fillId="2" borderId="3" xfId="2" applyNumberFormat="1" applyFont="1" applyFill="1" applyBorder="1" applyProtection="1">
      <protection locked="0" hidden="1"/>
    </xf>
    <xf numFmtId="10" fontId="3" fillId="2" borderId="3" xfId="0" applyNumberFormat="1" applyFont="1" applyFill="1" applyBorder="1" applyAlignment="1" applyProtection="1">
      <alignment horizontal="right"/>
      <protection locked="0"/>
    </xf>
    <xf numFmtId="10" fontId="3" fillId="2" borderId="3" xfId="0" applyNumberFormat="1" applyFont="1" applyFill="1" applyBorder="1" applyAlignment="1" applyProtection="1">
      <alignment horizontal="right" wrapText="1"/>
      <protection locked="0"/>
    </xf>
    <xf numFmtId="10" fontId="3" fillId="2" borderId="10" xfId="0" applyNumberFormat="1" applyFont="1" applyFill="1" applyBorder="1" applyAlignment="1" applyProtection="1">
      <alignment horizontal="right"/>
      <protection locked="0"/>
    </xf>
    <xf numFmtId="10" fontId="3" fillId="2" borderId="6" xfId="0" applyNumberFormat="1" applyFont="1" applyFill="1" applyBorder="1" applyAlignment="1" applyProtection="1">
      <alignment horizontal="right"/>
      <protection locked="0"/>
    </xf>
    <xf numFmtId="10" fontId="5" fillId="0" borderId="6" xfId="0" applyNumberFormat="1" applyFont="1" applyBorder="1" applyProtection="1">
      <protection hidden="1"/>
    </xf>
    <xf numFmtId="10" fontId="6" fillId="2" borderId="3" xfId="0" applyNumberFormat="1" applyFont="1" applyFill="1" applyBorder="1" applyProtection="1">
      <protection locked="0" hidden="1"/>
    </xf>
    <xf numFmtId="10" fontId="6" fillId="2" borderId="9" xfId="0" applyNumberFormat="1" applyFont="1" applyFill="1" applyBorder="1" applyProtection="1">
      <protection locked="0" hidden="1"/>
    </xf>
    <xf numFmtId="0" fontId="0" fillId="0" borderId="0" xfId="0" applyAlignment="1">
      <alignment wrapText="1"/>
    </xf>
    <xf numFmtId="44" fontId="5" fillId="0" borderId="0" xfId="3" applyFont="1" applyFill="1" applyBorder="1" applyAlignment="1" applyProtection="1">
      <alignment horizontal="right" vertical="center"/>
      <protection hidden="1"/>
    </xf>
    <xf numFmtId="10" fontId="5" fillId="0" borderId="0" xfId="2" applyNumberFormat="1" applyFont="1" applyFill="1" applyBorder="1" applyAlignment="1" applyProtection="1">
      <alignment horizontal="right" vertical="center"/>
      <protection hidden="1"/>
    </xf>
    <xf numFmtId="0" fontId="2" fillId="0" borderId="1" xfId="0" applyFont="1" applyBorder="1" applyAlignment="1">
      <alignment horizontal="left"/>
    </xf>
    <xf numFmtId="0" fontId="10" fillId="3" borderId="15" xfId="0" applyFont="1" applyFill="1" applyBorder="1" applyAlignment="1" applyProtection="1">
      <alignment horizontal="left" vertical="center" wrapText="1"/>
      <protection hidden="1"/>
    </xf>
    <xf numFmtId="0" fontId="10" fillId="3" borderId="16" xfId="0" applyFont="1" applyFill="1" applyBorder="1" applyAlignment="1" applyProtection="1">
      <alignment horizontal="left" vertical="center" wrapText="1"/>
      <protection hidden="1"/>
    </xf>
    <xf numFmtId="0" fontId="9" fillId="6" borderId="7" xfId="0" applyFont="1" applyFill="1" applyBorder="1" applyAlignment="1">
      <alignment horizontal="center" vertical="center"/>
    </xf>
    <xf numFmtId="0" fontId="9" fillId="6" borderId="5" xfId="0" applyFont="1" applyFill="1" applyBorder="1" applyAlignment="1">
      <alignment horizontal="center" vertical="center"/>
    </xf>
    <xf numFmtId="0" fontId="0" fillId="6" borderId="0" xfId="0" applyFill="1"/>
    <xf numFmtId="0" fontId="0" fillId="6" borderId="3" xfId="0" applyFill="1" applyBorder="1"/>
    <xf numFmtId="0" fontId="14" fillId="0" borderId="0" xfId="0" applyFont="1"/>
    <xf numFmtId="0" fontId="0" fillId="6" borderId="0" xfId="0" applyFill="1" applyAlignment="1">
      <alignment wrapText="1"/>
    </xf>
    <xf numFmtId="10" fontId="3" fillId="2" borderId="9" xfId="0" applyNumberFormat="1" applyFont="1" applyFill="1" applyBorder="1" applyProtection="1">
      <protection locked="0"/>
    </xf>
    <xf numFmtId="9" fontId="10" fillId="2" borderId="3" xfId="2" applyFont="1" applyFill="1" applyBorder="1" applyAlignment="1" applyProtection="1">
      <alignment horizontal="center" vertical="center"/>
      <protection locked="0"/>
    </xf>
    <xf numFmtId="9" fontId="5" fillId="0" borderId="11" xfId="2" applyFont="1" applyFill="1" applyBorder="1" applyAlignment="1" applyProtection="1">
      <alignment horizontal="right" vertical="center"/>
      <protection hidden="1"/>
    </xf>
    <xf numFmtId="9" fontId="5" fillId="0" borderId="12" xfId="2" applyFont="1" applyFill="1" applyBorder="1" applyAlignment="1" applyProtection="1">
      <alignment horizontal="right" vertical="center"/>
      <protection hidden="1"/>
    </xf>
    <xf numFmtId="44" fontId="5" fillId="0" borderId="13" xfId="3" applyFont="1" applyFill="1" applyBorder="1" applyAlignment="1" applyProtection="1">
      <alignment horizontal="right" vertical="center"/>
      <protection hidden="1"/>
    </xf>
    <xf numFmtId="10" fontId="5" fillId="0" borderId="14" xfId="2" applyNumberFormat="1" applyFont="1" applyFill="1" applyBorder="1" applyAlignment="1" applyProtection="1">
      <alignment horizontal="right" vertical="center"/>
      <protection hidden="1"/>
    </xf>
    <xf numFmtId="10" fontId="5" fillId="0" borderId="13" xfId="2" applyNumberFormat="1" applyFont="1" applyFill="1" applyBorder="1" applyAlignment="1" applyProtection="1">
      <alignment horizontal="right" vertical="center"/>
      <protection hidden="1"/>
    </xf>
    <xf numFmtId="10" fontId="5" fillId="0" borderId="8" xfId="0" applyNumberFormat="1" applyFont="1" applyBorder="1"/>
    <xf numFmtId="0" fontId="15" fillId="0" borderId="4" xfId="0" applyFont="1" applyBorder="1"/>
    <xf numFmtId="0" fontId="15" fillId="0" borderId="7" xfId="0" applyFont="1" applyBorder="1"/>
    <xf numFmtId="0" fontId="15" fillId="0" borderId="5" xfId="0" applyFont="1" applyBorder="1"/>
    <xf numFmtId="164" fontId="0" fillId="5" borderId="3" xfId="1" applyNumberFormat="1" applyFont="1" applyFill="1" applyBorder="1" applyAlignment="1" applyProtection="1">
      <alignment wrapText="1"/>
    </xf>
    <xf numFmtId="164" fontId="0" fillId="0" borderId="3" xfId="1" applyNumberFormat="1" applyFont="1" applyBorder="1" applyProtection="1"/>
    <xf numFmtId="43" fontId="0" fillId="0" borderId="3" xfId="1" applyFont="1" applyBorder="1" applyProtection="1"/>
    <xf numFmtId="165" fontId="0" fillId="6" borderId="3" xfId="2" applyNumberFormat="1" applyFont="1" applyFill="1" applyBorder="1" applyProtection="1"/>
    <xf numFmtId="164" fontId="0" fillId="5" borderId="3" xfId="1" applyNumberFormat="1" applyFont="1" applyFill="1" applyBorder="1" applyProtection="1"/>
    <xf numFmtId="0" fontId="10" fillId="0" borderId="0" xfId="0" applyFont="1" applyFill="1" applyBorder="1" applyAlignment="1" applyProtection="1">
      <alignment horizontal="left" vertical="center" wrapText="1"/>
      <protection hidden="1"/>
    </xf>
    <xf numFmtId="9" fontId="10" fillId="0" borderId="0" xfId="2" applyFont="1" applyFill="1" applyBorder="1" applyAlignment="1" applyProtection="1">
      <alignment horizontal="center" vertical="center"/>
      <protection locked="0"/>
    </xf>
    <xf numFmtId="0" fontId="0" fillId="0" borderId="0" xfId="0" applyFill="1"/>
    <xf numFmtId="164" fontId="10" fillId="2" borderId="8" xfId="1" applyNumberFormat="1" applyFont="1" applyFill="1" applyBorder="1" applyAlignment="1" applyProtection="1">
      <alignment horizontal="center" vertical="center"/>
      <protection locked="0"/>
    </xf>
    <xf numFmtId="44" fontId="5" fillId="0" borderId="23" xfId="3" applyFont="1" applyFill="1" applyBorder="1" applyAlignment="1" applyProtection="1">
      <alignment horizontal="right" vertical="center"/>
      <protection hidden="1"/>
    </xf>
    <xf numFmtId="10" fontId="5" fillId="0" borderId="23" xfId="2" applyNumberFormat="1" applyFont="1" applyFill="1" applyBorder="1" applyAlignment="1" applyProtection="1">
      <alignment horizontal="right" vertical="center"/>
      <protection hidden="1"/>
    </xf>
    <xf numFmtId="164" fontId="0" fillId="0" borderId="9" xfId="1" applyNumberFormat="1" applyFont="1" applyBorder="1" applyProtection="1"/>
    <xf numFmtId="164" fontId="0" fillId="6" borderId="9" xfId="1" applyNumberFormat="1" applyFont="1" applyFill="1" applyBorder="1" applyProtection="1"/>
    <xf numFmtId="165" fontId="0" fillId="6" borderId="9" xfId="2" applyNumberFormat="1" applyFont="1" applyFill="1" applyBorder="1" applyProtection="1"/>
    <xf numFmtId="164" fontId="12" fillId="6" borderId="3" xfId="1" applyNumberFormat="1" applyFont="1" applyFill="1" applyBorder="1" applyProtection="1"/>
    <xf numFmtId="164" fontId="12" fillId="6" borderId="10" xfId="1" applyNumberFormat="1" applyFont="1" applyFill="1" applyBorder="1" applyProtection="1"/>
    <xf numFmtId="164" fontId="0" fillId="5" borderId="24" xfId="1" applyNumberFormat="1" applyFont="1" applyFill="1" applyBorder="1" applyProtection="1"/>
    <xf numFmtId="164" fontId="12" fillId="6" borderId="14" xfId="1" applyNumberFormat="1" applyFont="1" applyFill="1" applyBorder="1" applyProtection="1"/>
    <xf numFmtId="43" fontId="12" fillId="6" borderId="3" xfId="1" applyFont="1" applyFill="1" applyBorder="1" applyProtection="1"/>
    <xf numFmtId="43" fontId="12" fillId="6" borderId="7" xfId="1" applyFont="1" applyFill="1" applyBorder="1" applyProtection="1"/>
    <xf numFmtId="164" fontId="12" fillId="6" borderId="7" xfId="1" applyNumberFormat="1" applyFont="1" applyFill="1" applyBorder="1" applyProtection="1"/>
    <xf numFmtId="0" fontId="0" fillId="5" borderId="3" xfId="0" applyFill="1" applyBorder="1" applyAlignment="1" applyProtection="1">
      <alignment wrapText="1"/>
    </xf>
    <xf numFmtId="0" fontId="0" fillId="5" borderId="3" xfId="0" applyFill="1" applyBorder="1" applyProtection="1"/>
    <xf numFmtId="0" fontId="0" fillId="0" borderId="3" xfId="0" applyBorder="1" applyProtection="1"/>
    <xf numFmtId="2" fontId="0" fillId="6" borderId="3" xfId="0" applyNumberFormat="1" applyFill="1" applyBorder="1" applyProtection="1"/>
    <xf numFmtId="0" fontId="12" fillId="6" borderId="3" xfId="0" applyFont="1" applyFill="1" applyBorder="1" applyProtection="1"/>
    <xf numFmtId="0" fontId="0" fillId="6" borderId="3" xfId="0" applyFill="1" applyBorder="1" applyProtection="1"/>
    <xf numFmtId="0" fontId="0" fillId="6" borderId="9" xfId="0" applyFill="1" applyBorder="1" applyProtection="1"/>
    <xf numFmtId="2" fontId="0" fillId="6" borderId="9" xfId="0" applyNumberFormat="1" applyFill="1" applyBorder="1" applyProtection="1"/>
    <xf numFmtId="0" fontId="12" fillId="6" borderId="4" xfId="0" applyFont="1" applyFill="1" applyBorder="1" applyProtection="1"/>
    <xf numFmtId="0" fontId="12" fillId="6" borderId="7" xfId="0" applyFont="1" applyFill="1" applyBorder="1" applyProtection="1"/>
    <xf numFmtId="0" fontId="12" fillId="6" borderId="5" xfId="0" applyFont="1" applyFill="1" applyBorder="1" applyProtection="1"/>
    <xf numFmtId="0" fontId="13" fillId="0" borderId="4" xfId="0" applyFont="1" applyBorder="1" applyAlignment="1">
      <alignment horizontal="left"/>
    </xf>
    <xf numFmtId="0" fontId="13" fillId="0" borderId="7" xfId="0" applyFont="1" applyBorder="1" applyAlignment="1">
      <alignment horizontal="left"/>
    </xf>
    <xf numFmtId="0" fontId="13" fillId="0" borderId="5" xfId="0" applyFont="1" applyBorder="1" applyAlignment="1">
      <alignment horizontal="left"/>
    </xf>
    <xf numFmtId="0" fontId="11" fillId="0" borderId="3" xfId="0" applyFont="1" applyBorder="1" applyAlignment="1">
      <alignment horizontal="left"/>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6" borderId="4" xfId="0" applyFont="1" applyFill="1" applyBorder="1" applyAlignment="1">
      <alignment horizontal="center" vertical="center"/>
    </xf>
    <xf numFmtId="0" fontId="9" fillId="6" borderId="7" xfId="0" applyFont="1" applyFill="1" applyBorder="1" applyAlignment="1">
      <alignment horizontal="center" vertical="center"/>
    </xf>
    <xf numFmtId="0" fontId="2" fillId="6" borderId="4" xfId="0" applyFont="1" applyFill="1" applyBorder="1" applyAlignment="1">
      <alignment horizontal="center"/>
    </xf>
    <xf numFmtId="0" fontId="2" fillId="6" borderId="5" xfId="0" applyFont="1" applyFill="1" applyBorder="1" applyAlignment="1">
      <alignment horizontal="center"/>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2" borderId="4" xfId="0" applyFont="1" applyFill="1" applyBorder="1" applyAlignment="1" applyProtection="1">
      <alignment horizontal="center"/>
      <protection locked="0"/>
    </xf>
    <xf numFmtId="0" fontId="11" fillId="2" borderId="7" xfId="0" applyFont="1" applyFill="1" applyBorder="1" applyAlignment="1" applyProtection="1">
      <alignment horizontal="center"/>
      <protection locked="0"/>
    </xf>
    <xf numFmtId="0" fontId="11" fillId="2" borderId="5" xfId="0" applyFont="1" applyFill="1" applyBorder="1" applyAlignment="1" applyProtection="1">
      <alignment horizontal="center"/>
      <protection locked="0"/>
    </xf>
    <xf numFmtId="0" fontId="11" fillId="0" borderId="4" xfId="0" applyFont="1" applyBorder="1" applyAlignment="1">
      <alignment horizontal="left"/>
    </xf>
    <xf numFmtId="0" fontId="11" fillId="0" borderId="5" xfId="0" applyFont="1" applyBorder="1" applyAlignment="1">
      <alignment horizontal="left"/>
    </xf>
    <xf numFmtId="0" fontId="0" fillId="6" borderId="17" xfId="0" applyFill="1" applyBorder="1" applyAlignment="1">
      <alignment horizontal="left" vertical="top" wrapText="1"/>
    </xf>
    <xf numFmtId="0" fontId="0" fillId="6" borderId="18" xfId="0" applyFill="1" applyBorder="1" applyAlignment="1">
      <alignment horizontal="left" vertical="top" wrapText="1"/>
    </xf>
    <xf numFmtId="0" fontId="0" fillId="6" borderId="0" xfId="0" applyFill="1" applyAlignment="1">
      <alignment horizontal="left" vertical="top" wrapText="1"/>
    </xf>
    <xf numFmtId="0" fontId="0" fillId="6" borderId="19" xfId="0" applyFill="1" applyBorder="1" applyAlignment="1">
      <alignment horizontal="left" vertical="top" wrapText="1"/>
    </xf>
    <xf numFmtId="0" fontId="0" fillId="6" borderId="20" xfId="0" applyFill="1" applyBorder="1" applyAlignment="1">
      <alignment horizontal="left" vertical="top" wrapText="1"/>
    </xf>
    <xf numFmtId="0" fontId="0" fillId="6" borderId="21" xfId="0" applyFill="1" applyBorder="1" applyAlignment="1">
      <alignment horizontal="left" vertical="top" wrapText="1"/>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11" fillId="4" borderId="4" xfId="0" applyFont="1" applyFill="1" applyBorder="1" applyAlignment="1" applyProtection="1">
      <alignment horizontal="left" vertical="top"/>
      <protection locked="0"/>
    </xf>
    <xf numFmtId="0" fontId="11" fillId="4" borderId="7" xfId="0" applyFont="1" applyFill="1" applyBorder="1" applyAlignment="1" applyProtection="1">
      <alignment horizontal="left" vertical="top"/>
      <protection locked="0"/>
    </xf>
    <xf numFmtId="0" fontId="11" fillId="4" borderId="5" xfId="0" applyFont="1" applyFill="1" applyBorder="1" applyAlignment="1" applyProtection="1">
      <alignment horizontal="left" vertical="top"/>
      <protection locked="0"/>
    </xf>
    <xf numFmtId="0" fontId="0" fillId="6" borderId="16" xfId="0" applyFill="1" applyBorder="1" applyAlignment="1" applyProtection="1">
      <alignment horizontal="center"/>
    </xf>
    <xf numFmtId="0" fontId="0" fillId="6" borderId="13" xfId="0" applyFill="1" applyBorder="1" applyAlignment="1" applyProtection="1">
      <alignment horizontal="center"/>
    </xf>
    <xf numFmtId="0" fontId="0" fillId="6" borderId="14" xfId="0" applyFill="1" applyBorder="1" applyAlignment="1" applyProtection="1">
      <alignment horizontal="center"/>
    </xf>
    <xf numFmtId="0" fontId="11" fillId="0" borderId="4" xfId="0" applyFont="1" applyBorder="1" applyAlignment="1">
      <alignment horizontal="left" vertical="top" wrapText="1"/>
    </xf>
    <xf numFmtId="0" fontId="11" fillId="0" borderId="7" xfId="0" applyFont="1" applyBorder="1" applyAlignment="1">
      <alignment horizontal="left" vertical="top" wrapText="1"/>
    </xf>
    <xf numFmtId="0" fontId="11" fillId="0" borderId="5" xfId="0" applyFont="1" applyBorder="1" applyAlignment="1">
      <alignment horizontal="left" vertical="top" wrapText="1"/>
    </xf>
    <xf numFmtId="0" fontId="0" fillId="6" borderId="15" xfId="0" applyFill="1" applyBorder="1" applyAlignment="1" applyProtection="1">
      <alignment horizontal="left"/>
    </xf>
    <xf numFmtId="0" fontId="0" fillId="6" borderId="0" xfId="0" applyFill="1" applyBorder="1" applyAlignment="1" applyProtection="1">
      <alignment horizontal="left"/>
    </xf>
    <xf numFmtId="0" fontId="0" fillId="6" borderId="12" xfId="0" applyFill="1" applyBorder="1" applyAlignment="1" applyProtection="1">
      <alignment horizontal="left"/>
    </xf>
    <xf numFmtId="0" fontId="12" fillId="0" borderId="7" xfId="0" applyFont="1" applyBorder="1" applyAlignment="1">
      <alignment horizontal="center"/>
    </xf>
    <xf numFmtId="0" fontId="11" fillId="6" borderId="3" xfId="0" applyFont="1" applyFill="1" applyBorder="1"/>
    <xf numFmtId="0" fontId="11" fillId="6" borderId="4" xfId="0" applyFont="1" applyFill="1" applyBorder="1"/>
  </cellXfs>
  <cellStyles count="4">
    <cellStyle name="Komma" xfId="1" builtinId="3"/>
    <cellStyle name="Procent" xfId="2" builtinId="5"/>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google.nl/url?sa=i&amp;rct=j&amp;q=&amp;esrc=s&amp;source=images&amp;cd=&amp;cad=rja&amp;uact=8&amp;ved=2ahUKEwji2fXY6_fZAhUTM8AKHYHiCfcQjRx6BAgAEAU&amp;url=https://afvalkalender.cure-afvalbeheer.nl/&amp;psig=AOvVaw2LsbIpXHTjmb_WKFMuiAZz&amp;ust=1521530159942131"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google.nl/url?sa=i&amp;rct=j&amp;q=&amp;esrc=s&amp;source=images&amp;cd=&amp;cad=rja&amp;uact=8&amp;ved=2ahUKEwji2fXY6_fZAhUTM8AKHYHiCfcQjRx6BAgAEAU&amp;url=https://afvalkalender.cure-afvalbeheer.nl/&amp;psig=AOvVaw2LsbIpXHTjmb_WKFMuiAZz&amp;ust=152153015994213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609600</xdr:colOff>
      <xdr:row>0</xdr:row>
      <xdr:rowOff>285749</xdr:rowOff>
    </xdr:from>
    <xdr:to>
      <xdr:col>0</xdr:col>
      <xdr:colOff>1901190</xdr:colOff>
      <xdr:row>0</xdr:row>
      <xdr:rowOff>1024889</xdr:rowOff>
    </xdr:to>
    <xdr:pic>
      <xdr:nvPicPr>
        <xdr:cNvPr id="4" name="irc_mi" descr="Afbeeldingsresultaat voor CURE EINDHOVEN">
          <a:hlinkClick xmlns:r="http://schemas.openxmlformats.org/officeDocument/2006/relationships" r:id="rId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285749"/>
          <a:ext cx="1276350"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609600</xdr:colOff>
      <xdr:row>0</xdr:row>
      <xdr:rowOff>285749</xdr:rowOff>
    </xdr:from>
    <xdr:to>
      <xdr:col>0</xdr:col>
      <xdr:colOff>1901190</xdr:colOff>
      <xdr:row>0</xdr:row>
      <xdr:rowOff>1024889</xdr:rowOff>
    </xdr:to>
    <xdr:pic>
      <xdr:nvPicPr>
        <xdr:cNvPr id="2" name="irc_mi" descr="Afbeeldingsresultaat voor CURE EINDHOVEN">
          <a:hlinkClick xmlns:r="http://schemas.openxmlformats.org/officeDocument/2006/relationships" r:id="rId1"/>
          <a:extLst>
            <a:ext uri="{FF2B5EF4-FFF2-40B4-BE49-F238E27FC236}">
              <a16:creationId xmlns:a16="http://schemas.microsoft.com/office/drawing/2014/main" id="{8D32A55B-0B09-4836-98AC-D3D9ECC2604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285749"/>
          <a:ext cx="1276350" cy="7334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552450</xdr:colOff>
      <xdr:row>0</xdr:row>
      <xdr:rowOff>0</xdr:rowOff>
    </xdr:from>
    <xdr:to>
      <xdr:col>11</xdr:col>
      <xdr:colOff>110490</xdr:colOff>
      <xdr:row>0</xdr:row>
      <xdr:rowOff>835736</xdr:rowOff>
    </xdr:to>
    <xdr:pic>
      <xdr:nvPicPr>
        <xdr:cNvPr id="2" name="Logo">
          <a:extLst>
            <a:ext uri="{FF2B5EF4-FFF2-40B4-BE49-F238E27FC236}">
              <a16:creationId xmlns:a16="http://schemas.microsoft.com/office/drawing/2014/main" id="{168C2F44-98C1-43B4-AEA2-400C10F5492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9729" t="17888" r="8867"/>
        <a:stretch/>
      </xdr:blipFill>
      <xdr:spPr bwMode="auto">
        <a:xfrm>
          <a:off x="8143875" y="0"/>
          <a:ext cx="838200" cy="83573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opLeftCell="A3" zoomScaleNormal="100" workbookViewId="0">
      <selection activeCell="F47" sqref="F47:M51"/>
    </sheetView>
  </sheetViews>
  <sheetFormatPr defaultRowHeight="15" x14ac:dyDescent="0.25"/>
  <cols>
    <col min="1" max="1" width="35" customWidth="1"/>
    <col min="2" max="2" width="41.5703125" customWidth="1"/>
    <col min="3" max="3" width="9" customWidth="1"/>
    <col min="4" max="4" width="10.28515625" customWidth="1"/>
    <col min="5" max="5" width="35.5703125" customWidth="1"/>
    <col min="8" max="8" width="35.7109375" customWidth="1"/>
    <col min="11" max="11" width="33" customWidth="1"/>
  </cols>
  <sheetData>
    <row r="1" spans="1:13" s="9" customFormat="1" ht="120.75" customHeight="1" x14ac:dyDescent="0.35">
      <c r="A1" s="97" t="s">
        <v>31</v>
      </c>
      <c r="B1" s="98"/>
      <c r="C1" s="98"/>
      <c r="D1" s="99"/>
      <c r="K1" s="52" t="s">
        <v>61</v>
      </c>
    </row>
    <row r="2" spans="1:13" ht="33" customHeight="1" x14ac:dyDescent="0.25">
      <c r="A2" s="101" t="s">
        <v>67</v>
      </c>
      <c r="B2" s="102"/>
      <c r="C2" s="102"/>
      <c r="D2" s="103"/>
    </row>
    <row r="3" spans="1:13" s="50" customFormat="1" ht="33" customHeight="1" x14ac:dyDescent="0.25">
      <c r="A3" s="104" t="s">
        <v>27</v>
      </c>
      <c r="B3" s="105"/>
      <c r="C3" s="48"/>
      <c r="D3" s="49"/>
    </row>
    <row r="4" spans="1:13" s="50" customFormat="1" ht="26.25" customHeight="1" x14ac:dyDescent="0.25">
      <c r="B4" s="51" t="s">
        <v>32</v>
      </c>
      <c r="C4" s="106"/>
      <c r="D4" s="107"/>
      <c r="E4" s="51" t="s">
        <v>35</v>
      </c>
      <c r="F4" s="106"/>
      <c r="G4" s="107"/>
      <c r="H4" s="51" t="s">
        <v>33</v>
      </c>
      <c r="I4" s="106"/>
      <c r="J4" s="107"/>
      <c r="K4" s="51" t="s">
        <v>34</v>
      </c>
      <c r="L4" s="106"/>
      <c r="M4" s="107"/>
    </row>
    <row r="5" spans="1:13" x14ac:dyDescent="0.25">
      <c r="A5" s="10" t="s">
        <v>8</v>
      </c>
      <c r="B5" s="30" t="s">
        <v>30</v>
      </c>
      <c r="C5" s="26">
        <f>'bijlage 2, overzicht fict prijs'!G5</f>
        <v>14</v>
      </c>
      <c r="D5" s="11">
        <v>1</v>
      </c>
      <c r="E5" s="30" t="s">
        <v>30</v>
      </c>
      <c r="F5" s="26">
        <f>'bijlage 2, overzicht fict prijs'!G6</f>
        <v>18.2</v>
      </c>
      <c r="G5" s="11">
        <v>1</v>
      </c>
      <c r="H5" s="30" t="s">
        <v>30</v>
      </c>
      <c r="I5" s="26">
        <f>'bijlage 2, overzicht fict prijs'!G7</f>
        <v>15</v>
      </c>
      <c r="J5" s="11">
        <v>1</v>
      </c>
      <c r="K5" s="30" t="s">
        <v>30</v>
      </c>
      <c r="L5" s="26">
        <f>'bijlage 2, overzicht fict prijs'!G8</f>
        <v>19.5</v>
      </c>
      <c r="M5" s="11">
        <v>1</v>
      </c>
    </row>
    <row r="6" spans="1:13" x14ac:dyDescent="0.25">
      <c r="A6" s="17"/>
      <c r="B6" s="31"/>
      <c r="C6" s="15"/>
      <c r="D6" s="18"/>
      <c r="E6" s="31"/>
      <c r="F6" s="15"/>
      <c r="G6" s="18"/>
      <c r="H6" s="31"/>
      <c r="I6" s="15"/>
      <c r="J6" s="18"/>
      <c r="K6" s="31"/>
      <c r="L6" s="15"/>
      <c r="M6" s="18"/>
    </row>
    <row r="7" spans="1:13" x14ac:dyDescent="0.25">
      <c r="A7" s="12" t="s">
        <v>17</v>
      </c>
      <c r="B7" s="32"/>
      <c r="C7" s="15"/>
      <c r="D7" s="1"/>
      <c r="E7" s="32"/>
      <c r="F7" s="15"/>
      <c r="G7" s="1"/>
      <c r="H7" s="32"/>
      <c r="I7" s="15"/>
      <c r="J7" s="1"/>
      <c r="K7" s="32"/>
      <c r="L7" s="15"/>
      <c r="M7" s="1"/>
    </row>
    <row r="8" spans="1:13" ht="15.75" thickBot="1" x14ac:dyDescent="0.3">
      <c r="A8" s="2" t="s">
        <v>0</v>
      </c>
      <c r="B8" s="33"/>
      <c r="C8" s="27"/>
      <c r="D8" s="19"/>
      <c r="E8" s="33"/>
      <c r="F8" s="27"/>
      <c r="G8" s="19"/>
      <c r="H8" s="33"/>
      <c r="I8" s="27"/>
      <c r="J8" s="19"/>
      <c r="K8" s="33"/>
      <c r="L8" s="27"/>
      <c r="M8" s="19"/>
    </row>
    <row r="9" spans="1:13" ht="15.75" thickBot="1" x14ac:dyDescent="0.3">
      <c r="A9" s="2"/>
      <c r="B9" s="61">
        <f>SUM(B8)</f>
        <v>0</v>
      </c>
      <c r="C9" s="20">
        <f>C5+(B9*C5)</f>
        <v>14</v>
      </c>
      <c r="D9" s="3">
        <f>(1+B9)*D5</f>
        <v>1</v>
      </c>
      <c r="E9" s="61">
        <f>SUM(E8)</f>
        <v>0</v>
      </c>
      <c r="F9" s="20">
        <f>F5+(E9*F5)</f>
        <v>18.2</v>
      </c>
      <c r="G9" s="3">
        <f>(1+E9)*G5</f>
        <v>1</v>
      </c>
      <c r="H9" s="61">
        <f>SUM(H8)</f>
        <v>0</v>
      </c>
      <c r="I9" s="20">
        <f>I5+(H9*I5)</f>
        <v>15</v>
      </c>
      <c r="J9" s="3">
        <f>(1+H9)*J5</f>
        <v>1</v>
      </c>
      <c r="K9" s="61">
        <f>SUM(K8)</f>
        <v>0</v>
      </c>
      <c r="L9" s="20">
        <f>L5+(K9*L5)</f>
        <v>19.5</v>
      </c>
      <c r="M9" s="3">
        <f>(1+K9)*M5</f>
        <v>1</v>
      </c>
    </row>
    <row r="10" spans="1:13" x14ac:dyDescent="0.25">
      <c r="A10" s="2"/>
      <c r="B10" s="32"/>
      <c r="C10" s="28"/>
      <c r="D10" s="4"/>
      <c r="E10" s="32"/>
      <c r="F10" s="28"/>
      <c r="G10" s="4"/>
      <c r="H10" s="32"/>
      <c r="I10" s="28"/>
      <c r="J10" s="4"/>
      <c r="K10" s="32"/>
      <c r="L10" s="28"/>
      <c r="M10" s="4"/>
    </row>
    <row r="11" spans="1:13" x14ac:dyDescent="0.25">
      <c r="A11" s="2" t="s">
        <v>13</v>
      </c>
      <c r="B11" s="34"/>
      <c r="C11" s="15"/>
      <c r="D11" s="1"/>
      <c r="E11" s="34"/>
      <c r="F11" s="15"/>
      <c r="G11" s="1"/>
      <c r="H11" s="34"/>
      <c r="I11" s="15"/>
      <c r="J11" s="1"/>
      <c r="K11" s="34"/>
      <c r="L11" s="15"/>
      <c r="M11" s="1"/>
    </row>
    <row r="12" spans="1:13" x14ac:dyDescent="0.25">
      <c r="A12" s="2" t="s">
        <v>14</v>
      </c>
      <c r="B12" s="34"/>
      <c r="C12" s="15"/>
      <c r="D12" s="1"/>
      <c r="E12" s="34"/>
      <c r="F12" s="15"/>
      <c r="G12" s="1"/>
      <c r="H12" s="34"/>
      <c r="I12" s="15"/>
      <c r="J12" s="1"/>
      <c r="K12" s="34"/>
      <c r="L12" s="15"/>
      <c r="M12" s="1"/>
    </row>
    <row r="13" spans="1:13" ht="15.75" thickBot="1" x14ac:dyDescent="0.3">
      <c r="A13" s="5" t="s">
        <v>15</v>
      </c>
      <c r="B13" s="34"/>
      <c r="C13" s="15"/>
      <c r="D13" s="1"/>
      <c r="E13" s="34"/>
      <c r="F13" s="15"/>
      <c r="G13" s="1"/>
      <c r="H13" s="34"/>
      <c r="I13" s="15"/>
      <c r="J13" s="1"/>
      <c r="K13" s="34"/>
      <c r="L13" s="15"/>
      <c r="M13" s="1"/>
    </row>
    <row r="14" spans="1:13" ht="15.75" thickBot="1" x14ac:dyDescent="0.3">
      <c r="A14" s="2"/>
      <c r="B14" s="14">
        <f>SUM(B11:B13)</f>
        <v>0</v>
      </c>
      <c r="C14" s="20">
        <f>C9+(B14*C9)</f>
        <v>14</v>
      </c>
      <c r="D14" s="3">
        <f>(1+B14)*D9</f>
        <v>1</v>
      </c>
      <c r="E14" s="14">
        <f>SUM(E11:E13)</f>
        <v>0</v>
      </c>
      <c r="F14" s="20">
        <f>F9+(E14*F9)</f>
        <v>18.2</v>
      </c>
      <c r="G14" s="3">
        <f>(1+E14)*G9</f>
        <v>1</v>
      </c>
      <c r="H14" s="14">
        <f>SUM(H11:H13)</f>
        <v>0</v>
      </c>
      <c r="I14" s="20">
        <f>I9+(H14*I9)</f>
        <v>15</v>
      </c>
      <c r="J14" s="3">
        <f>(1+H14)*J9</f>
        <v>1</v>
      </c>
      <c r="K14" s="14">
        <f>SUM(K11:K13)</f>
        <v>0</v>
      </c>
      <c r="L14" s="20">
        <f>L9+(K14*L9)</f>
        <v>19.5</v>
      </c>
      <c r="M14" s="3">
        <f>(1+K14)*M9</f>
        <v>1</v>
      </c>
    </row>
    <row r="15" spans="1:13" x14ac:dyDescent="0.25">
      <c r="A15" s="2"/>
      <c r="B15" s="32"/>
      <c r="C15" s="15"/>
      <c r="D15" s="1"/>
      <c r="E15" s="32"/>
      <c r="F15" s="15"/>
      <c r="G15" s="1"/>
      <c r="H15" s="32"/>
      <c r="I15" s="15"/>
      <c r="J15" s="1"/>
      <c r="K15" s="32"/>
      <c r="L15" s="15"/>
      <c r="M15" s="1"/>
    </row>
    <row r="16" spans="1:13" ht="15.75" thickBot="1" x14ac:dyDescent="0.3">
      <c r="A16" s="2" t="s">
        <v>12</v>
      </c>
      <c r="B16" s="33"/>
      <c r="C16" s="15"/>
      <c r="D16" s="6"/>
      <c r="E16" s="33"/>
      <c r="F16" s="15"/>
      <c r="G16" s="6"/>
      <c r="H16" s="33"/>
      <c r="I16" s="15"/>
      <c r="J16" s="6"/>
      <c r="K16" s="33"/>
      <c r="L16" s="15"/>
      <c r="M16" s="6"/>
    </row>
    <row r="17" spans="1:13" ht="15.75" thickBot="1" x14ac:dyDescent="0.3">
      <c r="A17" s="12"/>
      <c r="B17" s="14">
        <f>SUM(B16)</f>
        <v>0</v>
      </c>
      <c r="C17" s="20">
        <f>C14+(B17*C14)</f>
        <v>14</v>
      </c>
      <c r="D17" s="3">
        <f>(1+B17)*D14</f>
        <v>1</v>
      </c>
      <c r="E17" s="14">
        <f>SUM(E16)</f>
        <v>0</v>
      </c>
      <c r="F17" s="20">
        <f>F14+(E17*F14)</f>
        <v>18.2</v>
      </c>
      <c r="G17" s="3">
        <f>(1+E17)*G14</f>
        <v>1</v>
      </c>
      <c r="H17" s="14">
        <f>SUM(H16)</f>
        <v>0</v>
      </c>
      <c r="I17" s="20">
        <f>I14+(H17*I14)</f>
        <v>15</v>
      </c>
      <c r="J17" s="3">
        <f>(1+H17)*J14</f>
        <v>1</v>
      </c>
      <c r="K17" s="14">
        <f>SUM(K16)</f>
        <v>0</v>
      </c>
      <c r="L17" s="20">
        <f>L14+(K17*L14)</f>
        <v>19.5</v>
      </c>
      <c r="M17" s="3">
        <f>(1+K17)*M14</f>
        <v>1</v>
      </c>
    </row>
    <row r="18" spans="1:13" x14ac:dyDescent="0.25">
      <c r="A18" s="12"/>
      <c r="B18" s="32"/>
      <c r="C18" s="20"/>
      <c r="D18" s="6"/>
      <c r="E18" s="32"/>
      <c r="F18" s="20"/>
      <c r="G18" s="6"/>
      <c r="H18" s="32"/>
      <c r="I18" s="20"/>
      <c r="J18" s="6"/>
      <c r="K18" s="32"/>
      <c r="L18" s="20"/>
      <c r="M18" s="6"/>
    </row>
    <row r="19" spans="1:13" x14ac:dyDescent="0.25">
      <c r="A19" s="16" t="s">
        <v>16</v>
      </c>
      <c r="B19" s="32"/>
      <c r="C19" s="15"/>
      <c r="D19" s="1"/>
      <c r="E19" s="32"/>
      <c r="F19" s="15"/>
      <c r="G19" s="1"/>
      <c r="H19" s="32"/>
      <c r="I19" s="15"/>
      <c r="J19" s="1"/>
      <c r="K19" s="32"/>
      <c r="L19" s="15"/>
      <c r="M19" s="1"/>
    </row>
    <row r="20" spans="1:13" x14ac:dyDescent="0.25">
      <c r="A20" s="13" t="s">
        <v>1</v>
      </c>
      <c r="B20" s="35"/>
      <c r="C20" s="15"/>
      <c r="D20" s="1"/>
      <c r="E20" s="35"/>
      <c r="F20" s="15"/>
      <c r="G20" s="1"/>
      <c r="H20" s="35"/>
      <c r="I20" s="15"/>
      <c r="J20" s="1"/>
      <c r="K20" s="35"/>
      <c r="L20" s="15"/>
      <c r="M20" s="1"/>
    </row>
    <row r="21" spans="1:13" x14ac:dyDescent="0.25">
      <c r="A21" s="45" t="s">
        <v>2</v>
      </c>
      <c r="B21" s="35"/>
      <c r="C21" s="15"/>
      <c r="D21" s="1"/>
      <c r="E21" s="35"/>
      <c r="F21" s="15"/>
      <c r="G21" s="1"/>
      <c r="H21" s="35"/>
      <c r="I21" s="15"/>
      <c r="J21" s="1"/>
      <c r="K21" s="35"/>
      <c r="L21" s="15"/>
      <c r="M21" s="1"/>
    </row>
    <row r="22" spans="1:13" x14ac:dyDescent="0.25">
      <c r="A22" s="45" t="s">
        <v>52</v>
      </c>
      <c r="B22" s="35"/>
      <c r="C22" s="15"/>
      <c r="D22" s="7"/>
      <c r="E22" s="35"/>
      <c r="F22" s="15"/>
      <c r="G22" s="7"/>
      <c r="H22" s="35"/>
      <c r="I22" s="15"/>
      <c r="J22" s="7"/>
      <c r="K22" s="35"/>
      <c r="L22" s="15"/>
      <c r="M22" s="7"/>
    </row>
    <row r="23" spans="1:13" x14ac:dyDescent="0.25">
      <c r="A23" s="13" t="s">
        <v>4</v>
      </c>
      <c r="B23" s="36"/>
      <c r="C23" s="15"/>
      <c r="D23" s="1"/>
      <c r="E23" s="36"/>
      <c r="F23" s="15"/>
      <c r="G23" s="1"/>
      <c r="H23" s="36"/>
      <c r="I23" s="15"/>
      <c r="J23" s="1"/>
      <c r="K23" s="36"/>
      <c r="L23" s="15"/>
      <c r="M23" s="1"/>
    </row>
    <row r="24" spans="1:13" x14ac:dyDescent="0.25">
      <c r="A24" s="24" t="s">
        <v>18</v>
      </c>
      <c r="B24" s="35"/>
      <c r="C24" s="15"/>
      <c r="D24" s="1"/>
      <c r="E24" s="35"/>
      <c r="F24" s="15"/>
      <c r="G24" s="1"/>
      <c r="H24" s="35"/>
      <c r="I24" s="15"/>
      <c r="J24" s="1"/>
      <c r="K24" s="35"/>
      <c r="L24" s="15"/>
      <c r="M24" s="1"/>
    </row>
    <row r="25" spans="1:13" x14ac:dyDescent="0.25">
      <c r="A25" s="24" t="s">
        <v>5</v>
      </c>
      <c r="B25" s="35"/>
      <c r="C25" s="15"/>
      <c r="D25" s="1"/>
      <c r="E25" s="35"/>
      <c r="F25" s="15"/>
      <c r="G25" s="1"/>
      <c r="H25" s="35"/>
      <c r="I25" s="15"/>
      <c r="J25" s="1"/>
      <c r="K25" s="35"/>
      <c r="L25" s="15"/>
      <c r="M25" s="1"/>
    </row>
    <row r="26" spans="1:13" x14ac:dyDescent="0.25">
      <c r="A26" s="24" t="s">
        <v>6</v>
      </c>
      <c r="B26" s="35"/>
      <c r="C26" s="15"/>
      <c r="D26" s="1"/>
      <c r="E26" s="35"/>
      <c r="F26" s="15"/>
      <c r="G26" s="1"/>
      <c r="H26" s="35"/>
      <c r="I26" s="15"/>
      <c r="J26" s="1"/>
      <c r="K26" s="35"/>
      <c r="L26" s="15"/>
      <c r="M26" s="1"/>
    </row>
    <row r="27" spans="1:13" x14ac:dyDescent="0.25">
      <c r="A27" s="24" t="s">
        <v>9</v>
      </c>
      <c r="B27" s="35"/>
      <c r="C27" s="15"/>
      <c r="D27" s="1"/>
      <c r="E27" s="35"/>
      <c r="F27" s="15"/>
      <c r="G27" s="1"/>
      <c r="H27" s="35"/>
      <c r="I27" s="15"/>
      <c r="J27" s="1"/>
      <c r="K27" s="35"/>
      <c r="L27" s="15"/>
      <c r="M27" s="1"/>
    </row>
    <row r="28" spans="1:13" x14ac:dyDescent="0.25">
      <c r="A28" s="13" t="s">
        <v>7</v>
      </c>
      <c r="B28" s="35"/>
      <c r="C28" s="15"/>
      <c r="D28" s="1"/>
      <c r="E28" s="35"/>
      <c r="F28" s="15"/>
      <c r="G28" s="1"/>
      <c r="H28" s="35"/>
      <c r="I28" s="15"/>
      <c r="J28" s="1"/>
      <c r="K28" s="35"/>
      <c r="L28" s="15"/>
      <c r="M28" s="1"/>
    </row>
    <row r="29" spans="1:13" x14ac:dyDescent="0.25">
      <c r="A29" s="45" t="s">
        <v>10</v>
      </c>
      <c r="B29" s="37"/>
      <c r="C29" s="15"/>
      <c r="D29" s="1"/>
      <c r="E29" s="37"/>
      <c r="F29" s="15"/>
      <c r="G29" s="1"/>
      <c r="H29" s="37"/>
      <c r="I29" s="15"/>
      <c r="J29" s="1"/>
      <c r="K29" s="37"/>
      <c r="L29" s="15"/>
      <c r="M29" s="1"/>
    </row>
    <row r="30" spans="1:13" ht="15.75" thickBot="1" x14ac:dyDescent="0.3">
      <c r="A30" s="45" t="s">
        <v>11</v>
      </c>
      <c r="B30" s="38"/>
      <c r="C30" s="15"/>
      <c r="D30" s="1"/>
      <c r="E30" s="38"/>
      <c r="F30" s="15"/>
      <c r="G30" s="1"/>
      <c r="H30" s="38"/>
      <c r="I30" s="15"/>
      <c r="J30" s="1"/>
      <c r="K30" s="38"/>
      <c r="L30" s="15"/>
      <c r="M30" s="1"/>
    </row>
    <row r="31" spans="1:13" ht="15.75" thickBot="1" x14ac:dyDescent="0.3">
      <c r="A31" s="2"/>
      <c r="B31" s="14">
        <f>SUM(B20:B30)</f>
        <v>0</v>
      </c>
      <c r="C31" s="15">
        <f>C17+(B31*C17)</f>
        <v>14</v>
      </c>
      <c r="D31" s="3">
        <f>(1+B31)*D17</f>
        <v>1</v>
      </c>
      <c r="E31" s="14">
        <f>SUM(E20:E30)</f>
        <v>0</v>
      </c>
      <c r="F31" s="15">
        <f>F17+(E31*F17)</f>
        <v>18.2</v>
      </c>
      <c r="G31" s="3">
        <f>(1+E31)*G17</f>
        <v>1</v>
      </c>
      <c r="H31" s="14">
        <f>SUM(H20:H30)</f>
        <v>0</v>
      </c>
      <c r="I31" s="15">
        <f>I17+(H31*I17)</f>
        <v>15</v>
      </c>
      <c r="J31" s="3">
        <f>(1+H31)*J17</f>
        <v>1</v>
      </c>
      <c r="K31" s="14">
        <f>SUM(K20:K30)</f>
        <v>0</v>
      </c>
      <c r="L31" s="15">
        <f>L17+(K31*L17)</f>
        <v>19.5</v>
      </c>
      <c r="M31" s="3">
        <f>(1+K31)*M17</f>
        <v>1</v>
      </c>
    </row>
    <row r="32" spans="1:13" x14ac:dyDescent="0.25">
      <c r="A32" s="16" t="s">
        <v>20</v>
      </c>
      <c r="B32" s="39"/>
      <c r="C32" s="15"/>
      <c r="D32" s="8"/>
      <c r="E32" s="39"/>
      <c r="F32" s="15"/>
      <c r="G32" s="8"/>
      <c r="H32" s="39"/>
      <c r="I32" s="15"/>
      <c r="J32" s="8"/>
      <c r="K32" s="39"/>
      <c r="L32" s="15"/>
      <c r="M32" s="8"/>
    </row>
    <row r="33" spans="1:13" x14ac:dyDescent="0.25">
      <c r="A33" s="13" t="s">
        <v>19</v>
      </c>
      <c r="B33" s="40"/>
      <c r="C33" s="20"/>
      <c r="D33" s="6"/>
      <c r="E33" s="40"/>
      <c r="F33" s="20"/>
      <c r="G33" s="6"/>
      <c r="H33" s="40"/>
      <c r="I33" s="20"/>
      <c r="J33" s="6"/>
      <c r="K33" s="40"/>
      <c r="L33" s="20"/>
      <c r="M33" s="6"/>
    </row>
    <row r="34" spans="1:13" x14ac:dyDescent="0.25">
      <c r="A34" s="45" t="s">
        <v>55</v>
      </c>
      <c r="B34" s="41"/>
      <c r="C34" s="20"/>
      <c r="D34" s="6"/>
      <c r="E34" s="41"/>
      <c r="F34" s="20"/>
      <c r="G34" s="6"/>
      <c r="H34" s="41"/>
      <c r="I34" s="20"/>
      <c r="J34" s="6"/>
      <c r="K34" s="41"/>
      <c r="L34" s="20"/>
      <c r="M34" s="6"/>
    </row>
    <row r="35" spans="1:13" x14ac:dyDescent="0.25">
      <c r="A35" s="45" t="s">
        <v>55</v>
      </c>
      <c r="B35" s="41"/>
      <c r="C35" s="20"/>
      <c r="D35" s="6"/>
      <c r="E35" s="41"/>
      <c r="F35" s="20"/>
      <c r="G35" s="6"/>
      <c r="H35" s="41"/>
      <c r="I35" s="20"/>
      <c r="J35" s="6"/>
      <c r="K35" s="41"/>
      <c r="L35" s="20"/>
      <c r="M35" s="6"/>
    </row>
    <row r="36" spans="1:13" x14ac:dyDescent="0.25">
      <c r="A36" s="13" t="s">
        <v>51</v>
      </c>
      <c r="B36" s="41"/>
      <c r="C36" s="20"/>
      <c r="D36" s="6"/>
      <c r="E36" s="41"/>
      <c r="F36" s="20"/>
      <c r="G36" s="6"/>
      <c r="H36" s="41"/>
      <c r="I36" s="20"/>
      <c r="J36" s="6"/>
      <c r="K36" s="41"/>
      <c r="L36" s="20"/>
      <c r="M36" s="6"/>
    </row>
    <row r="37" spans="1:13" ht="15.75" thickBot="1" x14ac:dyDescent="0.3">
      <c r="A37" s="13" t="s">
        <v>21</v>
      </c>
      <c r="B37" s="41"/>
      <c r="C37" s="20"/>
      <c r="D37" s="6"/>
      <c r="E37" s="41"/>
      <c r="F37" s="20"/>
      <c r="G37" s="6"/>
      <c r="H37" s="41"/>
      <c r="I37" s="20"/>
      <c r="J37" s="6"/>
      <c r="K37" s="41"/>
      <c r="L37" s="20"/>
      <c r="M37" s="6"/>
    </row>
    <row r="38" spans="1:13" ht="15.75" thickBot="1" x14ac:dyDescent="0.3">
      <c r="A38" s="2"/>
      <c r="B38" s="14">
        <f>SUM(B33:B37)</f>
        <v>0</v>
      </c>
      <c r="C38" s="21">
        <f>C31+(B38*C31)</f>
        <v>14</v>
      </c>
      <c r="D38" s="3">
        <f>(1+B38)*D31</f>
        <v>1</v>
      </c>
      <c r="E38" s="14">
        <f>SUM(E33:E37)</f>
        <v>0</v>
      </c>
      <c r="F38" s="21">
        <f>F31+(E38*F31)</f>
        <v>18.2</v>
      </c>
      <c r="G38" s="3">
        <f>(1+E38)*G31</f>
        <v>1</v>
      </c>
      <c r="H38" s="14">
        <f>SUM(H33:H37)</f>
        <v>0</v>
      </c>
      <c r="I38" s="21">
        <f>I31+(H38*I31)</f>
        <v>15</v>
      </c>
      <c r="J38" s="3">
        <f>(1+H38)*J31</f>
        <v>1</v>
      </c>
      <c r="K38" s="14">
        <f>SUM(K33:K37)</f>
        <v>0</v>
      </c>
      <c r="L38" s="21">
        <f>L31+(K38*L31)</f>
        <v>19.5</v>
      </c>
      <c r="M38" s="3">
        <f>(1+K38)*M31</f>
        <v>1</v>
      </c>
    </row>
    <row r="39" spans="1:13" x14ac:dyDescent="0.25">
      <c r="A39" s="2"/>
      <c r="B39" s="32"/>
      <c r="C39" s="15"/>
      <c r="D39" s="1"/>
      <c r="E39" s="32"/>
      <c r="F39" s="15"/>
      <c r="G39" s="1"/>
      <c r="H39" s="32"/>
      <c r="I39" s="15"/>
      <c r="J39" s="1"/>
      <c r="K39" s="32"/>
      <c r="L39" s="15"/>
      <c r="M39" s="1"/>
    </row>
    <row r="40" spans="1:13" ht="51" x14ac:dyDescent="0.25">
      <c r="A40" s="25" t="s">
        <v>22</v>
      </c>
      <c r="B40" s="23">
        <f>C40/C5</f>
        <v>1</v>
      </c>
      <c r="C40" s="29">
        <f>C38</f>
        <v>14</v>
      </c>
      <c r="D40" s="22">
        <f>D38</f>
        <v>1</v>
      </c>
      <c r="E40" s="23">
        <f>F40/F5</f>
        <v>1</v>
      </c>
      <c r="F40" s="29">
        <f>F38</f>
        <v>18.2</v>
      </c>
      <c r="G40" s="22">
        <f>G38</f>
        <v>1</v>
      </c>
      <c r="H40" s="23">
        <f>I40/I5</f>
        <v>1</v>
      </c>
      <c r="I40" s="29">
        <f>I38</f>
        <v>15</v>
      </c>
      <c r="J40" s="22">
        <f>J38</f>
        <v>1</v>
      </c>
      <c r="K40" s="23">
        <f>L40/L5</f>
        <v>1</v>
      </c>
      <c r="L40" s="29">
        <f>L38</f>
        <v>19.5</v>
      </c>
      <c r="M40" s="22">
        <f>M38</f>
        <v>1</v>
      </c>
    </row>
    <row r="41" spans="1:13" x14ac:dyDescent="0.25">
      <c r="A41" s="46" t="s">
        <v>71</v>
      </c>
      <c r="B41" s="55"/>
      <c r="C41" s="56"/>
      <c r="D41" s="57"/>
      <c r="E41" s="55"/>
      <c r="F41" s="56"/>
      <c r="G41" s="56"/>
      <c r="H41" s="55"/>
      <c r="I41" s="56"/>
      <c r="J41" s="56"/>
      <c r="K41" s="55"/>
      <c r="L41" s="43"/>
      <c r="M41" s="44"/>
    </row>
    <row r="42" spans="1:13" x14ac:dyDescent="0.25">
      <c r="A42" s="47" t="s">
        <v>57</v>
      </c>
      <c r="B42" s="55"/>
      <c r="C42" s="58"/>
      <c r="D42" s="59"/>
      <c r="E42" s="55"/>
      <c r="F42" s="58"/>
      <c r="G42" s="60"/>
      <c r="H42" s="55"/>
      <c r="I42" s="58"/>
      <c r="J42" s="60"/>
      <c r="K42" s="55"/>
      <c r="L42" s="43"/>
      <c r="M42" s="44"/>
    </row>
    <row r="43" spans="1:13" s="72" customFormat="1" ht="15.75" thickBot="1" x14ac:dyDescent="0.3">
      <c r="A43" s="70"/>
      <c r="B43" s="71"/>
      <c r="C43" s="43"/>
      <c r="D43" s="44"/>
      <c r="E43" s="71"/>
      <c r="F43" s="43"/>
      <c r="G43" s="44"/>
      <c r="H43" s="71"/>
      <c r="I43" s="43"/>
      <c r="J43" s="44"/>
      <c r="K43" s="71"/>
      <c r="L43" s="43"/>
      <c r="M43" s="44"/>
    </row>
    <row r="44" spans="1:13" s="72" customFormat="1" ht="27" customHeight="1" thickBot="1" x14ac:dyDescent="0.3">
      <c r="A44" s="108" t="s">
        <v>69</v>
      </c>
      <c r="B44" s="109"/>
      <c r="C44" s="74"/>
      <c r="D44" s="75"/>
      <c r="E44" s="73">
        <v>0</v>
      </c>
      <c r="F44" s="43"/>
      <c r="G44" s="44"/>
      <c r="H44" s="71"/>
      <c r="I44" s="43"/>
      <c r="J44" s="44"/>
      <c r="K44" s="71"/>
      <c r="L44" s="43"/>
      <c r="M44" s="44"/>
    </row>
    <row r="45" spans="1:13" s="72" customFormat="1" x14ac:dyDescent="0.25">
      <c r="A45" s="70"/>
      <c r="B45" s="71"/>
      <c r="C45" s="43"/>
      <c r="D45" s="44"/>
      <c r="E45" s="71"/>
      <c r="F45" s="43"/>
      <c r="G45" s="44"/>
      <c r="H45" s="71"/>
      <c r="I45" s="43"/>
      <c r="J45" s="44"/>
      <c r="K45" s="71"/>
      <c r="L45" s="43"/>
      <c r="M45" s="44"/>
    </row>
    <row r="46" spans="1:13" ht="15.75" thickBot="1" x14ac:dyDescent="0.3"/>
    <row r="47" spans="1:13" ht="15" customHeight="1" x14ac:dyDescent="0.25">
      <c r="A47" s="100" t="s">
        <v>23</v>
      </c>
      <c r="B47" s="100"/>
      <c r="C47" s="110"/>
      <c r="D47" s="111"/>
      <c r="E47" s="112"/>
      <c r="F47" s="115" t="s">
        <v>58</v>
      </c>
      <c r="G47" s="115"/>
      <c r="H47" s="115"/>
      <c r="I47" s="115"/>
      <c r="J47" s="115"/>
      <c r="K47" s="115"/>
      <c r="L47" s="115"/>
      <c r="M47" s="116"/>
    </row>
    <row r="48" spans="1:13" x14ac:dyDescent="0.25">
      <c r="A48" s="100" t="s">
        <v>24</v>
      </c>
      <c r="B48" s="100"/>
      <c r="C48" s="110"/>
      <c r="D48" s="111"/>
      <c r="E48" s="112"/>
      <c r="F48" s="117"/>
      <c r="G48" s="117"/>
      <c r="H48" s="117"/>
      <c r="I48" s="117"/>
      <c r="J48" s="117"/>
      <c r="K48" s="117"/>
      <c r="L48" s="117"/>
      <c r="M48" s="118"/>
    </row>
    <row r="49" spans="1:13" x14ac:dyDescent="0.25">
      <c r="A49" s="100" t="s">
        <v>25</v>
      </c>
      <c r="B49" s="100"/>
      <c r="C49" s="110"/>
      <c r="D49" s="111"/>
      <c r="E49" s="112"/>
      <c r="F49" s="117"/>
      <c r="G49" s="117"/>
      <c r="H49" s="117"/>
      <c r="I49" s="117"/>
      <c r="J49" s="117"/>
      <c r="K49" s="117"/>
      <c r="L49" s="117"/>
      <c r="M49" s="118"/>
    </row>
    <row r="50" spans="1:13" x14ac:dyDescent="0.25">
      <c r="A50" s="100" t="s">
        <v>26</v>
      </c>
      <c r="B50" s="100"/>
      <c r="C50" s="110"/>
      <c r="D50" s="111"/>
      <c r="E50" s="112"/>
      <c r="F50" s="117"/>
      <c r="G50" s="117"/>
      <c r="H50" s="117"/>
      <c r="I50" s="117"/>
      <c r="J50" s="117"/>
      <c r="K50" s="117"/>
      <c r="L50" s="117"/>
      <c r="M50" s="118"/>
    </row>
    <row r="51" spans="1:13" ht="15.75" thickBot="1" x14ac:dyDescent="0.3">
      <c r="A51" s="100" t="s">
        <v>29</v>
      </c>
      <c r="B51" s="100"/>
      <c r="C51" s="110"/>
      <c r="D51" s="111"/>
      <c r="E51" s="112"/>
      <c r="F51" s="119"/>
      <c r="G51" s="119"/>
      <c r="H51" s="119"/>
      <c r="I51" s="119"/>
      <c r="J51" s="119"/>
      <c r="K51" s="119"/>
      <c r="L51" s="119"/>
      <c r="M51" s="120"/>
    </row>
    <row r="52" spans="1:13" x14ac:dyDescent="0.25">
      <c r="A52" s="113" t="s">
        <v>28</v>
      </c>
      <c r="B52" s="114"/>
      <c r="C52" s="110"/>
      <c r="D52" s="111"/>
      <c r="E52" s="112"/>
    </row>
  </sheetData>
  <sheetProtection algorithmName="SHA-512" hashValue="6gciXu3JnNPLS+c4/CHU7W48FDoboHLOJMJFRWs7GUJcM2k9vLxVn4zTtWM6YFCO7jWwRLKPeAnC9OneN2unPQ==" saltValue="9CVI2Gdt/3G56b22uojZ/A==" spinCount="100000" sheet="1" objects="1" scenarios="1"/>
  <protectedRanges>
    <protectedRange sqref="B41:B45 E41:E45 H41:H45 K41:K45 C47:D52" name="Bereik1_1"/>
  </protectedRanges>
  <mergeCells count="21">
    <mergeCell ref="C52:E52"/>
    <mergeCell ref="F4:G4"/>
    <mergeCell ref="I4:J4"/>
    <mergeCell ref="L4:M4"/>
    <mergeCell ref="A52:B52"/>
    <mergeCell ref="A51:B51"/>
    <mergeCell ref="F47:M51"/>
    <mergeCell ref="C47:E47"/>
    <mergeCell ref="C48:E48"/>
    <mergeCell ref="C49:E49"/>
    <mergeCell ref="C50:E50"/>
    <mergeCell ref="C51:E51"/>
    <mergeCell ref="A1:D1"/>
    <mergeCell ref="A47:B47"/>
    <mergeCell ref="A48:B48"/>
    <mergeCell ref="A49:B49"/>
    <mergeCell ref="A50:B50"/>
    <mergeCell ref="A2:D2"/>
    <mergeCell ref="A3:B3"/>
    <mergeCell ref="C4:D4"/>
    <mergeCell ref="A44:B44"/>
  </mergeCells>
  <pageMargins left="0.7" right="0.7" top="0.75" bottom="0.75" header="0.3" footer="0.3"/>
  <pageSetup paperSize="9" scale="51" orientation="landscape" r:id="rId1"/>
  <headerFooter>
    <oddFooter>&amp;L&amp;"Arial,Standaard"&amp;9&amp;F&amp;C&amp;"Arial,Standaard"&amp;9&amp;D&amp;R&amp;"Arial,Standaard"&amp;9pagina &amp;P/1</oddFooter>
  </headerFooter>
  <ignoredErrors>
    <ignoredError sqref="B9"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91D1C-001E-4A9F-98D9-307B04DC6B0D}">
  <sheetPr>
    <pageSetUpPr fitToPage="1"/>
  </sheetPr>
  <dimension ref="A1:M49"/>
  <sheetViews>
    <sheetView tabSelected="1" topLeftCell="A35" zoomScaleNormal="100" workbookViewId="0">
      <selection activeCell="C48" sqref="C48:E48"/>
    </sheetView>
  </sheetViews>
  <sheetFormatPr defaultRowHeight="15" x14ac:dyDescent="0.25"/>
  <cols>
    <col min="1" max="1" width="35" customWidth="1"/>
    <col min="2" max="2" width="41.5703125" customWidth="1"/>
    <col min="3" max="3" width="9" customWidth="1"/>
    <col min="4" max="4" width="10.28515625" customWidth="1"/>
    <col min="5" max="5" width="35.5703125" customWidth="1"/>
    <col min="8" max="8" width="35.7109375" customWidth="1"/>
    <col min="11" max="11" width="33" customWidth="1"/>
  </cols>
  <sheetData>
    <row r="1" spans="1:13" s="9" customFormat="1" ht="120.75" customHeight="1" x14ac:dyDescent="0.35">
      <c r="A1" s="97" t="s">
        <v>31</v>
      </c>
      <c r="B1" s="98"/>
      <c r="C1" s="98"/>
      <c r="D1" s="99"/>
      <c r="K1" s="52" t="s">
        <v>60</v>
      </c>
    </row>
    <row r="2" spans="1:13" ht="33" customHeight="1" x14ac:dyDescent="0.25">
      <c r="A2" s="101" t="s">
        <v>67</v>
      </c>
      <c r="B2" s="102"/>
      <c r="C2" s="102"/>
      <c r="D2" s="103"/>
    </row>
    <row r="3" spans="1:13" ht="33" customHeight="1" x14ac:dyDescent="0.25">
      <c r="A3" s="121" t="s">
        <v>27</v>
      </c>
      <c r="B3" s="122"/>
      <c r="C3" s="48"/>
      <c r="D3" s="49"/>
    </row>
    <row r="4" spans="1:13" s="50" customFormat="1" ht="26.25" customHeight="1" x14ac:dyDescent="0.25">
      <c r="B4" s="51" t="s">
        <v>36</v>
      </c>
      <c r="C4" s="106"/>
      <c r="D4" s="107"/>
      <c r="E4" s="51" t="s">
        <v>37</v>
      </c>
      <c r="F4" s="106"/>
      <c r="G4" s="107"/>
      <c r="H4" s="51" t="s">
        <v>38</v>
      </c>
      <c r="I4" s="106"/>
      <c r="J4" s="107"/>
      <c r="K4" s="51" t="s">
        <v>39</v>
      </c>
      <c r="L4" s="106"/>
      <c r="M4" s="107"/>
    </row>
    <row r="5" spans="1:13" x14ac:dyDescent="0.25">
      <c r="A5" s="10" t="s">
        <v>8</v>
      </c>
      <c r="B5" s="30" t="s">
        <v>30</v>
      </c>
      <c r="C5" s="26">
        <f>'bijlage 2, overzicht fict prijs'!G9</f>
        <v>15</v>
      </c>
      <c r="D5" s="11">
        <v>1</v>
      </c>
      <c r="E5" s="30" t="s">
        <v>30</v>
      </c>
      <c r="F5" s="26">
        <f>'bijlage 2, overzicht fict prijs'!G10</f>
        <v>19.5</v>
      </c>
      <c r="G5" s="11">
        <v>1</v>
      </c>
      <c r="H5" s="30" t="s">
        <v>30</v>
      </c>
      <c r="I5" s="26">
        <f>'bijlage 2, overzicht fict prijs'!G11</f>
        <v>16</v>
      </c>
      <c r="J5" s="11">
        <v>1</v>
      </c>
      <c r="K5" s="30" t="s">
        <v>30</v>
      </c>
      <c r="L5" s="26">
        <f>'bijlage 2, overzicht fict prijs'!G12</f>
        <v>20.8</v>
      </c>
      <c r="M5" s="11">
        <v>1</v>
      </c>
    </row>
    <row r="6" spans="1:13" x14ac:dyDescent="0.25">
      <c r="A6" s="17"/>
      <c r="B6" s="31"/>
      <c r="C6" s="15"/>
      <c r="D6" s="18"/>
      <c r="E6" s="31"/>
      <c r="F6" s="15"/>
      <c r="G6" s="18"/>
      <c r="H6" s="31"/>
      <c r="I6" s="15"/>
      <c r="J6" s="18"/>
      <c r="K6" s="31"/>
      <c r="L6" s="15"/>
      <c r="M6" s="18"/>
    </row>
    <row r="7" spans="1:13" x14ac:dyDescent="0.25">
      <c r="A7" s="12" t="s">
        <v>17</v>
      </c>
      <c r="B7" s="32"/>
      <c r="C7" s="15"/>
      <c r="D7" s="1"/>
      <c r="E7" s="32"/>
      <c r="F7" s="15"/>
      <c r="G7" s="1"/>
      <c r="H7" s="32"/>
      <c r="I7" s="15"/>
      <c r="J7" s="1"/>
      <c r="K7" s="32"/>
      <c r="L7" s="15"/>
      <c r="M7" s="1"/>
    </row>
    <row r="8" spans="1:13" ht="15.75" thickBot="1" x14ac:dyDescent="0.3">
      <c r="A8" s="2" t="s">
        <v>0</v>
      </c>
      <c r="B8" s="54"/>
      <c r="C8" s="27"/>
      <c r="D8" s="19"/>
      <c r="E8" s="33"/>
      <c r="F8" s="27"/>
      <c r="G8" s="19"/>
      <c r="H8" s="33"/>
      <c r="I8" s="27"/>
      <c r="J8" s="19"/>
      <c r="K8" s="33"/>
      <c r="L8" s="27"/>
      <c r="M8" s="19"/>
    </row>
    <row r="9" spans="1:13" ht="15.75" thickBot="1" x14ac:dyDescent="0.3">
      <c r="A9" s="2"/>
      <c r="B9" s="14">
        <f>SUM(B8)</f>
        <v>0</v>
      </c>
      <c r="C9" s="20">
        <f>C5+(B9*C5)</f>
        <v>15</v>
      </c>
      <c r="D9" s="3">
        <f>(1+B9)*D5</f>
        <v>1</v>
      </c>
      <c r="E9" s="14">
        <f>SUM(E8)</f>
        <v>0</v>
      </c>
      <c r="F9" s="20">
        <f>F5+(E9*F5)</f>
        <v>19.5</v>
      </c>
      <c r="G9" s="3">
        <f>(1+E9)*G5</f>
        <v>1</v>
      </c>
      <c r="H9" s="14">
        <f>SUM(H8)</f>
        <v>0</v>
      </c>
      <c r="I9" s="20">
        <f>I5+(H9*I5)</f>
        <v>16</v>
      </c>
      <c r="J9" s="3">
        <f>(1+H9)*J5</f>
        <v>1</v>
      </c>
      <c r="K9" s="14">
        <f>SUM(K8)</f>
        <v>0</v>
      </c>
      <c r="L9" s="20">
        <f>L5+(K9*L5)</f>
        <v>20.8</v>
      </c>
      <c r="M9" s="3">
        <f>(1+K9)*M5</f>
        <v>1</v>
      </c>
    </row>
    <row r="10" spans="1:13" x14ac:dyDescent="0.25">
      <c r="A10" s="2"/>
      <c r="B10" s="32"/>
      <c r="C10" s="28"/>
      <c r="D10" s="4"/>
      <c r="E10" s="32"/>
      <c r="F10" s="28"/>
      <c r="G10" s="4"/>
      <c r="H10" s="32"/>
      <c r="I10" s="28"/>
      <c r="J10" s="4"/>
      <c r="K10" s="32"/>
      <c r="L10" s="28"/>
      <c r="M10" s="4"/>
    </row>
    <row r="11" spans="1:13" x14ac:dyDescent="0.25">
      <c r="A11" s="2" t="s">
        <v>13</v>
      </c>
      <c r="B11" s="34"/>
      <c r="C11" s="15"/>
      <c r="D11" s="1"/>
      <c r="E11" s="34"/>
      <c r="F11" s="15"/>
      <c r="G11" s="1"/>
      <c r="H11" s="34"/>
      <c r="I11" s="15"/>
      <c r="J11" s="1"/>
      <c r="K11" s="34"/>
      <c r="L11" s="15"/>
      <c r="M11" s="1"/>
    </row>
    <row r="12" spans="1:13" x14ac:dyDescent="0.25">
      <c r="A12" s="2" t="s">
        <v>14</v>
      </c>
      <c r="B12" s="34"/>
      <c r="C12" s="15"/>
      <c r="D12" s="1"/>
      <c r="E12" s="34"/>
      <c r="F12" s="15"/>
      <c r="G12" s="1"/>
      <c r="H12" s="34"/>
      <c r="I12" s="15"/>
      <c r="J12" s="1"/>
      <c r="K12" s="34"/>
      <c r="L12" s="15"/>
      <c r="M12" s="1"/>
    </row>
    <row r="13" spans="1:13" ht="15.75" thickBot="1" x14ac:dyDescent="0.3">
      <c r="A13" s="5" t="s">
        <v>15</v>
      </c>
      <c r="B13" s="34"/>
      <c r="C13" s="15"/>
      <c r="D13" s="1"/>
      <c r="E13" s="34"/>
      <c r="F13" s="15"/>
      <c r="G13" s="1"/>
      <c r="H13" s="34"/>
      <c r="I13" s="15"/>
      <c r="J13" s="1"/>
      <c r="K13" s="34"/>
      <c r="L13" s="15"/>
      <c r="M13" s="1"/>
    </row>
    <row r="14" spans="1:13" ht="15.75" thickBot="1" x14ac:dyDescent="0.3">
      <c r="A14" s="2"/>
      <c r="B14" s="14">
        <f>SUM(B11:B13)</f>
        <v>0</v>
      </c>
      <c r="C14" s="20">
        <f>C9+(B14*C9)</f>
        <v>15</v>
      </c>
      <c r="D14" s="3">
        <f>(1+B14)*D9</f>
        <v>1</v>
      </c>
      <c r="E14" s="14">
        <f>SUM(E11:E13)</f>
        <v>0</v>
      </c>
      <c r="F14" s="20">
        <f>F9+(E14*F9)</f>
        <v>19.5</v>
      </c>
      <c r="G14" s="3">
        <f>(1+E14)*G9</f>
        <v>1</v>
      </c>
      <c r="H14" s="14">
        <f>SUM(H11:H13)</f>
        <v>0</v>
      </c>
      <c r="I14" s="20">
        <f>I9+(H14*I9)</f>
        <v>16</v>
      </c>
      <c r="J14" s="3">
        <f>(1+H14)*J9</f>
        <v>1</v>
      </c>
      <c r="K14" s="14">
        <f>SUM(K11:K13)</f>
        <v>0</v>
      </c>
      <c r="L14" s="20">
        <f>L9+(K14*L9)</f>
        <v>20.8</v>
      </c>
      <c r="M14" s="3">
        <f>(1+K14)*M9</f>
        <v>1</v>
      </c>
    </row>
    <row r="15" spans="1:13" x14ac:dyDescent="0.25">
      <c r="A15" s="2"/>
      <c r="B15" s="32"/>
      <c r="C15" s="15"/>
      <c r="D15" s="1"/>
      <c r="E15" s="32"/>
      <c r="F15" s="15"/>
      <c r="G15" s="1"/>
      <c r="H15" s="32"/>
      <c r="I15" s="15"/>
      <c r="J15" s="1"/>
      <c r="K15" s="32"/>
      <c r="L15" s="15"/>
      <c r="M15" s="1"/>
    </row>
    <row r="16" spans="1:13" ht="15.75" thickBot="1" x14ac:dyDescent="0.3">
      <c r="A16" s="2" t="s">
        <v>12</v>
      </c>
      <c r="B16" s="33"/>
      <c r="C16" s="15"/>
      <c r="D16" s="6"/>
      <c r="E16" s="33"/>
      <c r="F16" s="15"/>
      <c r="G16" s="6"/>
      <c r="H16" s="33"/>
      <c r="I16" s="15"/>
      <c r="J16" s="6"/>
      <c r="K16" s="33"/>
      <c r="L16" s="15"/>
      <c r="M16" s="6"/>
    </row>
    <row r="17" spans="1:13" ht="15.75" thickBot="1" x14ac:dyDescent="0.3">
      <c r="A17" s="12"/>
      <c r="B17" s="14">
        <f>SUM(B16)</f>
        <v>0</v>
      </c>
      <c r="C17" s="20">
        <f>C14+(B17*C14)</f>
        <v>15</v>
      </c>
      <c r="D17" s="3">
        <f>(1+B17)*D14</f>
        <v>1</v>
      </c>
      <c r="E17" s="14">
        <f>SUM(E16)</f>
        <v>0</v>
      </c>
      <c r="F17" s="20">
        <f>F14+(E17*F14)</f>
        <v>19.5</v>
      </c>
      <c r="G17" s="3">
        <f>(1+E17)*G14</f>
        <v>1</v>
      </c>
      <c r="H17" s="14">
        <f>SUM(H16)</f>
        <v>0</v>
      </c>
      <c r="I17" s="20">
        <f>I14+(H17*I14)</f>
        <v>16</v>
      </c>
      <c r="J17" s="3">
        <f>(1+H17)*J14</f>
        <v>1</v>
      </c>
      <c r="K17" s="14">
        <f>SUM(K16)</f>
        <v>0</v>
      </c>
      <c r="L17" s="20">
        <f>L14+(K17*L14)</f>
        <v>20.8</v>
      </c>
      <c r="M17" s="3">
        <f>(1+K17)*M14</f>
        <v>1</v>
      </c>
    </row>
    <row r="18" spans="1:13" x14ac:dyDescent="0.25">
      <c r="A18" s="12"/>
      <c r="B18" s="32"/>
      <c r="C18" s="20"/>
      <c r="D18" s="6"/>
      <c r="E18" s="32"/>
      <c r="F18" s="20"/>
      <c r="G18" s="6"/>
      <c r="H18" s="32"/>
      <c r="I18" s="20"/>
      <c r="J18" s="6"/>
      <c r="K18" s="32"/>
      <c r="L18" s="20"/>
      <c r="M18" s="6"/>
    </row>
    <row r="19" spans="1:13" x14ac:dyDescent="0.25">
      <c r="A19" s="16" t="s">
        <v>16</v>
      </c>
      <c r="B19" s="32"/>
      <c r="C19" s="15"/>
      <c r="D19" s="1"/>
      <c r="E19" s="32"/>
      <c r="F19" s="15"/>
      <c r="G19" s="1"/>
      <c r="H19" s="32"/>
      <c r="I19" s="15"/>
      <c r="J19" s="1"/>
      <c r="K19" s="32"/>
      <c r="L19" s="15"/>
      <c r="M19" s="1"/>
    </row>
    <row r="20" spans="1:13" x14ac:dyDescent="0.25">
      <c r="A20" s="13" t="s">
        <v>1</v>
      </c>
      <c r="B20" s="35"/>
      <c r="C20" s="15"/>
      <c r="D20" s="1"/>
      <c r="E20" s="35"/>
      <c r="F20" s="15"/>
      <c r="G20" s="1"/>
      <c r="H20" s="35"/>
      <c r="I20" s="15"/>
      <c r="J20" s="1"/>
      <c r="K20" s="35"/>
      <c r="L20" s="15"/>
      <c r="M20" s="1"/>
    </row>
    <row r="21" spans="1:13" x14ac:dyDescent="0.25">
      <c r="A21" s="13" t="s">
        <v>2</v>
      </c>
      <c r="B21" s="35"/>
      <c r="C21" s="15"/>
      <c r="D21" s="1"/>
      <c r="E21" s="35"/>
      <c r="F21" s="15"/>
      <c r="G21" s="1"/>
      <c r="H21" s="35"/>
      <c r="I21" s="15"/>
      <c r="J21" s="1"/>
      <c r="K21" s="35"/>
      <c r="L21" s="15"/>
      <c r="M21" s="1"/>
    </row>
    <row r="22" spans="1:13" x14ac:dyDescent="0.25">
      <c r="A22" s="13" t="s">
        <v>3</v>
      </c>
      <c r="B22" s="35"/>
      <c r="C22" s="15"/>
      <c r="D22" s="7"/>
      <c r="E22" s="35"/>
      <c r="F22" s="15"/>
      <c r="G22" s="7"/>
      <c r="H22" s="35"/>
      <c r="I22" s="15"/>
      <c r="J22" s="7"/>
      <c r="K22" s="35"/>
      <c r="L22" s="15"/>
      <c r="M22" s="7"/>
    </row>
    <row r="23" spans="1:13" x14ac:dyDescent="0.25">
      <c r="A23" s="13" t="s">
        <v>4</v>
      </c>
      <c r="B23" s="36"/>
      <c r="C23" s="15"/>
      <c r="D23" s="1"/>
      <c r="E23" s="36"/>
      <c r="F23" s="15"/>
      <c r="G23" s="1"/>
      <c r="H23" s="36"/>
      <c r="I23" s="15"/>
      <c r="J23" s="1"/>
      <c r="K23" s="36"/>
      <c r="L23" s="15"/>
      <c r="M23" s="1"/>
    </row>
    <row r="24" spans="1:13" x14ac:dyDescent="0.25">
      <c r="A24" s="24" t="s">
        <v>18</v>
      </c>
      <c r="B24" s="35"/>
      <c r="C24" s="15"/>
      <c r="D24" s="1"/>
      <c r="E24" s="35"/>
      <c r="F24" s="15"/>
      <c r="G24" s="1"/>
      <c r="H24" s="35"/>
      <c r="I24" s="15"/>
      <c r="J24" s="1"/>
      <c r="K24" s="35"/>
      <c r="L24" s="15"/>
      <c r="M24" s="1"/>
    </row>
    <row r="25" spans="1:13" x14ac:dyDescent="0.25">
      <c r="A25" s="24" t="s">
        <v>5</v>
      </c>
      <c r="B25" s="35"/>
      <c r="C25" s="15"/>
      <c r="D25" s="1"/>
      <c r="E25" s="35"/>
      <c r="F25" s="15"/>
      <c r="G25" s="1"/>
      <c r="H25" s="35"/>
      <c r="I25" s="15"/>
      <c r="J25" s="1"/>
      <c r="K25" s="35"/>
      <c r="L25" s="15"/>
      <c r="M25" s="1"/>
    </row>
    <row r="26" spans="1:13" x14ac:dyDescent="0.25">
      <c r="A26" s="24" t="s">
        <v>6</v>
      </c>
      <c r="B26" s="35"/>
      <c r="C26" s="15"/>
      <c r="D26" s="1"/>
      <c r="E26" s="35"/>
      <c r="F26" s="15"/>
      <c r="G26" s="1"/>
      <c r="H26" s="35"/>
      <c r="I26" s="15"/>
      <c r="J26" s="1"/>
      <c r="K26" s="35"/>
      <c r="L26" s="15"/>
      <c r="M26" s="1"/>
    </row>
    <row r="27" spans="1:13" x14ac:dyDescent="0.25">
      <c r="A27" s="24" t="s">
        <v>9</v>
      </c>
      <c r="B27" s="35"/>
      <c r="C27" s="15"/>
      <c r="D27" s="1"/>
      <c r="E27" s="35"/>
      <c r="F27" s="15"/>
      <c r="G27" s="1"/>
      <c r="H27" s="35"/>
      <c r="I27" s="15"/>
      <c r="J27" s="1"/>
      <c r="K27" s="35"/>
      <c r="L27" s="15"/>
      <c r="M27" s="1"/>
    </row>
    <row r="28" spans="1:13" x14ac:dyDescent="0.25">
      <c r="A28" s="13" t="s">
        <v>7</v>
      </c>
      <c r="B28" s="35"/>
      <c r="C28" s="15"/>
      <c r="D28" s="1"/>
      <c r="E28" s="35"/>
      <c r="F28" s="15"/>
      <c r="G28" s="1"/>
      <c r="H28" s="35"/>
      <c r="I28" s="15"/>
      <c r="J28" s="1"/>
      <c r="K28" s="35"/>
      <c r="L28" s="15"/>
      <c r="M28" s="1"/>
    </row>
    <row r="29" spans="1:13" x14ac:dyDescent="0.25">
      <c r="A29" s="13" t="s">
        <v>10</v>
      </c>
      <c r="B29" s="37"/>
      <c r="C29" s="15"/>
      <c r="D29" s="1"/>
      <c r="E29" s="37"/>
      <c r="F29" s="15"/>
      <c r="G29" s="1"/>
      <c r="H29" s="37"/>
      <c r="I29" s="15"/>
      <c r="J29" s="1"/>
      <c r="K29" s="37"/>
      <c r="L29" s="15"/>
      <c r="M29" s="1"/>
    </row>
    <row r="30" spans="1:13" ht="15.75" thickBot="1" x14ac:dyDescent="0.3">
      <c r="A30" s="13" t="s">
        <v>11</v>
      </c>
      <c r="B30" s="38"/>
      <c r="C30" s="15"/>
      <c r="D30" s="1"/>
      <c r="E30" s="38"/>
      <c r="F30" s="15"/>
      <c r="G30" s="1"/>
      <c r="H30" s="38"/>
      <c r="I30" s="15"/>
      <c r="J30" s="1"/>
      <c r="K30" s="38"/>
      <c r="L30" s="15"/>
      <c r="M30" s="1"/>
    </row>
    <row r="31" spans="1:13" ht="15.75" thickBot="1" x14ac:dyDescent="0.3">
      <c r="A31" s="2"/>
      <c r="B31" s="14">
        <f>SUM(B20:B30)</f>
        <v>0</v>
      </c>
      <c r="C31" s="15">
        <f>C17+(B31*C17)</f>
        <v>15</v>
      </c>
      <c r="D31" s="3">
        <f>(1+B31)*D17</f>
        <v>1</v>
      </c>
      <c r="E31" s="14">
        <f>SUM(E20:E30)</f>
        <v>0</v>
      </c>
      <c r="F31" s="15">
        <f>F17+(E31*F17)</f>
        <v>19.5</v>
      </c>
      <c r="G31" s="3">
        <f>(1+E31)*G17</f>
        <v>1</v>
      </c>
      <c r="H31" s="14">
        <f>SUM(H20:H30)</f>
        <v>0</v>
      </c>
      <c r="I31" s="15">
        <f>I17+(H31*I17)</f>
        <v>16</v>
      </c>
      <c r="J31" s="3">
        <f>(1+H31)*J17</f>
        <v>1</v>
      </c>
      <c r="K31" s="14">
        <f>SUM(K20:K30)</f>
        <v>0</v>
      </c>
      <c r="L31" s="15">
        <f>L17+(K31*L17)</f>
        <v>20.8</v>
      </c>
      <c r="M31" s="3">
        <f>(1+K31)*M17</f>
        <v>1</v>
      </c>
    </row>
    <row r="32" spans="1:13" x14ac:dyDescent="0.25">
      <c r="A32" s="16" t="s">
        <v>20</v>
      </c>
      <c r="B32" s="39"/>
      <c r="C32" s="15"/>
      <c r="D32" s="8"/>
      <c r="E32" s="39"/>
      <c r="F32" s="15"/>
      <c r="G32" s="8"/>
      <c r="H32" s="39"/>
      <c r="I32" s="15"/>
      <c r="J32" s="8"/>
      <c r="K32" s="39"/>
      <c r="L32" s="15"/>
      <c r="M32" s="8"/>
    </row>
    <row r="33" spans="1:13" x14ac:dyDescent="0.25">
      <c r="A33" s="13" t="s">
        <v>19</v>
      </c>
      <c r="B33" s="40"/>
      <c r="C33" s="20"/>
      <c r="D33" s="6"/>
      <c r="E33" s="40"/>
      <c r="F33" s="20"/>
      <c r="G33" s="6"/>
      <c r="H33" s="40"/>
      <c r="I33" s="20"/>
      <c r="J33" s="6"/>
      <c r="K33" s="40"/>
      <c r="L33" s="20"/>
      <c r="M33" s="6"/>
    </row>
    <row r="34" spans="1:13" x14ac:dyDescent="0.25">
      <c r="A34" s="13" t="s">
        <v>51</v>
      </c>
      <c r="B34" s="41"/>
      <c r="C34" s="20"/>
      <c r="D34" s="6"/>
      <c r="E34" s="41"/>
      <c r="F34" s="20"/>
      <c r="G34" s="6"/>
      <c r="H34" s="41"/>
      <c r="I34" s="20"/>
      <c r="J34" s="6"/>
      <c r="K34" s="41"/>
      <c r="L34" s="20"/>
      <c r="M34" s="6"/>
    </row>
    <row r="35" spans="1:13" x14ac:dyDescent="0.25">
      <c r="A35" s="13" t="s">
        <v>51</v>
      </c>
      <c r="B35" s="41"/>
      <c r="C35" s="20"/>
      <c r="D35" s="6"/>
      <c r="E35" s="41"/>
      <c r="F35" s="20"/>
      <c r="G35" s="6"/>
      <c r="H35" s="41"/>
      <c r="I35" s="20"/>
      <c r="J35" s="6"/>
      <c r="K35" s="41"/>
      <c r="L35" s="20"/>
      <c r="M35" s="6"/>
    </row>
    <row r="36" spans="1:13" x14ac:dyDescent="0.25">
      <c r="A36" s="13" t="s">
        <v>51</v>
      </c>
      <c r="B36" s="41"/>
      <c r="C36" s="20"/>
      <c r="D36" s="6"/>
      <c r="E36" s="41"/>
      <c r="F36" s="20"/>
      <c r="G36" s="6"/>
      <c r="H36" s="41"/>
      <c r="I36" s="20"/>
      <c r="J36" s="6"/>
      <c r="K36" s="41"/>
      <c r="L36" s="20"/>
      <c r="M36" s="6"/>
    </row>
    <row r="37" spans="1:13" ht="15.75" thickBot="1" x14ac:dyDescent="0.3">
      <c r="A37" s="13" t="s">
        <v>21</v>
      </c>
      <c r="B37" s="41"/>
      <c r="C37" s="20"/>
      <c r="D37" s="6"/>
      <c r="E37" s="41"/>
      <c r="F37" s="20"/>
      <c r="G37" s="6"/>
      <c r="H37" s="41"/>
      <c r="I37" s="20"/>
      <c r="J37" s="6"/>
      <c r="K37" s="41"/>
      <c r="L37" s="20"/>
      <c r="M37" s="6"/>
    </row>
    <row r="38" spans="1:13" ht="15.75" thickBot="1" x14ac:dyDescent="0.3">
      <c r="A38" s="2"/>
      <c r="B38" s="14">
        <f>SUM(B33:B37)</f>
        <v>0</v>
      </c>
      <c r="C38" s="21">
        <f>C31+(B38*C31)</f>
        <v>15</v>
      </c>
      <c r="D38" s="3">
        <f>(1+B38)*D31</f>
        <v>1</v>
      </c>
      <c r="E38" s="14">
        <f>SUM(E33:E37)</f>
        <v>0</v>
      </c>
      <c r="F38" s="21">
        <f>F31+(E38*F31)</f>
        <v>19.5</v>
      </c>
      <c r="G38" s="3">
        <f>(1+E38)*G31</f>
        <v>1</v>
      </c>
      <c r="H38" s="14">
        <f>SUM(H33:H37)</f>
        <v>0</v>
      </c>
      <c r="I38" s="21">
        <f>I31+(H38*I31)</f>
        <v>16</v>
      </c>
      <c r="J38" s="3">
        <f>(1+H38)*J31</f>
        <v>1</v>
      </c>
      <c r="K38" s="14">
        <f>SUM(K33:K37)</f>
        <v>0</v>
      </c>
      <c r="L38" s="21">
        <f>L31+(K38*L31)</f>
        <v>20.8</v>
      </c>
      <c r="M38" s="3">
        <f>(1+K38)*M31</f>
        <v>1</v>
      </c>
    </row>
    <row r="39" spans="1:13" x14ac:dyDescent="0.25">
      <c r="A39" s="2"/>
      <c r="B39" s="32"/>
      <c r="C39" s="15"/>
      <c r="D39" s="1"/>
      <c r="E39" s="32"/>
      <c r="F39" s="15"/>
      <c r="G39" s="1"/>
      <c r="H39" s="32"/>
      <c r="I39" s="15"/>
      <c r="J39" s="1"/>
      <c r="K39" s="32"/>
      <c r="L39" s="15"/>
      <c r="M39" s="1"/>
    </row>
    <row r="40" spans="1:13" ht="51" x14ac:dyDescent="0.25">
      <c r="A40" s="25" t="s">
        <v>22</v>
      </c>
      <c r="B40" s="23">
        <f>C40/C5</f>
        <v>1</v>
      </c>
      <c r="C40" s="29">
        <f>C38</f>
        <v>15</v>
      </c>
      <c r="D40" s="22">
        <f>D38</f>
        <v>1</v>
      </c>
      <c r="E40" s="23">
        <f>F40/F5</f>
        <v>1</v>
      </c>
      <c r="F40" s="29">
        <f>F38</f>
        <v>19.5</v>
      </c>
      <c r="G40" s="22">
        <f>G38</f>
        <v>1</v>
      </c>
      <c r="H40" s="23">
        <f>I40/I5</f>
        <v>1</v>
      </c>
      <c r="I40" s="29">
        <f>I38</f>
        <v>16</v>
      </c>
      <c r="J40" s="22">
        <f>J38</f>
        <v>1</v>
      </c>
      <c r="K40" s="23">
        <f>L40/L5</f>
        <v>1</v>
      </c>
      <c r="L40" s="29">
        <f>L38</f>
        <v>20.8</v>
      </c>
      <c r="M40" s="22">
        <f>M38</f>
        <v>1</v>
      </c>
    </row>
    <row r="41" spans="1:13" x14ac:dyDescent="0.25">
      <c r="A41" s="46" t="s">
        <v>56</v>
      </c>
      <c r="B41" s="55"/>
      <c r="C41" s="56"/>
      <c r="D41" s="57"/>
      <c r="E41" s="55"/>
      <c r="F41" s="56"/>
      <c r="G41" s="56"/>
      <c r="H41" s="55"/>
      <c r="I41" s="56"/>
      <c r="J41" s="56"/>
      <c r="K41" s="55"/>
      <c r="L41" s="43"/>
      <c r="M41" s="44"/>
    </row>
    <row r="42" spans="1:13" x14ac:dyDescent="0.25">
      <c r="A42" s="47" t="s">
        <v>57</v>
      </c>
      <c r="B42" s="55"/>
      <c r="C42" s="58"/>
      <c r="D42" s="59"/>
      <c r="E42" s="55"/>
      <c r="F42" s="58"/>
      <c r="G42" s="60"/>
      <c r="H42" s="55"/>
      <c r="I42" s="58"/>
      <c r="J42" s="60"/>
      <c r="K42" s="55"/>
      <c r="L42" s="43"/>
      <c r="M42" s="44"/>
    </row>
    <row r="43" spans="1:13" ht="15.75" thickBot="1" x14ac:dyDescent="0.3"/>
    <row r="44" spans="1:13" x14ac:dyDescent="0.25">
      <c r="A44" s="100" t="s">
        <v>23</v>
      </c>
      <c r="B44" s="100"/>
      <c r="C44" s="110"/>
      <c r="D44" s="111"/>
      <c r="E44" s="112"/>
      <c r="F44" s="115" t="s">
        <v>58</v>
      </c>
      <c r="G44" s="115"/>
      <c r="H44" s="115"/>
      <c r="I44" s="115"/>
      <c r="J44" s="115"/>
      <c r="K44" s="115"/>
      <c r="L44" s="115"/>
      <c r="M44" s="116"/>
    </row>
    <row r="45" spans="1:13" x14ac:dyDescent="0.25">
      <c r="A45" s="100" t="s">
        <v>24</v>
      </c>
      <c r="B45" s="100"/>
      <c r="C45" s="110"/>
      <c r="D45" s="111"/>
      <c r="E45" s="112"/>
      <c r="F45" s="117"/>
      <c r="G45" s="117"/>
      <c r="H45" s="117"/>
      <c r="I45" s="117"/>
      <c r="J45" s="117"/>
      <c r="K45" s="117"/>
      <c r="L45" s="117"/>
      <c r="M45" s="118"/>
    </row>
    <row r="46" spans="1:13" x14ac:dyDescent="0.25">
      <c r="A46" s="100" t="s">
        <v>25</v>
      </c>
      <c r="B46" s="100"/>
      <c r="C46" s="110"/>
      <c r="D46" s="111"/>
      <c r="E46" s="112"/>
      <c r="F46" s="117"/>
      <c r="G46" s="117"/>
      <c r="H46" s="117"/>
      <c r="I46" s="117"/>
      <c r="J46" s="117"/>
      <c r="K46" s="117"/>
      <c r="L46" s="117"/>
      <c r="M46" s="118"/>
    </row>
    <row r="47" spans="1:13" x14ac:dyDescent="0.25">
      <c r="A47" s="100" t="s">
        <v>26</v>
      </c>
      <c r="B47" s="100"/>
      <c r="C47" s="110"/>
      <c r="D47" s="111"/>
      <c r="E47" s="112"/>
      <c r="F47" s="117"/>
      <c r="G47" s="117"/>
      <c r="H47" s="117"/>
      <c r="I47" s="117"/>
      <c r="J47" s="117"/>
      <c r="K47" s="117"/>
      <c r="L47" s="117"/>
      <c r="M47" s="118"/>
    </row>
    <row r="48" spans="1:13" ht="15.75" thickBot="1" x14ac:dyDescent="0.3">
      <c r="A48" s="100" t="s">
        <v>29</v>
      </c>
      <c r="B48" s="100"/>
      <c r="C48" s="110"/>
      <c r="D48" s="111"/>
      <c r="E48" s="112"/>
      <c r="F48" s="119"/>
      <c r="G48" s="119"/>
      <c r="H48" s="119"/>
      <c r="I48" s="119"/>
      <c r="J48" s="119"/>
      <c r="K48" s="119"/>
      <c r="L48" s="119"/>
      <c r="M48" s="120"/>
    </row>
    <row r="49" spans="1:5" x14ac:dyDescent="0.25">
      <c r="A49" s="113" t="s">
        <v>28</v>
      </c>
      <c r="B49" s="114"/>
      <c r="C49" s="110"/>
      <c r="D49" s="111"/>
      <c r="E49" s="112"/>
    </row>
  </sheetData>
  <sheetProtection algorithmName="SHA-512" hashValue="/pMkFiHeZPsG7bG2y/XQcS7nWH8EFX7FEKwFTG0KRVzs/3yCMzT+qBfTavAiP5mVxTuROZvktlupsnJJsXloew==" saltValue="1TLF7KjQ1tc6uaLwJrrIUA==" spinCount="100000" sheet="1" objects="1" scenarios="1" selectLockedCells="1"/>
  <protectedRanges>
    <protectedRange sqref="B41:B42 E41:E42 H41:H42 K41:K42 C44:D49" name="Bereik1"/>
  </protectedRanges>
  <mergeCells count="20">
    <mergeCell ref="F44:M48"/>
    <mergeCell ref="A47:B47"/>
    <mergeCell ref="A48:B48"/>
    <mergeCell ref="A46:B46"/>
    <mergeCell ref="A49:B49"/>
    <mergeCell ref="C44:E44"/>
    <mergeCell ref="C45:E45"/>
    <mergeCell ref="C46:E46"/>
    <mergeCell ref="C47:E47"/>
    <mergeCell ref="C48:E48"/>
    <mergeCell ref="C49:E49"/>
    <mergeCell ref="A44:B44"/>
    <mergeCell ref="A45:B45"/>
    <mergeCell ref="A1:D1"/>
    <mergeCell ref="A2:D2"/>
    <mergeCell ref="A3:B3"/>
    <mergeCell ref="C4:D4"/>
    <mergeCell ref="L4:M4"/>
    <mergeCell ref="F4:G4"/>
    <mergeCell ref="I4:J4"/>
  </mergeCells>
  <pageMargins left="0.7" right="0.7" top="0.75" bottom="0.75" header="0.3" footer="0.3"/>
  <pageSetup paperSize="9" scale="51" orientation="landscape" r:id="rId1"/>
  <headerFooter>
    <oddFooter>&amp;L&amp;"Arial,Standaard"&amp;9&amp;F&amp;C&amp;"Arial,Standaard"&amp;9&amp;D&amp;R&amp;"Arial,Standaard"&amp;9pagina &amp;P/1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AD850-D7BE-4032-B4EF-1D6E381B8D25}">
  <sheetPr>
    <pageSetUpPr fitToPage="1"/>
  </sheetPr>
  <dimension ref="A1:L25"/>
  <sheetViews>
    <sheetView topLeftCell="A2" workbookViewId="0">
      <selection activeCell="F21" sqref="F21:K21"/>
    </sheetView>
  </sheetViews>
  <sheetFormatPr defaultRowHeight="15" x14ac:dyDescent="0.25"/>
  <cols>
    <col min="1" max="1" width="9.140625" style="50"/>
    <col min="2" max="2" width="48.28515625" customWidth="1"/>
    <col min="6" max="6" width="10" bestFit="1" customWidth="1"/>
    <col min="7" max="7" width="10" customWidth="1"/>
    <col min="11" max="11" width="10.28515625" bestFit="1" customWidth="1"/>
    <col min="12" max="12" width="9.140625" style="50"/>
  </cols>
  <sheetData>
    <row r="1" spans="1:12" ht="87" customHeight="1" x14ac:dyDescent="0.4">
      <c r="B1" s="62" t="s">
        <v>62</v>
      </c>
      <c r="C1" s="63"/>
      <c r="D1" s="63"/>
      <c r="E1" s="63"/>
      <c r="F1" s="64"/>
    </row>
    <row r="2" spans="1:12" ht="30.75" customHeight="1" x14ac:dyDescent="0.25">
      <c r="B2" s="129" t="s">
        <v>63</v>
      </c>
      <c r="C2" s="130"/>
      <c r="D2" s="130"/>
      <c r="E2" s="130"/>
      <c r="F2" s="130"/>
      <c r="G2" s="130"/>
      <c r="H2" s="130"/>
      <c r="I2" s="130"/>
      <c r="J2" s="130"/>
      <c r="K2" s="131"/>
    </row>
    <row r="3" spans="1:12" x14ac:dyDescent="0.25">
      <c r="B3" s="135" t="s">
        <v>66</v>
      </c>
      <c r="C3" s="135"/>
      <c r="D3" s="135"/>
      <c r="E3" s="135"/>
      <c r="F3" s="135"/>
      <c r="G3" s="135"/>
      <c r="H3" s="135"/>
      <c r="I3" s="135"/>
      <c r="J3" s="135"/>
      <c r="K3" s="135"/>
    </row>
    <row r="4" spans="1:12" s="42" customFormat="1" ht="45" x14ac:dyDescent="0.25">
      <c r="A4" s="53"/>
      <c r="B4" s="86" t="s">
        <v>29</v>
      </c>
      <c r="C4" s="86" t="s">
        <v>49</v>
      </c>
      <c r="D4" s="86" t="s">
        <v>50</v>
      </c>
      <c r="E4" s="86" t="s">
        <v>45</v>
      </c>
      <c r="F4" s="65" t="s">
        <v>47</v>
      </c>
      <c r="G4" s="86" t="s">
        <v>44</v>
      </c>
      <c r="H4" s="86" t="s">
        <v>46</v>
      </c>
      <c r="I4" s="86" t="s">
        <v>54</v>
      </c>
      <c r="J4" s="86" t="s">
        <v>53</v>
      </c>
      <c r="K4" s="86" t="s">
        <v>48</v>
      </c>
      <c r="L4" s="53"/>
    </row>
    <row r="5" spans="1:12" x14ac:dyDescent="0.25">
      <c r="B5" s="87" t="s">
        <v>64</v>
      </c>
      <c r="C5" s="87" t="s">
        <v>40</v>
      </c>
      <c r="D5" s="87" t="s">
        <v>42</v>
      </c>
      <c r="E5" s="88">
        <v>50</v>
      </c>
      <c r="F5" s="66">
        <f t="shared" ref="F5:F11" si="0">E5*$F$13/100</f>
        <v>22000</v>
      </c>
      <c r="G5" s="67">
        <v>14</v>
      </c>
      <c r="H5" s="89">
        <f>'bijlage 6, categorie I'!B40</f>
        <v>1</v>
      </c>
      <c r="I5" s="68">
        <f>'bijlage 6, categorie I'!B41</f>
        <v>0</v>
      </c>
      <c r="J5" s="68">
        <f>'bijlage 6, categorie I'!B42</f>
        <v>0</v>
      </c>
      <c r="K5" s="69">
        <f>((1-I5)*H5*G5*F5)+(I5*F5*G5*(H5+J5))</f>
        <v>308000</v>
      </c>
    </row>
    <row r="6" spans="1:12" x14ac:dyDescent="0.25">
      <c r="B6" s="87" t="s">
        <v>64</v>
      </c>
      <c r="C6" s="87" t="s">
        <v>40</v>
      </c>
      <c r="D6" s="87" t="s">
        <v>43</v>
      </c>
      <c r="E6" s="88">
        <v>8</v>
      </c>
      <c r="F6" s="66">
        <f t="shared" si="0"/>
        <v>3520</v>
      </c>
      <c r="G6" s="67">
        <f>G5*1.3</f>
        <v>18.2</v>
      </c>
      <c r="H6" s="89">
        <f>'bijlage 6, categorie I'!E40</f>
        <v>1</v>
      </c>
      <c r="I6" s="68">
        <f>'bijlage 6, categorie I'!E41</f>
        <v>0</v>
      </c>
      <c r="J6" s="68">
        <f>'bijlage 6, categorie I'!E42</f>
        <v>0</v>
      </c>
      <c r="K6" s="69">
        <f t="shared" ref="K6:K12" si="1">((1-I6)*H6*G6*F6)+(I6*F6*G6*(H6+J6))</f>
        <v>64064</v>
      </c>
    </row>
    <row r="7" spans="1:12" x14ac:dyDescent="0.25">
      <c r="B7" s="87" t="s">
        <v>64</v>
      </c>
      <c r="C7" s="87" t="s">
        <v>41</v>
      </c>
      <c r="D7" s="87" t="s">
        <v>42</v>
      </c>
      <c r="E7" s="88">
        <v>25</v>
      </c>
      <c r="F7" s="66">
        <f t="shared" si="0"/>
        <v>11000</v>
      </c>
      <c r="G7" s="67">
        <v>15</v>
      </c>
      <c r="H7" s="89">
        <f>'bijlage 6, categorie I'!H40</f>
        <v>1</v>
      </c>
      <c r="I7" s="68">
        <f>'bijlage 6, categorie I'!H41</f>
        <v>0</v>
      </c>
      <c r="J7" s="68">
        <f>'bijlage 6, categorie I'!H42</f>
        <v>0</v>
      </c>
      <c r="K7" s="69">
        <f t="shared" si="1"/>
        <v>165000</v>
      </c>
    </row>
    <row r="8" spans="1:12" x14ac:dyDescent="0.25">
      <c r="B8" s="87" t="s">
        <v>64</v>
      </c>
      <c r="C8" s="87" t="s">
        <v>41</v>
      </c>
      <c r="D8" s="87" t="s">
        <v>43</v>
      </c>
      <c r="E8" s="88">
        <v>6</v>
      </c>
      <c r="F8" s="66">
        <f t="shared" si="0"/>
        <v>2640</v>
      </c>
      <c r="G8" s="67">
        <f>G7*1.3</f>
        <v>19.5</v>
      </c>
      <c r="H8" s="89">
        <f>'bijlage 6, categorie I'!K40</f>
        <v>1</v>
      </c>
      <c r="I8" s="68">
        <f>'bijlage 6, categorie I'!K41</f>
        <v>0</v>
      </c>
      <c r="J8" s="68">
        <f>'bijlage 6, categorie I'!K42</f>
        <v>0</v>
      </c>
      <c r="K8" s="69">
        <f t="shared" si="1"/>
        <v>51480</v>
      </c>
    </row>
    <row r="9" spans="1:12" x14ac:dyDescent="0.25">
      <c r="B9" s="87" t="s">
        <v>65</v>
      </c>
      <c r="C9" s="87" t="s">
        <v>40</v>
      </c>
      <c r="D9" s="87" t="s">
        <v>42</v>
      </c>
      <c r="E9" s="88">
        <v>5</v>
      </c>
      <c r="F9" s="66">
        <f t="shared" si="0"/>
        <v>2200</v>
      </c>
      <c r="G9" s="67">
        <v>15</v>
      </c>
      <c r="H9" s="89">
        <f>'bijlage 6, categorie II'!B40</f>
        <v>1</v>
      </c>
      <c r="I9" s="68">
        <f>'bijlage 6, categorie II'!B41</f>
        <v>0</v>
      </c>
      <c r="J9" s="68">
        <f>'bijlage 6, categorie II'!B42</f>
        <v>0</v>
      </c>
      <c r="K9" s="69">
        <f t="shared" si="1"/>
        <v>33000</v>
      </c>
    </row>
    <row r="10" spans="1:12" x14ac:dyDescent="0.25">
      <c r="B10" s="87" t="s">
        <v>65</v>
      </c>
      <c r="C10" s="87" t="s">
        <v>40</v>
      </c>
      <c r="D10" s="87" t="s">
        <v>43</v>
      </c>
      <c r="E10" s="88">
        <v>2.5</v>
      </c>
      <c r="F10" s="66">
        <v>300</v>
      </c>
      <c r="G10" s="67">
        <f>G9*1.3</f>
        <v>19.5</v>
      </c>
      <c r="H10" s="89">
        <f>'bijlage 6, categorie II'!E40</f>
        <v>1</v>
      </c>
      <c r="I10" s="68">
        <f>'bijlage 6, categorie II'!E41</f>
        <v>0</v>
      </c>
      <c r="J10" s="68">
        <f>'bijlage 6, categorie II'!E42</f>
        <v>0</v>
      </c>
      <c r="K10" s="69">
        <f t="shared" si="1"/>
        <v>5850</v>
      </c>
    </row>
    <row r="11" spans="1:12" x14ac:dyDescent="0.25">
      <c r="B11" s="87" t="s">
        <v>65</v>
      </c>
      <c r="C11" s="87" t="s">
        <v>41</v>
      </c>
      <c r="D11" s="87" t="s">
        <v>42</v>
      </c>
      <c r="E11" s="88">
        <v>2.5</v>
      </c>
      <c r="F11" s="66">
        <f t="shared" si="0"/>
        <v>1100</v>
      </c>
      <c r="G11" s="67">
        <v>16</v>
      </c>
      <c r="H11" s="89">
        <f>'bijlage 6, categorie II'!H40</f>
        <v>1</v>
      </c>
      <c r="I11" s="68">
        <f>'bijlage 6, categorie II'!H41</f>
        <v>0</v>
      </c>
      <c r="J11" s="68">
        <f>'bijlage 6, categorie II'!H42</f>
        <v>0</v>
      </c>
      <c r="K11" s="69">
        <f t="shared" si="1"/>
        <v>17600</v>
      </c>
    </row>
    <row r="12" spans="1:12" ht="15.75" thickBot="1" x14ac:dyDescent="0.3">
      <c r="B12" s="87" t="s">
        <v>65</v>
      </c>
      <c r="C12" s="87" t="s">
        <v>41</v>
      </c>
      <c r="D12" s="87" t="s">
        <v>43</v>
      </c>
      <c r="E12" s="88">
        <v>1</v>
      </c>
      <c r="F12" s="66">
        <f>E12*$F$13/100</f>
        <v>440</v>
      </c>
      <c r="G12" s="67">
        <f>G11*1.3</f>
        <v>20.8</v>
      </c>
      <c r="H12" s="89">
        <f>'bijlage 6, categorie II'!K40</f>
        <v>1</v>
      </c>
      <c r="I12" s="68">
        <f>'bijlage 6, categorie II'!K41</f>
        <v>0</v>
      </c>
      <c r="J12" s="68">
        <f>'bijlage 6, categorie II'!K42</f>
        <v>0</v>
      </c>
      <c r="K12" s="81">
        <f t="shared" si="1"/>
        <v>9152</v>
      </c>
    </row>
    <row r="13" spans="1:12" ht="15.75" thickTop="1" x14ac:dyDescent="0.25">
      <c r="B13" s="90" t="s">
        <v>70</v>
      </c>
      <c r="C13" s="90"/>
      <c r="D13" s="90"/>
      <c r="E13" s="83">
        <f>SUM(E5:E12)</f>
        <v>100</v>
      </c>
      <c r="F13" s="79">
        <v>44000</v>
      </c>
      <c r="G13" s="83">
        <f>(G5*F5+G6*F6+G7*F7+G8*F8+G9*F9+G10*F10+G11*F11+G12*F12)/F13</f>
        <v>14.866954545454545</v>
      </c>
      <c r="H13" s="90"/>
      <c r="I13" s="90"/>
      <c r="J13" s="91"/>
      <c r="K13" s="80">
        <f>SUM(K5:K12)</f>
        <v>654146</v>
      </c>
    </row>
    <row r="14" spans="1:12" ht="45.75" thickBot="1" x14ac:dyDescent="0.3">
      <c r="B14" s="86" t="s">
        <v>69</v>
      </c>
      <c r="C14" s="92"/>
      <c r="D14" s="92"/>
      <c r="E14" s="92"/>
      <c r="F14" s="76">
        <v>3</v>
      </c>
      <c r="G14" s="77">
        <f>'bijlage 6, categorie I'!E44</f>
        <v>0</v>
      </c>
      <c r="H14" s="93"/>
      <c r="I14" s="78"/>
      <c r="J14" s="78"/>
      <c r="K14" s="81">
        <f>G14*F14</f>
        <v>0</v>
      </c>
    </row>
    <row r="15" spans="1:12" ht="15.75" thickTop="1" x14ac:dyDescent="0.25">
      <c r="B15" s="94" t="s">
        <v>68</v>
      </c>
      <c r="C15" s="94"/>
      <c r="D15" s="95"/>
      <c r="E15" s="84"/>
      <c r="F15" s="85"/>
      <c r="G15" s="84"/>
      <c r="H15" s="95"/>
      <c r="I15" s="95"/>
      <c r="J15" s="96"/>
      <c r="K15" s="82">
        <f>K14+K13</f>
        <v>654146</v>
      </c>
    </row>
    <row r="16" spans="1:12" x14ac:dyDescent="0.25">
      <c r="B16" s="132" t="s">
        <v>59</v>
      </c>
      <c r="C16" s="133"/>
      <c r="D16" s="133"/>
      <c r="E16" s="133"/>
      <c r="F16" s="133"/>
      <c r="G16" s="133"/>
      <c r="H16" s="133"/>
      <c r="I16" s="133"/>
      <c r="J16" s="133"/>
      <c r="K16" s="134"/>
    </row>
    <row r="17" spans="2:11" x14ac:dyDescent="0.25">
      <c r="B17" s="126"/>
      <c r="C17" s="127"/>
      <c r="D17" s="127"/>
      <c r="E17" s="127"/>
      <c r="F17" s="127"/>
      <c r="G17" s="127"/>
      <c r="H17" s="127"/>
      <c r="I17" s="127"/>
      <c r="J17" s="127"/>
      <c r="K17" s="128"/>
    </row>
    <row r="18" spans="2:11" x14ac:dyDescent="0.25">
      <c r="B18" s="50"/>
      <c r="C18" s="50"/>
      <c r="D18" s="50"/>
      <c r="E18" s="50"/>
      <c r="F18" s="50"/>
      <c r="G18" s="50"/>
      <c r="H18" s="50"/>
      <c r="I18" s="50"/>
      <c r="J18" s="50"/>
      <c r="K18" s="50"/>
    </row>
    <row r="19" spans="2:11" ht="23.25" customHeight="1" x14ac:dyDescent="0.25">
      <c r="B19" s="136" t="s">
        <v>23</v>
      </c>
      <c r="C19" s="136"/>
      <c r="D19" s="136"/>
      <c r="E19" s="137"/>
      <c r="F19" s="123"/>
      <c r="G19" s="124"/>
      <c r="H19" s="124"/>
      <c r="I19" s="124"/>
      <c r="J19" s="124"/>
      <c r="K19" s="125"/>
    </row>
    <row r="20" spans="2:11" ht="23.25" customHeight="1" x14ac:dyDescent="0.25">
      <c r="B20" s="136" t="s">
        <v>24</v>
      </c>
      <c r="C20" s="136"/>
      <c r="D20" s="136"/>
      <c r="E20" s="136"/>
      <c r="F20" s="123"/>
      <c r="G20" s="124"/>
      <c r="H20" s="124"/>
      <c r="I20" s="124"/>
      <c r="J20" s="124"/>
      <c r="K20" s="125"/>
    </row>
    <row r="21" spans="2:11" ht="23.25" customHeight="1" x14ac:dyDescent="0.25">
      <c r="B21" s="136" t="s">
        <v>25</v>
      </c>
      <c r="C21" s="136"/>
      <c r="D21" s="136"/>
      <c r="E21" s="136"/>
      <c r="F21" s="123"/>
      <c r="G21" s="124"/>
      <c r="H21" s="124"/>
      <c r="I21" s="124"/>
      <c r="J21" s="124"/>
      <c r="K21" s="125"/>
    </row>
    <row r="22" spans="2:11" ht="23.25" customHeight="1" x14ac:dyDescent="0.25">
      <c r="B22" s="136" t="s">
        <v>26</v>
      </c>
      <c r="C22" s="136"/>
      <c r="D22" s="136"/>
      <c r="E22" s="136"/>
      <c r="F22" s="123"/>
      <c r="G22" s="124"/>
      <c r="H22" s="124"/>
      <c r="I22" s="124"/>
      <c r="J22" s="124"/>
      <c r="K22" s="125"/>
    </row>
    <row r="23" spans="2:11" ht="23.25" customHeight="1" x14ac:dyDescent="0.25">
      <c r="B23" s="136" t="s">
        <v>29</v>
      </c>
      <c r="C23" s="136"/>
      <c r="D23" s="136"/>
      <c r="E23" s="136"/>
      <c r="F23" s="123"/>
      <c r="G23" s="124"/>
      <c r="H23" s="124"/>
      <c r="I23" s="124"/>
      <c r="J23" s="124"/>
      <c r="K23" s="125"/>
    </row>
    <row r="24" spans="2:11" ht="23.25" customHeight="1" x14ac:dyDescent="0.25">
      <c r="B24" s="136" t="s">
        <v>28</v>
      </c>
      <c r="C24" s="136"/>
      <c r="D24" s="136"/>
      <c r="E24" s="136"/>
      <c r="F24" s="123"/>
      <c r="G24" s="124"/>
      <c r="H24" s="124"/>
      <c r="I24" s="124"/>
      <c r="J24" s="124"/>
      <c r="K24" s="125"/>
    </row>
    <row r="25" spans="2:11" x14ac:dyDescent="0.25">
      <c r="B25" s="50"/>
      <c r="C25" s="50"/>
      <c r="D25" s="50"/>
      <c r="E25" s="50"/>
      <c r="F25" s="50"/>
      <c r="G25" s="50"/>
      <c r="H25" s="50"/>
      <c r="I25" s="50"/>
      <c r="J25" s="50"/>
      <c r="K25" s="50"/>
    </row>
  </sheetData>
  <sheetProtection algorithmName="SHA-512" hashValue="HQ4swb/pwIkPZCqAkid8nQ5hQ6nm4Cnmcn/c2Gxq/0KFDgQl73H6Of4SjNwqBtlBEMhmcIeqxwSbOMdkXWT5iQ==" saltValue="1qJwg31gBj9iHJJahkBquw==" spinCount="100000" sheet="1" objects="1" scenarios="1" selectLockedCells="1"/>
  <mergeCells count="16">
    <mergeCell ref="F24:K24"/>
    <mergeCell ref="B17:K17"/>
    <mergeCell ref="B2:K2"/>
    <mergeCell ref="B16:K16"/>
    <mergeCell ref="B3:K3"/>
    <mergeCell ref="B19:E19"/>
    <mergeCell ref="B20:E20"/>
    <mergeCell ref="B21:E21"/>
    <mergeCell ref="B22:E22"/>
    <mergeCell ref="B23:E23"/>
    <mergeCell ref="B24:E24"/>
    <mergeCell ref="F19:K19"/>
    <mergeCell ref="F20:K20"/>
    <mergeCell ref="F21:K21"/>
    <mergeCell ref="F22:K22"/>
    <mergeCell ref="F23:K23"/>
  </mergeCells>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bijlage 6, categorie I</vt:lpstr>
      <vt:lpstr>bijlage 6, categorie II</vt:lpstr>
      <vt:lpstr>bijlage 2, overzicht fict prijs</vt:lpstr>
      <vt:lpstr>'bijlage 2, overzicht fict prijs'!Afdrukbereik</vt:lpstr>
      <vt:lpstr>'bijlage 6, categorie I'!Afdrukbereik</vt:lpstr>
      <vt:lpstr>'bijlage 6, categorie II'!Afdrukbereik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Bergman Inkoop</dc:creator>
  <cp:lastModifiedBy>Ton François</cp:lastModifiedBy>
  <cp:lastPrinted>2022-10-27T15:31:07Z</cp:lastPrinted>
  <dcterms:created xsi:type="dcterms:W3CDTF">2020-05-08T04:50:11Z</dcterms:created>
  <dcterms:modified xsi:type="dcterms:W3CDTF">2022-11-01T14:52:19Z</dcterms:modified>
</cp:coreProperties>
</file>