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filterPrivacy="1" codeName="ThisWorkbook" autoCompressPictures="0"/>
  <xr:revisionPtr revIDLastSave="0" documentId="13_ncr:1_{58E86576-D9D8-FC40-8C84-7BF47812F92F}" xr6:coauthVersionLast="47" xr6:coauthVersionMax="47" xr10:uidLastSave="{00000000-0000-0000-0000-000000000000}"/>
  <bookViews>
    <workbookView xWindow="29220" yWindow="500" windowWidth="49240" windowHeight="1942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vragen'!$C$14:$H$14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41" i="9" l="1"/>
  <c r="J40" i="9"/>
  <c r="J39" i="9"/>
  <c r="G41" i="9"/>
  <c r="G40" i="9"/>
  <c r="G39" i="9"/>
  <c r="D41" i="9"/>
  <c r="D40" i="9"/>
  <c r="D39" i="9"/>
  <c r="D33" i="9"/>
  <c r="J43" i="9"/>
  <c r="G43" i="9"/>
  <c r="D43" i="9"/>
  <c r="J37" i="9"/>
  <c r="G37" i="9"/>
  <c r="D37" i="9"/>
  <c r="J31" i="9"/>
  <c r="G31" i="9"/>
  <c r="D31" i="9"/>
  <c r="J25" i="9"/>
  <c r="G25" i="9"/>
  <c r="D25" i="9"/>
  <c r="J19" i="9"/>
  <c r="G19" i="9"/>
  <c r="D19" i="9"/>
  <c r="J13" i="9"/>
  <c r="G13" i="9"/>
  <c r="D13" i="9"/>
  <c r="J7" i="9"/>
  <c r="G7" i="9"/>
  <c r="D7" i="9"/>
  <c r="J45" i="9"/>
  <c r="G45" i="9"/>
  <c r="D45" i="9"/>
  <c r="A8" i="9"/>
  <c r="A2" i="9"/>
  <c r="A39" i="9"/>
  <c r="A38" i="9"/>
  <c r="A16" i="16"/>
  <c r="A15" i="16"/>
  <c r="A14" i="16"/>
  <c r="A13" i="16"/>
  <c r="A12" i="16"/>
  <c r="A11" i="16"/>
  <c r="A10" i="16"/>
  <c r="A9" i="16"/>
  <c r="A8" i="16"/>
  <c r="A7" i="16"/>
  <c r="A6" i="16"/>
  <c r="A5" i="16"/>
  <c r="A4" i="16"/>
  <c r="A3" i="16"/>
  <c r="A2" i="16"/>
  <c r="A16" i="15"/>
  <c r="A15" i="15"/>
  <c r="A14" i="15"/>
  <c r="A13" i="15"/>
  <c r="A12" i="15"/>
  <c r="A11" i="15"/>
  <c r="A10" i="15"/>
  <c r="A9" i="15"/>
  <c r="A8" i="15"/>
  <c r="A7" i="15"/>
  <c r="A6" i="15"/>
  <c r="A5" i="15"/>
  <c r="A4" i="15"/>
  <c r="A3" i="15"/>
  <c r="A16" i="7"/>
  <c r="A15" i="7"/>
  <c r="A14" i="7"/>
  <c r="A13" i="7"/>
  <c r="A12" i="7"/>
  <c r="A11" i="7"/>
  <c r="A10" i="7"/>
  <c r="A9" i="7"/>
  <c r="A8" i="7"/>
  <c r="A7" i="7"/>
  <c r="A6" i="7"/>
  <c r="A5" i="7"/>
  <c r="A3" i="7"/>
  <c r="A4" i="7"/>
  <c r="G3" i="19"/>
  <c r="G4" i="19"/>
  <c r="E3" i="19"/>
  <c r="E4" i="19"/>
  <c r="C3" i="19"/>
  <c r="C4" i="19"/>
  <c r="A32" i="9"/>
  <c r="A26" i="9"/>
  <c r="A20" i="9"/>
  <c r="A14" i="9"/>
  <c r="D5" i="9"/>
  <c r="J35" i="9"/>
  <c r="G35" i="9"/>
  <c r="D35" i="9"/>
  <c r="J29" i="9"/>
  <c r="G29" i="9"/>
  <c r="D29" i="9"/>
  <c r="J23" i="9"/>
  <c r="G23" i="9"/>
  <c r="D23" i="9"/>
  <c r="J17" i="9"/>
  <c r="J11" i="9"/>
  <c r="J5" i="9"/>
  <c r="G17" i="9"/>
  <c r="D17" i="9"/>
  <c r="G11" i="9"/>
  <c r="G5" i="9"/>
  <c r="D11" i="9"/>
  <c r="A3" i="19"/>
  <c r="D34" i="9"/>
  <c r="A2" i="15"/>
  <c r="A2" i="7"/>
  <c r="J34" i="9"/>
  <c r="J33" i="9"/>
  <c r="J28" i="9"/>
  <c r="J27" i="9"/>
  <c r="G34" i="9"/>
  <c r="G33" i="9"/>
  <c r="G28" i="9"/>
  <c r="G27" i="9"/>
  <c r="D28" i="9"/>
  <c r="D27" i="9"/>
  <c r="A33" i="9"/>
  <c r="A27" i="9"/>
  <c r="J1" i="9"/>
  <c r="J22" i="9"/>
  <c r="J21" i="9"/>
  <c r="G22" i="9"/>
  <c r="G21" i="9"/>
  <c r="D22" i="9"/>
  <c r="D21" i="9"/>
  <c r="A21" i="9"/>
  <c r="I1" i="16"/>
  <c r="F1" i="16"/>
  <c r="C1" i="16"/>
  <c r="J16" i="9"/>
  <c r="J15" i="9"/>
  <c r="J10" i="9"/>
  <c r="J9" i="9"/>
  <c r="J4" i="9"/>
  <c r="J3" i="9"/>
  <c r="G16" i="9"/>
  <c r="G15" i="9"/>
  <c r="G10" i="9"/>
  <c r="G9" i="9"/>
  <c r="G4" i="9"/>
  <c r="G3" i="9"/>
  <c r="D16" i="9"/>
  <c r="D15" i="9"/>
  <c r="D10" i="9"/>
  <c r="D9" i="9"/>
  <c r="D4" i="9"/>
  <c r="D3" i="9"/>
  <c r="G2" i="19"/>
  <c r="E2" i="19"/>
  <c r="C2" i="19"/>
  <c r="G1" i="9"/>
  <c r="D1" i="9"/>
  <c r="A15" i="9"/>
  <c r="A9" i="9"/>
  <c r="A3" i="9"/>
  <c r="I1" i="15"/>
  <c r="F1" i="15"/>
  <c r="C1" i="15"/>
  <c r="G8" i="19"/>
  <c r="C8" i="19"/>
  <c r="E8" i="19"/>
</calcChain>
</file>

<file path=xl/sharedStrings.xml><?xml version="1.0" encoding="utf-8"?>
<sst xmlns="http://schemas.openxmlformats.org/spreadsheetml/2006/main" count="314" uniqueCount="53">
  <si>
    <t>Beoordelaar 1: &lt;&lt;&gt;&gt;</t>
  </si>
  <si>
    <t>Beoordelaar 2: &lt;&lt;&gt;&gt;</t>
  </si>
  <si>
    <t>Beoordelaar 3: &lt;&lt;&gt;&gt;</t>
  </si>
  <si>
    <t>&lt;MOTIVATIE&gt;</t>
  </si>
  <si>
    <t>Beoordelaar 1</t>
  </si>
  <si>
    <t>Beoordelaar 2</t>
  </si>
  <si>
    <t>Beoordelaar 3</t>
  </si>
  <si>
    <t>Score:</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</si>
  <si>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</si>
  <si>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</si>
  <si>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</si>
  <si>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</si>
  <si>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</si>
  <si>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</si>
  <si>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</si>
  <si>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</si>
  <si>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</si>
  <si>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</si>
  <si>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</si>
  <si>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</si>
  <si>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Te behalen waarde bij</t>
  </si>
  <si>
    <t>FICTIEVE EINDWAARDE (prijs -/- kwaliteit):</t>
  </si>
  <si>
    <t>Totaalwaarde criterium kwaliteit</t>
  </si>
  <si>
    <t>KO</t>
  </si>
  <si>
    <t>SCORE:</t>
  </si>
  <si>
    <t>Motivatie</t>
  </si>
  <si>
    <t>Behaalde waarde:</t>
  </si>
  <si>
    <t>7.1.2 MARKTKENNIS</t>
  </si>
  <si>
    <t>7.1.3 MANAGEMENTINFORMATIE</t>
  </si>
  <si>
    <t>7.1.4 SUCCESMANAGEMENT</t>
  </si>
  <si>
    <t>7.1.5 FLEXIBILIEIT</t>
  </si>
  <si>
    <t>7.1	 BEANTWOORDING OPEN VRAGEN</t>
  </si>
  <si>
    <t>Totale score 7.1:</t>
  </si>
  <si>
    <t>BEOORDELINGSFORMULIER KWALITEIT</t>
  </si>
  <si>
    <t>Inschrijver zal op locatie van de opdrachtgever (zij krijgt hiervoor een uitnodiging) haar beantwoording op de open vragen toelichten. De toelichting kan ertoe leiden dat de individuele beoordeling van de beoordelaar(s) op de beantwoording van de open vragen positief of negatief aangepast wordt. Na de toelichting en de eventuele aanpassingen op de individuele beoordelingen volgt een consensusoverleg, waarbij het beoordelingsteam in consensus tot een gemotiveerd eindoordeel per open vraag komt. Het consensusoverleg vindt na de toelichting plaats.</t>
  </si>
  <si>
    <t>Naast de gestelde eisen uit de onderhavige aanbesteding is de aanbestedende dienst op zoek naar een leermiddelen partner die haar gedurende de periode van de raamovereenkomst kan voorzien van toegevoegde waarde. Om de kwaliteit en toegevoegde waarde van de inschrijver(s) te kunnen beoordelen dient inschrijver haar kwaliteit aan te tonen en meerwaarde uit te werken conform onderstaande open vragen.</t>
  </si>
  <si>
    <t>7.1.1	 PLAN VAN AANPAK (AANVANG DIENSTVERLENING)</t>
  </si>
  <si>
    <t>Voor het bestuur en de directeuren van scholen van de opdrachtgever is het van groot belang om de ontwikkelingen van leermiddelen te blijven volgen. Inschrijver dient te beschrijven op maximaal 4 A4 hoe de relevante managementinformatie en stuurinformatie ter beschikking gesteld wordt. Inschrijver zoomt hierbij specifiek in op de wijze waarop het dashboard/ de applicatie gebruikt kan worden en de relevantie voor het onderwijs. Inschrijver toont de (uit)werkingen van de rapportages en het dashboard aan met afbeeldingen, tijdseenheden, mate gebruik per school en per vakgroep van het gebruik van digitale leermiddelen (monitoring), specificatie en ontwikkeling van leermiddelen per onderwijsvorm, tabellen/ grafieken en tekstuele uitleg. 
Inschrijver moet hier (aanvullend) voorbeelden van aanleveren op totaal maximaal 8 A4 in PDF Hier mag worden afgeweken van de eis van lettergrootte van 10, maar minimaal 6. Inschrijver beschrijft tevens of en in welke mate managementinformatie op maat per school aangeleverd kan worden.</t>
  </si>
  <si>
    <t>7.1.6 KWALITEIT</t>
  </si>
  <si>
    <t>7.1.7 LOPENDE LICENTIES EN EXIT</t>
  </si>
  <si>
    <t>Consensus (7.1.7)</t>
  </si>
  <si>
    <t>Consensus (7.1.6)</t>
  </si>
  <si>
    <t>Consensus (7.1.5)</t>
  </si>
  <si>
    <t>Consensus (7.1.4)</t>
  </si>
  <si>
    <t>Consensus (7.1.3)</t>
  </si>
  <si>
    <t>Consensus (7.1.2)</t>
  </si>
  <si>
    <t>Consensus (7.1.1)</t>
  </si>
  <si>
    <t>Inschrijver dient te beschrijven op maximaal 4 A4 (toe te voegen op TenderNed) op welke wijze zij bij aanvang van de opdracht deze gaat vormgeven/ aanpakken. Inschrijver beschrijft hierbij minimaal:
• 	Hoe inschrijver zich gaat verdiepen in de organisatie van de opdrachtgever.
• 	Een uitgewerkt realistisch tijdspad van het moment van gunnen tot de eerste leveringen.
• 	Een communicatieplan (Inschrijver houdt hierbij expliciet rekening met de het feit dat de contacten op de scholen zelf zijn); 
• 	Hoe zij haar dienstverlening gaat afstemmen op de uitvoering van de leveringen en nadere opdrachten.
• 	En een verwachte inzet (in tijd uitgewerkt in uren en op welk niveau/ met welke school) van de opdrachtgever.
• 	Op welke wijze gaat inschrijver een koppeling maken met de drie ELO’s (It’s Learning, Cum Laude Learning en Peppels) van de opdrachtgever?
• 	Op welke wijze gaat inschrijver een koppeling maken met een nieuwe (andere) ELO die mogelijk voortkomt uit een aanbesteding?
• 	Hoe organiseert gaat inschrijver een koppeling met SPENDCLOUD van de opdrachtgever zoals gevraagd in het programma van eisen?
• 	Op welke wijze gaat inschrijver de dienstverlening (bestellijsten, bestelproces, monitoring bestellingen en fysieke en digitale distributie) organiseren, welke middelen zet zij hiervoor in en wat heeft zij daarvoor nodig van de opdrachtgever?;
• 	Hoe gaat een inschrijver om met een situatie dat er iets misgaat in een bestelling (verkeerde leermiddelen besteld, onjuiste adres opgegeven etc).</t>
  </si>
  <si>
    <t>Onderwijsgevend personeel en hun managers willen pro-actief geïnformeerd worden over de ontwikkelingen van de leermiddelen in de meest brede zin. Inschrijver dient te beschrijven op maximaal 2 A4 wat zij kan betekenen voor de opdrachtgever in:
• 	Het voorzien van marktkennis en ontwikkelingen (waaronder marktontwikkeling bij diverse grote en kleine uitgevers, prijsontwikkelingen, etc.).
•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binnen de aangeboden prijzen op het prijzenblad.</t>
  </si>
  <si>
    <t>Inschrijver dient te beschrijven op maximaal 2 A4 hoe zij invulling denkt te gaan geven aan succesmanagement op de scholen na een eventuele gunning. In de beantwoording beschrijft inschrijver minimaal het volgende:
• 	Welk niveau accountmanagement (junior/medior/senior) zij gaat inzetten.
• 	Op welke wijze zij de opdrachtgever (centraal en op locatie) gaat ondersteunen in het verder ontwikkelen van de relatie en de werkprocessen.
• 	Op welke wijze er voorlichting en ondersteuning (centraal en op locatie) zal worden gegeven met betrekking tot het bestelproces van (digitale) leermiddelen, waarbij de schrijver rekening houdt met de besteller, terugkoppelingen aan opdrachtgever, eventuele foutieve bestellingen en tussentijdse bijsturing van de bestellijst(en).
• 	Welke meerwaarde inschrijver (centraal en op locatie) kan bieden met betrekking tot de toekomst en innovatieve ontwikkelingen met betrekking tot VO-organisaties.
• 	Welke onderzoeken/ enquêtes gaat inschrijver inzetten bij de scholen over tevredenheid van docent, leerling, ouder en management, ontwikkelingen, visie op leermiddelen. Welke middelen met welke frequentie zet inschrijver in en op welke wijze zien de daaruit volgende rapportages eruit? De tevredenheid graag uitsplitsen in docent, ouder, leerling, management en de administratie (dit mag worden aangevuld met maximaal 4 A4 PDF).
• 	Op welke wijze kan inschrijver scholen enthousiasmeren om vorm te geven aan succesmanagement.</t>
  </si>
  <si>
    <t>Inschrijver dient te beschrijven op maximaal 2 A4 (toe te voegen op TenderNed) welke mate van flexibiliteit en meerwaarde zij biedt in het geval een school wil overstappen van ILF naar ELF of andersom.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na contract beëindiging in het eerste jaar, tweede jaar, derde jaar en vierde jaar.
• 	Op welke wijze zij de opdrachtgever verder zal ondersteunen bij deze overstap.
Daarnaast beschrijft inschrijver welke flexibiliteit voor iedere deelnemende school zij biedt voor:
• 	Mate van vrijheid om van Digitale leermiddelen over te stappen naar Folio, en andersom.
• 	Maatwerk voor (adaptieve) Lesmethodes voor individuele leerlingen.
• 	De mogelijkheid om binnen een schooljaar van methode te kunnen wisselen, waarbij de uitgever ook wisselt.</t>
  </si>
  <si>
    <t>Inschrijver dient te beschrijven op maximaal 3 A4 (toe te voegen op TenderNed) wat zij verstaat onder kwaliteit van leermiddelen en beschrijft daarbij minimaal:
• 	Wanneer keurt inschrijver een boek af (duidelijke beschrijving over de staat van een boek bestaande uit de kaft, de binding, de hygiëne, mate waarin erin geschreven is en sporen van gebruik) als deze naar opdrachtnemer retour verzonden is.
• 	Hoe gaat inschrijver om met een situatie waarbij de besteller een ontvangen leermiddel afkeurt en opdrachtnemer van mening is dat de kwaliteit nog voldoende is?
• 	Op welke wijze volgt de inschrijver de ontwikkelingen in de keten met betrekking tot het ontsluiten van de digitale content bij de licentie (ECK-ID).</t>
  </si>
  <si>
    <t>Inschrijver dient te beschrijven op maximaal 2 A4 op welke wijze zij vormgeeft aan lopende licenties en boeken van de huidige situatie naar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</si>
</sst>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4"/>
      <color theme="1"/>
      <name val="Verdana"/>
      <family val="2"/>
    </font>
    <font>
      <b/>
      <sz val="11"/>
      <color theme="0"/>
      <name val="Calibri"/>
      <family val="2"/>
      <scheme val="minor"/>
    </font>
    <font>
      <b/>
      <sz val="18"/>
      <color theme="0"/>
      <name val="Verdana"/>
      <family val="2"/>
    </font>
    <font>
      <b/>
      <sz val="12"/>
      <color rgb="FFFF0000"/>
      <name val="Verdana"/>
      <family val="2"/>
    </font>
    <font>
      <sz val="10"/>
      <color rgb="FFFF0000"/>
      <name val="Verdana"/>
      <family val="2"/>
    </font>
    <font>
      <sz val="9"/>
      <color rgb="FFFF0000"/>
      <name val="Verdana"/>
      <family val="2"/>
    </font>
  </fonts>
  <fills count="7">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0">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0" fontId="14" fillId="0" borderId="0" xfId="0" applyFont="1"/>
    <xf numFmtId="167" fontId="4" fillId="2" borderId="7" xfId="0" applyNumberFormat="1" applyFont="1" applyFill="1" applyBorder="1" applyAlignment="1" applyProtection="1">
      <alignment horizontal="left" vertical="center"/>
    </xf>
    <xf numFmtId="0" fontId="0" fillId="0" borderId="0" xfId="0" applyFont="1"/>
    <xf numFmtId="0" fontId="17" fillId="0" borderId="0" xfId="0" applyFont="1"/>
    <xf numFmtId="0" fontId="0" fillId="0" borderId="0" xfId="0" applyFill="1" applyBorder="1" applyProtection="1"/>
    <xf numFmtId="166" fontId="12" fillId="0" borderId="0" xfId="0" applyNumberFormat="1" applyFont="1" applyFill="1" applyBorder="1" applyAlignment="1" applyProtection="1">
      <alignment vertical="center" wrapText="1"/>
    </xf>
    <xf numFmtId="0" fontId="19" fillId="0" borderId="0" xfId="0" applyFont="1"/>
    <xf numFmtId="0" fontId="15"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166" fontId="15" fillId="4" borderId="9"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wrapText="1"/>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20"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164" fontId="2" fillId="0" borderId="0"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left" vertical="center" wrapText="1"/>
    </xf>
    <xf numFmtId="166" fontId="12" fillId="5" borderId="2" xfId="0" applyNumberFormat="1" applyFont="1" applyFill="1" applyBorder="1" applyAlignment="1" applyProtection="1">
      <alignment vertical="center" wrapText="1"/>
    </xf>
    <xf numFmtId="166" fontId="12" fillId="5" borderId="3" xfId="0" applyNumberFormat="1" applyFont="1" applyFill="1" applyBorder="1" applyAlignment="1" applyProtection="1">
      <alignment vertical="center" wrapText="1"/>
    </xf>
    <xf numFmtId="0" fontId="10" fillId="3" borderId="8" xfId="0" applyFont="1" applyFill="1" applyBorder="1" applyAlignment="1">
      <alignment horizontal="left" vertical="center" wrapText="1"/>
    </xf>
    <xf numFmtId="0" fontId="8" fillId="3" borderId="6" xfId="0" applyFont="1" applyFill="1" applyBorder="1" applyAlignment="1" applyProtection="1">
      <alignment vertical="center" wrapText="1"/>
    </xf>
    <xf numFmtId="0" fontId="8" fillId="3" borderId="0" xfId="0" applyFont="1" applyFill="1" applyBorder="1" applyAlignment="1" applyProtection="1">
      <alignment vertical="center" wrapText="1"/>
    </xf>
    <xf numFmtId="0" fontId="8" fillId="3" borderId="14" xfId="0" applyFont="1" applyFill="1" applyBorder="1" applyAlignment="1" applyProtection="1">
      <alignment vertical="center" wrapText="1"/>
    </xf>
    <xf numFmtId="0" fontId="21" fillId="0" borderId="7" xfId="0" applyFont="1" applyFill="1" applyBorder="1" applyAlignment="1" applyProtection="1">
      <alignment horizontal="left" vertical="center" indent="1"/>
    </xf>
    <xf numFmtId="0" fontId="22" fillId="0" borderId="0" xfId="0" applyFont="1" applyFill="1" applyProtection="1"/>
    <xf numFmtId="0" fontId="4" fillId="0" borderId="7" xfId="0" applyFont="1" applyFill="1" applyBorder="1" applyAlignment="1" applyProtection="1">
      <alignment horizontal="left" vertical="center" indent="1"/>
    </xf>
    <xf numFmtId="0" fontId="3" fillId="0" borderId="7" xfId="0" applyFont="1" applyFill="1" applyBorder="1" applyAlignment="1" applyProtection="1">
      <alignment horizontal="left" vertical="center" indent="1"/>
    </xf>
    <xf numFmtId="0" fontId="2" fillId="0" borderId="7" xfId="0" applyFont="1" applyFill="1" applyBorder="1" applyAlignment="1" applyProtection="1">
      <alignment horizontal="left" vertical="center" wrapText="1" indent="1"/>
    </xf>
    <xf numFmtId="165" fontId="2" fillId="0" borderId="0" xfId="0" applyNumberFormat="1" applyFont="1" applyFill="1" applyAlignment="1" applyProtection="1">
      <alignment horizontal="center"/>
    </xf>
    <xf numFmtId="0" fontId="2" fillId="0" borderId="0" xfId="0" applyFont="1" applyFill="1" applyProtection="1"/>
    <xf numFmtId="0" fontId="2" fillId="0" borderId="7" xfId="0" applyFont="1" applyFill="1" applyBorder="1" applyAlignment="1" applyProtection="1"/>
    <xf numFmtId="0" fontId="3" fillId="6" borderId="1" xfId="0" applyFont="1" applyFill="1" applyBorder="1" applyAlignment="1" applyProtection="1">
      <alignment vertical="center" wrapText="1"/>
    </xf>
    <xf numFmtId="0" fontId="2" fillId="6" borderId="1" xfId="0" applyFont="1" applyFill="1" applyBorder="1" applyAlignment="1" applyProtection="1">
      <alignment vertical="center" wrapText="1"/>
    </xf>
    <xf numFmtId="166" fontId="23" fillId="4" borderId="1" xfId="0" applyNumberFormat="1" applyFont="1" applyFill="1" applyBorder="1" applyAlignment="1">
      <alignment horizontal="center" vertical="center"/>
    </xf>
    <xf numFmtId="0" fontId="2" fillId="0" borderId="7" xfId="0" applyFont="1" applyFill="1" applyBorder="1" applyAlignment="1" applyProtection="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xf>
    <xf numFmtId="0" fontId="4" fillId="2" borderId="7" xfId="0" applyFont="1" applyFill="1" applyBorder="1" applyAlignment="1" applyProtection="1">
      <alignment horizontal="left" vertical="center" wrapText="1"/>
    </xf>
    <xf numFmtId="0" fontId="1" fillId="0" borderId="0" xfId="0" applyFont="1" applyAlignment="1" applyProtection="1">
      <alignment wrapText="1"/>
    </xf>
    <xf numFmtId="0" fontId="3" fillId="2" borderId="7" xfId="0" applyFont="1" applyFill="1" applyBorder="1" applyAlignment="1" applyProtection="1">
      <alignment horizontal="left" vertical="center" wrapText="1"/>
    </xf>
    <xf numFmtId="0" fontId="2" fillId="0" borderId="0" xfId="0" applyFont="1" applyAlignment="1" applyProtection="1">
      <alignment wrapText="1"/>
    </xf>
    <xf numFmtId="0" fontId="2" fillId="2" borderId="7" xfId="0" applyFont="1" applyFill="1" applyBorder="1" applyAlignment="1" applyProtection="1">
      <alignment horizontal="left" vertical="center" wrapText="1"/>
    </xf>
    <xf numFmtId="0" fontId="2" fillId="3" borderId="4" xfId="0" applyFont="1" applyFill="1" applyBorder="1" applyAlignment="1" applyProtection="1">
      <alignment wrapText="1"/>
    </xf>
    <xf numFmtId="0" fontId="2" fillId="2" borderId="7" xfId="0" applyFont="1" applyFill="1" applyBorder="1" applyAlignment="1" applyProtection="1">
      <alignment wrapText="1"/>
    </xf>
    <xf numFmtId="0" fontId="2" fillId="3" borderId="3" xfId="0" applyFont="1" applyFill="1" applyBorder="1" applyAlignment="1" applyProtection="1">
      <alignment wrapText="1"/>
    </xf>
    <xf numFmtId="165" fontId="2" fillId="0" borderId="0" xfId="0" applyNumberFormat="1" applyFont="1" applyAlignment="1" applyProtection="1">
      <alignment horizontal="center" wrapText="1"/>
    </xf>
    <xf numFmtId="165" fontId="2" fillId="2" borderId="0" xfId="0" applyNumberFormat="1" applyFont="1" applyFill="1" applyAlignment="1" applyProtection="1">
      <alignment horizontal="center" wrapText="1"/>
    </xf>
    <xf numFmtId="0" fontId="3" fillId="5" borderId="5"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5" borderId="2"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165" fontId="4" fillId="3" borderId="2" xfId="0" applyNumberFormat="1" applyFont="1" applyFill="1" applyBorder="1" applyAlignment="1" applyProtection="1">
      <alignment horizontal="center" vertical="center" wrapText="1"/>
    </xf>
    <xf numFmtId="165" fontId="4" fillId="3" borderId="3"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wrapText="1"/>
    </xf>
    <xf numFmtId="165" fontId="3" fillId="5" borderId="4" xfId="0" applyNumberFormat="1" applyFont="1" applyFill="1" applyBorder="1" applyAlignment="1" applyProtection="1">
      <alignment horizontal="center" vertical="center" wrapText="1"/>
    </xf>
    <xf numFmtId="165" fontId="3" fillId="5" borderId="3" xfId="0" applyNumberFormat="1" applyFont="1" applyFill="1" applyBorder="1" applyAlignment="1" applyProtection="1">
      <alignment horizontal="center" vertical="center" wrapText="1"/>
    </xf>
    <xf numFmtId="164" fontId="2" fillId="6" borderId="1"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164" fontId="2" fillId="0" borderId="0"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1" fillId="3" borderId="1"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1"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4"/>
  <sheetViews>
    <sheetView showGridLines="0" tabSelected="1" topLeftCell="A21" zoomScale="120" zoomScaleNormal="120" workbookViewId="0">
      <selection activeCell="A25" sqref="A25"/>
    </sheetView>
  </sheetViews>
  <sheetFormatPr baseColWidth="10" defaultRowHeight="15" x14ac:dyDescent="0.2"/>
  <cols>
    <col min="1" max="1" width="80.83203125" customWidth="1"/>
    <col min="2" max="2" width="27.33203125" customWidth="1"/>
    <col min="3" max="7" width="18.83203125" customWidth="1"/>
    <col min="8" max="15" width="10.83203125" style="14"/>
  </cols>
  <sheetData>
    <row r="1" spans="1:8" ht="33" customHeight="1" x14ac:dyDescent="0.2">
      <c r="A1" s="88" t="s">
        <v>33</v>
      </c>
      <c r="B1" s="89"/>
      <c r="C1" s="89"/>
      <c r="D1" s="89"/>
      <c r="E1" s="89"/>
      <c r="F1" s="89"/>
      <c r="G1" s="89"/>
    </row>
    <row r="2" spans="1:8" ht="30" customHeight="1" x14ac:dyDescent="0.2">
      <c r="A2" s="91" t="s">
        <v>31</v>
      </c>
      <c r="B2" s="91"/>
      <c r="C2" s="91"/>
      <c r="D2" s="91"/>
      <c r="E2" s="91"/>
      <c r="F2" s="91"/>
      <c r="G2" s="91"/>
    </row>
    <row r="3" spans="1:8" ht="90" customHeight="1" x14ac:dyDescent="0.2">
      <c r="A3" s="90" t="s">
        <v>35</v>
      </c>
      <c r="B3" s="90"/>
      <c r="C3" s="90" t="s">
        <v>34</v>
      </c>
      <c r="D3" s="90"/>
      <c r="E3" s="90"/>
      <c r="F3" s="90"/>
      <c r="G3" s="90"/>
    </row>
    <row r="4" spans="1:8" ht="20" customHeight="1" x14ac:dyDescent="0.2">
      <c r="A4" s="82" t="s">
        <v>36</v>
      </c>
      <c r="B4" s="83"/>
      <c r="C4" s="19" t="s">
        <v>20</v>
      </c>
      <c r="D4" s="19" t="s">
        <v>20</v>
      </c>
      <c r="E4" s="19" t="s">
        <v>20</v>
      </c>
      <c r="F4" s="19" t="s">
        <v>20</v>
      </c>
      <c r="G4" s="19" t="s">
        <v>20</v>
      </c>
    </row>
    <row r="5" spans="1:8" s="15" customFormat="1" ht="18" customHeight="1" x14ac:dyDescent="0.2">
      <c r="A5" s="84"/>
      <c r="B5" s="85"/>
      <c r="C5" s="20" t="s">
        <v>9</v>
      </c>
      <c r="D5" s="21" t="s">
        <v>16</v>
      </c>
      <c r="E5" s="20" t="s">
        <v>17</v>
      </c>
      <c r="F5" s="20" t="s">
        <v>18</v>
      </c>
      <c r="G5" s="20" t="s">
        <v>19</v>
      </c>
    </row>
    <row r="6" spans="1:8" ht="250" customHeight="1" x14ac:dyDescent="0.2">
      <c r="A6" s="86" t="s">
        <v>47</v>
      </c>
      <c r="B6" s="87"/>
      <c r="C6" s="23">
        <v>12000</v>
      </c>
      <c r="D6" s="24">
        <v>6000</v>
      </c>
      <c r="E6" s="24">
        <v>0</v>
      </c>
      <c r="F6" s="68">
        <v>-12000</v>
      </c>
      <c r="G6" s="68" t="s">
        <v>23</v>
      </c>
    </row>
    <row r="7" spans="1:8" ht="20" customHeight="1" x14ac:dyDescent="0.2">
      <c r="A7" s="82" t="s">
        <v>27</v>
      </c>
      <c r="B7" s="83"/>
      <c r="C7" s="22" t="s">
        <v>20</v>
      </c>
      <c r="D7" s="22" t="s">
        <v>20</v>
      </c>
      <c r="E7" s="22" t="s">
        <v>20</v>
      </c>
      <c r="F7" s="22" t="s">
        <v>20</v>
      </c>
      <c r="G7" s="22" t="s">
        <v>20</v>
      </c>
    </row>
    <row r="8" spans="1:8" s="15" customFormat="1" ht="18" customHeight="1" x14ac:dyDescent="0.2">
      <c r="A8" s="84"/>
      <c r="B8" s="85"/>
      <c r="C8" s="20" t="s">
        <v>9</v>
      </c>
      <c r="D8" s="21" t="s">
        <v>16</v>
      </c>
      <c r="E8" s="20" t="s">
        <v>17</v>
      </c>
      <c r="F8" s="20" t="s">
        <v>18</v>
      </c>
      <c r="G8" s="20" t="s">
        <v>19</v>
      </c>
    </row>
    <row r="9" spans="1:8" ht="130" customHeight="1" x14ac:dyDescent="0.2">
      <c r="A9" s="86" t="s">
        <v>48</v>
      </c>
      <c r="B9" s="87"/>
      <c r="C9" s="23">
        <v>12000</v>
      </c>
      <c r="D9" s="24">
        <v>6000</v>
      </c>
      <c r="E9" s="24">
        <v>0</v>
      </c>
      <c r="F9" s="68">
        <v>-12000</v>
      </c>
      <c r="G9" s="68" t="s">
        <v>23</v>
      </c>
    </row>
    <row r="10" spans="1:8" ht="20" customHeight="1" x14ac:dyDescent="0.2">
      <c r="A10" s="82" t="s">
        <v>28</v>
      </c>
      <c r="B10" s="83"/>
      <c r="C10" s="22" t="s">
        <v>20</v>
      </c>
      <c r="D10" s="22" t="s">
        <v>20</v>
      </c>
      <c r="E10" s="22" t="s">
        <v>20</v>
      </c>
      <c r="F10" s="22" t="s">
        <v>20</v>
      </c>
      <c r="G10" s="22" t="s">
        <v>20</v>
      </c>
    </row>
    <row r="11" spans="1:8" s="15" customFormat="1" ht="20" customHeight="1" x14ac:dyDescent="0.2">
      <c r="A11" s="84"/>
      <c r="B11" s="85"/>
      <c r="C11" s="20" t="s">
        <v>9</v>
      </c>
      <c r="D11" s="21" t="s">
        <v>16</v>
      </c>
      <c r="E11" s="20" t="s">
        <v>17</v>
      </c>
      <c r="F11" s="20" t="s">
        <v>18</v>
      </c>
      <c r="G11" s="20" t="s">
        <v>19</v>
      </c>
    </row>
    <row r="12" spans="1:8" ht="160" customHeight="1" x14ac:dyDescent="0.2">
      <c r="A12" s="86" t="s">
        <v>37</v>
      </c>
      <c r="B12" s="87"/>
      <c r="C12" s="23">
        <v>12000</v>
      </c>
      <c r="D12" s="24">
        <v>6000</v>
      </c>
      <c r="E12" s="24">
        <v>0</v>
      </c>
      <c r="F12" s="68">
        <v>-12000</v>
      </c>
      <c r="G12" s="68" t="s">
        <v>23</v>
      </c>
    </row>
    <row r="13" spans="1:8" ht="20" customHeight="1" x14ac:dyDescent="0.2">
      <c r="A13" s="82" t="s">
        <v>29</v>
      </c>
      <c r="B13" s="83"/>
      <c r="C13" s="22" t="s">
        <v>20</v>
      </c>
      <c r="D13" s="22" t="s">
        <v>20</v>
      </c>
      <c r="E13" s="22" t="s">
        <v>20</v>
      </c>
      <c r="F13" s="22" t="s">
        <v>20</v>
      </c>
      <c r="G13" s="22" t="s">
        <v>20</v>
      </c>
    </row>
    <row r="14" spans="1:8" s="15" customFormat="1" ht="20" customHeight="1" x14ac:dyDescent="0.2">
      <c r="A14" s="84"/>
      <c r="B14" s="85"/>
      <c r="C14" s="20" t="s">
        <v>9</v>
      </c>
      <c r="D14" s="21" t="s">
        <v>16</v>
      </c>
      <c r="E14" s="20" t="s">
        <v>17</v>
      </c>
      <c r="F14" s="20" t="s">
        <v>18</v>
      </c>
      <c r="G14" s="20" t="s">
        <v>19</v>
      </c>
      <c r="H14" s="18" t="s">
        <v>24</v>
      </c>
    </row>
    <row r="15" spans="1:8" ht="230" customHeight="1" x14ac:dyDescent="0.2">
      <c r="A15" s="86" t="s">
        <v>49</v>
      </c>
      <c r="B15" s="87"/>
      <c r="C15" s="23">
        <v>12000</v>
      </c>
      <c r="D15" s="24">
        <v>6000</v>
      </c>
      <c r="E15" s="24">
        <v>0</v>
      </c>
      <c r="F15" s="68">
        <v>-12000</v>
      </c>
      <c r="G15" s="68">
        <v>-36000</v>
      </c>
    </row>
    <row r="16" spans="1:8" ht="20" customHeight="1" x14ac:dyDescent="0.2">
      <c r="A16" s="82" t="s">
        <v>30</v>
      </c>
      <c r="B16" s="83"/>
      <c r="C16" s="22" t="s">
        <v>20</v>
      </c>
      <c r="D16" s="22" t="s">
        <v>20</v>
      </c>
      <c r="E16" s="22" t="s">
        <v>20</v>
      </c>
      <c r="F16" s="22" t="s">
        <v>20</v>
      </c>
      <c r="G16" s="22" t="s">
        <v>20</v>
      </c>
    </row>
    <row r="17" spans="1:7" s="15" customFormat="1" ht="20" customHeight="1" x14ac:dyDescent="0.2">
      <c r="A17" s="84"/>
      <c r="B17" s="85"/>
      <c r="C17" s="20" t="s">
        <v>9</v>
      </c>
      <c r="D17" s="21" t="s">
        <v>16</v>
      </c>
      <c r="E17" s="20" t="s">
        <v>17</v>
      </c>
      <c r="F17" s="20" t="s">
        <v>18</v>
      </c>
      <c r="G17" s="20" t="s">
        <v>19</v>
      </c>
    </row>
    <row r="18" spans="1:7" ht="210" customHeight="1" x14ac:dyDescent="0.2">
      <c r="A18" s="86" t="s">
        <v>50</v>
      </c>
      <c r="B18" s="87"/>
      <c r="C18" s="23">
        <v>12000</v>
      </c>
      <c r="D18" s="24">
        <v>6000</v>
      </c>
      <c r="E18" s="24">
        <v>0</v>
      </c>
      <c r="F18" s="68">
        <v>-12000</v>
      </c>
      <c r="G18" s="68">
        <v>-36000</v>
      </c>
    </row>
    <row r="19" spans="1:7" ht="20" customHeight="1" x14ac:dyDescent="0.2">
      <c r="A19" s="82" t="s">
        <v>38</v>
      </c>
      <c r="B19" s="83"/>
      <c r="C19" s="22" t="s">
        <v>20</v>
      </c>
      <c r="D19" s="22" t="s">
        <v>20</v>
      </c>
      <c r="E19" s="22" t="s">
        <v>20</v>
      </c>
      <c r="F19" s="22" t="s">
        <v>20</v>
      </c>
      <c r="G19" s="22" t="s">
        <v>20</v>
      </c>
    </row>
    <row r="20" spans="1:7" s="15" customFormat="1" ht="20" customHeight="1" x14ac:dyDescent="0.2">
      <c r="A20" s="84"/>
      <c r="B20" s="85"/>
      <c r="C20" s="20" t="s">
        <v>9</v>
      </c>
      <c r="D20" s="21" t="s">
        <v>16</v>
      </c>
      <c r="E20" s="20" t="s">
        <v>17</v>
      </c>
      <c r="F20" s="20" t="s">
        <v>18</v>
      </c>
      <c r="G20" s="20" t="s">
        <v>19</v>
      </c>
    </row>
    <row r="21" spans="1:7" ht="147" customHeight="1" x14ac:dyDescent="0.2">
      <c r="A21" s="86" t="s">
        <v>51</v>
      </c>
      <c r="B21" s="87"/>
      <c r="C21" s="24">
        <v>30000</v>
      </c>
      <c r="D21" s="24">
        <v>15000</v>
      </c>
      <c r="E21" s="24">
        <v>0</v>
      </c>
      <c r="F21" s="68">
        <v>-30000</v>
      </c>
      <c r="G21" s="68">
        <v>-90000</v>
      </c>
    </row>
    <row r="22" spans="1:7" ht="20" customHeight="1" x14ac:dyDescent="0.2">
      <c r="A22" s="82" t="s">
        <v>39</v>
      </c>
      <c r="B22" s="83"/>
      <c r="C22" s="22" t="s">
        <v>20</v>
      </c>
      <c r="D22" s="22" t="s">
        <v>20</v>
      </c>
      <c r="E22" s="22" t="s">
        <v>20</v>
      </c>
      <c r="F22" s="22" t="s">
        <v>20</v>
      </c>
      <c r="G22" s="22" t="s">
        <v>20</v>
      </c>
    </row>
    <row r="23" spans="1:7" s="15" customFormat="1" ht="20" customHeight="1" x14ac:dyDescent="0.2">
      <c r="A23" s="84"/>
      <c r="B23" s="85"/>
      <c r="C23" s="20" t="s">
        <v>9</v>
      </c>
      <c r="D23" s="21" t="s">
        <v>16</v>
      </c>
      <c r="E23" s="20" t="s">
        <v>17</v>
      </c>
      <c r="F23" s="20" t="s">
        <v>18</v>
      </c>
      <c r="G23" s="20" t="s">
        <v>19</v>
      </c>
    </row>
    <row r="24" spans="1:7" ht="160" customHeight="1" x14ac:dyDescent="0.2">
      <c r="A24" s="86" t="s">
        <v>52</v>
      </c>
      <c r="B24" s="87"/>
      <c r="C24" s="24">
        <v>30000</v>
      </c>
      <c r="D24" s="24">
        <v>15000</v>
      </c>
      <c r="E24" s="24">
        <v>0</v>
      </c>
      <c r="F24" s="68">
        <v>-30000</v>
      </c>
      <c r="G24" s="68">
        <v>-90000</v>
      </c>
    </row>
  </sheetData>
  <sheetProtection algorithmName="SHA-512" hashValue="acRaDIC4BNXNZ0EC9OWjW0pW4/hm0iasUsKHyEHGyRO58sD/2thZHhgeeZXdl4h6aLrxiKwFgoykiH2BEhO8jA==" saltValue="+erPKvp3VDXHh2usPSZM6Q==" spinCount="100000" sheet="1" objects="1" scenarios="1"/>
  <mergeCells count="19">
    <mergeCell ref="A19:B20"/>
    <mergeCell ref="A21:B21"/>
    <mergeCell ref="A15:B15"/>
    <mergeCell ref="A22:B23"/>
    <mergeCell ref="A24:B24"/>
    <mergeCell ref="A1:G1"/>
    <mergeCell ref="A12:B12"/>
    <mergeCell ref="A6:B6"/>
    <mergeCell ref="A3:B3"/>
    <mergeCell ref="A2:B2"/>
    <mergeCell ref="A9:B9"/>
    <mergeCell ref="A4:B5"/>
    <mergeCell ref="A7:B8"/>
    <mergeCell ref="A10:B11"/>
    <mergeCell ref="C2:G2"/>
    <mergeCell ref="C3:G3"/>
    <mergeCell ref="A13:B14"/>
    <mergeCell ref="A16:B17"/>
    <mergeCell ref="A18: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8"/>
  <sheetViews>
    <sheetView showGridLines="0" zoomScaleNormal="100" zoomScalePageLayoutView="85" workbookViewId="0">
      <pane xSplit="1" ySplit="1" topLeftCell="B11" activePane="bottomRight" state="frozen"/>
      <selection pane="topRight" activeCell="B1" sqref="B1"/>
      <selection pane="bottomLeft" activeCell="A2" sqref="A2"/>
      <selection pane="bottomRight" activeCell="C16" sqref="C16:D16"/>
    </sheetView>
  </sheetViews>
  <sheetFormatPr baseColWidth="10" defaultColWidth="8.83203125" defaultRowHeight="13" x14ac:dyDescent="0.15"/>
  <cols>
    <col min="1" max="1" width="120.83203125" style="3" customWidth="1"/>
    <col min="2" max="2" width="2.83203125" style="64" customWidth="1"/>
    <col min="3" max="3" width="25.83203125" style="4" customWidth="1"/>
    <col min="4" max="4" width="3.83203125" style="4" customWidth="1"/>
    <col min="5" max="5" width="2.83203125" style="63" customWidth="1"/>
    <col min="6" max="6" width="25.83203125" style="4" customWidth="1"/>
    <col min="7" max="7" width="3.83203125" style="4" customWidth="1"/>
    <col min="8" max="8" width="2.83203125" style="63"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0</v>
      </c>
      <c r="B1" s="60"/>
      <c r="C1" s="97" t="s">
        <v>13</v>
      </c>
      <c r="D1" s="96"/>
      <c r="E1" s="60"/>
      <c r="F1" s="95" t="s">
        <v>14</v>
      </c>
      <c r="G1" s="96"/>
      <c r="H1" s="60"/>
      <c r="I1" s="95" t="s">
        <v>15</v>
      </c>
      <c r="J1" s="96"/>
      <c r="K1" s="2"/>
    </row>
    <row r="2" spans="1:11" ht="40" customHeight="1" x14ac:dyDescent="0.15">
      <c r="A2" s="26" t="str">
        <f>'Beoordelen 1. Open vragen'!A2:G2</f>
        <v>7.1	 BEANTWOORDING OPEN VRAGEN</v>
      </c>
      <c r="B2" s="61"/>
      <c r="C2" s="98"/>
      <c r="D2" s="99"/>
      <c r="E2" s="61"/>
      <c r="F2" s="98"/>
      <c r="G2" s="99"/>
      <c r="H2" s="61"/>
      <c r="I2" s="98"/>
      <c r="J2" s="99"/>
    </row>
    <row r="3" spans="1:11" ht="25" customHeight="1" x14ac:dyDescent="0.15">
      <c r="A3" s="66" t="str">
        <f>'Beoordelen 1. Open vragen'!A4</f>
        <v>7.1.1	 PLAN VAN AANPAK (AANVANG DIENSTVERLENING)</v>
      </c>
      <c r="B3" s="62"/>
      <c r="C3" s="30" t="s">
        <v>7</v>
      </c>
      <c r="D3" s="31"/>
      <c r="E3" s="62"/>
      <c r="F3" s="30" t="s">
        <v>7</v>
      </c>
      <c r="G3" s="31"/>
      <c r="H3" s="62"/>
      <c r="I3" s="30" t="s">
        <v>7</v>
      </c>
      <c r="J3" s="31"/>
    </row>
    <row r="4" spans="1:11" ht="230" customHeight="1" x14ac:dyDescent="0.15">
      <c r="A4" s="67" t="str">
        <f>'Beoordelen 1. Open vragen'!A6</f>
        <v>Inschrijver dient te beschrijven op maximaal 4 A4 (toe te voegen op TenderNed) op welke wijze zij bij aanvang van de opdracht deze gaat vormgeven/ aanpakken. Inschrijver beschrijft hierbij minimaal:
• 	Hoe inschrijver zich gaat verdiepen in de organisatie van de opdrachtgever.
• 	Een uitgewerkt realistisch tijdspad van het moment van gunnen tot de eerste leveringen.
• 	Een communicatieplan (Inschrijver houdt hierbij expliciet rekening met de het feit dat de contacten op de scholen zelf zijn); 
• 	Hoe zij haar dienstverlening gaat afstemmen op de uitvoering van de leveringen en nadere opdrachten.
• 	En een verwachte inzet (in tijd uitgewerkt in uren en op welk niveau/ met welke school) van de opdrachtgever.
• 	Op welke wijze gaat inschrijver een koppeling maken met de drie ELO’s (It’s Learning, Cum Laude Learning en Peppels) van de opdrachtgever?
• 	Op welke wijze gaat inschrijver een koppeling maken met een nieuwe (andere) ELO die mogelijk voortkomt uit een aanbesteding?
• 	Hoe organiseert gaat inschrijver een koppeling met SPENDCLOUD van de opdrachtgever zoals gevraagd in het programma van eisen?
• 	Op welke wijze gaat inschrijver de dienstverlening (bestellijsten, bestelproces, monitoring bestellingen en fysieke en digitale distributie) organiseren, welke middelen zet zij hiervoor in en wat heeft zij daarvoor nodig van de opdrachtgever?;
• 	Hoe gaat een inschrijver om met een situatie dat er iets misgaat in een bestelling (verkeerde leermiddelen besteld, onjuiste adres opgegeven etc).</v>
      </c>
      <c r="B4" s="62"/>
      <c r="C4" s="92" t="s">
        <v>3</v>
      </c>
      <c r="D4" s="93"/>
      <c r="E4" s="69"/>
      <c r="F4" s="94" t="s">
        <v>3</v>
      </c>
      <c r="G4" s="93"/>
      <c r="H4" s="69"/>
      <c r="I4" s="94" t="s">
        <v>3</v>
      </c>
      <c r="J4" s="93"/>
    </row>
    <row r="5" spans="1:11" ht="25" customHeight="1" x14ac:dyDescent="0.15">
      <c r="A5" s="66" t="str">
        <f>'Beoordelen 1. Open vragen'!A7</f>
        <v>7.1.2 MARKTKENNIS</v>
      </c>
      <c r="B5" s="62"/>
      <c r="C5" s="70" t="s">
        <v>7</v>
      </c>
      <c r="D5" s="71"/>
      <c r="E5" s="69"/>
      <c r="F5" s="70" t="s">
        <v>7</v>
      </c>
      <c r="G5" s="71"/>
      <c r="H5" s="69"/>
      <c r="I5" s="70" t="s">
        <v>7</v>
      </c>
      <c r="J5" s="71"/>
    </row>
    <row r="6" spans="1:11" ht="150" customHeight="1" x14ac:dyDescent="0.15">
      <c r="A6" s="67" t="str">
        <f>'Beoordelen 1. Open vragen'!A9</f>
        <v>Onderwijsgevend personeel en hun managers willen pro-actief geïnformeerd worden over de ontwikkelingen van de leermiddelen in de meest brede zin. Inschrijver dient te beschrijven op maximaal 2 A4 wat zij kan betekenen voor de opdrachtgever in:
• 	Het voorzien van marktkennis en ontwikkelingen (waaronder marktontwikkeling bij diverse grote en kleine uitgevers, prijsontwikkelingen, etc.).
•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binnen de aangeboden prijzen op het prijzenblad.</v>
      </c>
      <c r="B6" s="62"/>
      <c r="C6" s="92" t="s">
        <v>3</v>
      </c>
      <c r="D6" s="93"/>
      <c r="E6" s="69"/>
      <c r="F6" s="94" t="s">
        <v>3</v>
      </c>
      <c r="G6" s="93"/>
      <c r="H6" s="69"/>
      <c r="I6" s="94" t="s">
        <v>3</v>
      </c>
      <c r="J6" s="93"/>
    </row>
    <row r="7" spans="1:11" ht="25" customHeight="1" x14ac:dyDescent="0.15">
      <c r="A7" s="66" t="str">
        <f>'Beoordelen 1. Open vragen'!A10</f>
        <v>7.1.3 MANAGEMENTINFORMATIE</v>
      </c>
      <c r="B7" s="62"/>
      <c r="C7" s="70" t="s">
        <v>7</v>
      </c>
      <c r="D7" s="71"/>
      <c r="E7" s="69"/>
      <c r="F7" s="70" t="s">
        <v>7</v>
      </c>
      <c r="G7" s="71"/>
      <c r="H7" s="69"/>
      <c r="I7" s="70" t="s">
        <v>7</v>
      </c>
      <c r="J7" s="71"/>
    </row>
    <row r="8" spans="1:11" ht="160" customHeight="1" x14ac:dyDescent="0.15">
      <c r="A8" s="67" t="str">
        <f>'Beoordelen 1. Open vragen'!A12</f>
        <v>Voor het bestuur en de directeuren van scholen van de opdrachtgever is het van groot belang om de ontwikkelingen van leermiddelen te blijven volgen. Inschrijver dient te beschrijven op maximaal 4 A4 hoe de relevante managementinformatie en stuurinformatie ter beschikking gesteld wordt. Inschrijver zoomt hierbij specifiek in op de wijze waarop het dashboard/ de applicatie gebruikt kan worden en de relevantie voor het onderwijs. Inschrijver toont de (uit)werkingen van de rapportages en het dashboard aan met afbeeldingen, tijdseenheden, mate gebruik per school en per vakgroep van het gebruik van digitale leermiddelen (monitoring), specificatie en ontwikkeling van leermiddelen per onderwijsvorm, tabellen/ grafieken en tekstuele uitleg. 
Inschrijver moet hier (aanvullend) voorbeelden van aanleveren op totaal maximaal 8 A4 in PDF Hier mag worden afgeweken van de eis van lettergrootte van 10, maar minimaal 6. Inschrijver beschrijft tevens of en in welke mate managementinformatie op maat per school aangeleverd kan worden.</v>
      </c>
      <c r="B8" s="62"/>
      <c r="C8" s="92" t="s">
        <v>3</v>
      </c>
      <c r="D8" s="93"/>
      <c r="E8" s="69"/>
      <c r="F8" s="94" t="s">
        <v>3</v>
      </c>
      <c r="G8" s="93"/>
      <c r="H8" s="69"/>
      <c r="I8" s="94" t="s">
        <v>3</v>
      </c>
      <c r="J8" s="93"/>
    </row>
    <row r="9" spans="1:11" ht="25" customHeight="1" x14ac:dyDescent="0.15">
      <c r="A9" s="66" t="str">
        <f>'Beoordelen 1. Open vragen'!A13</f>
        <v>7.1.4 SUCCESMANAGEMENT</v>
      </c>
      <c r="B9" s="62"/>
      <c r="C9" s="70" t="s">
        <v>7</v>
      </c>
      <c r="D9" s="71"/>
      <c r="E9" s="69"/>
      <c r="F9" s="70" t="s">
        <v>7</v>
      </c>
      <c r="G9" s="71"/>
      <c r="H9" s="69"/>
      <c r="I9" s="70" t="s">
        <v>7</v>
      </c>
      <c r="J9" s="71"/>
    </row>
    <row r="10" spans="1:11" ht="230" customHeight="1" x14ac:dyDescent="0.15">
      <c r="A10" s="67" t="str">
        <f>'Beoordelen 1. Open vragen'!A15</f>
        <v>Inschrijver dient te beschrijven op maximaal 2 A4 hoe zij invulling denkt te gaan geven aan succesmanagement op de scholen na een eventuele gunning. In de beantwoording beschrijft inschrijver minimaal het volgende:
• 	Welk niveau accountmanagement (junior/medior/senior) zij gaat inzetten.
• 	Op welke wijze zij de opdrachtgever (centraal en op locatie) gaat ondersteunen in het verder ontwikkelen van de relatie en de werkprocessen.
• 	Op welke wijze er voorlichting en ondersteuning (centraal en op locatie) zal worden gegeven met betrekking tot het bestelproces van (digitale) leermiddelen, waarbij de schrijver rekening houdt met de besteller, terugkoppelingen aan opdrachtgever, eventuele foutieve bestellingen en tussentijdse bijsturing van de bestellijst(en).
• 	Welke meerwaarde inschrijver (centraal en op locatie) kan bieden met betrekking tot de toekomst en innovatieve ontwikkelingen met betrekking tot VO-organisaties.
• 	Welke onderzoeken/ enquêtes gaat inschrijver inzetten bij de scholen over tevredenheid van docent, leerling, ouder en management, ontwikkelingen, visie op leermiddelen. Welke middelen met welke frequentie zet inschrijver in en op welke wijze zien de daaruit volgende rapportages eruit? De tevredenheid graag uitsplitsen in docent, ouder, leerling, management en de administratie (dit mag worden aangevuld met maximaal 4 A4 PDF).
• 	Op welke wijze kan inschrijver scholen enthousiasmeren om vorm te geven aan succesmanagement.</v>
      </c>
      <c r="B10" s="62"/>
      <c r="C10" s="92" t="s">
        <v>3</v>
      </c>
      <c r="D10" s="93"/>
      <c r="E10" s="69"/>
      <c r="F10" s="94" t="s">
        <v>3</v>
      </c>
      <c r="G10" s="93"/>
      <c r="H10" s="69"/>
      <c r="I10" s="94" t="s">
        <v>3</v>
      </c>
      <c r="J10" s="93"/>
    </row>
    <row r="11" spans="1:11" ht="25" customHeight="1" x14ac:dyDescent="0.15">
      <c r="A11" s="66" t="str">
        <f>'Beoordelen 1. Open vragen'!A16</f>
        <v>7.1.5 FLEXIBILIEIT</v>
      </c>
      <c r="B11" s="62"/>
      <c r="C11" s="70" t="s">
        <v>7</v>
      </c>
      <c r="D11" s="71"/>
      <c r="E11" s="69"/>
      <c r="F11" s="70" t="s">
        <v>7</v>
      </c>
      <c r="G11" s="71"/>
      <c r="H11" s="69"/>
      <c r="I11" s="70" t="s">
        <v>7</v>
      </c>
      <c r="J11" s="71"/>
    </row>
    <row r="12" spans="1:11" ht="200" customHeight="1" x14ac:dyDescent="0.15">
      <c r="A12" s="67" t="str">
        <f>'Beoordelen 1. Open vragen'!A18</f>
        <v>Inschrijver dient te beschrijven op maximaal 2 A4 (toe te voegen op TenderNed) welke mate van flexibiliteit en meerwaarde zij biedt in het geval een school wil overstappen van ILF naar ELF of andersom.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na contract beëindiging in het eerste jaar, tweede jaar, derde jaar en vierde jaar.
• 	Op welke wijze zij de opdrachtgever verder zal ondersteunen bij deze overstap.
Daarnaast beschrijft inschrijver welke flexibiliteit voor iedere deelnemende school zij biedt voor:
• 	Mate van vrijheid om van Digitale leermiddelen over te stappen naar Folio, en andersom.
• 	Maatwerk voor (adaptieve) Lesmethodes voor individuele leerlingen.
• 	De mogelijkheid om binnen een schooljaar van methode te kunnen wisselen, waarbij de uitgever ook wisselt.</v>
      </c>
      <c r="B12" s="62"/>
      <c r="C12" s="92" t="s">
        <v>3</v>
      </c>
      <c r="D12" s="93"/>
      <c r="E12" s="69"/>
      <c r="F12" s="94" t="s">
        <v>3</v>
      </c>
      <c r="G12" s="93"/>
      <c r="H12" s="69"/>
      <c r="I12" s="94" t="s">
        <v>3</v>
      </c>
      <c r="J12" s="93"/>
    </row>
    <row r="13" spans="1:11" ht="25" customHeight="1" x14ac:dyDescent="0.15">
      <c r="A13" s="66" t="str">
        <f>'Beoordelen 1. Open vragen'!A19</f>
        <v>7.1.6 KWALITEIT</v>
      </c>
      <c r="B13" s="62"/>
      <c r="C13" s="70" t="s">
        <v>7</v>
      </c>
      <c r="D13" s="71"/>
      <c r="E13" s="69"/>
      <c r="F13" s="70" t="s">
        <v>7</v>
      </c>
      <c r="G13" s="71"/>
      <c r="H13" s="69"/>
      <c r="I13" s="70" t="s">
        <v>7</v>
      </c>
      <c r="J13" s="71"/>
    </row>
    <row r="14" spans="1:11" ht="150" customHeight="1" x14ac:dyDescent="0.15">
      <c r="A14" s="67" t="str">
        <f>'Beoordelen 1. Open vragen'!A21</f>
        <v>Inschrijver dient te beschrijven op maximaal 3 A4 (toe te voegen op TenderNed) wat zij verstaat onder kwaliteit van leermiddelen en beschrijft daarbij minimaal:
• 	Wanneer keurt inschrijver een boek af (duidelijke beschrijving over de staat van een boek bestaande uit de kaft, de binding, de hygiëne, mate waarin erin geschreven is en sporen van gebruik) als deze naar opdrachtnemer retour verzonden is.
• 	Hoe gaat inschrijver om met een situatie waarbij de besteller een ontvangen leermiddel afkeurt en opdrachtnemer van mening is dat de kwaliteit nog voldoende is?
• 	Op welke wijze volgt de inschrijver de ontwikkelingen in de keten met betrekking tot het ontsluiten van de digitale content bij de licentie (ECK-ID).</v>
      </c>
      <c r="B14" s="62"/>
      <c r="C14" s="92" t="s">
        <v>3</v>
      </c>
      <c r="D14" s="93"/>
      <c r="E14" s="69"/>
      <c r="F14" s="94" t="s">
        <v>3</v>
      </c>
      <c r="G14" s="93"/>
      <c r="H14" s="69"/>
      <c r="I14" s="94" t="s">
        <v>3</v>
      </c>
      <c r="J14" s="93"/>
    </row>
    <row r="15" spans="1:11" ht="25" customHeight="1" x14ac:dyDescent="0.15">
      <c r="A15" s="66" t="str">
        <f>'Beoordelen 1. Open vragen'!A22</f>
        <v>7.1.7 LOPENDE LICENTIES EN EXIT</v>
      </c>
      <c r="B15" s="62"/>
      <c r="C15" s="70" t="s">
        <v>7</v>
      </c>
      <c r="D15" s="71"/>
      <c r="E15" s="69"/>
      <c r="F15" s="70" t="s">
        <v>7</v>
      </c>
      <c r="G15" s="71"/>
      <c r="H15" s="69"/>
      <c r="I15" s="70" t="s">
        <v>7</v>
      </c>
      <c r="J15" s="71"/>
    </row>
    <row r="16" spans="1:11" ht="150" customHeight="1" x14ac:dyDescent="0.15">
      <c r="A16" s="67" t="str">
        <f>'Beoordelen 1. Open vragen'!A24</f>
        <v>Inschrijver dient te beschrijven op maximaal 2 A4 op welke wijze zij vormgeeft aan lopende licenties en boeken van de huidige situatie naar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6" s="62"/>
      <c r="C16" s="92" t="s">
        <v>3</v>
      </c>
      <c r="D16" s="93"/>
      <c r="E16" s="69"/>
      <c r="F16" s="94" t="s">
        <v>3</v>
      </c>
      <c r="G16" s="93"/>
      <c r="H16" s="69"/>
      <c r="I16" s="94" t="s">
        <v>3</v>
      </c>
      <c r="J16" s="93"/>
    </row>
    <row r="17" spans="1:10" ht="20" customHeight="1" x14ac:dyDescent="0.15">
      <c r="A17" s="27"/>
      <c r="B17" s="65"/>
      <c r="C17" s="28"/>
      <c r="D17" s="28"/>
      <c r="E17" s="65"/>
      <c r="F17" s="28"/>
      <c r="G17" s="28"/>
      <c r="H17" s="65"/>
      <c r="I17" s="28"/>
      <c r="J17" s="29"/>
    </row>
    <row r="18" spans="1:10" x14ac:dyDescent="0.15">
      <c r="A18" s="5"/>
      <c r="B18" s="63"/>
      <c r="H18" s="64"/>
    </row>
  </sheetData>
  <sheetProtection algorithmName="SHA-512" hashValue="Rs/wXJMwCfl2C019ZXrTR4p9hSaASDlck4SRB+Lu+v8yayXA5yVT63D9koIumQinZvTbsZxq31TbpGeYpt3wVQ==" saltValue="vTvtBHTcpRhhedJyImuYig==" spinCount="100000" sheet="1" objects="1" scenarios="1"/>
  <mergeCells count="27">
    <mergeCell ref="C10:D10"/>
    <mergeCell ref="F10:G10"/>
    <mergeCell ref="I10:J10"/>
    <mergeCell ref="C12:D12"/>
    <mergeCell ref="F12:G12"/>
    <mergeCell ref="I12:J12"/>
    <mergeCell ref="F6:G6"/>
    <mergeCell ref="I6:J6"/>
    <mergeCell ref="C8:D8"/>
    <mergeCell ref="F8:G8"/>
    <mergeCell ref="I8:J8"/>
    <mergeCell ref="C16:D16"/>
    <mergeCell ref="F16:G16"/>
    <mergeCell ref="I16:J16"/>
    <mergeCell ref="I1:J1"/>
    <mergeCell ref="C1:D1"/>
    <mergeCell ref="F1:G1"/>
    <mergeCell ref="C2:D2"/>
    <mergeCell ref="F2:G2"/>
    <mergeCell ref="I2:J2"/>
    <mergeCell ref="C14:D14"/>
    <mergeCell ref="F14:G14"/>
    <mergeCell ref="I14:J14"/>
    <mergeCell ref="C4:D4"/>
    <mergeCell ref="F4:G4"/>
    <mergeCell ref="I4:J4"/>
    <mergeCell ref="C6:D6"/>
  </mergeCells>
  <dataValidations count="1">
    <dataValidation type="list" errorStyle="warning" allowBlank="1" showErrorMessage="1" error="Voer juiste waarde in. " sqref="C3 F3 I3 C5 F5 I5 C7 F7 I7 I9 F9 C9 I11 F11 C11 I13 F13 C13 I15 F15 C15"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8"/>
  <sheetViews>
    <sheetView showGridLines="0" zoomScale="130" zoomScaleNormal="130" zoomScalePageLayoutView="85" workbookViewId="0">
      <pane xSplit="1" ySplit="1" topLeftCell="B13" activePane="bottomRight" state="frozen"/>
      <selection pane="topRight" activeCell="B1" sqref="B1"/>
      <selection pane="bottomLeft" activeCell="A2" sqref="A2"/>
      <selection pane="bottomRight" activeCell="F16" sqref="F16:G16"/>
    </sheetView>
  </sheetViews>
  <sheetFormatPr baseColWidth="10" defaultColWidth="8.83203125" defaultRowHeight="13" x14ac:dyDescent="0.15"/>
  <cols>
    <col min="1" max="1" width="120.83203125" style="3" customWidth="1"/>
    <col min="2" max="2" width="2.83203125" style="64" customWidth="1"/>
    <col min="3" max="3" width="25.83203125" style="80" customWidth="1"/>
    <col min="4" max="4" width="3.83203125" style="80" customWidth="1"/>
    <col min="5" max="5" width="2.83203125" style="81" customWidth="1"/>
    <col min="6" max="6" width="25.83203125" style="80" customWidth="1"/>
    <col min="7" max="7" width="3.83203125" style="80" customWidth="1"/>
    <col min="8" max="8" width="2.83203125" style="81" customWidth="1"/>
    <col min="9" max="9" width="25.83203125" style="75" customWidth="1"/>
    <col min="10" max="10" width="3.83203125" style="75" customWidth="1"/>
    <col min="11" max="11" width="11.6640625" style="75" bestFit="1" customWidth="1"/>
    <col min="12" max="16384" width="8.83203125" style="3"/>
  </cols>
  <sheetData>
    <row r="1" spans="1:11" ht="50" customHeight="1" x14ac:dyDescent="0.2">
      <c r="A1" s="25" t="s">
        <v>1</v>
      </c>
      <c r="B1" s="60"/>
      <c r="C1" s="102" t="str">
        <f>'Beoordelaar 1'!C1:D1</f>
        <v>Inschrijver 1</v>
      </c>
      <c r="D1" s="101"/>
      <c r="E1" s="72"/>
      <c r="F1" s="100" t="str">
        <f>'Beoordelaar 1'!F1:G1</f>
        <v>Inschrijver 2</v>
      </c>
      <c r="G1" s="101"/>
      <c r="H1" s="72"/>
      <c r="I1" s="100" t="str">
        <f>'Beoordelaar 1'!I1:J1</f>
        <v>Inschrijver 3</v>
      </c>
      <c r="J1" s="101"/>
      <c r="K1" s="73"/>
    </row>
    <row r="2" spans="1:11" ht="40" customHeight="1" x14ac:dyDescent="0.15">
      <c r="A2" s="26" t="str">
        <f>'Beoordelen 1. Open vragen'!A2:G2</f>
        <v>7.1	 BEANTWOORDING OPEN VRAGEN</v>
      </c>
      <c r="B2" s="61"/>
      <c r="C2" s="103"/>
      <c r="D2" s="104"/>
      <c r="E2" s="74"/>
      <c r="F2" s="103"/>
      <c r="G2" s="104"/>
      <c r="H2" s="74"/>
      <c r="I2" s="103"/>
      <c r="J2" s="104"/>
    </row>
    <row r="3" spans="1:11" ht="25" customHeight="1" x14ac:dyDescent="0.15">
      <c r="A3" s="66" t="str">
        <f>'Beoordelen 1. Open vragen'!A4</f>
        <v>7.1.1	 PLAN VAN AANPAK (AANVANG DIENSTVERLENING)</v>
      </c>
      <c r="B3" s="62"/>
      <c r="C3" s="70" t="s">
        <v>7</v>
      </c>
      <c r="D3" s="71"/>
      <c r="E3" s="76"/>
      <c r="F3" s="70" t="s">
        <v>7</v>
      </c>
      <c r="G3" s="71"/>
      <c r="H3" s="76"/>
      <c r="I3" s="70" t="s">
        <v>7</v>
      </c>
      <c r="J3" s="71"/>
    </row>
    <row r="4" spans="1:11" ht="230" customHeight="1" x14ac:dyDescent="0.15">
      <c r="A4" s="67" t="str">
        <f>'Beoordelen 1. Open vragen'!A6</f>
        <v>Inschrijver dient te beschrijven op maximaal 4 A4 (toe te voegen op TenderNed) op welke wijze zij bij aanvang van de opdracht deze gaat vormgeven/ aanpakken. Inschrijver beschrijft hierbij minimaal:
• 	Hoe inschrijver zich gaat verdiepen in de organisatie van de opdrachtgever.
• 	Een uitgewerkt realistisch tijdspad van het moment van gunnen tot de eerste leveringen.
• 	Een communicatieplan (Inschrijver houdt hierbij expliciet rekening met de het feit dat de contacten op de scholen zelf zijn); 
• 	Hoe zij haar dienstverlening gaat afstemmen op de uitvoering van de leveringen en nadere opdrachten.
• 	En een verwachte inzet (in tijd uitgewerkt in uren en op welk niveau/ met welke school) van de opdrachtgever.
• 	Op welke wijze gaat inschrijver een koppeling maken met de drie ELO’s (It’s Learning, Cum Laude Learning en Peppels) van de opdrachtgever?
• 	Op welke wijze gaat inschrijver een koppeling maken met een nieuwe (andere) ELO die mogelijk voortkomt uit een aanbesteding?
• 	Hoe organiseert gaat inschrijver een koppeling met SPENDCLOUD van de opdrachtgever zoals gevraagd in het programma van eisen?
• 	Op welke wijze gaat inschrijver de dienstverlening (bestellijsten, bestelproces, monitoring bestellingen en fysieke en digitale distributie) organiseren, welke middelen zet zij hiervoor in en wat heeft zij daarvoor nodig van de opdrachtgever?;
• 	Hoe gaat een inschrijver om met een situatie dat er iets misgaat in een bestelling (verkeerde leermiddelen besteld, onjuiste adres opgegeven etc).</v>
      </c>
      <c r="B4" s="62"/>
      <c r="C4" s="92" t="s">
        <v>3</v>
      </c>
      <c r="D4" s="93"/>
      <c r="E4" s="76"/>
      <c r="F4" s="94" t="s">
        <v>3</v>
      </c>
      <c r="G4" s="93"/>
      <c r="H4" s="76"/>
      <c r="I4" s="94" t="s">
        <v>3</v>
      </c>
      <c r="J4" s="93"/>
    </row>
    <row r="5" spans="1:11" ht="25" customHeight="1" x14ac:dyDescent="0.15">
      <c r="A5" s="66" t="str">
        <f>'Beoordelen 1. Open vragen'!A7</f>
        <v>7.1.2 MARKTKENNIS</v>
      </c>
      <c r="B5" s="62"/>
      <c r="C5" s="70" t="s">
        <v>7</v>
      </c>
      <c r="D5" s="71"/>
      <c r="E5" s="76"/>
      <c r="F5" s="70" t="s">
        <v>7</v>
      </c>
      <c r="G5" s="71"/>
      <c r="H5" s="76"/>
      <c r="I5" s="70" t="s">
        <v>7</v>
      </c>
      <c r="J5" s="71"/>
    </row>
    <row r="6" spans="1:11" ht="150" customHeight="1" x14ac:dyDescent="0.15">
      <c r="A6" s="67" t="str">
        <f>'Beoordelen 1. Open vragen'!A9</f>
        <v>Onderwijsgevend personeel en hun managers willen pro-actief geïnformeerd worden over de ontwikkelingen van de leermiddelen in de meest brede zin. Inschrijver dient te beschrijven op maximaal 2 A4 wat zij kan betekenen voor de opdrachtgever in:
• 	Het voorzien van marktkennis en ontwikkelingen (waaronder marktontwikkeling bij diverse grote en kleine uitgevers, prijsontwikkelingen, etc.).
•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binnen de aangeboden prijzen op het prijzenblad.</v>
      </c>
      <c r="B6" s="62"/>
      <c r="C6" s="92" t="s">
        <v>3</v>
      </c>
      <c r="D6" s="93"/>
      <c r="E6" s="76"/>
      <c r="F6" s="94" t="s">
        <v>3</v>
      </c>
      <c r="G6" s="93"/>
      <c r="H6" s="76"/>
      <c r="I6" s="94" t="s">
        <v>3</v>
      </c>
      <c r="J6" s="93"/>
    </row>
    <row r="7" spans="1:11" ht="25" customHeight="1" x14ac:dyDescent="0.15">
      <c r="A7" s="66" t="str">
        <f>'Beoordelen 1. Open vragen'!A10</f>
        <v>7.1.3 MANAGEMENTINFORMATIE</v>
      </c>
      <c r="B7" s="62"/>
      <c r="C7" s="70" t="s">
        <v>7</v>
      </c>
      <c r="D7" s="71"/>
      <c r="E7" s="76"/>
      <c r="F7" s="70" t="s">
        <v>7</v>
      </c>
      <c r="G7" s="71"/>
      <c r="H7" s="76"/>
      <c r="I7" s="70" t="s">
        <v>7</v>
      </c>
      <c r="J7" s="71"/>
    </row>
    <row r="8" spans="1:11" ht="160" customHeight="1" x14ac:dyDescent="0.15">
      <c r="A8" s="67" t="str">
        <f>'Beoordelen 1. Open vragen'!A12</f>
        <v>Voor het bestuur en de directeuren van scholen van de opdrachtgever is het van groot belang om de ontwikkelingen van leermiddelen te blijven volgen. Inschrijver dient te beschrijven op maximaal 4 A4 hoe de relevante managementinformatie en stuurinformatie ter beschikking gesteld wordt. Inschrijver zoomt hierbij specifiek in op de wijze waarop het dashboard/ de applicatie gebruikt kan worden en de relevantie voor het onderwijs. Inschrijver toont de (uit)werkingen van de rapportages en het dashboard aan met afbeeldingen, tijdseenheden, mate gebruik per school en per vakgroep van het gebruik van digitale leermiddelen (monitoring), specificatie en ontwikkeling van leermiddelen per onderwijsvorm, tabellen/ grafieken en tekstuele uitleg. 
Inschrijver moet hier (aanvullend) voorbeelden van aanleveren op totaal maximaal 8 A4 in PDF Hier mag worden afgeweken van de eis van lettergrootte van 10, maar minimaal 6. Inschrijver beschrijft tevens of en in welke mate managementinformatie op maat per school aangeleverd kan worden.</v>
      </c>
      <c r="B8" s="62"/>
      <c r="C8" s="92" t="s">
        <v>3</v>
      </c>
      <c r="D8" s="93"/>
      <c r="E8" s="76"/>
      <c r="F8" s="94" t="s">
        <v>3</v>
      </c>
      <c r="G8" s="93"/>
      <c r="H8" s="76"/>
      <c r="I8" s="94" t="s">
        <v>3</v>
      </c>
      <c r="J8" s="93"/>
    </row>
    <row r="9" spans="1:11" ht="25" customHeight="1" x14ac:dyDescent="0.15">
      <c r="A9" s="66" t="str">
        <f>'Beoordelen 1. Open vragen'!A13</f>
        <v>7.1.4 SUCCESMANAGEMENT</v>
      </c>
      <c r="B9" s="62"/>
      <c r="C9" s="70" t="s">
        <v>7</v>
      </c>
      <c r="D9" s="71"/>
      <c r="E9" s="76"/>
      <c r="F9" s="70" t="s">
        <v>7</v>
      </c>
      <c r="G9" s="71"/>
      <c r="H9" s="76"/>
      <c r="I9" s="70" t="s">
        <v>7</v>
      </c>
      <c r="J9" s="71"/>
    </row>
    <row r="10" spans="1:11" ht="230" customHeight="1" x14ac:dyDescent="0.15">
      <c r="A10" s="67" t="str">
        <f>'Beoordelen 1. Open vragen'!A15</f>
        <v>Inschrijver dient te beschrijven op maximaal 2 A4 hoe zij invulling denkt te gaan geven aan succesmanagement op de scholen na een eventuele gunning. In de beantwoording beschrijft inschrijver minimaal het volgende:
• 	Welk niveau accountmanagement (junior/medior/senior) zij gaat inzetten.
• 	Op welke wijze zij de opdrachtgever (centraal en op locatie) gaat ondersteunen in het verder ontwikkelen van de relatie en de werkprocessen.
• 	Op welke wijze er voorlichting en ondersteuning (centraal en op locatie) zal worden gegeven met betrekking tot het bestelproces van (digitale) leermiddelen, waarbij de schrijver rekening houdt met de besteller, terugkoppelingen aan opdrachtgever, eventuele foutieve bestellingen en tussentijdse bijsturing van de bestellijst(en).
• 	Welke meerwaarde inschrijver (centraal en op locatie) kan bieden met betrekking tot de toekomst en innovatieve ontwikkelingen met betrekking tot VO-organisaties.
• 	Welke onderzoeken/ enquêtes gaat inschrijver inzetten bij de scholen over tevredenheid van docent, leerling, ouder en management, ontwikkelingen, visie op leermiddelen. Welke middelen met welke frequentie zet inschrijver in en op welke wijze zien de daaruit volgende rapportages eruit? De tevredenheid graag uitsplitsen in docent, ouder, leerling, management en de administratie (dit mag worden aangevuld met maximaal 4 A4 PDF).
• 	Op welke wijze kan inschrijver scholen enthousiasmeren om vorm te geven aan succesmanagement.</v>
      </c>
      <c r="B10" s="62"/>
      <c r="C10" s="92" t="s">
        <v>3</v>
      </c>
      <c r="D10" s="93"/>
      <c r="E10" s="76"/>
      <c r="F10" s="94" t="s">
        <v>3</v>
      </c>
      <c r="G10" s="93"/>
      <c r="H10" s="76"/>
      <c r="I10" s="94" t="s">
        <v>3</v>
      </c>
      <c r="J10" s="93"/>
    </row>
    <row r="11" spans="1:11" ht="25" customHeight="1" x14ac:dyDescent="0.15">
      <c r="A11" s="66" t="str">
        <f>'Beoordelen 1. Open vragen'!A16</f>
        <v>7.1.5 FLEXIBILIEIT</v>
      </c>
      <c r="B11" s="62"/>
      <c r="C11" s="70" t="s">
        <v>7</v>
      </c>
      <c r="D11" s="71"/>
      <c r="E11" s="76"/>
      <c r="F11" s="70" t="s">
        <v>7</v>
      </c>
      <c r="G11" s="71"/>
      <c r="H11" s="76"/>
      <c r="I11" s="70" t="s">
        <v>7</v>
      </c>
      <c r="J11" s="71"/>
    </row>
    <row r="12" spans="1:11" ht="200" customHeight="1" x14ac:dyDescent="0.15">
      <c r="A12" s="67" t="str">
        <f>'Beoordelen 1. Open vragen'!A18</f>
        <v>Inschrijver dient te beschrijven op maximaal 2 A4 (toe te voegen op TenderNed) welke mate van flexibiliteit en meerwaarde zij biedt in het geval een school wil overstappen van ILF naar ELF of andersom.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na contract beëindiging in het eerste jaar, tweede jaar, derde jaar en vierde jaar.
• 	Op welke wijze zij de opdrachtgever verder zal ondersteunen bij deze overstap.
Daarnaast beschrijft inschrijver welke flexibiliteit voor iedere deelnemende school zij biedt voor:
• 	Mate van vrijheid om van Digitale leermiddelen over te stappen naar Folio, en andersom.
• 	Maatwerk voor (adaptieve) Lesmethodes voor individuele leerlingen.
• 	De mogelijkheid om binnen een schooljaar van methode te kunnen wisselen, waarbij de uitgever ook wisselt.</v>
      </c>
      <c r="B12" s="62"/>
      <c r="C12" s="92" t="s">
        <v>3</v>
      </c>
      <c r="D12" s="93"/>
      <c r="E12" s="76"/>
      <c r="F12" s="94" t="s">
        <v>3</v>
      </c>
      <c r="G12" s="93"/>
      <c r="H12" s="76"/>
      <c r="I12" s="94" t="s">
        <v>3</v>
      </c>
      <c r="J12" s="93"/>
    </row>
    <row r="13" spans="1:11" ht="25" customHeight="1" x14ac:dyDescent="0.15">
      <c r="A13" s="66" t="str">
        <f>'Beoordelen 1. Open vragen'!A19</f>
        <v>7.1.6 KWALITEIT</v>
      </c>
      <c r="B13" s="62"/>
      <c r="C13" s="70" t="s">
        <v>7</v>
      </c>
      <c r="D13" s="71"/>
      <c r="E13" s="76"/>
      <c r="F13" s="70" t="s">
        <v>7</v>
      </c>
      <c r="G13" s="71"/>
      <c r="H13" s="76"/>
      <c r="I13" s="70" t="s">
        <v>7</v>
      </c>
      <c r="J13" s="71"/>
    </row>
    <row r="14" spans="1:11" ht="150" customHeight="1" x14ac:dyDescent="0.15">
      <c r="A14" s="67" t="str">
        <f>'Beoordelen 1. Open vragen'!A21</f>
        <v>Inschrijver dient te beschrijven op maximaal 3 A4 (toe te voegen op TenderNed) wat zij verstaat onder kwaliteit van leermiddelen en beschrijft daarbij minimaal:
• 	Wanneer keurt inschrijver een boek af (duidelijke beschrijving over de staat van een boek bestaande uit de kaft, de binding, de hygiëne, mate waarin erin geschreven is en sporen van gebruik) als deze naar opdrachtnemer retour verzonden is.
• 	Hoe gaat inschrijver om met een situatie waarbij de besteller een ontvangen leermiddel afkeurt en opdrachtnemer van mening is dat de kwaliteit nog voldoende is?
• 	Op welke wijze volgt de inschrijver de ontwikkelingen in de keten met betrekking tot het ontsluiten van de digitale content bij de licentie (ECK-ID).</v>
      </c>
      <c r="B14" s="62"/>
      <c r="C14" s="92" t="s">
        <v>3</v>
      </c>
      <c r="D14" s="93"/>
      <c r="E14" s="76"/>
      <c r="F14" s="94" t="s">
        <v>3</v>
      </c>
      <c r="G14" s="93"/>
      <c r="H14" s="76"/>
      <c r="I14" s="94" t="s">
        <v>3</v>
      </c>
      <c r="J14" s="93"/>
    </row>
    <row r="15" spans="1:11" ht="25" customHeight="1" x14ac:dyDescent="0.15">
      <c r="A15" s="66" t="str">
        <f>'Beoordelen 1. Open vragen'!A22</f>
        <v>7.1.7 LOPENDE LICENTIES EN EXIT</v>
      </c>
      <c r="B15" s="62"/>
      <c r="C15" s="70" t="s">
        <v>7</v>
      </c>
      <c r="D15" s="71"/>
      <c r="E15" s="76"/>
      <c r="F15" s="70" t="s">
        <v>7</v>
      </c>
      <c r="G15" s="71"/>
      <c r="H15" s="76"/>
      <c r="I15" s="70" t="s">
        <v>7</v>
      </c>
      <c r="J15" s="71"/>
    </row>
    <row r="16" spans="1:11" ht="150" customHeight="1" x14ac:dyDescent="0.15">
      <c r="A16" s="67" t="str">
        <f>'Beoordelen 1. Open vragen'!A24</f>
        <v>Inschrijver dient te beschrijven op maximaal 2 A4 op welke wijze zij vormgeeft aan lopende licenties en boeken van de huidige situatie naar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6" s="62"/>
      <c r="C16" s="92" t="s">
        <v>3</v>
      </c>
      <c r="D16" s="93"/>
      <c r="E16" s="76"/>
      <c r="F16" s="94" t="s">
        <v>3</v>
      </c>
      <c r="G16" s="93"/>
      <c r="H16" s="76"/>
      <c r="I16" s="94" t="s">
        <v>3</v>
      </c>
      <c r="J16" s="93"/>
    </row>
    <row r="17" spans="1:10" ht="20" customHeight="1" x14ac:dyDescent="0.15">
      <c r="A17" s="27"/>
      <c r="B17" s="65"/>
      <c r="C17" s="77"/>
      <c r="D17" s="77"/>
      <c r="E17" s="78"/>
      <c r="F17" s="77"/>
      <c r="G17" s="77"/>
      <c r="H17" s="78"/>
      <c r="I17" s="77"/>
      <c r="J17" s="79"/>
    </row>
    <row r="18" spans="1:10" x14ac:dyDescent="0.15">
      <c r="A18" s="5"/>
    </row>
  </sheetData>
  <sheetProtection algorithmName="SHA-512" hashValue="zf4ciUKbMng9kNFgbybW65WebWjzEGEt9NZxXqwBoukBjVZ6HhHqhjdOnKMIxTGLqEPboBfUL+0oIrbLQ3g91A==" saltValue="tTT3nRaq8fTw2dgj5ZwoxQ==" spinCount="100000" sheet="1" objects="1" scenarios="1"/>
  <mergeCells count="27">
    <mergeCell ref="C12:D12"/>
    <mergeCell ref="F12:G12"/>
    <mergeCell ref="I12:J12"/>
    <mergeCell ref="C14:D14"/>
    <mergeCell ref="F14:G14"/>
    <mergeCell ref="I14:J14"/>
    <mergeCell ref="F8:G8"/>
    <mergeCell ref="I8:J8"/>
    <mergeCell ref="C10:D10"/>
    <mergeCell ref="F10:G10"/>
    <mergeCell ref="I10:J10"/>
    <mergeCell ref="C16:D16"/>
    <mergeCell ref="F16:G16"/>
    <mergeCell ref="I16:J16"/>
    <mergeCell ref="I1:J1"/>
    <mergeCell ref="C1:D1"/>
    <mergeCell ref="F1:G1"/>
    <mergeCell ref="C2:D2"/>
    <mergeCell ref="F2:G2"/>
    <mergeCell ref="I2:J2"/>
    <mergeCell ref="C4:D4"/>
    <mergeCell ref="F4:G4"/>
    <mergeCell ref="I4:J4"/>
    <mergeCell ref="C6:D6"/>
    <mergeCell ref="F6:G6"/>
    <mergeCell ref="I6:J6"/>
    <mergeCell ref="C8:D8"/>
  </mergeCells>
  <dataValidations count="1">
    <dataValidation type="list" errorStyle="warning" allowBlank="1" showErrorMessage="1" error="Voer juiste waarde in. " sqref="C3 F3 I3 C5 F5 I5 C7 F7 I7 I9 F9 C9 I11 F11 C11 I13 F13 C13 I15 F15 C15" xr:uid="{7CB87657-2950-5A47-84A0-91306F328AD3}">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8"/>
  <sheetViews>
    <sheetView showGridLines="0" zoomScale="130" zoomScaleNormal="130" zoomScalePageLayoutView="85" workbookViewId="0">
      <pane xSplit="1" ySplit="1" topLeftCell="B13" activePane="bottomRight" state="frozen"/>
      <selection pane="topRight" activeCell="B1" sqref="B1"/>
      <selection pane="bottomLeft" activeCell="A2" sqref="A2"/>
      <selection pane="bottomRight" activeCell="I16" sqref="I16:J16"/>
    </sheetView>
  </sheetViews>
  <sheetFormatPr baseColWidth="10" defaultColWidth="8.83203125" defaultRowHeight="13" x14ac:dyDescent="0.15"/>
  <cols>
    <col min="1" max="1" width="120.83203125" style="3" customWidth="1"/>
    <col min="2" max="2" width="2.83203125" style="59" customWidth="1"/>
    <col min="3" max="3" width="25.83203125" style="80" customWidth="1"/>
    <col min="4" max="4" width="3.83203125" style="80" customWidth="1"/>
    <col min="5" max="5" width="2.83203125" style="81" customWidth="1"/>
    <col min="6" max="6" width="25.83203125" style="80" customWidth="1"/>
    <col min="7" max="7" width="3.83203125" style="80" customWidth="1"/>
    <col min="8" max="8" width="2.83203125" style="81" customWidth="1"/>
    <col min="9" max="9" width="25.83203125" style="75" customWidth="1"/>
    <col min="10" max="10" width="3.83203125" style="75" customWidth="1"/>
    <col min="11" max="11" width="11.6640625" style="75" bestFit="1" customWidth="1"/>
    <col min="12" max="16384" width="8.83203125" style="3"/>
  </cols>
  <sheetData>
    <row r="1" spans="1:11" ht="50" customHeight="1" x14ac:dyDescent="0.2">
      <c r="A1" s="25" t="s">
        <v>2</v>
      </c>
      <c r="B1" s="58"/>
      <c r="C1" s="102" t="str">
        <f>'Beoordelaar 1'!C1</f>
        <v>Inschrijver 1</v>
      </c>
      <c r="D1" s="101"/>
      <c r="E1" s="72"/>
      <c r="F1" s="100" t="str">
        <f>'Beoordelaar 1'!F1</f>
        <v>Inschrijver 2</v>
      </c>
      <c r="G1" s="101"/>
      <c r="H1" s="72"/>
      <c r="I1" s="100" t="str">
        <f>'Beoordelaar 1'!I1</f>
        <v>Inschrijver 3</v>
      </c>
      <c r="J1" s="101"/>
      <c r="K1" s="73"/>
    </row>
    <row r="2" spans="1:11" ht="40" customHeight="1" x14ac:dyDescent="0.15">
      <c r="A2" s="26" t="str">
        <f>'Beoordelen 1. Open vragen'!A2:G2</f>
        <v>7.1	 BEANTWOORDING OPEN VRAGEN</v>
      </c>
      <c r="B2" s="61"/>
      <c r="C2" s="103"/>
      <c r="D2" s="104"/>
      <c r="E2" s="74"/>
      <c r="F2" s="103"/>
      <c r="G2" s="104"/>
      <c r="H2" s="74"/>
      <c r="I2" s="103"/>
      <c r="J2" s="104"/>
    </row>
    <row r="3" spans="1:11" ht="25" customHeight="1" x14ac:dyDescent="0.15">
      <c r="A3" s="66" t="str">
        <f>'Beoordelen 1. Open vragen'!A4</f>
        <v>7.1.1	 PLAN VAN AANPAK (AANVANG DIENSTVERLENING)</v>
      </c>
      <c r="B3" s="62"/>
      <c r="C3" s="70" t="s">
        <v>7</v>
      </c>
      <c r="D3" s="71"/>
      <c r="E3" s="76"/>
      <c r="F3" s="70" t="s">
        <v>7</v>
      </c>
      <c r="G3" s="71"/>
      <c r="H3" s="76"/>
      <c r="I3" s="70" t="s">
        <v>7</v>
      </c>
      <c r="J3" s="71"/>
    </row>
    <row r="4" spans="1:11" ht="230" customHeight="1" x14ac:dyDescent="0.15">
      <c r="A4" s="67" t="str">
        <f>'Beoordelen 1. Open vragen'!A6</f>
        <v>Inschrijver dient te beschrijven op maximaal 4 A4 (toe te voegen op TenderNed) op welke wijze zij bij aanvang van de opdracht deze gaat vormgeven/ aanpakken. Inschrijver beschrijft hierbij minimaal:
• 	Hoe inschrijver zich gaat verdiepen in de organisatie van de opdrachtgever.
• 	Een uitgewerkt realistisch tijdspad van het moment van gunnen tot de eerste leveringen.
• 	Een communicatieplan (Inschrijver houdt hierbij expliciet rekening met de het feit dat de contacten op de scholen zelf zijn); 
• 	Hoe zij haar dienstverlening gaat afstemmen op de uitvoering van de leveringen en nadere opdrachten.
• 	En een verwachte inzet (in tijd uitgewerkt in uren en op welk niveau/ met welke school) van de opdrachtgever.
• 	Op welke wijze gaat inschrijver een koppeling maken met de drie ELO’s (It’s Learning, Cum Laude Learning en Peppels) van de opdrachtgever?
• 	Op welke wijze gaat inschrijver een koppeling maken met een nieuwe (andere) ELO die mogelijk voortkomt uit een aanbesteding?
• 	Hoe organiseert gaat inschrijver een koppeling met SPENDCLOUD van de opdrachtgever zoals gevraagd in het programma van eisen?
• 	Op welke wijze gaat inschrijver de dienstverlening (bestellijsten, bestelproces, monitoring bestellingen en fysieke en digitale distributie) organiseren, welke middelen zet zij hiervoor in en wat heeft zij daarvoor nodig van de opdrachtgever?;
• 	Hoe gaat een inschrijver om met een situatie dat er iets misgaat in een bestelling (verkeerde leermiddelen besteld, onjuiste adres opgegeven etc).</v>
      </c>
      <c r="B4" s="62"/>
      <c r="C4" s="92" t="s">
        <v>3</v>
      </c>
      <c r="D4" s="93"/>
      <c r="E4" s="76"/>
      <c r="F4" s="94" t="s">
        <v>3</v>
      </c>
      <c r="G4" s="93"/>
      <c r="H4" s="76"/>
      <c r="I4" s="94" t="s">
        <v>3</v>
      </c>
      <c r="J4" s="93"/>
    </row>
    <row r="5" spans="1:11" ht="25" customHeight="1" x14ac:dyDescent="0.15">
      <c r="A5" s="66" t="str">
        <f>'Beoordelen 1. Open vragen'!A7</f>
        <v>7.1.2 MARKTKENNIS</v>
      </c>
      <c r="B5" s="62"/>
      <c r="C5" s="70" t="s">
        <v>7</v>
      </c>
      <c r="D5" s="71"/>
      <c r="E5" s="76"/>
      <c r="F5" s="70" t="s">
        <v>7</v>
      </c>
      <c r="G5" s="71"/>
      <c r="H5" s="76"/>
      <c r="I5" s="70" t="s">
        <v>7</v>
      </c>
      <c r="J5" s="71"/>
    </row>
    <row r="6" spans="1:11" ht="150" customHeight="1" x14ac:dyDescent="0.15">
      <c r="A6" s="67" t="str">
        <f>'Beoordelen 1. Open vragen'!A9</f>
        <v>Onderwijsgevend personeel en hun managers willen pro-actief geïnformeerd worden over de ontwikkelingen van de leermiddelen in de meest brede zin. Inschrijver dient te beschrijven op maximaal 2 A4 wat zij kan betekenen voor de opdrachtgever in:
• 	Het voorzien van marktkennis en ontwikkelingen (waaronder marktontwikkeling bij diverse grote en kleine uitgevers, prijsontwikkelingen, etc.).
•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binnen de aangeboden prijzen op het prijzenblad.</v>
      </c>
      <c r="B6" s="62"/>
      <c r="C6" s="92" t="s">
        <v>3</v>
      </c>
      <c r="D6" s="93"/>
      <c r="E6" s="76"/>
      <c r="F6" s="94" t="s">
        <v>3</v>
      </c>
      <c r="G6" s="93"/>
      <c r="H6" s="76"/>
      <c r="I6" s="94" t="s">
        <v>3</v>
      </c>
      <c r="J6" s="93"/>
    </row>
    <row r="7" spans="1:11" ht="25" customHeight="1" x14ac:dyDescent="0.15">
      <c r="A7" s="66" t="str">
        <f>'Beoordelen 1. Open vragen'!A10</f>
        <v>7.1.3 MANAGEMENTINFORMATIE</v>
      </c>
      <c r="B7" s="62"/>
      <c r="C7" s="70" t="s">
        <v>7</v>
      </c>
      <c r="D7" s="71"/>
      <c r="E7" s="76"/>
      <c r="F7" s="70" t="s">
        <v>7</v>
      </c>
      <c r="G7" s="71"/>
      <c r="H7" s="76"/>
      <c r="I7" s="70" t="s">
        <v>7</v>
      </c>
      <c r="J7" s="71"/>
    </row>
    <row r="8" spans="1:11" ht="160" customHeight="1" x14ac:dyDescent="0.15">
      <c r="A8" s="67" t="str">
        <f>'Beoordelen 1. Open vragen'!A12</f>
        <v>Voor het bestuur en de directeuren van scholen van de opdrachtgever is het van groot belang om de ontwikkelingen van leermiddelen te blijven volgen. Inschrijver dient te beschrijven op maximaal 4 A4 hoe de relevante managementinformatie en stuurinformatie ter beschikking gesteld wordt. Inschrijver zoomt hierbij specifiek in op de wijze waarop het dashboard/ de applicatie gebruikt kan worden en de relevantie voor het onderwijs. Inschrijver toont de (uit)werkingen van de rapportages en het dashboard aan met afbeeldingen, tijdseenheden, mate gebruik per school en per vakgroep van het gebruik van digitale leermiddelen (monitoring), specificatie en ontwikkeling van leermiddelen per onderwijsvorm, tabellen/ grafieken en tekstuele uitleg. 
Inschrijver moet hier (aanvullend) voorbeelden van aanleveren op totaal maximaal 8 A4 in PDF Hier mag worden afgeweken van de eis van lettergrootte van 10, maar minimaal 6. Inschrijver beschrijft tevens of en in welke mate managementinformatie op maat per school aangeleverd kan worden.</v>
      </c>
      <c r="B8" s="62"/>
      <c r="C8" s="92" t="s">
        <v>3</v>
      </c>
      <c r="D8" s="93"/>
      <c r="E8" s="76"/>
      <c r="F8" s="94" t="s">
        <v>3</v>
      </c>
      <c r="G8" s="93"/>
      <c r="H8" s="76"/>
      <c r="I8" s="94" t="s">
        <v>3</v>
      </c>
      <c r="J8" s="93"/>
    </row>
    <row r="9" spans="1:11" ht="25" customHeight="1" x14ac:dyDescent="0.15">
      <c r="A9" s="66" t="str">
        <f>'Beoordelen 1. Open vragen'!A13</f>
        <v>7.1.4 SUCCESMANAGEMENT</v>
      </c>
      <c r="B9" s="62"/>
      <c r="C9" s="70" t="s">
        <v>7</v>
      </c>
      <c r="D9" s="71"/>
      <c r="E9" s="76"/>
      <c r="F9" s="70" t="s">
        <v>7</v>
      </c>
      <c r="G9" s="71"/>
      <c r="H9" s="76"/>
      <c r="I9" s="70" t="s">
        <v>7</v>
      </c>
      <c r="J9" s="71"/>
    </row>
    <row r="10" spans="1:11" ht="230" customHeight="1" x14ac:dyDescent="0.15">
      <c r="A10" s="67" t="str">
        <f>'Beoordelen 1. Open vragen'!A15</f>
        <v>Inschrijver dient te beschrijven op maximaal 2 A4 hoe zij invulling denkt te gaan geven aan succesmanagement op de scholen na een eventuele gunning. In de beantwoording beschrijft inschrijver minimaal het volgende:
• 	Welk niveau accountmanagement (junior/medior/senior) zij gaat inzetten.
• 	Op welke wijze zij de opdrachtgever (centraal en op locatie) gaat ondersteunen in het verder ontwikkelen van de relatie en de werkprocessen.
• 	Op welke wijze er voorlichting en ondersteuning (centraal en op locatie) zal worden gegeven met betrekking tot het bestelproces van (digitale) leermiddelen, waarbij de schrijver rekening houdt met de besteller, terugkoppelingen aan opdrachtgever, eventuele foutieve bestellingen en tussentijdse bijsturing van de bestellijst(en).
• 	Welke meerwaarde inschrijver (centraal en op locatie) kan bieden met betrekking tot de toekomst en innovatieve ontwikkelingen met betrekking tot VO-organisaties.
• 	Welke onderzoeken/ enquêtes gaat inschrijver inzetten bij de scholen over tevredenheid van docent, leerling, ouder en management, ontwikkelingen, visie op leermiddelen. Welke middelen met welke frequentie zet inschrijver in en op welke wijze zien de daaruit volgende rapportages eruit? De tevredenheid graag uitsplitsen in docent, ouder, leerling, management en de administratie (dit mag worden aangevuld met maximaal 4 A4 PDF).
• 	Op welke wijze kan inschrijver scholen enthousiasmeren om vorm te geven aan succesmanagement.</v>
      </c>
      <c r="B10" s="62"/>
      <c r="C10" s="92" t="s">
        <v>3</v>
      </c>
      <c r="D10" s="93"/>
      <c r="E10" s="76"/>
      <c r="F10" s="94" t="s">
        <v>3</v>
      </c>
      <c r="G10" s="93"/>
      <c r="H10" s="76"/>
      <c r="I10" s="94" t="s">
        <v>3</v>
      </c>
      <c r="J10" s="93"/>
    </row>
    <row r="11" spans="1:11" ht="25" customHeight="1" x14ac:dyDescent="0.15">
      <c r="A11" s="66" t="str">
        <f>'Beoordelen 1. Open vragen'!A16</f>
        <v>7.1.5 FLEXIBILIEIT</v>
      </c>
      <c r="B11" s="62"/>
      <c r="C11" s="70" t="s">
        <v>7</v>
      </c>
      <c r="D11" s="71"/>
      <c r="E11" s="76"/>
      <c r="F11" s="70" t="s">
        <v>7</v>
      </c>
      <c r="G11" s="71"/>
      <c r="H11" s="76"/>
      <c r="I11" s="70" t="s">
        <v>7</v>
      </c>
      <c r="J11" s="71"/>
    </row>
    <row r="12" spans="1:11" ht="200" customHeight="1" x14ac:dyDescent="0.15">
      <c r="A12" s="67" t="str">
        <f>'Beoordelen 1. Open vragen'!A18</f>
        <v>Inschrijver dient te beschrijven op maximaal 2 A4 (toe te voegen op TenderNed) welke mate van flexibiliteit en meerwaarde zij biedt in het geval een school wil overstappen van ILF naar ELF of andersom.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na contract beëindiging in het eerste jaar, tweede jaar, derde jaar en vierde jaar.
• 	Op welke wijze zij de opdrachtgever verder zal ondersteunen bij deze overstap.
Daarnaast beschrijft inschrijver welke flexibiliteit voor iedere deelnemende school zij biedt voor:
• 	Mate van vrijheid om van Digitale leermiddelen over te stappen naar Folio, en andersom.
• 	Maatwerk voor (adaptieve) Lesmethodes voor individuele leerlingen.
• 	De mogelijkheid om binnen een schooljaar van methode te kunnen wisselen, waarbij de uitgever ook wisselt.</v>
      </c>
      <c r="B12" s="62"/>
      <c r="C12" s="92" t="s">
        <v>3</v>
      </c>
      <c r="D12" s="93"/>
      <c r="E12" s="76"/>
      <c r="F12" s="94" t="s">
        <v>3</v>
      </c>
      <c r="G12" s="93"/>
      <c r="H12" s="76"/>
      <c r="I12" s="94" t="s">
        <v>3</v>
      </c>
      <c r="J12" s="93"/>
    </row>
    <row r="13" spans="1:11" ht="25" customHeight="1" x14ac:dyDescent="0.15">
      <c r="A13" s="66" t="str">
        <f>'Beoordelen 1. Open vragen'!A19</f>
        <v>7.1.6 KWALITEIT</v>
      </c>
      <c r="B13" s="62"/>
      <c r="C13" s="70" t="s">
        <v>7</v>
      </c>
      <c r="D13" s="71"/>
      <c r="E13" s="76"/>
      <c r="F13" s="70" t="s">
        <v>7</v>
      </c>
      <c r="G13" s="71"/>
      <c r="H13" s="76"/>
      <c r="I13" s="70" t="s">
        <v>7</v>
      </c>
      <c r="J13" s="71"/>
    </row>
    <row r="14" spans="1:11" ht="150" customHeight="1" x14ac:dyDescent="0.15">
      <c r="A14" s="67" t="str">
        <f>'Beoordelen 1. Open vragen'!A21</f>
        <v>Inschrijver dient te beschrijven op maximaal 3 A4 (toe te voegen op TenderNed) wat zij verstaat onder kwaliteit van leermiddelen en beschrijft daarbij minimaal:
• 	Wanneer keurt inschrijver een boek af (duidelijke beschrijving over de staat van een boek bestaande uit de kaft, de binding, de hygiëne, mate waarin erin geschreven is en sporen van gebruik) als deze naar opdrachtnemer retour verzonden is.
• 	Hoe gaat inschrijver om met een situatie waarbij de besteller een ontvangen leermiddel afkeurt en opdrachtnemer van mening is dat de kwaliteit nog voldoende is?
• 	Op welke wijze volgt de inschrijver de ontwikkelingen in de keten met betrekking tot het ontsluiten van de digitale content bij de licentie (ECK-ID).</v>
      </c>
      <c r="B14" s="62"/>
      <c r="C14" s="92" t="s">
        <v>3</v>
      </c>
      <c r="D14" s="93"/>
      <c r="E14" s="76"/>
      <c r="F14" s="94" t="s">
        <v>3</v>
      </c>
      <c r="G14" s="93"/>
      <c r="H14" s="76"/>
      <c r="I14" s="94" t="s">
        <v>3</v>
      </c>
      <c r="J14" s="93"/>
    </row>
    <row r="15" spans="1:11" ht="25" customHeight="1" x14ac:dyDescent="0.15">
      <c r="A15" s="66" t="str">
        <f>'Beoordelen 1. Open vragen'!A22</f>
        <v>7.1.7 LOPENDE LICENTIES EN EXIT</v>
      </c>
      <c r="B15" s="62"/>
      <c r="C15" s="70" t="s">
        <v>7</v>
      </c>
      <c r="D15" s="71"/>
      <c r="E15" s="76"/>
      <c r="F15" s="70" t="s">
        <v>7</v>
      </c>
      <c r="G15" s="71"/>
      <c r="H15" s="76"/>
      <c r="I15" s="70" t="s">
        <v>7</v>
      </c>
      <c r="J15" s="71"/>
    </row>
    <row r="16" spans="1:11" ht="150" customHeight="1" x14ac:dyDescent="0.15">
      <c r="A16" s="67" t="str">
        <f>'Beoordelen 1. Open vragen'!A24</f>
        <v>Inschrijver dient te beschrijven op maximaal 2 A4 op welke wijze zij vormgeeft aan lopende licenties en boeken van de huidige situatie naar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16" s="62"/>
      <c r="C16" s="92" t="s">
        <v>3</v>
      </c>
      <c r="D16" s="93"/>
      <c r="E16" s="76"/>
      <c r="F16" s="94" t="s">
        <v>3</v>
      </c>
      <c r="G16" s="93"/>
      <c r="H16" s="76"/>
      <c r="I16" s="94" t="s">
        <v>3</v>
      </c>
      <c r="J16" s="93"/>
    </row>
    <row r="17" spans="1:10" ht="20" customHeight="1" x14ac:dyDescent="0.15">
      <c r="A17" s="27"/>
      <c r="B17" s="65"/>
      <c r="C17" s="77"/>
      <c r="D17" s="77"/>
      <c r="E17" s="78"/>
      <c r="F17" s="77"/>
      <c r="G17" s="77"/>
      <c r="H17" s="78"/>
      <c r="I17" s="77"/>
      <c r="J17" s="79"/>
    </row>
    <row r="18" spans="1:10" x14ac:dyDescent="0.15">
      <c r="A18" s="5"/>
    </row>
  </sheetData>
  <sheetProtection algorithmName="SHA-512" hashValue="vjZVkXd+loG0DlZZBaYbHRiee5HYg0LVy+j/+rVuAekxXN535vuczB7VOhODpfO0be3tpUP0syvEpHnjJ0Mm4g==" saltValue="1ad8yuEUaC/TUtyVraGChg==" spinCount="100000" sheet="1" objects="1" scenarios="1"/>
  <mergeCells count="27">
    <mergeCell ref="C12:D12"/>
    <mergeCell ref="F12:G12"/>
    <mergeCell ref="I12:J12"/>
    <mergeCell ref="C14:D14"/>
    <mergeCell ref="F14:G14"/>
    <mergeCell ref="I14:J14"/>
    <mergeCell ref="F8:G8"/>
    <mergeCell ref="I8:J8"/>
    <mergeCell ref="C10:D10"/>
    <mergeCell ref="F10:G10"/>
    <mergeCell ref="I10:J10"/>
    <mergeCell ref="C16:D16"/>
    <mergeCell ref="F16:G16"/>
    <mergeCell ref="I16:J16"/>
    <mergeCell ref="I1:J1"/>
    <mergeCell ref="C1:D1"/>
    <mergeCell ref="F1:G1"/>
    <mergeCell ref="C2:D2"/>
    <mergeCell ref="F2:G2"/>
    <mergeCell ref="I2:J2"/>
    <mergeCell ref="C4:D4"/>
    <mergeCell ref="F4:G4"/>
    <mergeCell ref="I4:J4"/>
    <mergeCell ref="C6:D6"/>
    <mergeCell ref="F6:G6"/>
    <mergeCell ref="I6:J6"/>
    <mergeCell ref="C8:D8"/>
  </mergeCells>
  <dataValidations count="1">
    <dataValidation type="list" errorStyle="warning" allowBlank="1" showErrorMessage="1" error="Voer juiste waarde in. " sqref="C3 F3 I3 C5 F5 I5 C7 F7 I7 I9 F9 C9 I11 F11 C11 I13 F13 C13 I15 F15 C15" xr:uid="{06868C28-4432-EB4A-841D-02C86C2E0444}">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72"/>
  <sheetViews>
    <sheetView showGridLines="0" zoomScale="120" zoomScaleNormal="120" workbookViewId="0">
      <pane xSplit="2" ySplit="1" topLeftCell="C34" activePane="bottomRight" state="frozen"/>
      <selection pane="topRight" activeCell="C1" sqref="C1"/>
      <selection pane="bottomLeft" activeCell="A2" sqref="A2"/>
      <selection pane="bottomRight" activeCell="J42" sqref="J42"/>
    </sheetView>
  </sheetViews>
  <sheetFormatPr baseColWidth="10" defaultColWidth="8.83203125" defaultRowHeight="15" x14ac:dyDescent="0.2"/>
  <cols>
    <col min="1" max="1" width="110.83203125" customWidth="1"/>
    <col min="2" max="2" width="15.6640625" customWidth="1"/>
    <col min="3" max="3" width="2.83203125" style="5" customWidth="1"/>
    <col min="4" max="5" width="28.83203125" customWidth="1"/>
    <col min="6" max="6" width="2.83203125" customWidth="1"/>
    <col min="7" max="7" width="28.83203125" customWidth="1"/>
    <col min="8" max="8" width="28.83203125" style="5" customWidth="1"/>
    <col min="9" max="9" width="2.83203125" customWidth="1"/>
    <col min="10" max="12" width="28.83203125" customWidth="1"/>
    <col min="13" max="13" width="28.83203125" style="5" customWidth="1"/>
    <col min="14" max="17" width="28.83203125" customWidth="1"/>
  </cols>
  <sheetData>
    <row r="1" spans="1:13" ht="40" customHeight="1" x14ac:dyDescent="0.2">
      <c r="A1" s="110" t="s">
        <v>8</v>
      </c>
      <c r="B1" s="111"/>
      <c r="C1" s="8"/>
      <c r="D1" s="112" t="str">
        <f>'Beoordelaar 1'!C1</f>
        <v>Inschrijver 1</v>
      </c>
      <c r="E1" s="113"/>
      <c r="F1" s="7"/>
      <c r="G1" s="112" t="str">
        <f>'Beoordelaar 1'!F1</f>
        <v>Inschrijver 2</v>
      </c>
      <c r="H1" s="113"/>
      <c r="I1" s="7"/>
      <c r="J1" s="112" t="str">
        <f>'Beoordelaar 1'!I1</f>
        <v>Inschrijver 3</v>
      </c>
      <c r="K1" s="113"/>
      <c r="M1"/>
    </row>
    <row r="2" spans="1:13" ht="30" customHeight="1" x14ac:dyDescent="0.2">
      <c r="A2" s="119" t="str">
        <f>'Beoordelen 1. Open vragen'!A4</f>
        <v>7.1.1	 PLAN VAN AANPAK (AANVANG DIENSTVERLENING)</v>
      </c>
      <c r="B2" s="119"/>
      <c r="C2" s="6"/>
      <c r="D2" s="33" t="s">
        <v>7</v>
      </c>
      <c r="E2" s="34" t="s">
        <v>25</v>
      </c>
      <c r="F2" s="9"/>
      <c r="G2" s="33" t="s">
        <v>7</v>
      </c>
      <c r="H2" s="34" t="s">
        <v>25</v>
      </c>
      <c r="I2" s="9"/>
      <c r="J2" s="33" t="s">
        <v>7</v>
      </c>
      <c r="K2" s="34" t="s">
        <v>25</v>
      </c>
      <c r="M2"/>
    </row>
    <row r="3" spans="1:13" ht="90" customHeight="1" x14ac:dyDescent="0.2">
      <c r="A3" s="115" t="str">
        <f>'Beoordelen 1. Open vragen'!A6:B6</f>
        <v>Inschrijver dient te beschrijven op maximaal 4 A4 (toe te voegen op TenderNed) op welke wijze zij bij aanvang van de opdracht deze gaat vormgeven/ aanpakken. Inschrijver beschrijft hierbij minimaal:
• 	Hoe inschrijver zich gaat verdiepen in de organisatie van de opdrachtgever.
• 	Een uitgewerkt realistisch tijdspad van het moment van gunnen tot de eerste leveringen.
• 	Een communicatieplan (Inschrijver houdt hierbij expliciet rekening met de het feit dat de contacten op de scholen zelf zijn); 
• 	Hoe zij haar dienstverlening gaat afstemmen op de uitvoering van de leveringen en nadere opdrachten.
• 	En een verwachte inzet (in tijd uitgewerkt in uren en op welk niveau/ met welke school) van de opdrachtgever.
• 	Op welke wijze gaat inschrijver een koppeling maken met de drie ELO’s (It’s Learning, Cum Laude Learning en Peppels) van de opdrachtgever?
• 	Op welke wijze gaat inschrijver een koppeling maken met een nieuwe (andere) ELO die mogelijk voortkomt uit een aanbesteding?
• 	Hoe organiseert gaat inschrijver een koppeling met SPENDCLOUD van de opdrachtgever zoals gevraagd in het programma van eisen?
• 	Op welke wijze gaat inschrijver de dienstverlening (bestellijsten, bestelproces, monitoring bestellingen en fysieke en digitale distributie) organiseren, welke middelen zet zij hiervoor in en wat heeft zij daarvoor nodig van de opdrachtgever?;
• 	Hoe gaat een inschrijver om met een situatie dat er iets misgaat in een bestelling (verkeerde leermiddelen besteld, onjuiste adres opgegeven etc).</v>
      </c>
      <c r="B3" s="37" t="s">
        <v>4</v>
      </c>
      <c r="C3" s="7"/>
      <c r="D3" s="36" t="str">
        <f>'Beoordelaar 1'!C3</f>
        <v>Score:</v>
      </c>
      <c r="E3" s="105" t="s">
        <v>3</v>
      </c>
      <c r="F3" s="7"/>
      <c r="G3" s="36" t="str">
        <f>'Beoordelaar 1'!F3</f>
        <v>Score:</v>
      </c>
      <c r="H3" s="105" t="s">
        <v>3</v>
      </c>
      <c r="I3" s="7"/>
      <c r="J3" s="36" t="str">
        <f>'Beoordelaar 1'!I3</f>
        <v>Score:</v>
      </c>
      <c r="K3" s="105" t="s">
        <v>3</v>
      </c>
      <c r="M3"/>
    </row>
    <row r="4" spans="1:13" ht="90" customHeight="1" x14ac:dyDescent="0.2">
      <c r="A4" s="116"/>
      <c r="B4" s="37" t="s">
        <v>5</v>
      </c>
      <c r="C4" s="7"/>
      <c r="D4" s="36" t="str">
        <f>'Beoordelaar 2'!C3</f>
        <v>Score:</v>
      </c>
      <c r="E4" s="105"/>
      <c r="F4" s="7"/>
      <c r="G4" s="36" t="str">
        <f>'Beoordelaar 2'!F3</f>
        <v>Score:</v>
      </c>
      <c r="H4" s="105"/>
      <c r="I4" s="7"/>
      <c r="J4" s="36" t="str">
        <f>'Beoordelaar 2'!I3</f>
        <v>Score:</v>
      </c>
      <c r="K4" s="105"/>
      <c r="M4"/>
    </row>
    <row r="5" spans="1:13" ht="90" customHeight="1" x14ac:dyDescent="0.2">
      <c r="A5" s="116"/>
      <c r="B5" s="37" t="s">
        <v>6</v>
      </c>
      <c r="C5" s="7"/>
      <c r="D5" s="36" t="str">
        <f>'Beoordelaar 3'!C3</f>
        <v>Score:</v>
      </c>
      <c r="E5" s="105"/>
      <c r="F5" s="7"/>
      <c r="G5" s="36" t="str">
        <f>'Beoordelaar 3'!F3</f>
        <v>Score:</v>
      </c>
      <c r="H5" s="105"/>
      <c r="I5" s="7"/>
      <c r="J5" s="36" t="str">
        <f>'Beoordelaar 3'!I3</f>
        <v>Score:</v>
      </c>
      <c r="K5" s="105"/>
      <c r="M5"/>
    </row>
    <row r="6" spans="1:13" ht="20" customHeight="1" x14ac:dyDescent="0.2">
      <c r="A6" s="106" t="s">
        <v>46</v>
      </c>
      <c r="B6" s="106"/>
      <c r="C6" s="7"/>
      <c r="D6" s="35" t="s">
        <v>7</v>
      </c>
      <c r="E6" s="105"/>
      <c r="F6" s="7"/>
      <c r="G6" s="35" t="s">
        <v>7</v>
      </c>
      <c r="H6" s="105"/>
      <c r="I6" s="7"/>
      <c r="J6" s="35" t="s">
        <v>7</v>
      </c>
      <c r="K6" s="105"/>
      <c r="M6"/>
    </row>
    <row r="7" spans="1:13" ht="20" customHeight="1" x14ac:dyDescent="0.2">
      <c r="A7" s="107" t="s">
        <v>26</v>
      </c>
      <c r="B7" s="108"/>
      <c r="C7" s="7"/>
      <c r="D7" s="32" t="str">
        <f>IF(D6="Uitmuntend","€ 12.000",IF(D6="Goed","€ 6.000",IF(D6="Voldoende","€ 0",IF(D6="Matig","-€ 12.000",IF(D6="Onvoldoende","KNOCK OUT"," ")))))</f>
        <v xml:space="preserve"> </v>
      </c>
      <c r="E7" s="105"/>
      <c r="F7" s="7"/>
      <c r="G7" s="32" t="str">
        <f>IF(G6="Uitmuntend","€ 12.000",IF(G6="Goed","€ 6.000",IF(G6="Voldoende","€ 0",IF(G6="Matig","-€ 12.000",IF(G6="Onvoldoende","KNOCK OUT"," ")))))</f>
        <v xml:space="preserve"> </v>
      </c>
      <c r="H7" s="105"/>
      <c r="I7" s="7"/>
      <c r="J7" s="32" t="str">
        <f>IF(J6="Uitmuntend","€ 12.000",IF(J6="Goed","€ 6.000",IF(J6="Voldoende","€ 0",IF(J6="Matig","-€ 12.000",IF(J6="Onvoldoende","KNOCK OUT"," ")))))</f>
        <v xml:space="preserve"> </v>
      </c>
      <c r="K7" s="105"/>
      <c r="M7"/>
    </row>
    <row r="8" spans="1:13" ht="30" customHeight="1" x14ac:dyDescent="0.2">
      <c r="A8" s="54" t="str">
        <f>'Beoordelen 1. Open vragen'!A7</f>
        <v>7.1.2 MARKTKENNIS</v>
      </c>
      <c r="B8" s="51"/>
      <c r="C8" s="7"/>
      <c r="D8" s="55"/>
      <c r="E8" s="56"/>
      <c r="F8" s="7"/>
      <c r="G8" s="56"/>
      <c r="H8" s="56"/>
      <c r="I8" s="7"/>
      <c r="J8" s="56"/>
      <c r="K8" s="57"/>
      <c r="M8"/>
    </row>
    <row r="9" spans="1:13" ht="50" customHeight="1" x14ac:dyDescent="0.2">
      <c r="A9" s="115" t="str">
        <f>'Beoordelen 1. Open vragen'!A9:B9</f>
        <v>Onderwijsgevend personeel en hun managers willen pro-actief geïnformeerd worden over de ontwikkelingen van de leermiddelen in de meest brede zin. Inschrijver dient te beschrijven op maximaal 2 A4 wat zij kan betekenen voor de opdrachtgever in:
• 	Het voorzien van marktkennis en ontwikkelingen (waaronder marktontwikkeling bij diverse grote en kleine uitgevers, prijsontwikkelingen, etc.).
•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u biedt binnen de aangeboden prijzen op het prijzenblad.</v>
      </c>
      <c r="B9" s="37" t="s">
        <v>4</v>
      </c>
      <c r="C9" s="7"/>
      <c r="D9" s="36" t="str">
        <f>'Beoordelaar 1'!C5</f>
        <v>Score:</v>
      </c>
      <c r="E9" s="105" t="s">
        <v>3</v>
      </c>
      <c r="F9" s="7"/>
      <c r="G9" s="36" t="str">
        <f>'Beoordelaar 1'!F5</f>
        <v>Score:</v>
      </c>
      <c r="H9" s="105" t="s">
        <v>3</v>
      </c>
      <c r="I9" s="7"/>
      <c r="J9" s="36" t="str">
        <f>'Beoordelaar 1'!I5</f>
        <v>Score:</v>
      </c>
      <c r="K9" s="105" t="s">
        <v>3</v>
      </c>
      <c r="M9"/>
    </row>
    <row r="10" spans="1:13" ht="50" customHeight="1" x14ac:dyDescent="0.2">
      <c r="A10" s="116"/>
      <c r="B10" s="37" t="s">
        <v>5</v>
      </c>
      <c r="C10" s="7"/>
      <c r="D10" s="36" t="str">
        <f>'Beoordelaar 2'!C5</f>
        <v>Score:</v>
      </c>
      <c r="E10" s="105"/>
      <c r="F10" s="7"/>
      <c r="G10" s="36" t="str">
        <f>'Beoordelaar 2'!F5</f>
        <v>Score:</v>
      </c>
      <c r="H10" s="105"/>
      <c r="I10" s="7"/>
      <c r="J10" s="36" t="str">
        <f>'Beoordelaar 2'!I5</f>
        <v>Score:</v>
      </c>
      <c r="K10" s="105"/>
      <c r="M10"/>
    </row>
    <row r="11" spans="1:13" ht="50" customHeight="1" x14ac:dyDescent="0.2">
      <c r="A11" s="116"/>
      <c r="B11" s="37" t="s">
        <v>6</v>
      </c>
      <c r="C11" s="7"/>
      <c r="D11" s="36" t="str">
        <f>'Beoordelaar 3'!C5</f>
        <v>Score:</v>
      </c>
      <c r="E11" s="105"/>
      <c r="F11" s="7"/>
      <c r="G11" s="36" t="str">
        <f>'Beoordelaar 3'!F5</f>
        <v>Score:</v>
      </c>
      <c r="H11" s="105"/>
      <c r="I11" s="7"/>
      <c r="J11" s="36" t="str">
        <f>'Beoordelaar 3'!I5</f>
        <v>Score:</v>
      </c>
      <c r="K11" s="105"/>
      <c r="M11"/>
    </row>
    <row r="12" spans="1:13" ht="20" customHeight="1" x14ac:dyDescent="0.2">
      <c r="A12" s="106" t="s">
        <v>45</v>
      </c>
      <c r="B12" s="106"/>
      <c r="C12" s="7"/>
      <c r="D12" s="35" t="s">
        <v>7</v>
      </c>
      <c r="E12" s="105"/>
      <c r="F12" s="7"/>
      <c r="G12" s="35" t="s">
        <v>7</v>
      </c>
      <c r="H12" s="105"/>
      <c r="I12" s="7"/>
      <c r="J12" s="35" t="s">
        <v>7</v>
      </c>
      <c r="K12" s="105"/>
      <c r="M12"/>
    </row>
    <row r="13" spans="1:13" ht="20" customHeight="1" x14ac:dyDescent="0.2">
      <c r="A13" s="107" t="s">
        <v>26</v>
      </c>
      <c r="B13" s="108"/>
      <c r="C13" s="7"/>
      <c r="D13" s="32" t="str">
        <f>IF(D12="Uitmuntend","€ 12.000",IF(D12="Goed","€ 6.000",IF(D12="Voldoende","€ 0",IF(D12="Matig","-€ 12.000",IF(D12="Onvoldoende","KNOCK OUT"," ")))))</f>
        <v xml:space="preserve"> </v>
      </c>
      <c r="E13" s="105"/>
      <c r="F13" s="7"/>
      <c r="G13" s="32" t="str">
        <f>IF(G12="Uitmuntend","€ 12.000",IF(G12="Goed","€ 6.000",IF(G12="Voldoende","€ 0",IF(G12="Matig","-€ 12.000",IF(G12="Onvoldoende","KNOCK OUT"," ")))))</f>
        <v xml:space="preserve"> </v>
      </c>
      <c r="H13" s="105"/>
      <c r="I13" s="7"/>
      <c r="J13" s="32" t="str">
        <f>IF(J12="Uitmuntend","€ 12.000",IF(J12="Goed","€ 6.000",IF(J12="Voldoende","€ 0",IF(J12="Matig","-€ 12.000",IF(J12="Onvoldoende","KNOCK OUT"," ")))))</f>
        <v xml:space="preserve"> </v>
      </c>
      <c r="K13" s="105"/>
      <c r="M13"/>
    </row>
    <row r="14" spans="1:13" ht="30" customHeight="1" x14ac:dyDescent="0.2">
      <c r="A14" s="54" t="str">
        <f>'Beoordelen 1. Open vragen'!A10</f>
        <v>7.1.3 MANAGEMENTINFORMATIE</v>
      </c>
      <c r="B14" s="51"/>
      <c r="C14" s="7"/>
      <c r="D14" s="55"/>
      <c r="E14" s="56"/>
      <c r="F14" s="7"/>
      <c r="G14" s="56"/>
      <c r="H14" s="56"/>
      <c r="I14" s="7"/>
      <c r="J14" s="56"/>
      <c r="K14" s="57"/>
      <c r="M14"/>
    </row>
    <row r="15" spans="1:13" ht="55" customHeight="1" x14ac:dyDescent="0.2">
      <c r="A15" s="115" t="str">
        <f>'Beoordelen 1. Open vragen'!A12:B12</f>
        <v>Voor het bestuur en de directeuren van scholen van de opdrachtgever is het van groot belang om de ontwikkelingen van leermiddelen te blijven volgen. Inschrijver dient te beschrijven op maximaal 4 A4 hoe de relevante managementinformatie en stuurinformatie ter beschikking gesteld wordt. Inschrijver zoomt hierbij specifiek in op de wijze waarop het dashboard/ de applicatie gebruikt kan worden en de relevantie voor het onderwijs. Inschrijver toont de (uit)werkingen van de rapportages en het dashboard aan met afbeeldingen, tijdseenheden, mate gebruik per school en per vakgroep van het gebruik van digitale leermiddelen (monitoring), specificatie en ontwikkeling van leermiddelen per onderwijsvorm, tabellen/ grafieken en tekstuele uitleg. 
Inschrijver moet hier (aanvullend) voorbeelden van aanleveren op totaal maximaal 8 A4 in PDF Hier mag worden afgeweken van de eis van lettergrootte van 10, maar minimaal 6. Inschrijver beschrijft tevens of en in welke mate managementinformatie op maat per school aangeleverd kan worden.</v>
      </c>
      <c r="B15" s="37" t="s">
        <v>4</v>
      </c>
      <c r="C15" s="7"/>
      <c r="D15" s="36" t="str">
        <f>'Beoordelaar 1'!C7</f>
        <v>Score:</v>
      </c>
      <c r="E15" s="105" t="s">
        <v>3</v>
      </c>
      <c r="F15" s="7"/>
      <c r="G15" s="36" t="str">
        <f>'Beoordelaar 1'!F7</f>
        <v>Score:</v>
      </c>
      <c r="H15" s="105" t="s">
        <v>3</v>
      </c>
      <c r="I15" s="7"/>
      <c r="J15" s="36" t="str">
        <f>'Beoordelaar 1'!I7</f>
        <v>Score:</v>
      </c>
      <c r="K15" s="105" t="s">
        <v>3</v>
      </c>
      <c r="M15"/>
    </row>
    <row r="16" spans="1:13" ht="55" customHeight="1" x14ac:dyDescent="0.2">
      <c r="A16" s="116"/>
      <c r="B16" s="37" t="s">
        <v>5</v>
      </c>
      <c r="C16" s="7"/>
      <c r="D16" s="36" t="str">
        <f>'Beoordelaar 2'!C7</f>
        <v>Score:</v>
      </c>
      <c r="E16" s="105"/>
      <c r="F16" s="7"/>
      <c r="G16" s="36" t="str">
        <f>'Beoordelaar 2'!F7</f>
        <v>Score:</v>
      </c>
      <c r="H16" s="105"/>
      <c r="I16" s="7"/>
      <c r="J16" s="36" t="str">
        <f>'Beoordelaar 2'!I7</f>
        <v>Score:</v>
      </c>
      <c r="K16" s="105"/>
      <c r="M16"/>
    </row>
    <row r="17" spans="1:13" ht="55" customHeight="1" x14ac:dyDescent="0.2">
      <c r="A17" s="116"/>
      <c r="B17" s="37" t="s">
        <v>6</v>
      </c>
      <c r="C17" s="7"/>
      <c r="D17" s="36" t="str">
        <f>'Beoordelaar 3'!C7</f>
        <v>Score:</v>
      </c>
      <c r="E17" s="105"/>
      <c r="F17" s="7"/>
      <c r="G17" s="36" t="str">
        <f>'Beoordelaar 3'!F7</f>
        <v>Score:</v>
      </c>
      <c r="H17" s="105"/>
      <c r="I17" s="7"/>
      <c r="J17" s="36" t="str">
        <f>'Beoordelaar 3'!I7</f>
        <v>Score:</v>
      </c>
      <c r="K17" s="105"/>
      <c r="M17"/>
    </row>
    <row r="18" spans="1:13" ht="20" customHeight="1" x14ac:dyDescent="0.2">
      <c r="A18" s="106" t="s">
        <v>44</v>
      </c>
      <c r="B18" s="106"/>
      <c r="C18" s="7"/>
      <c r="D18" s="35" t="s">
        <v>7</v>
      </c>
      <c r="E18" s="105"/>
      <c r="F18" s="7"/>
      <c r="G18" s="35" t="s">
        <v>7</v>
      </c>
      <c r="H18" s="105"/>
      <c r="I18" s="7"/>
      <c r="J18" s="35" t="s">
        <v>7</v>
      </c>
      <c r="K18" s="105"/>
      <c r="M18"/>
    </row>
    <row r="19" spans="1:13" ht="20" customHeight="1" x14ac:dyDescent="0.2">
      <c r="A19" s="107" t="s">
        <v>26</v>
      </c>
      <c r="B19" s="108"/>
      <c r="C19" s="7"/>
      <c r="D19" s="32" t="str">
        <f>IF(D18="Uitmuntend","€ 12.000",IF(D18="Goed","€ 6.000",IF(D18="Voldoende","€ 0",IF(D18="Matig","-€ 12.000",IF(D18="Onvoldoende","KNOCK OUT"," ")))))</f>
        <v xml:space="preserve"> </v>
      </c>
      <c r="E19" s="105"/>
      <c r="F19" s="7"/>
      <c r="G19" s="32" t="str">
        <f>IF(G18="Uitmuntend","€ 12.000",IF(G18="Goed","€ 6.000",IF(G18="Voldoende","€ 0",IF(G18="Matig","-€ 12.000",IF(G18="Onvoldoende","KNOCK OUT"," ")))))</f>
        <v xml:space="preserve"> </v>
      </c>
      <c r="H19" s="105"/>
      <c r="I19" s="7"/>
      <c r="J19" s="32" t="str">
        <f>IF(J18="Uitmuntend","€ 12.000",IF(J18="Goed","€ 6.000",IF(J18="Voldoende","€ 0",IF(J18="Matig","-€ 12.000",IF(J18="Onvoldoende","KNOCK OUT"," ")))))</f>
        <v xml:space="preserve"> </v>
      </c>
      <c r="K19" s="105"/>
      <c r="M19"/>
    </row>
    <row r="20" spans="1:13" ht="30" customHeight="1" x14ac:dyDescent="0.2">
      <c r="A20" s="54" t="str">
        <f>'Beoordelen 1. Open vragen'!A13</f>
        <v>7.1.4 SUCCESMANAGEMENT</v>
      </c>
      <c r="B20" s="51"/>
      <c r="C20" s="7"/>
      <c r="D20" s="55"/>
      <c r="E20" s="56"/>
      <c r="F20" s="7"/>
      <c r="G20" s="56"/>
      <c r="H20" s="56"/>
      <c r="I20" s="7"/>
      <c r="J20" s="56"/>
      <c r="K20" s="57"/>
      <c r="M20"/>
    </row>
    <row r="21" spans="1:13" ht="75" customHeight="1" x14ac:dyDescent="0.2">
      <c r="A21" s="115" t="str">
        <f>'Beoordelen 1. Open vragen'!A15:B15</f>
        <v>Inschrijver dient te beschrijven op maximaal 2 A4 hoe zij invulling denkt te gaan geven aan succesmanagement op de scholen na een eventuele gunning. In de beantwoording beschrijft inschrijver minimaal het volgende:
• 	Welk niveau accountmanagement (junior/medior/senior) zij gaat inzetten.
• 	Op welke wijze zij de opdrachtgever (centraal en op locatie) gaat ondersteunen in het verder ontwikkelen van de relatie en de werkprocessen.
• 	Op welke wijze er voorlichting en ondersteuning (centraal en op locatie) zal worden gegeven met betrekking tot het bestelproces van (digitale) leermiddelen, waarbij de schrijver rekening houdt met de besteller, terugkoppelingen aan opdrachtgever, eventuele foutieve bestellingen en tussentijdse bijsturing van de bestellijst(en).
• 	Welke meerwaarde inschrijver (centraal en op locatie) kan bieden met betrekking tot de toekomst en innovatieve ontwikkelingen met betrekking tot VO-organisaties.
• 	Welke onderzoeken/ enquêtes gaat inschrijver inzetten bij de scholen over tevredenheid van docent, leerling, ouder en management, ontwikkelingen, visie op leermiddelen. Welke middelen met welke frequentie zet inschrijver in en op welke wijze zien de daaruit volgende rapportages eruit? De tevredenheid graag uitsplitsen in docent, ouder, leerling, management en de administratie (dit mag worden aangevuld met maximaal 4 A4 PDF).
• 	Op welke wijze kan inschrijver scholen enthousiasmeren om vorm te geven aan succesmanagement.</v>
      </c>
      <c r="B21" s="37" t="s">
        <v>4</v>
      </c>
      <c r="C21" s="7"/>
      <c r="D21" s="36" t="str">
        <f>'Beoordelaar 1'!C9</f>
        <v>Score:</v>
      </c>
      <c r="E21" s="105" t="s">
        <v>3</v>
      </c>
      <c r="F21" s="7"/>
      <c r="G21" s="36" t="str">
        <f>'Beoordelaar 1'!F9</f>
        <v>Score:</v>
      </c>
      <c r="H21" s="105" t="s">
        <v>3</v>
      </c>
      <c r="I21" s="7"/>
      <c r="J21" s="36" t="str">
        <f>'Beoordelaar 1'!I9</f>
        <v>Score:</v>
      </c>
      <c r="K21" s="105" t="s">
        <v>3</v>
      </c>
      <c r="M21"/>
    </row>
    <row r="22" spans="1:13" ht="75" customHeight="1" x14ac:dyDescent="0.2">
      <c r="A22" s="116"/>
      <c r="B22" s="37" t="s">
        <v>5</v>
      </c>
      <c r="C22" s="7"/>
      <c r="D22" s="36" t="str">
        <f>'Beoordelaar 2'!C9</f>
        <v>Score:</v>
      </c>
      <c r="E22" s="105"/>
      <c r="F22" s="7"/>
      <c r="G22" s="36" t="str">
        <f>'Beoordelaar 2'!F9</f>
        <v>Score:</v>
      </c>
      <c r="H22" s="105"/>
      <c r="I22" s="7"/>
      <c r="J22" s="36" t="str">
        <f>'Beoordelaar 2'!I9</f>
        <v>Score:</v>
      </c>
      <c r="K22" s="105"/>
      <c r="M22"/>
    </row>
    <row r="23" spans="1:13" ht="75" customHeight="1" x14ac:dyDescent="0.2">
      <c r="A23" s="116"/>
      <c r="B23" s="37" t="s">
        <v>6</v>
      </c>
      <c r="C23" s="7"/>
      <c r="D23" s="36" t="str">
        <f>'Beoordelaar 3'!C9</f>
        <v>Score:</v>
      </c>
      <c r="E23" s="105"/>
      <c r="F23" s="7"/>
      <c r="G23" s="36" t="str">
        <f>'Beoordelaar 3'!F9</f>
        <v>Score:</v>
      </c>
      <c r="H23" s="105"/>
      <c r="I23" s="7"/>
      <c r="J23" s="36" t="str">
        <f>'Beoordelaar 3'!I9</f>
        <v>Score:</v>
      </c>
      <c r="K23" s="105"/>
      <c r="M23"/>
    </row>
    <row r="24" spans="1:13" ht="20" customHeight="1" x14ac:dyDescent="0.2">
      <c r="A24" s="106" t="s">
        <v>43</v>
      </c>
      <c r="B24" s="106"/>
      <c r="C24" s="7"/>
      <c r="D24" s="35" t="s">
        <v>7</v>
      </c>
      <c r="E24" s="105"/>
      <c r="F24" s="7"/>
      <c r="G24" s="35" t="s">
        <v>7</v>
      </c>
      <c r="H24" s="105"/>
      <c r="I24" s="7"/>
      <c r="J24" s="35" t="s">
        <v>7</v>
      </c>
      <c r="K24" s="105"/>
      <c r="M24"/>
    </row>
    <row r="25" spans="1:13" ht="20" customHeight="1" x14ac:dyDescent="0.2">
      <c r="A25" s="107" t="s">
        <v>26</v>
      </c>
      <c r="B25" s="108"/>
      <c r="C25" s="7"/>
      <c r="D25" s="32" t="str">
        <f>IF(D24="Uitmuntend","€ 12.000",IF(D24="Goed","€ 6.000",IF(D24="Voldoende","€ 0",IF(D24="Matig","-€ 12.000",IF(D24="Onvoldoende","-€ 36.000"," ")))))</f>
        <v xml:space="preserve"> </v>
      </c>
      <c r="E25" s="105"/>
      <c r="F25" s="7"/>
      <c r="G25" s="32" t="str">
        <f>IF(G24="Uitmuntend","€ 12.000",IF(G24="Goed","€ 6.000",IF(G24="Voldoende","€ 0",IF(G24="Matig","-€ 12.000",IF(G24="Onvoldoende","-€ 36.000"," ")))))</f>
        <v xml:space="preserve"> </v>
      </c>
      <c r="H25" s="105"/>
      <c r="I25" s="7"/>
      <c r="J25" s="32" t="str">
        <f>IF(J24="Uitmuntend","€ 12.000",IF(J24="Goed","€ 6.000",IF(J24="Voldoende","€ 0",IF(J24="Matig","-€ 12.000",IF(J24="Onvoldoende","-€ 36.000"," ")))))</f>
        <v xml:space="preserve"> </v>
      </c>
      <c r="K25" s="105"/>
      <c r="M25"/>
    </row>
    <row r="26" spans="1:13" ht="30" customHeight="1" x14ac:dyDescent="0.2">
      <c r="A26" s="54" t="str">
        <f>'Beoordelen 1. Open vragen'!A16</f>
        <v>7.1.5 FLEXIBILIEIT</v>
      </c>
      <c r="B26" s="51"/>
      <c r="C26" s="7"/>
      <c r="D26" s="55"/>
      <c r="E26" s="56"/>
      <c r="F26" s="7"/>
      <c r="G26" s="56"/>
      <c r="H26" s="56"/>
      <c r="I26" s="7"/>
      <c r="J26" s="56"/>
      <c r="K26" s="57"/>
      <c r="M26"/>
    </row>
    <row r="27" spans="1:13" ht="70" customHeight="1" x14ac:dyDescent="0.2">
      <c r="A27" s="115" t="str">
        <f>'Beoordelen 1. Open vragen'!A18:B18</f>
        <v>Inschrijver dient te beschrijven op maximaal 2 A4 (toe te voegen op TenderNed) welke mate van flexibiliteit en meerwaarde zij biedt in het geval een school wil overstappen van ILF naar ELF of andersom.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na contract beëindiging in het eerste jaar, tweede jaar, derde jaar en vierde jaar.
• 	Op welke wijze zij de opdrachtgever verder zal ondersteunen bij deze overstap.
Daarnaast beschrijft inschrijver welke flexibiliteit voor iedere deelnemende school zij biedt voor:
• 	Mate van vrijheid om van Digitale leermiddelen over te stappen naar Folio, en andersom.
• 	Maatwerk voor (adaptieve) Lesmethodes voor individuele leerlingen.
• 	De mogelijkheid om binnen een schooljaar van methode te kunnen wisselen, waarbij de uitgever ook wisselt.</v>
      </c>
      <c r="B27" s="37" t="s">
        <v>4</v>
      </c>
      <c r="C27" s="7"/>
      <c r="D27" s="36" t="str">
        <f>'Beoordelaar 1'!C11</f>
        <v>Score:</v>
      </c>
      <c r="E27" s="105" t="s">
        <v>3</v>
      </c>
      <c r="F27" s="7"/>
      <c r="G27" s="36" t="str">
        <f>'Beoordelaar 1'!F11</f>
        <v>Score:</v>
      </c>
      <c r="H27" s="105" t="s">
        <v>3</v>
      </c>
      <c r="I27" s="7"/>
      <c r="J27" s="36" t="str">
        <f>'Beoordelaar 1'!I11</f>
        <v>Score:</v>
      </c>
      <c r="K27" s="105" t="s">
        <v>3</v>
      </c>
      <c r="M27"/>
    </row>
    <row r="28" spans="1:13" ht="70" customHeight="1" x14ac:dyDescent="0.2">
      <c r="A28" s="116"/>
      <c r="B28" s="37" t="s">
        <v>5</v>
      </c>
      <c r="C28" s="7"/>
      <c r="D28" s="36" t="str">
        <f>'Beoordelaar 2'!C11</f>
        <v>Score:</v>
      </c>
      <c r="E28" s="105"/>
      <c r="F28" s="7"/>
      <c r="G28" s="36" t="str">
        <f>'Beoordelaar 2'!F11</f>
        <v>Score:</v>
      </c>
      <c r="H28" s="105"/>
      <c r="I28" s="7"/>
      <c r="J28" s="36" t="str">
        <f>'Beoordelaar 2'!I11</f>
        <v>Score:</v>
      </c>
      <c r="K28" s="105"/>
      <c r="M28"/>
    </row>
    <row r="29" spans="1:13" ht="70" customHeight="1" x14ac:dyDescent="0.2">
      <c r="A29" s="116"/>
      <c r="B29" s="37" t="s">
        <v>6</v>
      </c>
      <c r="C29" s="7"/>
      <c r="D29" s="36" t="str">
        <f>'Beoordelaar 3'!C11</f>
        <v>Score:</v>
      </c>
      <c r="E29" s="105"/>
      <c r="F29" s="7"/>
      <c r="G29" s="36" t="str">
        <f>'Beoordelaar 3'!F11</f>
        <v>Score:</v>
      </c>
      <c r="H29" s="105"/>
      <c r="I29" s="7"/>
      <c r="J29" s="36" t="str">
        <f>'Beoordelaar 3'!I11</f>
        <v>Score:</v>
      </c>
      <c r="K29" s="105"/>
      <c r="M29"/>
    </row>
    <row r="30" spans="1:13" ht="20" customHeight="1" x14ac:dyDescent="0.2">
      <c r="A30" s="106" t="s">
        <v>42</v>
      </c>
      <c r="B30" s="106"/>
      <c r="C30" s="7"/>
      <c r="D30" s="35" t="s">
        <v>7</v>
      </c>
      <c r="E30" s="105"/>
      <c r="F30" s="7"/>
      <c r="G30" s="35" t="s">
        <v>7</v>
      </c>
      <c r="H30" s="105"/>
      <c r="I30" s="7"/>
      <c r="J30" s="35" t="s">
        <v>7</v>
      </c>
      <c r="K30" s="105"/>
      <c r="M30"/>
    </row>
    <row r="31" spans="1:13" ht="20" customHeight="1" x14ac:dyDescent="0.2">
      <c r="A31" s="107" t="s">
        <v>26</v>
      </c>
      <c r="B31" s="108"/>
      <c r="C31" s="7"/>
      <c r="D31" s="32" t="str">
        <f>IF(D30="Uitmuntend","€ 12.000",IF(D30="Goed","€ 6.000",IF(D30="Voldoende","€ 0",IF(D30="Matig","-€ 12.000",IF(D30="Onvoldoende","-€ 36.000"," ")))))</f>
        <v xml:space="preserve"> </v>
      </c>
      <c r="E31" s="105"/>
      <c r="F31" s="7"/>
      <c r="G31" s="32" t="str">
        <f>IF(G30="Uitmuntend","€ 12.000",IF(G30="Goed","€ 6.000",IF(G30="Voldoende","€ 0",IF(G30="Matig","-€ 12.000",IF(G30="Onvoldoende","-€ 36.000"," ")))))</f>
        <v xml:space="preserve"> </v>
      </c>
      <c r="H31" s="105"/>
      <c r="I31" s="7"/>
      <c r="J31" s="32" t="str">
        <f>IF(J30="Uitmuntend","€ 12.000",IF(J30="Goed","€ 6.000",IF(J30="Voldoende","€ 0",IF(J30="Matig","-€ 12.000",IF(J30="Onvoldoende","-€ 36.000"," ")))))</f>
        <v xml:space="preserve"> </v>
      </c>
      <c r="K31" s="105"/>
      <c r="M31"/>
    </row>
    <row r="32" spans="1:13" ht="30" customHeight="1" x14ac:dyDescent="0.2">
      <c r="A32" s="117" t="str">
        <f>'Beoordelen 1. Open vragen'!A19</f>
        <v>7.1.6 KWALITEIT</v>
      </c>
      <c r="B32" s="118"/>
      <c r="C32" s="7"/>
      <c r="D32" s="55"/>
      <c r="E32" s="56"/>
      <c r="F32" s="7"/>
      <c r="G32" s="56"/>
      <c r="H32" s="56"/>
      <c r="I32" s="7"/>
      <c r="J32" s="56"/>
      <c r="K32" s="57"/>
      <c r="M32"/>
    </row>
    <row r="33" spans="1:15" ht="60" customHeight="1" x14ac:dyDescent="0.2">
      <c r="A33" s="115" t="str">
        <f>'Beoordelen 1. Open vragen'!A21:B21</f>
        <v>Inschrijver dient te beschrijven op maximaal 3 A4 (toe te voegen op TenderNed) wat zij verstaat onder kwaliteit van leermiddelen en beschrijft daarbij minimaal:
• 	Wanneer keurt inschrijver een boek af (duidelijke beschrijving over de staat van een boek bestaande uit de kaft, de binding, de hygiëne, mate waarin erin geschreven is en sporen van gebruik) als deze naar opdrachtnemer retour verzonden is.
• 	Hoe gaat inschrijver om met een situatie waarbij de besteller een ontvangen leermiddel afkeurt en opdrachtnemer van mening is dat de kwaliteit nog voldoende is?
• 	Op welke wijze volgt de inschrijver de ontwikkelingen in de keten met betrekking tot het ontsluiten van de digitale content bij de licentie (ECK-ID).</v>
      </c>
      <c r="B33" s="37" t="s">
        <v>4</v>
      </c>
      <c r="C33" s="7"/>
      <c r="D33" s="36" t="str">
        <f>'Beoordelaar 1'!C13</f>
        <v>Score:</v>
      </c>
      <c r="E33" s="105" t="s">
        <v>3</v>
      </c>
      <c r="F33" s="7"/>
      <c r="G33" s="36" t="str">
        <f>'Beoordelaar 1'!F13</f>
        <v>Score:</v>
      </c>
      <c r="H33" s="105" t="s">
        <v>3</v>
      </c>
      <c r="I33" s="7"/>
      <c r="J33" s="36" t="str">
        <f>'Beoordelaar 1'!I13</f>
        <v>Score:</v>
      </c>
      <c r="K33" s="105" t="s">
        <v>3</v>
      </c>
      <c r="M33"/>
    </row>
    <row r="34" spans="1:15" ht="60" customHeight="1" x14ac:dyDescent="0.2">
      <c r="A34" s="116"/>
      <c r="B34" s="37" t="s">
        <v>5</v>
      </c>
      <c r="C34" s="7"/>
      <c r="D34" s="36" t="str">
        <f>'Beoordelaar 2'!C13</f>
        <v>Score:</v>
      </c>
      <c r="E34" s="105"/>
      <c r="F34" s="7"/>
      <c r="G34" s="36" t="str">
        <f>'Beoordelaar 2'!F13</f>
        <v>Score:</v>
      </c>
      <c r="H34" s="105"/>
      <c r="I34" s="7"/>
      <c r="J34" s="36" t="str">
        <f>'Beoordelaar 2'!I13</f>
        <v>Score:</v>
      </c>
      <c r="K34" s="105"/>
      <c r="M34"/>
    </row>
    <row r="35" spans="1:15" ht="60" customHeight="1" x14ac:dyDescent="0.2">
      <c r="A35" s="116"/>
      <c r="B35" s="37" t="s">
        <v>6</v>
      </c>
      <c r="C35" s="7"/>
      <c r="D35" s="36" t="str">
        <f>'Beoordelaar 3'!C13</f>
        <v>Score:</v>
      </c>
      <c r="E35" s="105"/>
      <c r="F35" s="7"/>
      <c r="G35" s="36" t="str">
        <f>'Beoordelaar 3'!F13</f>
        <v>Score:</v>
      </c>
      <c r="H35" s="105"/>
      <c r="I35" s="7"/>
      <c r="J35" s="36" t="str">
        <f>'Beoordelaar 3'!I13</f>
        <v>Score:</v>
      </c>
      <c r="K35" s="105"/>
      <c r="M35"/>
    </row>
    <row r="36" spans="1:15" ht="20" customHeight="1" x14ac:dyDescent="0.2">
      <c r="A36" s="106" t="s">
        <v>41</v>
      </c>
      <c r="B36" s="106"/>
      <c r="C36" s="7"/>
      <c r="D36" s="35" t="s">
        <v>7</v>
      </c>
      <c r="E36" s="105"/>
      <c r="F36" s="7"/>
      <c r="G36" s="35" t="s">
        <v>7</v>
      </c>
      <c r="H36" s="105"/>
      <c r="I36" s="7"/>
      <c r="J36" s="35" t="s">
        <v>7</v>
      </c>
      <c r="K36" s="105"/>
      <c r="M36"/>
    </row>
    <row r="37" spans="1:15" ht="20" customHeight="1" x14ac:dyDescent="0.2">
      <c r="A37" s="107" t="s">
        <v>26</v>
      </c>
      <c r="B37" s="108"/>
      <c r="C37" s="7"/>
      <c r="D37" s="32" t="str">
        <f>IF(D36="Uitmuntend","€ 30.000",IF(D36="Goed","€ 15.000",IF(D36="Voldoende","€ 0",IF(D36="Matig","-€ 30.000",IF(D36="Onvoldoende","-€ 90.000"," ")))))</f>
        <v xml:space="preserve"> </v>
      </c>
      <c r="E37" s="105"/>
      <c r="F37" s="7"/>
      <c r="G37" s="32" t="str">
        <f>IF(G36="Uitmuntend","€ 30.000",IF(G36="Goed","€ 15.000",IF(G36="Voldoende","€ 0",IF(G36="Matig","-€ 30.000",IF(G36="Onvoldoende","-€ 90.000"," ")))))</f>
        <v xml:space="preserve"> </v>
      </c>
      <c r="H37" s="105"/>
      <c r="I37" s="7"/>
      <c r="J37" s="32" t="str">
        <f>IF(J36="Uitmuntend","€ 30.000",IF(J36="Goed","€ 15.000",IF(J36="Voldoende","€ 0",IF(J36="Matig","-€ 30.000",IF(J36="Onvoldoende","-€ 90.000"," ")))))</f>
        <v xml:space="preserve"> </v>
      </c>
      <c r="K37" s="105"/>
      <c r="M37"/>
    </row>
    <row r="38" spans="1:15" ht="30" customHeight="1" x14ac:dyDescent="0.2">
      <c r="A38" s="117" t="str">
        <f>'Beoordelen 1. Open vragen'!A22</f>
        <v>7.1.7 LOPENDE LICENTIES EN EXIT</v>
      </c>
      <c r="B38" s="118"/>
      <c r="C38" s="7"/>
      <c r="D38" s="55"/>
      <c r="E38" s="56"/>
      <c r="F38" s="7"/>
      <c r="G38" s="56"/>
      <c r="H38" s="56"/>
      <c r="I38" s="7"/>
      <c r="J38" s="56"/>
      <c r="K38" s="57"/>
      <c r="M38"/>
    </row>
    <row r="39" spans="1:15" ht="60" customHeight="1" x14ac:dyDescent="0.2">
      <c r="A39" s="115" t="str">
        <f>'Beoordelen 1. Open vragen'!A24</f>
        <v>Inschrijver dient te beschrijven op maximaal 2 A4 op welke wijze zij vormgeeft aan lopende licenties en boeken van de huidige situatie naar een nieuwe raamovereenkomst en een exit situatie waarbij zij minimaal inzoomt op:
• 	Hoe gaat inschrijver om met lopende licenties en huidige leermiddelen over de afgelopen 3 schooljaren inzake overname/afschrijving (wat biedt zij concreet aan en tegen welke kosten/ percentages?).
• 	Hoe gaat inschrijver om met lopende licenties en leermiddelen aan het einde van de huidige raamovereenkomst (wat biedt zij concreet aan flexibiliteit en overname etc. en tegen welke kosten/ percentages?).
• 	Hoe gaat inschrijver om met lopende licenties en leermiddelen bij tussentijdse beëindiging en aan het einde van deze raamovereenkomst (wat biedt zij concreet aan retourrecht etc. en tegen welke kosten/ percentages?).
• 	Wat kan inschrijver bieden met betrekking tot reparatie van boeken (wat biedt zij concreet aan en tegen welke kosten/ percentages?).</v>
      </c>
      <c r="B39" s="37" t="s">
        <v>4</v>
      </c>
      <c r="C39" s="7"/>
      <c r="D39" s="36" t="str">
        <f>'Beoordelaar 1'!C15</f>
        <v>Score:</v>
      </c>
      <c r="E39" s="105" t="s">
        <v>3</v>
      </c>
      <c r="F39" s="7"/>
      <c r="G39" s="36" t="str">
        <f>'Beoordelaar 1'!F15</f>
        <v>Score:</v>
      </c>
      <c r="H39" s="105" t="s">
        <v>3</v>
      </c>
      <c r="I39" s="7"/>
      <c r="J39" s="36" t="str">
        <f>'Beoordelaar 1'!I15</f>
        <v>Score:</v>
      </c>
      <c r="K39" s="105" t="s">
        <v>3</v>
      </c>
      <c r="M39"/>
    </row>
    <row r="40" spans="1:15" ht="60" customHeight="1" x14ac:dyDescent="0.2">
      <c r="A40" s="116"/>
      <c r="B40" s="37" t="s">
        <v>5</v>
      </c>
      <c r="C40" s="7"/>
      <c r="D40" s="36" t="str">
        <f>'Beoordelaar 2'!C15</f>
        <v>Score:</v>
      </c>
      <c r="E40" s="105"/>
      <c r="F40" s="7"/>
      <c r="G40" s="36" t="str">
        <f>'Beoordelaar 2'!F15</f>
        <v>Score:</v>
      </c>
      <c r="H40" s="105"/>
      <c r="I40" s="7"/>
      <c r="J40" s="36" t="str">
        <f>'Beoordelaar 2'!I15</f>
        <v>Score:</v>
      </c>
      <c r="K40" s="105"/>
      <c r="M40"/>
    </row>
    <row r="41" spans="1:15" ht="60" customHeight="1" x14ac:dyDescent="0.2">
      <c r="A41" s="116"/>
      <c r="B41" s="37" t="s">
        <v>6</v>
      </c>
      <c r="C41" s="7"/>
      <c r="D41" s="36" t="str">
        <f>'Beoordelaar 3'!C15</f>
        <v>Score:</v>
      </c>
      <c r="E41" s="105"/>
      <c r="F41" s="7"/>
      <c r="G41" s="36" t="str">
        <f>'Beoordelaar 3'!F15</f>
        <v>Score:</v>
      </c>
      <c r="H41" s="105"/>
      <c r="I41" s="7"/>
      <c r="J41" s="36" t="str">
        <f>'Beoordelaar 3'!I15</f>
        <v>Score:</v>
      </c>
      <c r="K41" s="105"/>
      <c r="M41"/>
    </row>
    <row r="42" spans="1:15" ht="20" customHeight="1" x14ac:dyDescent="0.2">
      <c r="A42" s="106" t="s">
        <v>40</v>
      </c>
      <c r="B42" s="106"/>
      <c r="C42" s="7"/>
      <c r="D42" s="35" t="s">
        <v>7</v>
      </c>
      <c r="E42" s="105"/>
      <c r="F42" s="7"/>
      <c r="G42" s="35" t="s">
        <v>7</v>
      </c>
      <c r="H42" s="105"/>
      <c r="I42" s="7"/>
      <c r="J42" s="35" t="s">
        <v>7</v>
      </c>
      <c r="K42" s="105"/>
      <c r="M42"/>
    </row>
    <row r="43" spans="1:15" ht="20" customHeight="1" x14ac:dyDescent="0.2">
      <c r="A43" s="107" t="s">
        <v>26</v>
      </c>
      <c r="B43" s="108"/>
      <c r="C43" s="7"/>
      <c r="D43" s="32" t="str">
        <f>IF(D42="Uitmuntend","€ 30.000",IF(D42="Goed","€ 15.000",IF(D42="Voldoende","€ 0",IF(D42="Matig","-€ 30.000",IF(D42="Onvoldoende","-€ 90.000"," ")))))</f>
        <v xml:space="preserve"> </v>
      </c>
      <c r="E43" s="105"/>
      <c r="F43" s="7"/>
      <c r="G43" s="32" t="str">
        <f>IF(G42="Uitmuntend","€ 30.000",IF(G42="Goed","€ 15.000",IF(G42="Voldoende","€ 0",IF(G42="Matig","-€ 30.000",IF(G42="Onvoldoende","-€ 90.000"," ")))))</f>
        <v xml:space="preserve"> </v>
      </c>
      <c r="H43" s="105"/>
      <c r="I43" s="7"/>
      <c r="J43" s="32" t="str">
        <f>IF(J42="Uitmuntend","€ 30.000",IF(J42="Goed","€ 15.000",IF(J42="Voldoende","€ 0",IF(J42="Matig","-€ 30.000",IF(J42="Onvoldoende","-€ 90.000"," ")))))</f>
        <v xml:space="preserve"> </v>
      </c>
      <c r="K43" s="105"/>
      <c r="M43"/>
    </row>
    <row r="44" spans="1:15" ht="20" customHeight="1" x14ac:dyDescent="0.2">
      <c r="C44"/>
      <c r="H44"/>
      <c r="M44"/>
    </row>
    <row r="45" spans="1:15" ht="50" customHeight="1" x14ac:dyDescent="0.2">
      <c r="A45" s="114" t="s">
        <v>32</v>
      </c>
      <c r="B45" s="114"/>
      <c r="C45" s="7"/>
      <c r="D45" s="52" t="e">
        <f>D7+D13+D19+D25+D31+D37+D43</f>
        <v>#VALUE!</v>
      </c>
      <c r="E45" s="53"/>
      <c r="G45" s="52" t="e">
        <f>G7+G13+G19+G25+G31+G37+G43</f>
        <v>#VALUE!</v>
      </c>
      <c r="H45" s="53"/>
      <c r="J45" s="52" t="e">
        <f>J7+J13+J19+J25+J31+J37+J43</f>
        <v>#VALUE!</v>
      </c>
      <c r="K45" s="53"/>
      <c r="M45"/>
    </row>
    <row r="46" spans="1:15" ht="20" customHeight="1" x14ac:dyDescent="0.2">
      <c r="A46" s="11"/>
      <c r="B46" s="11"/>
      <c r="C46" s="11"/>
      <c r="D46" s="11"/>
      <c r="E46" s="11"/>
      <c r="F46" s="11"/>
      <c r="G46" s="11"/>
      <c r="H46" s="11"/>
      <c r="I46" s="11"/>
      <c r="J46" s="11"/>
      <c r="K46" s="11"/>
      <c r="L46" s="11"/>
      <c r="M46" s="11"/>
      <c r="N46" s="11"/>
    </row>
    <row r="47" spans="1:15" ht="18" customHeight="1" x14ac:dyDescent="0.2">
      <c r="A47" s="11"/>
      <c r="B47" s="11"/>
      <c r="C47" s="11"/>
      <c r="D47" s="11"/>
      <c r="E47" s="11"/>
      <c r="F47" s="11"/>
      <c r="G47" s="11"/>
      <c r="H47" s="11"/>
      <c r="I47" s="11"/>
      <c r="J47" s="11"/>
      <c r="K47" s="11"/>
      <c r="L47" s="11"/>
      <c r="M47" s="11"/>
      <c r="N47" s="50"/>
    </row>
    <row r="48" spans="1:15" ht="20" customHeight="1" x14ac:dyDescent="0.2">
      <c r="O48" s="50"/>
    </row>
    <row r="49" spans="15:15" ht="20" customHeight="1" x14ac:dyDescent="0.2">
      <c r="O49" s="50"/>
    </row>
    <row r="50" spans="15:15" ht="18" customHeight="1" x14ac:dyDescent="0.2">
      <c r="O50" s="109"/>
    </row>
    <row r="51" spans="15:15" ht="18" customHeight="1" x14ac:dyDescent="0.2">
      <c r="O51" s="109"/>
    </row>
    <row r="52" spans="15:15" ht="18" customHeight="1" x14ac:dyDescent="0.2">
      <c r="O52" s="109"/>
    </row>
    <row r="53" spans="15:15" ht="20" customHeight="1" x14ac:dyDescent="0.2">
      <c r="O53" s="109"/>
    </row>
    <row r="54" spans="15:15" ht="20" customHeight="1" x14ac:dyDescent="0.2">
      <c r="O54" s="109"/>
    </row>
    <row r="55" spans="15:15" ht="18" customHeight="1" x14ac:dyDescent="0.2">
      <c r="O55" s="109"/>
    </row>
    <row r="56" spans="15:15" ht="18" customHeight="1" x14ac:dyDescent="0.2">
      <c r="O56" s="109"/>
    </row>
    <row r="57" spans="15:15" ht="18" customHeight="1" x14ac:dyDescent="0.2">
      <c r="O57" s="109"/>
    </row>
    <row r="58" spans="15:15" ht="20" customHeight="1" x14ac:dyDescent="0.2">
      <c r="O58" s="109"/>
    </row>
    <row r="59" spans="15:15" ht="20" customHeight="1" x14ac:dyDescent="0.2">
      <c r="O59" s="109"/>
    </row>
    <row r="60" spans="15:15" ht="18" customHeight="1" x14ac:dyDescent="0.2">
      <c r="O60" s="109"/>
    </row>
    <row r="61" spans="15:15" ht="18" customHeight="1" x14ac:dyDescent="0.2">
      <c r="O61" s="109"/>
    </row>
    <row r="62" spans="15:15" ht="18" customHeight="1" x14ac:dyDescent="0.2">
      <c r="O62" s="109"/>
    </row>
    <row r="63" spans="15:15" ht="20" customHeight="1" x14ac:dyDescent="0.2">
      <c r="O63" s="109"/>
    </row>
    <row r="64" spans="15:15" ht="20" customHeight="1" x14ac:dyDescent="0.2">
      <c r="O64" s="109"/>
    </row>
    <row r="65" spans="15:17" ht="18" customHeight="1" x14ac:dyDescent="0.2">
      <c r="O65" s="109"/>
    </row>
    <row r="66" spans="15:17" ht="18" customHeight="1" x14ac:dyDescent="0.2">
      <c r="O66" s="109"/>
    </row>
    <row r="67" spans="15:17" ht="18" customHeight="1" x14ac:dyDescent="0.2">
      <c r="O67" s="109"/>
    </row>
    <row r="68" spans="15:17" ht="20" customHeight="1" x14ac:dyDescent="0.2">
      <c r="O68" s="109"/>
    </row>
    <row r="69" spans="15:17" ht="20" customHeight="1" x14ac:dyDescent="0.2">
      <c r="O69" s="109"/>
    </row>
    <row r="70" spans="15:17" ht="20" customHeight="1" x14ac:dyDescent="0.2">
      <c r="O70" s="16"/>
    </row>
    <row r="71" spans="15:17" ht="30" customHeight="1" x14ac:dyDescent="0.2">
      <c r="O71" s="17"/>
    </row>
    <row r="72" spans="15:17" ht="15" customHeight="1" x14ac:dyDescent="0.2">
      <c r="P72" s="11"/>
      <c r="Q72" s="11"/>
    </row>
  </sheetData>
  <sheetProtection algorithmName="SHA-512" hashValue="hxJYmBZQo12viPhF240nzkE63A72o9U2pJ99B01rg8F0fPOtLLbzAfuD0bMaxtdjtbAUJyHdxekEMuGoG0XViQ==" saltValue="zfhnQ/E88T9Pu9gfO6NFLg==" spinCount="100000" sheet="1" objects="1" scenarios="1"/>
  <mergeCells count="54">
    <mergeCell ref="A2:B2"/>
    <mergeCell ref="A13:B13"/>
    <mergeCell ref="A18:B18"/>
    <mergeCell ref="A21:A23"/>
    <mergeCell ref="A27:A29"/>
    <mergeCell ref="A24:B24"/>
    <mergeCell ref="A45:B45"/>
    <mergeCell ref="A3:A5"/>
    <mergeCell ref="A9:A11"/>
    <mergeCell ref="A15:A17"/>
    <mergeCell ref="A19:B19"/>
    <mergeCell ref="A6:B6"/>
    <mergeCell ref="A7:B7"/>
    <mergeCell ref="A30:B30"/>
    <mergeCell ref="A31:B31"/>
    <mergeCell ref="A36:B36"/>
    <mergeCell ref="A37:B37"/>
    <mergeCell ref="A33:A35"/>
    <mergeCell ref="A32:B32"/>
    <mergeCell ref="A38:B38"/>
    <mergeCell ref="A39:A41"/>
    <mergeCell ref="K3:K7"/>
    <mergeCell ref="K9:K13"/>
    <mergeCell ref="K15:K19"/>
    <mergeCell ref="K21:K25"/>
    <mergeCell ref="G1:H1"/>
    <mergeCell ref="J1:K1"/>
    <mergeCell ref="O65:O69"/>
    <mergeCell ref="O50:O54"/>
    <mergeCell ref="O55:O59"/>
    <mergeCell ref="O60:O64"/>
    <mergeCell ref="A1:B1"/>
    <mergeCell ref="H3:H7"/>
    <mergeCell ref="H9:H13"/>
    <mergeCell ref="H15:H19"/>
    <mergeCell ref="H21:H25"/>
    <mergeCell ref="A25:B25"/>
    <mergeCell ref="A12:B12"/>
    <mergeCell ref="D1:E1"/>
    <mergeCell ref="E3:E7"/>
    <mergeCell ref="E9:E13"/>
    <mergeCell ref="E15:E19"/>
    <mergeCell ref="E21:E25"/>
    <mergeCell ref="E27:E31"/>
    <mergeCell ref="E33:E37"/>
    <mergeCell ref="K27:K31"/>
    <mergeCell ref="K33:K37"/>
    <mergeCell ref="H27:H31"/>
    <mergeCell ref="H33:H37"/>
    <mergeCell ref="E39:E43"/>
    <mergeCell ref="H39:H43"/>
    <mergeCell ref="K39:K43"/>
    <mergeCell ref="A42:B42"/>
    <mergeCell ref="A43:B43"/>
  </mergeCells>
  <dataValidations count="1">
    <dataValidation type="list" errorStyle="warning" allowBlank="1" showErrorMessage="1" sqref="D30 G24 D24 J6 G12 J24 J18 G30 D12 D36 G36 J12 D18 J36 D6 J30 G6 G18 D42 G42 J42"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C3" sqref="C3"/>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8" t="s">
        <v>22</v>
      </c>
      <c r="B1" s="8"/>
      <c r="C1" s="39"/>
      <c r="D1" s="8"/>
      <c r="E1" s="39"/>
      <c r="F1" s="8"/>
      <c r="G1" s="39"/>
    </row>
    <row r="2" spans="1:7" ht="30" customHeight="1" x14ac:dyDescent="0.2">
      <c r="A2" s="40" t="s">
        <v>10</v>
      </c>
      <c r="B2" s="8"/>
      <c r="C2" s="41" t="str">
        <f>'Beoordelaar 1'!C1</f>
        <v>Inschrijver 1</v>
      </c>
      <c r="D2" s="10"/>
      <c r="E2" s="41" t="str">
        <f>'Beoordelaar 1'!F1</f>
        <v>Inschrijver 2</v>
      </c>
      <c r="F2" s="10"/>
      <c r="G2" s="41" t="str">
        <f>'Beoordelaar 1'!I1</f>
        <v>Inschrijver 3</v>
      </c>
    </row>
    <row r="3" spans="1:7" s="1" customFormat="1" ht="35" customHeight="1" x14ac:dyDescent="0.2">
      <c r="A3" s="42" t="str">
        <f>'Beoordelen 1. Open vragen'!A2:G2</f>
        <v>7.1	 BEANTWOORDING OPEN VRAGEN</v>
      </c>
      <c r="B3" s="8"/>
      <c r="C3" s="43" t="e">
        <f>Consensus!D45</f>
        <v>#VALUE!</v>
      </c>
      <c r="D3" s="10"/>
      <c r="E3" s="43" t="e">
        <f>Consensus!G45</f>
        <v>#VALUE!</v>
      </c>
      <c r="F3" s="10"/>
      <c r="G3" s="43" t="e">
        <f>Consensus!J45</f>
        <v>#VALUE!</v>
      </c>
    </row>
    <row r="4" spans="1:7" ht="30" customHeight="1" x14ac:dyDescent="0.2">
      <c r="A4" s="49" t="s">
        <v>11</v>
      </c>
      <c r="B4" s="8"/>
      <c r="C4" s="48" t="e">
        <f>C3</f>
        <v>#VALUE!</v>
      </c>
      <c r="D4" s="10"/>
      <c r="E4" s="48" t="e">
        <f>E3</f>
        <v>#VALUE!</v>
      </c>
      <c r="F4" s="10"/>
      <c r="G4" s="48" t="e">
        <f>G3</f>
        <v>#VALUE!</v>
      </c>
    </row>
    <row r="5" spans="1:7" ht="15" customHeight="1" x14ac:dyDescent="0.2"/>
    <row r="6" spans="1:7" ht="30" customHeight="1" x14ac:dyDescent="0.2">
      <c r="A6" s="44" t="s">
        <v>12</v>
      </c>
      <c r="B6" s="8"/>
      <c r="C6" s="45">
        <v>0</v>
      </c>
      <c r="D6" s="10"/>
      <c r="E6" s="45">
        <v>0</v>
      </c>
      <c r="F6" s="10"/>
      <c r="G6" s="45">
        <v>0</v>
      </c>
    </row>
    <row r="8" spans="1:7" ht="30" customHeight="1" x14ac:dyDescent="0.2">
      <c r="A8" s="46" t="s">
        <v>21</v>
      </c>
      <c r="B8" s="8"/>
      <c r="C8" s="47" t="e">
        <f>C6-C4</f>
        <v>#VALUE!</v>
      </c>
      <c r="D8" s="13"/>
      <c r="E8" s="47" t="e">
        <f>E6-E4</f>
        <v>#VALUE!</v>
      </c>
      <c r="F8" s="13"/>
      <c r="G8" s="47" t="e">
        <f>G6-G4</f>
        <v>#VALUE!</v>
      </c>
    </row>
    <row r="15" spans="1:7" ht="16" x14ac:dyDescent="0.2">
      <c r="C15" s="12"/>
    </row>
    <row r="16" spans="1:7" ht="16" x14ac:dyDescent="0.2">
      <c r="C16" s="12"/>
    </row>
    <row r="17" spans="3:3" ht="16" x14ac:dyDescent="0.2">
      <c r="C17" s="12"/>
    </row>
    <row r="18" spans="3:3" ht="16" x14ac:dyDescent="0.2">
      <c r="C18" s="12"/>
    </row>
  </sheetData>
  <sheetProtection algorithmName="SHA-512" hashValue="LvA5P+/9T4PHgt5I5muSXOPPqvLVccdRb43YZw1v2vrspVQ19siRpqj5sPogZWPYq95S7mgLQXkqhtmNw8e5xQ==" saltValue="scmVFTR+QfBWObX2bKzXS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rv abe 8-7</dc:description>
  <cp:lastModifiedBy/>
  <dcterms:created xsi:type="dcterms:W3CDTF">2006-09-16T00:00:00Z</dcterms:created>
  <dcterms:modified xsi:type="dcterms:W3CDTF">2022-07-29T12:17:55Z</dcterms:modified>
  <cp:category/>
</cp:coreProperties>
</file>