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hoofdstad-my.sharepoint.com/personal/p_goulooze_amsterdam_nl/Documents/Mijn documenten/Aanbesteding beheer grond 365/NVI/"/>
    </mc:Choice>
  </mc:AlternateContent>
  <xr:revisionPtr revIDLastSave="51" documentId="8_{8555604F-287A-456A-8648-4DCB4905B507}" xr6:coauthVersionLast="47" xr6:coauthVersionMax="47" xr10:uidLastSave="{516BC872-9AAF-418B-81D6-23C4698E5869}"/>
  <bookViews>
    <workbookView xWindow="-120" yWindow="-120" windowWidth="28800" windowHeight="13080" tabRatio="777" activeTab="3" xr2:uid="{00000000-000D-0000-FFFF-FFFF00000000}"/>
  </bookViews>
  <sheets>
    <sheet name="Gunningscriterium prijs" sheetId="1" r:id="rId1"/>
    <sheet name="Prijselement 1" sheetId="13" r:id="rId2"/>
    <sheet name="Prijselement 2" sheetId="17" r:id="rId3"/>
    <sheet name="prijselement 3" sheetId="1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8" l="1"/>
  <c r="E15" i="18"/>
  <c r="C13" i="1" s="1"/>
  <c r="E20" i="17" l="1"/>
  <c r="E19" i="17"/>
  <c r="F97" i="13"/>
  <c r="F139" i="13"/>
  <c r="F147" i="13"/>
  <c r="C11" i="1"/>
  <c r="E146" i="13"/>
  <c r="F145" i="13"/>
  <c r="F144" i="13"/>
  <c r="F143" i="13"/>
  <c r="F142" i="13"/>
  <c r="F141" i="13"/>
  <c r="F146" i="13" s="1"/>
  <c r="E83" i="13"/>
  <c r="E139" i="13"/>
  <c r="F138" i="13"/>
  <c r="F137" i="13"/>
  <c r="F136" i="13"/>
  <c r="F135" i="13"/>
  <c r="F134" i="13"/>
  <c r="E132" i="13"/>
  <c r="F131" i="13"/>
  <c r="F130" i="13"/>
  <c r="F129" i="13"/>
  <c r="F128" i="13"/>
  <c r="F127" i="13"/>
  <c r="F132" i="13" s="1"/>
  <c r="E125" i="13"/>
  <c r="F124" i="13"/>
  <c r="F123" i="13"/>
  <c r="F122" i="13"/>
  <c r="F121" i="13"/>
  <c r="F120" i="13"/>
  <c r="F125" i="13" s="1"/>
  <c r="E118" i="13"/>
  <c r="F117" i="13"/>
  <c r="F116" i="13"/>
  <c r="F115" i="13"/>
  <c r="F114" i="13"/>
  <c r="F113" i="13"/>
  <c r="F118" i="13" s="1"/>
  <c r="E111" i="13"/>
  <c r="F110" i="13"/>
  <c r="F109" i="13"/>
  <c r="F108" i="13"/>
  <c r="F107" i="13"/>
  <c r="F106" i="13"/>
  <c r="F111" i="13" s="1"/>
  <c r="E104" i="13"/>
  <c r="F103" i="13"/>
  <c r="F102" i="13"/>
  <c r="F101" i="13"/>
  <c r="F100" i="13"/>
  <c r="F99" i="13"/>
  <c r="F104" i="13" s="1"/>
  <c r="E97" i="13"/>
  <c r="F96" i="13"/>
  <c r="F95" i="13"/>
  <c r="F94" i="13"/>
  <c r="F93" i="13"/>
  <c r="F92" i="13"/>
  <c r="E90" i="13"/>
  <c r="F89" i="13"/>
  <c r="F88" i="13"/>
  <c r="F87" i="13"/>
  <c r="F86" i="13"/>
  <c r="F85" i="13"/>
  <c r="F90" i="13" s="1"/>
  <c r="F82" i="13"/>
  <c r="F81" i="13"/>
  <c r="F80" i="13"/>
  <c r="F79" i="13"/>
  <c r="F78" i="13"/>
  <c r="F83" i="13" s="1"/>
  <c r="E76" i="13"/>
  <c r="A1" i="13"/>
  <c r="F75" i="13"/>
  <c r="F74" i="13"/>
  <c r="F73" i="13"/>
  <c r="F72" i="13"/>
  <c r="F71" i="13"/>
  <c r="F76" i="13" s="1"/>
  <c r="E69" i="13"/>
  <c r="F68" i="13"/>
  <c r="F67" i="13"/>
  <c r="F66" i="13"/>
  <c r="F65" i="13"/>
  <c r="F64" i="13"/>
  <c r="F69" i="13" s="1"/>
  <c r="E62" i="13"/>
  <c r="F61" i="13"/>
  <c r="F60" i="13"/>
  <c r="F59" i="13"/>
  <c r="F58" i="13"/>
  <c r="F57" i="13"/>
  <c r="F62" i="13" s="1"/>
  <c r="E55" i="13"/>
  <c r="F54" i="13"/>
  <c r="F53" i="13"/>
  <c r="F52" i="13"/>
  <c r="F51" i="13"/>
  <c r="F50" i="13"/>
  <c r="F55" i="13" s="1"/>
  <c r="E48" i="13"/>
  <c r="F47" i="13"/>
  <c r="F46" i="13"/>
  <c r="F45" i="13"/>
  <c r="F44" i="13"/>
  <c r="F43" i="13"/>
  <c r="F48" i="13" s="1"/>
  <c r="E41" i="13"/>
  <c r="F40" i="13"/>
  <c r="F39" i="13"/>
  <c r="F38" i="13"/>
  <c r="F37" i="13"/>
  <c r="F36" i="13"/>
  <c r="F41" i="13" s="1"/>
  <c r="E34" i="13"/>
  <c r="F33" i="13"/>
  <c r="F32" i="13"/>
  <c r="F31" i="13"/>
  <c r="F30" i="13"/>
  <c r="F29" i="13"/>
  <c r="F34" i="13" s="1"/>
  <c r="E27" i="13"/>
  <c r="F26" i="13"/>
  <c r="F25" i="13"/>
  <c r="F24" i="13"/>
  <c r="F23" i="13"/>
  <c r="F22" i="13"/>
  <c r="F27" i="13" s="1"/>
  <c r="E20" i="13"/>
  <c r="F19" i="13"/>
  <c r="F18" i="13"/>
  <c r="F17" i="13"/>
  <c r="F16" i="13"/>
  <c r="F15" i="13"/>
  <c r="F20" i="13" s="1"/>
  <c r="E24" i="17" l="1"/>
  <c r="E23" i="17"/>
  <c r="E22" i="17"/>
  <c r="E21" i="17"/>
  <c r="E25" i="17"/>
  <c r="C12" i="1" s="1"/>
  <c r="A1" i="17" l="1"/>
  <c r="C14" i="1" l="1"/>
</calcChain>
</file>

<file path=xl/sharedStrings.xml><?xml version="1.0" encoding="utf-8"?>
<sst xmlns="http://schemas.openxmlformats.org/spreadsheetml/2006/main" count="349" uniqueCount="54">
  <si>
    <t>Gunningscriterium prijs</t>
  </si>
  <si>
    <t xml:space="preserve">Inschrijver: </t>
  </si>
  <si>
    <t>Totaal (€)</t>
  </si>
  <si>
    <t>Prijselement 1: Calculatie voorbeeldproject realiseren bodemadviesapplicatie</t>
  </si>
  <si>
    <t>Prijselement 2: Kosten voor het afnemen van extra inzet op basis van rollen ten behoeve van de doorontwikkeling en beheer</t>
  </si>
  <si>
    <t>Totaal inschrijfbedrag</t>
  </si>
  <si>
    <t xml:space="preserve">  Aandachtpunten invullen Prijzenblad </t>
  </si>
  <si>
    <t>-  De Inschrijver dient de gele velden in te vullen.</t>
  </si>
  <si>
    <t xml:space="preserve">-  De Inschrijver dient per sprint de activiteiten en op te op te leveren resultaten op basis van de roadmap te beschrijven.  </t>
  </si>
  <si>
    <t xml:space="preserve">-  Indien de Inschrijver tegenstrijdigheden, onvolkomenheden en/of onjuistheden dient dit direct aan de Opdrachtgever te worden gemeld. </t>
  </si>
  <si>
    <t>Prijs voor sprint 1 (3 weken sprint)</t>
  </si>
  <si>
    <t>benodigde rollen</t>
  </si>
  <si>
    <t xml:space="preserve"> Ureninschatting</t>
  </si>
  <si>
    <t>Uurtarief</t>
  </si>
  <si>
    <t>&lt;Activiteiten of op te leveren resultaten van de backlog &gt;</t>
  </si>
  <si>
    <t>&lt;Benodigde rollen o.b.v. aangeboden projectteam&gt;</t>
  </si>
  <si>
    <t xml:space="preserve">Totale kosten </t>
  </si>
  <si>
    <t>Prijs voor sprint 2 (3 weken sprint)</t>
  </si>
  <si>
    <t>Prijs voor sprint 3 (3 weken sprint)</t>
  </si>
  <si>
    <t>Prijs voor sprint 4 (3 weken sprint)</t>
  </si>
  <si>
    <t>Prijs voor sprint 5 (3 weken sprint)</t>
  </si>
  <si>
    <t>Prijs voor sprint 6 (3 weken sprint)</t>
  </si>
  <si>
    <t>Prijs voor sprint 7 (3 weken sprint)</t>
  </si>
  <si>
    <t>Prijs voor sprint 8 (3 weken sprint)</t>
  </si>
  <si>
    <t>Prijs voor sprint 9 (3 weken sprint)</t>
  </si>
  <si>
    <t>Prijs voor sprint 10 (3 weken sprint)</t>
  </si>
  <si>
    <t>Prijs voor sprint 11 (3 weken sprint)</t>
  </si>
  <si>
    <t>Prijs voor sprint 12 (3 weken sprint)</t>
  </si>
  <si>
    <t>Prijs voor sprint 13 (3 weken sprint)</t>
  </si>
  <si>
    <t>Prijs voor sprint 14 (3 weken sprint)</t>
  </si>
  <si>
    <t>Prijs voor sprint 15 (3 weken sprint)</t>
  </si>
  <si>
    <t>Prijs voor sprint 16 (3 weken sprint)</t>
  </si>
  <si>
    <t>Prijs voor sprint 17 (3 weken sprint)</t>
  </si>
  <si>
    <t>-  De ingediende prijzen dienen te voldoen aan de randvoorwaarden beschreven onder paragraaf 6.2.2 en 6.2.3 van de gunningsleidraad.</t>
  </si>
  <si>
    <t>-  De beoogde inzet in uren is indicatief om een weging te creëren</t>
  </si>
  <si>
    <t xml:space="preserve">- De gemeente Amsterdam hanteert voor losse inhuurtrajecten (zijnde niet fixed price trajecten met een resultaatverplichting)  de wethoudersnorm  van maximaal € 125,- per uur.  Dit betekent dat de tarieven die u aanbied dat het uurtarief dat u aanbiedt </t>
  </si>
  <si>
    <t xml:space="preserve">  onder prijselement 2 niet hoger mag zijn dan € 125,- per uur. </t>
  </si>
  <si>
    <t>Rollen</t>
  </si>
  <si>
    <t xml:space="preserve">Aantal op jaar basis per sprints  </t>
  </si>
  <si>
    <t xml:space="preserve">Uurtarief (€)   </t>
  </si>
  <si>
    <t>Senior ontwikkelaar</t>
  </si>
  <si>
    <t>Medior ontwikkelaar</t>
  </si>
  <si>
    <t>Junior ontwikkelaar/opleidingsplek</t>
  </si>
  <si>
    <t>Senior tester</t>
  </si>
  <si>
    <t>Medior tester</t>
  </si>
  <si>
    <t>Scrum Master</t>
  </si>
  <si>
    <t xml:space="preserve">Totaal prijs: </t>
  </si>
  <si>
    <t>-  De Ingevulde prijzen zijn gebaseerd op een vast all-in tarief per maand</t>
  </si>
  <si>
    <t>Prijs per jaar (€)</t>
  </si>
  <si>
    <t xml:space="preserve">Prijs maand (€) </t>
  </si>
  <si>
    <t xml:space="preserve">Aantal Maanden </t>
  </si>
  <si>
    <t>SLA 2e en 3e lijnsupport, applicatieonderhoud en technisch applicatiebeheer van Dynamics 365 en Power Platform – Grond365 &amp; Load365</t>
  </si>
  <si>
    <t>Prijselement 3: Kosten SLA 2e en 3e lijnsupport, applicatieonderhoud en technisch applicatiebeheer</t>
  </si>
  <si>
    <t>-  De ingevulde prijzen in het prijzenblad dienen te zijn gebaseerd op de uitgangspunten beschreven in de aanbestedingsdocumentatie,  Bijlage 7 - voorbeeldproject realiseren bodemadviesapplicatie en de inschrijving op K1 – Project en procesaanpak voor de doorontwikkeling op GronD365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</si>
</sst>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-* #,##0.00_-;_-* #,##0.00\-;_-* &quot;-&quot;??_-;_-@_-"/>
    <numFmt numFmtId="167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66CC"/>
      <name val="Arial"/>
      <family val="2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Protection="1">
      <protection hidden="1"/>
    </xf>
    <xf numFmtId="0" fontId="3" fillId="2" borderId="0" xfId="0" applyFont="1" applyFill="1" applyProtection="1">
      <protection hidden="1"/>
    </xf>
    <xf numFmtId="0" fontId="3" fillId="5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1" fillId="3" borderId="13" xfId="0" applyFont="1" applyFill="1" applyBorder="1" applyAlignment="1" applyProtection="1">
      <alignment vertical="center"/>
      <protection locked="0" hidden="1"/>
    </xf>
    <xf numFmtId="0" fontId="2" fillId="4" borderId="9" xfId="0" applyFont="1" applyFill="1" applyBorder="1" applyAlignment="1" applyProtection="1">
      <alignment horizontal="centerContinuous" vertical="center"/>
      <protection hidden="1"/>
    </xf>
    <xf numFmtId="0" fontId="2" fillId="4" borderId="10" xfId="0" applyFont="1" applyFill="1" applyBorder="1" applyAlignment="1" applyProtection="1">
      <alignment horizontal="centerContinuous" vertical="center"/>
      <protection hidden="1"/>
    </xf>
    <xf numFmtId="0" fontId="1" fillId="6" borderId="1" xfId="0" applyFont="1" applyFill="1" applyBorder="1" applyAlignment="1" applyProtection="1">
      <alignment horizontal="center" vertical="center"/>
      <protection hidden="1"/>
    </xf>
    <xf numFmtId="0" fontId="1" fillId="6" borderId="3" xfId="0" applyFont="1" applyFill="1" applyBorder="1" applyAlignment="1" applyProtection="1">
      <alignment horizontal="center" vertical="center"/>
      <protection hidden="1"/>
    </xf>
    <xf numFmtId="0" fontId="4" fillId="7" borderId="6" xfId="0" applyFont="1" applyFill="1" applyBorder="1" applyAlignment="1" applyProtection="1">
      <alignment horizontal="center" vertical="center"/>
      <protection hidden="1"/>
    </xf>
    <xf numFmtId="0" fontId="4" fillId="7" borderId="11" xfId="0" applyFont="1" applyFill="1" applyBorder="1" applyAlignment="1" applyProtection="1">
      <alignment horizontal="center" vertical="center"/>
      <protection hidden="1"/>
    </xf>
    <xf numFmtId="0" fontId="1" fillId="2" borderId="11" xfId="0" applyFont="1" applyFill="1" applyBorder="1" applyAlignment="1" applyProtection="1">
      <alignment horizontal="left" vertical="center" wrapText="1" indent="1"/>
      <protection hidden="1"/>
    </xf>
    <xf numFmtId="164" fontId="3" fillId="2" borderId="11" xfId="0" applyNumberFormat="1" applyFont="1" applyFill="1" applyBorder="1" applyAlignment="1" applyProtection="1">
      <alignment horizontal="center" vertical="center"/>
      <protection hidden="1"/>
    </xf>
    <xf numFmtId="0" fontId="2" fillId="8" borderId="11" xfId="0" applyFont="1" applyFill="1" applyBorder="1" applyAlignment="1" applyProtection="1">
      <alignment horizontal="left" vertical="center" indent="1"/>
      <protection hidden="1"/>
    </xf>
    <xf numFmtId="164" fontId="5" fillId="8" borderId="11" xfId="0" applyNumberFormat="1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vertical="center"/>
      <protection hidden="1"/>
    </xf>
    <xf numFmtId="0" fontId="2" fillId="4" borderId="12" xfId="0" applyFont="1" applyFill="1" applyBorder="1" applyAlignment="1" applyProtection="1">
      <alignment vertical="center"/>
      <protection hidden="1"/>
    </xf>
    <xf numFmtId="0" fontId="3" fillId="4" borderId="12" xfId="0" applyFont="1" applyFill="1" applyBorder="1" applyAlignment="1" applyProtection="1">
      <alignment vertical="center"/>
      <protection hidden="1"/>
    </xf>
    <xf numFmtId="0" fontId="3" fillId="4" borderId="10" xfId="0" applyFont="1" applyFill="1" applyBorder="1" applyAlignment="1" applyProtection="1">
      <alignment vertical="center"/>
      <protection hidden="1"/>
    </xf>
    <xf numFmtId="0" fontId="3" fillId="5" borderId="0" xfId="0" applyFont="1" applyFill="1" applyAlignment="1" applyProtection="1">
      <alignment vertical="center"/>
      <protection hidden="1"/>
    </xf>
    <xf numFmtId="49" fontId="3" fillId="2" borderId="9" xfId="0" applyNumberFormat="1" applyFont="1" applyFill="1" applyBorder="1" applyProtection="1">
      <protection hidden="1"/>
    </xf>
    <xf numFmtId="49" fontId="3" fillId="2" borderId="12" xfId="0" applyNumberFormat="1" applyFont="1" applyFill="1" applyBorder="1" applyProtection="1">
      <protection hidden="1"/>
    </xf>
    <xf numFmtId="49" fontId="3" fillId="5" borderId="12" xfId="0" applyNumberFormat="1" applyFont="1" applyFill="1" applyBorder="1" applyProtection="1">
      <protection hidden="1"/>
    </xf>
    <xf numFmtId="49" fontId="3" fillId="5" borderId="10" xfId="0" applyNumberFormat="1" applyFont="1" applyFill="1" applyBorder="1" applyProtection="1">
      <protection hidden="1"/>
    </xf>
    <xf numFmtId="49" fontId="3" fillId="5" borderId="0" xfId="0" applyNumberFormat="1" applyFont="1" applyFill="1" applyProtection="1">
      <protection hidden="1"/>
    </xf>
    <xf numFmtId="49" fontId="1" fillId="2" borderId="4" xfId="0" applyNumberFormat="1" applyFont="1" applyFill="1" applyBorder="1" applyProtection="1">
      <protection hidden="1"/>
    </xf>
    <xf numFmtId="49" fontId="1" fillId="5" borderId="0" xfId="0" applyNumberFormat="1" applyFont="1" applyFill="1" applyProtection="1">
      <protection hidden="1"/>
    </xf>
    <xf numFmtId="44" fontId="6" fillId="3" borderId="11" xfId="0" applyNumberFormat="1" applyFont="1" applyFill="1" applyBorder="1" applyAlignment="1" applyProtection="1">
      <alignment vertical="top"/>
      <protection locked="0" hidden="1"/>
    </xf>
    <xf numFmtId="49" fontId="3" fillId="2" borderId="0" xfId="0" applyNumberFormat="1" applyFont="1" applyFill="1" applyProtection="1">
      <protection hidden="1"/>
    </xf>
    <xf numFmtId="49" fontId="3" fillId="5" borderId="5" xfId="0" applyNumberFormat="1" applyFont="1" applyFill="1" applyBorder="1" applyProtection="1">
      <protection hidden="1"/>
    </xf>
    <xf numFmtId="44" fontId="6" fillId="5" borderId="0" xfId="0" applyNumberFormat="1" applyFont="1" applyFill="1" applyAlignment="1" applyProtection="1">
      <alignment vertical="top"/>
      <protection locked="0" hidden="1"/>
    </xf>
    <xf numFmtId="49" fontId="3" fillId="2" borderId="4" xfId="0" applyNumberFormat="1" applyFont="1" applyFill="1" applyBorder="1" applyProtection="1">
      <protection hidden="1"/>
    </xf>
    <xf numFmtId="49" fontId="3" fillId="2" borderId="6" xfId="0" applyNumberFormat="1" applyFont="1" applyFill="1" applyBorder="1" applyProtection="1">
      <protection hidden="1"/>
    </xf>
    <xf numFmtId="49" fontId="3" fillId="2" borderId="7" xfId="0" applyNumberFormat="1" applyFont="1" applyFill="1" applyBorder="1" applyProtection="1">
      <protection hidden="1"/>
    </xf>
    <xf numFmtId="0" fontId="3" fillId="2" borderId="7" xfId="0" applyFont="1" applyFill="1" applyBorder="1" applyProtection="1">
      <protection hidden="1"/>
    </xf>
    <xf numFmtId="0" fontId="3" fillId="2" borderId="8" xfId="0" applyFont="1" applyFill="1" applyBorder="1" applyProtection="1">
      <protection hidden="1"/>
    </xf>
    <xf numFmtId="0" fontId="2" fillId="4" borderId="9" xfId="0" applyFont="1" applyFill="1" applyBorder="1" applyAlignment="1" applyProtection="1">
      <alignment horizontal="centerContinuous" vertical="center" wrapText="1"/>
      <protection hidden="1"/>
    </xf>
    <xf numFmtId="0" fontId="2" fillId="4" borderId="12" xfId="0" applyFont="1" applyFill="1" applyBorder="1" applyAlignment="1" applyProtection="1">
      <alignment horizontal="centerContinuous" vertical="center" wrapText="1"/>
      <protection hidden="1"/>
    </xf>
    <xf numFmtId="0" fontId="4" fillId="7" borderId="6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left" vertical="center"/>
      <protection hidden="1"/>
    </xf>
    <xf numFmtId="44" fontId="6" fillId="3" borderId="11" xfId="0" applyNumberFormat="1" applyFont="1" applyFill="1" applyBorder="1" applyAlignment="1" applyProtection="1">
      <alignment horizontal="center" vertical="top"/>
      <protection locked="0" hidden="1"/>
    </xf>
    <xf numFmtId="44" fontId="1" fillId="5" borderId="11" xfId="0" applyNumberFormat="1" applyFont="1" applyFill="1" applyBorder="1" applyAlignment="1" applyProtection="1">
      <alignment vertical="top"/>
      <protection locked="0" hidden="1"/>
    </xf>
    <xf numFmtId="0" fontId="2" fillId="9" borderId="6" xfId="0" applyFont="1" applyFill="1" applyBorder="1" applyAlignment="1" applyProtection="1">
      <alignment horizontal="left" vertical="center" wrapText="1" indent="8"/>
      <protection hidden="1"/>
    </xf>
    <xf numFmtId="167" fontId="6" fillId="3" borderId="11" xfId="0" applyNumberFormat="1" applyFont="1" applyFill="1" applyBorder="1" applyAlignment="1" applyProtection="1">
      <alignment vertical="top"/>
      <protection locked="0" hidden="1"/>
    </xf>
    <xf numFmtId="49" fontId="3" fillId="5" borderId="7" xfId="0" applyNumberFormat="1" applyFont="1" applyFill="1" applyBorder="1" applyProtection="1">
      <protection hidden="1"/>
    </xf>
    <xf numFmtId="49" fontId="3" fillId="5" borderId="8" xfId="0" applyNumberFormat="1" applyFont="1" applyFill="1" applyBorder="1" applyProtection="1">
      <protection hidden="1"/>
    </xf>
    <xf numFmtId="0" fontId="4" fillId="7" borderId="6" xfId="0" applyFont="1" applyFill="1" applyBorder="1" applyAlignment="1" applyProtection="1">
      <alignment horizontal="left" vertical="center" wrapText="1" indent="1"/>
      <protection hidden="1"/>
    </xf>
    <xf numFmtId="0" fontId="1" fillId="2" borderId="11" xfId="0" applyFont="1" applyFill="1" applyBorder="1" applyAlignment="1" applyProtection="1">
      <alignment horizontal="left" vertical="center" indent="1"/>
      <protection hidden="1"/>
    </xf>
    <xf numFmtId="0" fontId="2" fillId="4" borderId="1" xfId="0" applyFont="1" applyFill="1" applyBorder="1" applyAlignment="1" applyProtection="1">
      <alignment vertical="center"/>
      <protection hidden="1"/>
    </xf>
    <xf numFmtId="0" fontId="2" fillId="4" borderId="2" xfId="0" applyFont="1" applyFill="1" applyBorder="1" applyAlignment="1" applyProtection="1">
      <alignment vertical="center"/>
      <protection hidden="1"/>
    </xf>
    <xf numFmtId="0" fontId="3" fillId="4" borderId="2" xfId="0" applyFont="1" applyFill="1" applyBorder="1" applyAlignment="1" applyProtection="1">
      <alignment vertical="center"/>
      <protection hidden="1"/>
    </xf>
    <xf numFmtId="0" fontId="3" fillId="4" borderId="3" xfId="0" applyFont="1" applyFill="1" applyBorder="1" applyAlignment="1" applyProtection="1">
      <alignment vertical="center"/>
      <protection hidden="1"/>
    </xf>
    <xf numFmtId="49" fontId="3" fillId="2" borderId="5" xfId="0" applyNumberFormat="1" applyFont="1" applyFill="1" applyBorder="1" applyProtection="1">
      <protection hidden="1"/>
    </xf>
    <xf numFmtId="0" fontId="3" fillId="2" borderId="6" xfId="0" applyFont="1" applyFill="1" applyBorder="1" applyProtection="1">
      <protection hidden="1"/>
    </xf>
    <xf numFmtId="165" fontId="1" fillId="5" borderId="11" xfId="0" applyNumberFormat="1" applyFont="1" applyFill="1" applyBorder="1" applyAlignment="1" applyProtection="1">
      <alignment vertical="top"/>
      <protection locked="0" hidden="1"/>
    </xf>
    <xf numFmtId="0" fontId="3" fillId="7" borderId="1" xfId="0" applyFont="1" applyFill="1" applyBorder="1" applyProtection="1">
      <protection hidden="1"/>
    </xf>
    <xf numFmtId="0" fontId="4" fillId="7" borderId="1" xfId="0" applyFont="1" applyFill="1" applyBorder="1" applyAlignment="1" applyProtection="1">
      <alignment horizontal="right" vertical="center"/>
      <protection hidden="1"/>
    </xf>
    <xf numFmtId="44" fontId="5" fillId="8" borderId="3" xfId="0" applyNumberFormat="1" applyFont="1" applyFill="1" applyBorder="1"/>
    <xf numFmtId="49" fontId="1" fillId="2" borderId="4" xfId="0" quotePrefix="1" applyNumberFormat="1" applyFont="1" applyFill="1" applyBorder="1" applyProtection="1">
      <protection hidden="1"/>
    </xf>
    <xf numFmtId="49" fontId="1" fillId="2" borderId="0" xfId="0" quotePrefix="1" applyNumberFormat="1" applyFont="1" applyFill="1" applyProtection="1">
      <protection hidden="1"/>
    </xf>
    <xf numFmtId="0" fontId="1" fillId="6" borderId="2" xfId="0" applyFont="1" applyFill="1" applyBorder="1" applyAlignment="1" applyProtection="1">
      <alignment horizontal="center" vertical="center"/>
      <protection hidden="1"/>
    </xf>
    <xf numFmtId="167" fontId="6" fillId="3" borderId="16" xfId="0" applyNumberFormat="1" applyFont="1" applyFill="1" applyBorder="1" applyAlignment="1" applyProtection="1">
      <alignment vertical="top"/>
      <protection locked="0" hidden="1"/>
    </xf>
    <xf numFmtId="44" fontId="6" fillId="3" borderId="16" xfId="0" applyNumberFormat="1" applyFont="1" applyFill="1" applyBorder="1" applyAlignment="1" applyProtection="1">
      <alignment vertical="top"/>
      <protection locked="0" hidden="1"/>
    </xf>
    <xf numFmtId="0" fontId="2" fillId="9" borderId="1" xfId="0" applyFont="1" applyFill="1" applyBorder="1" applyAlignment="1" applyProtection="1">
      <alignment horizontal="left" vertical="center" wrapText="1" indent="8"/>
      <protection hidden="1"/>
    </xf>
    <xf numFmtId="0" fontId="2" fillId="9" borderId="1" xfId="0" applyFont="1" applyFill="1" applyBorder="1" applyAlignment="1" applyProtection="1">
      <alignment horizontal="left" vertical="center" wrapText="1" indent="9"/>
      <protection hidden="1"/>
    </xf>
    <xf numFmtId="0" fontId="2" fillId="9" borderId="3" xfId="0" applyFont="1" applyFill="1" applyBorder="1" applyAlignment="1" applyProtection="1">
      <alignment horizontal="left" vertical="center" wrapText="1"/>
      <protection hidden="1"/>
    </xf>
    <xf numFmtId="44" fontId="2" fillId="9" borderId="3" xfId="0" applyNumberFormat="1" applyFont="1" applyFill="1" applyBorder="1" applyAlignment="1" applyProtection="1">
      <alignment horizontal="left" vertical="center" wrapText="1" indent="8"/>
      <protection hidden="1"/>
    </xf>
    <xf numFmtId="44" fontId="7" fillId="10" borderId="11" xfId="0" applyNumberFormat="1" applyFont="1" applyFill="1" applyBorder="1" applyAlignment="1" applyProtection="1">
      <alignment horizontal="center" vertical="center"/>
      <protection hidden="1"/>
    </xf>
    <xf numFmtId="165" fontId="7" fillId="7" borderId="1" xfId="0" applyNumberFormat="1" applyFont="1" applyFill="1" applyBorder="1" applyProtection="1">
      <protection hidden="1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44" fontId="1" fillId="9" borderId="11" xfId="0" applyNumberFormat="1" applyFont="1" applyFill="1" applyBorder="1" applyAlignment="1" applyProtection="1">
      <alignment vertical="top"/>
      <protection locked="0" hidden="1"/>
    </xf>
    <xf numFmtId="0" fontId="4" fillId="10" borderId="1" xfId="0" applyFont="1" applyFill="1" applyBorder="1" applyAlignment="1" applyProtection="1">
      <alignment horizontal="left" indent="37"/>
      <protection hidden="1"/>
    </xf>
    <xf numFmtId="0" fontId="4" fillId="10" borderId="2" xfId="0" applyFont="1" applyFill="1" applyBorder="1" applyAlignment="1" applyProtection="1">
      <alignment horizontal="left" indent="37"/>
      <protection hidden="1"/>
    </xf>
    <xf numFmtId="44" fontId="4" fillId="10" borderId="11" xfId="0" applyNumberFormat="1" applyFont="1" applyFill="1" applyBorder="1"/>
    <xf numFmtId="49" fontId="1" fillId="2" borderId="0" xfId="0" applyNumberFormat="1" applyFont="1" applyFill="1" applyProtection="1">
      <protection hidden="1"/>
    </xf>
    <xf numFmtId="0" fontId="4" fillId="7" borderId="17" xfId="0" applyFont="1" applyFill="1" applyBorder="1" applyAlignment="1" applyProtection="1">
      <alignment horizontal="center" vertical="center"/>
      <protection hidden="1"/>
    </xf>
    <xf numFmtId="0" fontId="1" fillId="3" borderId="14" xfId="0" applyFont="1" applyFill="1" applyBorder="1" applyAlignment="1" applyProtection="1">
      <alignment horizontal="left" vertical="top"/>
      <protection hidden="1"/>
    </xf>
    <xf numFmtId="0" fontId="1" fillId="3" borderId="15" xfId="0" applyFont="1" applyFill="1" applyBorder="1" applyAlignment="1" applyProtection="1">
      <alignment horizontal="left" vertical="top"/>
      <protection hidden="1"/>
    </xf>
    <xf numFmtId="0" fontId="4" fillId="10" borderId="1" xfId="0" applyFont="1" applyFill="1" applyBorder="1" applyAlignment="1" applyProtection="1">
      <alignment horizontal="left" vertical="center" indent="32"/>
      <protection hidden="1"/>
    </xf>
    <xf numFmtId="0" fontId="4" fillId="10" borderId="2" xfId="0" applyFont="1" applyFill="1" applyBorder="1" applyAlignment="1">
      <alignment horizontal="left" vertical="center" indent="32"/>
    </xf>
    <xf numFmtId="0" fontId="2" fillId="4" borderId="1" xfId="0" applyFont="1" applyFill="1" applyBorder="1" applyAlignment="1" applyProtection="1">
      <alignment horizontal="left" vertical="center"/>
      <protection hidden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6" borderId="1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center"/>
      <protection hidden="1"/>
    </xf>
    <xf numFmtId="0" fontId="2" fillId="4" borderId="2" xfId="0" applyFont="1" applyFill="1" applyBorder="1" applyAlignment="1" applyProtection="1">
      <alignment vertical="center"/>
      <protection hidden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4" borderId="1" xfId="0" applyFont="1" applyFill="1" applyBorder="1" applyAlignment="1" applyProtection="1">
      <alignment horizontal="left" vertical="center" wrapText="1"/>
      <protection hidden="1"/>
    </xf>
    <xf numFmtId="0" fontId="2" fillId="4" borderId="2" xfId="0" applyFont="1" applyFill="1" applyBorder="1" applyAlignment="1" applyProtection="1">
      <alignment horizontal="left" vertical="center" wrapText="1"/>
      <protection hidden="1"/>
    </xf>
    <xf numFmtId="0" fontId="2" fillId="6" borderId="2" xfId="0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center" vertical="center"/>
    </xf>
  </cellXfs>
  <cellStyles count="6">
    <cellStyle name="Euro" xfId="2" xr:uid="{00000000-0005-0000-0000-000000000000}"/>
    <cellStyle name="Komma 2" xfId="3" xr:uid="{00000000-0005-0000-0000-000001000000}"/>
    <cellStyle name="Procent 2" xfId="4" xr:uid="{00000000-0005-0000-0000-000002000000}"/>
    <cellStyle name="Standaard" xfId="0" builtinId="0"/>
    <cellStyle name="Standaard 2" xfId="1" xr:uid="{00000000-0005-0000-0000-000004000000}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6"/>
  <sheetViews>
    <sheetView workbookViewId="0">
      <selection activeCell="B22" sqref="B22"/>
    </sheetView>
  </sheetViews>
  <sheetFormatPr defaultColWidth="9.140625" defaultRowHeight="12.75" x14ac:dyDescent="0.2"/>
  <cols>
    <col min="1" max="1" width="14" style="4" customWidth="1"/>
    <col min="2" max="2" width="91.28515625" style="4" bestFit="1" customWidth="1"/>
    <col min="3" max="3" width="24.42578125" style="4" customWidth="1"/>
    <col min="4" max="4" width="23" style="4" customWidth="1"/>
    <col min="5" max="5" width="38.85546875" style="4" customWidth="1"/>
    <col min="6" max="16384" width="9.140625" style="4"/>
  </cols>
  <sheetData>
    <row r="1" spans="1:35" x14ac:dyDescent="0.2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spans="1:35" x14ac:dyDescent="0.2">
      <c r="A2" s="5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25.5" customHeight="1" x14ac:dyDescent="0.2">
      <c r="A3" s="6" t="s">
        <v>1</v>
      </c>
      <c r="B3" s="7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5" x14ac:dyDescent="0.2">
      <c r="A4" s="5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5" x14ac:dyDescent="0.2">
      <c r="A5" s="2"/>
      <c r="B5" s="2"/>
      <c r="C5" s="2"/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5" x14ac:dyDescent="0.2">
      <c r="A6" s="2"/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5" x14ac:dyDescent="0.2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5" x14ac:dyDescent="0.2">
      <c r="A8" s="2"/>
      <c r="B8" s="8" t="s">
        <v>0</v>
      </c>
      <c r="C8" s="9"/>
      <c r="D8" s="2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5" x14ac:dyDescent="0.2">
      <c r="A9" s="2"/>
      <c r="B9" s="10"/>
      <c r="C9" s="11"/>
      <c r="D9" s="2"/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5" x14ac:dyDescent="0.2">
      <c r="A10" s="2"/>
      <c r="B10" s="12"/>
      <c r="C10" s="13" t="s">
        <v>2</v>
      </c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5" ht="24.75" customHeight="1" x14ac:dyDescent="0.2">
      <c r="A11" s="2"/>
      <c r="B11" s="14" t="s">
        <v>3</v>
      </c>
      <c r="C11" s="15">
        <f>'Prijselement 1'!F147</f>
        <v>0</v>
      </c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5" ht="24.75" customHeight="1" x14ac:dyDescent="0.2">
      <c r="A12" s="2"/>
      <c r="B12" s="14" t="s">
        <v>4</v>
      </c>
      <c r="C12" s="15">
        <f>'Prijselement 2'!E25</f>
        <v>0</v>
      </c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5" ht="18.75" customHeight="1" x14ac:dyDescent="0.2">
      <c r="A13" s="2"/>
      <c r="B13" s="14" t="s">
        <v>52</v>
      </c>
      <c r="C13" s="15">
        <f>'prijselement 3'!E15</f>
        <v>0</v>
      </c>
      <c r="D13" s="2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5" ht="21" customHeight="1" x14ac:dyDescent="0.2">
      <c r="A14" s="3"/>
      <c r="B14" s="16" t="s">
        <v>5</v>
      </c>
      <c r="C14" s="17">
        <f>C11+C13</f>
        <v>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x14ac:dyDescent="0.2">
      <c r="A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x14ac:dyDescent="0.2"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x14ac:dyDescent="0.2"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x14ac:dyDescent="0.2"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x14ac:dyDescent="0.2"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x14ac:dyDescent="0.2"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x14ac:dyDescent="0.2"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x14ac:dyDescent="0.2"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x14ac:dyDescent="0.2"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x14ac:dyDescent="0.2"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x14ac:dyDescent="0.2"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97"/>
  <sheetViews>
    <sheetView topLeftCell="A5" zoomScaleNormal="100" workbookViewId="0">
      <selection activeCell="B8" sqref="B8"/>
    </sheetView>
  </sheetViews>
  <sheetFormatPr defaultColWidth="9.140625" defaultRowHeight="12.75" x14ac:dyDescent="0.2"/>
  <cols>
    <col min="1" max="1" width="5" style="4" customWidth="1"/>
    <col min="2" max="2" width="67" style="4" customWidth="1"/>
    <col min="3" max="3" width="46.5703125" style="4" bestFit="1" customWidth="1"/>
    <col min="4" max="4" width="25.28515625" style="4" customWidth="1"/>
    <col min="5" max="5" width="33" style="4" customWidth="1"/>
    <col min="6" max="6" width="24.5703125" style="4" customWidth="1"/>
    <col min="7" max="7" width="23" style="4" customWidth="1"/>
    <col min="8" max="8" width="24" style="4" customWidth="1"/>
    <col min="9" max="13" width="9.140625" style="4"/>
    <col min="14" max="14" width="60.42578125" style="4" customWidth="1"/>
    <col min="15" max="16384" width="9.140625" style="4"/>
  </cols>
  <sheetData>
    <row r="1" spans="1:42" x14ac:dyDescent="0.2">
      <c r="A1" s="1" t="str">
        <f>'Gunningscriterium prijs'!B11</f>
        <v>Prijselement 1: Calculatie voorbeeldproject realiseren bodemadviesapplicatie</v>
      </c>
      <c r="B1" s="2"/>
      <c r="C1" s="2"/>
      <c r="D1" s="2"/>
      <c r="E1" s="2"/>
      <c r="F1" s="6" t="s">
        <v>1</v>
      </c>
      <c r="G1" s="79"/>
      <c r="H1" s="8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2">
      <c r="A2" s="5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x14ac:dyDescent="0.2">
      <c r="A3" s="2"/>
      <c r="B3" s="18" t="s">
        <v>6</v>
      </c>
      <c r="C3" s="19"/>
      <c r="D3" s="19"/>
      <c r="E3" s="19"/>
      <c r="F3" s="19"/>
      <c r="G3" s="20"/>
      <c r="H3" s="20"/>
      <c r="I3" s="20"/>
      <c r="J3" s="20"/>
      <c r="K3" s="20"/>
      <c r="L3" s="20"/>
      <c r="M3" s="20"/>
      <c r="N3" s="21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x14ac:dyDescent="0.2">
      <c r="A4" s="2"/>
      <c r="B4" s="23"/>
      <c r="C4" s="24"/>
      <c r="D4" s="24"/>
      <c r="E4" s="24"/>
      <c r="F4" s="24"/>
      <c r="G4" s="25"/>
      <c r="H4" s="25"/>
      <c r="I4" s="25"/>
      <c r="J4" s="25"/>
      <c r="K4" s="25"/>
      <c r="L4" s="25"/>
      <c r="M4" s="25"/>
      <c r="N4" s="26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x14ac:dyDescent="0.2">
      <c r="A5" s="2"/>
      <c r="B5" s="28" t="s">
        <v>7</v>
      </c>
      <c r="C5" s="29"/>
      <c r="D5" s="29"/>
      <c r="E5" s="29"/>
      <c r="F5" s="30"/>
      <c r="G5" s="31"/>
      <c r="H5" s="27"/>
      <c r="I5" s="27"/>
      <c r="J5" s="31"/>
      <c r="K5" s="27"/>
      <c r="L5" s="27"/>
      <c r="M5" s="27"/>
      <c r="N5" s="32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x14ac:dyDescent="0.2">
      <c r="A6" s="2"/>
      <c r="B6" s="61" t="s">
        <v>8</v>
      </c>
      <c r="C6" s="62"/>
      <c r="D6" s="62"/>
      <c r="E6" s="62"/>
      <c r="F6" s="33"/>
      <c r="G6" s="31"/>
      <c r="H6" s="27"/>
      <c r="I6" s="27"/>
      <c r="J6" s="31"/>
      <c r="K6" s="27"/>
      <c r="L6" s="27"/>
      <c r="M6" s="27"/>
      <c r="N6" s="32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x14ac:dyDescent="0.2">
      <c r="A7" s="2"/>
      <c r="B7" s="34" t="s">
        <v>33</v>
      </c>
      <c r="C7" s="31"/>
      <c r="D7" s="31"/>
      <c r="E7" s="31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42" x14ac:dyDescent="0.2">
      <c r="A8" s="2"/>
      <c r="B8" s="34" t="s">
        <v>53</v>
      </c>
      <c r="C8" s="31"/>
      <c r="D8" s="31"/>
      <c r="E8" s="31"/>
      <c r="F8" s="31"/>
      <c r="G8" s="31"/>
      <c r="H8" s="27"/>
      <c r="I8" s="27"/>
      <c r="J8" s="31"/>
      <c r="K8" s="27"/>
      <c r="L8" s="27"/>
      <c r="M8" s="27"/>
      <c r="N8" s="32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2">
      <c r="A9" s="2"/>
      <c r="B9" s="35" t="s">
        <v>9</v>
      </c>
      <c r="C9" s="36"/>
      <c r="D9" s="36"/>
      <c r="E9" s="36"/>
      <c r="F9" s="36"/>
      <c r="G9" s="36"/>
      <c r="H9" s="47"/>
      <c r="I9" s="47"/>
      <c r="J9" s="36"/>
      <c r="K9" s="47"/>
      <c r="L9" s="47"/>
      <c r="M9" s="47"/>
      <c r="N9" s="48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x14ac:dyDescent="0.2">
      <c r="A10" s="2"/>
      <c r="B10" s="31"/>
      <c r="C10" s="31"/>
      <c r="D10" s="31"/>
      <c r="E10" s="31"/>
      <c r="F10" s="27"/>
      <c r="G10" s="27"/>
      <c r="H10" s="3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x14ac:dyDescent="0.2">
      <c r="A11" s="2"/>
      <c r="B11" s="2"/>
      <c r="C11" s="2"/>
      <c r="D11" s="2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ht="38.25" customHeight="1" x14ac:dyDescent="0.2">
      <c r="A12" s="2"/>
      <c r="B12" s="39" t="s">
        <v>3</v>
      </c>
      <c r="C12" s="40"/>
      <c r="D12" s="40"/>
      <c r="E12" s="40"/>
      <c r="F12" s="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x14ac:dyDescent="0.2">
      <c r="A13" s="2"/>
      <c r="B13" s="10"/>
      <c r="C13" s="63"/>
      <c r="D13" s="63"/>
      <c r="E13" s="63"/>
      <c r="F13" s="1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x14ac:dyDescent="0.2">
      <c r="A14" s="2"/>
      <c r="B14" s="41" t="s">
        <v>10</v>
      </c>
      <c r="C14" s="41" t="s">
        <v>11</v>
      </c>
      <c r="D14" s="41" t="s">
        <v>12</v>
      </c>
      <c r="E14" s="41" t="s">
        <v>13</v>
      </c>
      <c r="F14" s="13" t="s">
        <v>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ht="18.75" customHeight="1" x14ac:dyDescent="0.2">
      <c r="A15" s="2"/>
      <c r="B15" s="42" t="s">
        <v>14</v>
      </c>
      <c r="C15" s="43" t="s">
        <v>15</v>
      </c>
      <c r="D15" s="46"/>
      <c r="E15" s="30"/>
      <c r="F15" s="44">
        <f>D15*E15</f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ht="18.75" customHeight="1" x14ac:dyDescent="0.2">
      <c r="A16" s="2"/>
      <c r="B16" s="42" t="s">
        <v>14</v>
      </c>
      <c r="C16" s="43" t="s">
        <v>15</v>
      </c>
      <c r="D16" s="46"/>
      <c r="E16" s="30"/>
      <c r="F16" s="44">
        <f>D16*E16</f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ht="18.75" customHeight="1" x14ac:dyDescent="0.2">
      <c r="A17" s="2"/>
      <c r="B17" s="42" t="s">
        <v>14</v>
      </c>
      <c r="C17" s="43" t="s">
        <v>15</v>
      </c>
      <c r="D17" s="46"/>
      <c r="E17" s="30"/>
      <c r="F17" s="44">
        <f>D17*E17</f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ht="18.75" customHeight="1" x14ac:dyDescent="0.2">
      <c r="A18" s="2"/>
      <c r="B18" s="42" t="s">
        <v>14</v>
      </c>
      <c r="C18" s="43" t="s">
        <v>15</v>
      </c>
      <c r="D18" s="46"/>
      <c r="E18" s="30"/>
      <c r="F18" s="44">
        <f>D18*E18</f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ht="18.75" customHeight="1" x14ac:dyDescent="0.2">
      <c r="A19" s="2"/>
      <c r="B19" s="42" t="s">
        <v>14</v>
      </c>
      <c r="C19" s="43" t="s">
        <v>15</v>
      </c>
      <c r="D19" s="64"/>
      <c r="E19" s="65"/>
      <c r="F19" s="44">
        <f>D19*E19</f>
        <v>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ht="22.5" customHeight="1" x14ac:dyDescent="0.2">
      <c r="A20" s="2"/>
      <c r="B20" s="45"/>
      <c r="C20" s="66"/>
      <c r="D20" s="67" t="s">
        <v>16</v>
      </c>
      <c r="E20" s="68" t="str">
        <f>B14</f>
        <v>Prijs voor sprint 1 (3 weken sprint)</v>
      </c>
      <c r="F20" s="69">
        <f>SUM(F15:F19)</f>
        <v>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x14ac:dyDescent="0.2">
      <c r="A21" s="2"/>
      <c r="B21" s="41" t="s">
        <v>17</v>
      </c>
      <c r="C21" s="41" t="s">
        <v>11</v>
      </c>
      <c r="D21" s="41" t="s">
        <v>12</v>
      </c>
      <c r="E21" s="41" t="s">
        <v>13</v>
      </c>
      <c r="F21" s="13" t="s">
        <v>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ht="18.75" customHeight="1" x14ac:dyDescent="0.2">
      <c r="A22" s="2"/>
      <c r="B22" s="42" t="s">
        <v>14</v>
      </c>
      <c r="C22" s="43" t="s">
        <v>15</v>
      </c>
      <c r="D22" s="46"/>
      <c r="E22" s="30"/>
      <c r="F22" s="44">
        <f>D22*E22</f>
        <v>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ht="18.75" customHeight="1" x14ac:dyDescent="0.2">
      <c r="A23" s="2"/>
      <c r="B23" s="42" t="s">
        <v>14</v>
      </c>
      <c r="C23" s="43" t="s">
        <v>15</v>
      </c>
      <c r="D23" s="46"/>
      <c r="E23" s="30"/>
      <c r="F23" s="44">
        <f>D23*E23</f>
        <v>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ht="18.75" customHeight="1" x14ac:dyDescent="0.2">
      <c r="A24" s="2"/>
      <c r="B24" s="42" t="s">
        <v>14</v>
      </c>
      <c r="C24" s="43" t="s">
        <v>15</v>
      </c>
      <c r="D24" s="46"/>
      <c r="E24" s="30"/>
      <c r="F24" s="44">
        <f>D24*E24</f>
        <v>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ht="18.75" customHeight="1" x14ac:dyDescent="0.2">
      <c r="A25" s="2"/>
      <c r="B25" s="42" t="s">
        <v>14</v>
      </c>
      <c r="C25" s="43" t="s">
        <v>15</v>
      </c>
      <c r="D25" s="46"/>
      <c r="E25" s="30"/>
      <c r="F25" s="44">
        <f>D25*E25</f>
        <v>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ht="18.75" customHeight="1" x14ac:dyDescent="0.2">
      <c r="A26" s="2"/>
      <c r="B26" s="42" t="s">
        <v>14</v>
      </c>
      <c r="C26" s="43" t="s">
        <v>15</v>
      </c>
      <c r="D26" s="64"/>
      <c r="E26" s="65"/>
      <c r="F26" s="44">
        <f>D26*E26</f>
        <v>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ht="22.5" customHeight="1" x14ac:dyDescent="0.2">
      <c r="A27" s="2"/>
      <c r="B27" s="45"/>
      <c r="C27" s="66"/>
      <c r="D27" s="67" t="s">
        <v>16</v>
      </c>
      <c r="E27" s="68" t="str">
        <f>B21</f>
        <v>Prijs voor sprint 2 (3 weken sprint)</v>
      </c>
      <c r="F27" s="69">
        <f>SUM(F22:F26)</f>
        <v>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x14ac:dyDescent="0.2">
      <c r="A28" s="2"/>
      <c r="B28" s="41" t="s">
        <v>18</v>
      </c>
      <c r="C28" s="41" t="s">
        <v>11</v>
      </c>
      <c r="D28" s="41" t="s">
        <v>12</v>
      </c>
      <c r="E28" s="41" t="s">
        <v>13</v>
      </c>
      <c r="F28" s="13" t="s">
        <v>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ht="18.75" customHeight="1" x14ac:dyDescent="0.2">
      <c r="A29" s="2"/>
      <c r="B29" s="42" t="s">
        <v>14</v>
      </c>
      <c r="C29" s="43" t="s">
        <v>15</v>
      </c>
      <c r="D29" s="46"/>
      <c r="E29" s="30"/>
      <c r="F29" s="44">
        <f>D29*E29</f>
        <v>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ht="18.75" customHeight="1" x14ac:dyDescent="0.2">
      <c r="A30" s="2"/>
      <c r="B30" s="42" t="s">
        <v>14</v>
      </c>
      <c r="C30" s="43" t="s">
        <v>15</v>
      </c>
      <c r="D30" s="46"/>
      <c r="E30" s="30"/>
      <c r="F30" s="44">
        <f>D30*E30</f>
        <v>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ht="18.75" customHeight="1" x14ac:dyDescent="0.2">
      <c r="A31" s="2"/>
      <c r="B31" s="42" t="s">
        <v>14</v>
      </c>
      <c r="C31" s="43" t="s">
        <v>15</v>
      </c>
      <c r="D31" s="46"/>
      <c r="E31" s="30"/>
      <c r="F31" s="44">
        <f>D31*E31</f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ht="18.75" customHeight="1" x14ac:dyDescent="0.2">
      <c r="A32" s="2"/>
      <c r="B32" s="42" t="s">
        <v>14</v>
      </c>
      <c r="C32" s="43" t="s">
        <v>15</v>
      </c>
      <c r="D32" s="46"/>
      <c r="E32" s="30"/>
      <c r="F32" s="44">
        <f>D32*E32</f>
        <v>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ht="18.75" customHeight="1" x14ac:dyDescent="0.2">
      <c r="A33" s="2"/>
      <c r="B33" s="42" t="s">
        <v>14</v>
      </c>
      <c r="C33" s="43" t="s">
        <v>15</v>
      </c>
      <c r="D33" s="64"/>
      <c r="E33" s="65"/>
      <c r="F33" s="44">
        <f>D33*E33</f>
        <v>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ht="22.5" customHeight="1" x14ac:dyDescent="0.2">
      <c r="A34" s="2"/>
      <c r="B34" s="45"/>
      <c r="C34" s="66"/>
      <c r="D34" s="67" t="s">
        <v>16</v>
      </c>
      <c r="E34" s="68" t="str">
        <f>B28</f>
        <v>Prijs voor sprint 3 (3 weken sprint)</v>
      </c>
      <c r="F34" s="69">
        <f>SUM(F29:F33)</f>
        <v>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x14ac:dyDescent="0.2">
      <c r="A35" s="2"/>
      <c r="B35" s="41" t="s">
        <v>19</v>
      </c>
      <c r="C35" s="41" t="s">
        <v>11</v>
      </c>
      <c r="D35" s="41" t="s">
        <v>12</v>
      </c>
      <c r="E35" s="41" t="s">
        <v>13</v>
      </c>
      <c r="F35" s="13" t="s">
        <v>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ht="18.75" customHeight="1" x14ac:dyDescent="0.2">
      <c r="A36" s="2"/>
      <c r="B36" s="42" t="s">
        <v>14</v>
      </c>
      <c r="C36" s="43" t="s">
        <v>15</v>
      </c>
      <c r="D36" s="46"/>
      <c r="E36" s="30"/>
      <c r="F36" s="44">
        <f>D36*E36</f>
        <v>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ht="18.75" customHeight="1" x14ac:dyDescent="0.2">
      <c r="A37" s="2"/>
      <c r="B37" s="42" t="s">
        <v>14</v>
      </c>
      <c r="C37" s="43" t="s">
        <v>15</v>
      </c>
      <c r="D37" s="46"/>
      <c r="E37" s="30"/>
      <c r="F37" s="44">
        <f>D37*E37</f>
        <v>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ht="18.75" customHeight="1" x14ac:dyDescent="0.2">
      <c r="A38" s="2"/>
      <c r="B38" s="42" t="s">
        <v>14</v>
      </c>
      <c r="C38" s="43" t="s">
        <v>15</v>
      </c>
      <c r="D38" s="46"/>
      <c r="E38" s="30"/>
      <c r="F38" s="44">
        <f>D38*E38</f>
        <v>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ht="18.75" customHeight="1" x14ac:dyDescent="0.2">
      <c r="A39" s="2"/>
      <c r="B39" s="42" t="s">
        <v>14</v>
      </c>
      <c r="C39" s="43" t="s">
        <v>15</v>
      </c>
      <c r="D39" s="46"/>
      <c r="E39" s="30"/>
      <c r="F39" s="44">
        <f>D39*E39</f>
        <v>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ht="18.75" customHeight="1" x14ac:dyDescent="0.2">
      <c r="A40" s="2"/>
      <c r="B40" s="42" t="s">
        <v>14</v>
      </c>
      <c r="C40" s="43" t="s">
        <v>15</v>
      </c>
      <c r="D40" s="64"/>
      <c r="E40" s="65"/>
      <c r="F40" s="44">
        <f>D40*E40</f>
        <v>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ht="22.5" customHeight="1" x14ac:dyDescent="0.2">
      <c r="A41" s="2"/>
      <c r="B41" s="45"/>
      <c r="C41" s="66"/>
      <c r="D41" s="67" t="s">
        <v>16</v>
      </c>
      <c r="E41" s="68" t="str">
        <f>B35</f>
        <v>Prijs voor sprint 4 (3 weken sprint)</v>
      </c>
      <c r="F41" s="69">
        <f>SUM(F36:F40)</f>
        <v>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x14ac:dyDescent="0.2">
      <c r="A42" s="2"/>
      <c r="B42" s="41" t="s">
        <v>20</v>
      </c>
      <c r="C42" s="41" t="s">
        <v>11</v>
      </c>
      <c r="D42" s="41" t="s">
        <v>12</v>
      </c>
      <c r="E42" s="41" t="s">
        <v>13</v>
      </c>
      <c r="F42" s="13" t="s">
        <v>2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ht="18.75" customHeight="1" x14ac:dyDescent="0.2">
      <c r="A43" s="2"/>
      <c r="B43" s="42" t="s">
        <v>14</v>
      </c>
      <c r="C43" s="43" t="s">
        <v>15</v>
      </c>
      <c r="D43" s="46"/>
      <c r="E43" s="30"/>
      <c r="F43" s="44">
        <f>D43*E43</f>
        <v>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ht="18.75" customHeight="1" x14ac:dyDescent="0.2">
      <c r="A44" s="2"/>
      <c r="B44" s="42" t="s">
        <v>14</v>
      </c>
      <c r="C44" s="43" t="s">
        <v>15</v>
      </c>
      <c r="D44" s="46"/>
      <c r="E44" s="30"/>
      <c r="F44" s="44">
        <f>D44*E44</f>
        <v>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ht="18.75" customHeight="1" x14ac:dyDescent="0.2">
      <c r="A45" s="2"/>
      <c r="B45" s="42" t="s">
        <v>14</v>
      </c>
      <c r="C45" s="43" t="s">
        <v>15</v>
      </c>
      <c r="D45" s="46"/>
      <c r="E45" s="30"/>
      <c r="F45" s="44">
        <f>D45*E45</f>
        <v>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ht="18.75" customHeight="1" x14ac:dyDescent="0.2">
      <c r="A46" s="2"/>
      <c r="B46" s="42" t="s">
        <v>14</v>
      </c>
      <c r="C46" s="43" t="s">
        <v>15</v>
      </c>
      <c r="D46" s="46"/>
      <c r="E46" s="30"/>
      <c r="F46" s="44">
        <f>D46*E46</f>
        <v>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ht="18.75" customHeight="1" x14ac:dyDescent="0.2">
      <c r="A47" s="2"/>
      <c r="B47" s="42" t="s">
        <v>14</v>
      </c>
      <c r="C47" s="43" t="s">
        <v>15</v>
      </c>
      <c r="D47" s="64"/>
      <c r="E47" s="65"/>
      <c r="F47" s="44">
        <f>D47*E47</f>
        <v>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ht="22.5" customHeight="1" x14ac:dyDescent="0.2">
      <c r="A48" s="2"/>
      <c r="B48" s="45"/>
      <c r="C48" s="66"/>
      <c r="D48" s="67" t="s">
        <v>16</v>
      </c>
      <c r="E48" s="68" t="str">
        <f>B42</f>
        <v>Prijs voor sprint 5 (3 weken sprint)</v>
      </c>
      <c r="F48" s="69">
        <f>SUM(F43:F47)</f>
        <v>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x14ac:dyDescent="0.2">
      <c r="A49" s="2"/>
      <c r="B49" s="41" t="s">
        <v>21</v>
      </c>
      <c r="C49" s="41" t="s">
        <v>11</v>
      </c>
      <c r="D49" s="41" t="s">
        <v>12</v>
      </c>
      <c r="E49" s="41" t="s">
        <v>13</v>
      </c>
      <c r="F49" s="13" t="s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ht="18.75" customHeight="1" x14ac:dyDescent="0.2">
      <c r="A50" s="2"/>
      <c r="B50" s="42" t="s">
        <v>14</v>
      </c>
      <c r="C50" s="43" t="s">
        <v>15</v>
      </c>
      <c r="D50" s="46"/>
      <c r="E50" s="30"/>
      <c r="F50" s="44">
        <f>D50*E50</f>
        <v>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ht="18.75" customHeight="1" x14ac:dyDescent="0.2">
      <c r="A51" s="2"/>
      <c r="B51" s="42" t="s">
        <v>14</v>
      </c>
      <c r="C51" s="43" t="s">
        <v>15</v>
      </c>
      <c r="D51" s="46"/>
      <c r="E51" s="30"/>
      <c r="F51" s="44">
        <f>D51*E51</f>
        <v>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ht="18.75" customHeight="1" x14ac:dyDescent="0.2">
      <c r="A52" s="2"/>
      <c r="B52" s="42" t="s">
        <v>14</v>
      </c>
      <c r="C52" s="43" t="s">
        <v>15</v>
      </c>
      <c r="D52" s="46"/>
      <c r="E52" s="30"/>
      <c r="F52" s="44">
        <f>D52*E52</f>
        <v>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ht="18.75" customHeight="1" x14ac:dyDescent="0.2">
      <c r="A53" s="2"/>
      <c r="B53" s="42" t="s">
        <v>14</v>
      </c>
      <c r="C53" s="43" t="s">
        <v>15</v>
      </c>
      <c r="D53" s="46"/>
      <c r="E53" s="30"/>
      <c r="F53" s="44">
        <f>D53*E53</f>
        <v>0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ht="18.75" customHeight="1" x14ac:dyDescent="0.2">
      <c r="A54" s="2"/>
      <c r="B54" s="42" t="s">
        <v>14</v>
      </c>
      <c r="C54" s="43" t="s">
        <v>15</v>
      </c>
      <c r="D54" s="64"/>
      <c r="E54" s="65"/>
      <c r="F54" s="44">
        <f>D54*E54</f>
        <v>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ht="22.5" customHeight="1" x14ac:dyDescent="0.2">
      <c r="A55" s="2"/>
      <c r="B55" s="45"/>
      <c r="C55" s="66"/>
      <c r="D55" s="67" t="s">
        <v>16</v>
      </c>
      <c r="E55" s="68" t="str">
        <f>B49</f>
        <v>Prijs voor sprint 6 (3 weken sprint)</v>
      </c>
      <c r="F55" s="69">
        <f>SUM(F50:F54)</f>
        <v>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x14ac:dyDescent="0.2">
      <c r="A56" s="2"/>
      <c r="B56" s="41" t="s">
        <v>22</v>
      </c>
      <c r="C56" s="41" t="s">
        <v>11</v>
      </c>
      <c r="D56" s="41" t="s">
        <v>12</v>
      </c>
      <c r="E56" s="41" t="s">
        <v>13</v>
      </c>
      <c r="F56" s="13" t="s">
        <v>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ht="18.75" customHeight="1" x14ac:dyDescent="0.2">
      <c r="A57" s="2"/>
      <c r="B57" s="42" t="s">
        <v>14</v>
      </c>
      <c r="C57" s="43" t="s">
        <v>15</v>
      </c>
      <c r="D57" s="46"/>
      <c r="E57" s="30"/>
      <c r="F57" s="44">
        <f>D57*E57</f>
        <v>0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ht="18.75" customHeight="1" x14ac:dyDescent="0.2">
      <c r="A58" s="2"/>
      <c r="B58" s="42" t="s">
        <v>14</v>
      </c>
      <c r="C58" s="43" t="s">
        <v>15</v>
      </c>
      <c r="D58" s="46"/>
      <c r="E58" s="30"/>
      <c r="F58" s="44">
        <f>D58*E58</f>
        <v>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ht="18.75" customHeight="1" x14ac:dyDescent="0.2">
      <c r="A59" s="2"/>
      <c r="B59" s="42" t="s">
        <v>14</v>
      </c>
      <c r="C59" s="43" t="s">
        <v>15</v>
      </c>
      <c r="D59" s="46"/>
      <c r="E59" s="30"/>
      <c r="F59" s="44">
        <f>D59*E59</f>
        <v>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ht="18.75" customHeight="1" x14ac:dyDescent="0.2">
      <c r="A60" s="2"/>
      <c r="B60" s="42" t="s">
        <v>14</v>
      </c>
      <c r="C60" s="43" t="s">
        <v>15</v>
      </c>
      <c r="D60" s="46"/>
      <c r="E60" s="30"/>
      <c r="F60" s="44">
        <f>D60*E60</f>
        <v>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ht="18.75" customHeight="1" x14ac:dyDescent="0.2">
      <c r="A61" s="2"/>
      <c r="B61" s="42" t="s">
        <v>14</v>
      </c>
      <c r="C61" s="43" t="s">
        <v>15</v>
      </c>
      <c r="D61" s="64"/>
      <c r="E61" s="65"/>
      <c r="F61" s="44">
        <f>D61*E61</f>
        <v>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ht="22.5" customHeight="1" x14ac:dyDescent="0.2">
      <c r="A62" s="2"/>
      <c r="B62" s="45"/>
      <c r="C62" s="66"/>
      <c r="D62" s="67" t="s">
        <v>16</v>
      </c>
      <c r="E62" s="68" t="str">
        <f>B56</f>
        <v>Prijs voor sprint 7 (3 weken sprint)</v>
      </c>
      <c r="F62" s="69">
        <f>SUM(F57:F61)</f>
        <v>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x14ac:dyDescent="0.2">
      <c r="A63" s="2"/>
      <c r="B63" s="41" t="s">
        <v>23</v>
      </c>
      <c r="C63" s="41" t="s">
        <v>11</v>
      </c>
      <c r="D63" s="41" t="s">
        <v>12</v>
      </c>
      <c r="E63" s="41" t="s">
        <v>13</v>
      </c>
      <c r="F63" s="13" t="s">
        <v>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ht="18.75" customHeight="1" x14ac:dyDescent="0.2">
      <c r="A64" s="2"/>
      <c r="B64" s="42" t="s">
        <v>14</v>
      </c>
      <c r="C64" s="43" t="s">
        <v>15</v>
      </c>
      <c r="D64" s="46"/>
      <c r="E64" s="30"/>
      <c r="F64" s="44">
        <f>D64*E64</f>
        <v>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ht="18.75" customHeight="1" x14ac:dyDescent="0.2">
      <c r="A65" s="2"/>
      <c r="B65" s="42" t="s">
        <v>14</v>
      </c>
      <c r="C65" s="43" t="s">
        <v>15</v>
      </c>
      <c r="D65" s="46"/>
      <c r="E65" s="30"/>
      <c r="F65" s="44">
        <f>D65*E65</f>
        <v>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1:42" ht="18.75" customHeight="1" x14ac:dyDescent="0.2">
      <c r="A66" s="2"/>
      <c r="B66" s="42" t="s">
        <v>14</v>
      </c>
      <c r="C66" s="43" t="s">
        <v>15</v>
      </c>
      <c r="D66" s="46"/>
      <c r="E66" s="30"/>
      <c r="F66" s="44">
        <f>D66*E66</f>
        <v>0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1:42" ht="18.75" customHeight="1" x14ac:dyDescent="0.2">
      <c r="A67" s="2"/>
      <c r="B67" s="42" t="s">
        <v>14</v>
      </c>
      <c r="C67" s="43" t="s">
        <v>15</v>
      </c>
      <c r="D67" s="46"/>
      <c r="E67" s="30"/>
      <c r="F67" s="44">
        <f>D67*E67</f>
        <v>0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1:42" ht="18.75" customHeight="1" x14ac:dyDescent="0.2">
      <c r="A68" s="2"/>
      <c r="B68" s="42" t="s">
        <v>14</v>
      </c>
      <c r="C68" s="43" t="s">
        <v>15</v>
      </c>
      <c r="D68" s="64"/>
      <c r="E68" s="65"/>
      <c r="F68" s="44">
        <f>D68*E68</f>
        <v>0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1:42" ht="22.5" customHeight="1" x14ac:dyDescent="0.2">
      <c r="A69" s="2"/>
      <c r="B69" s="45"/>
      <c r="C69" s="66"/>
      <c r="D69" s="67" t="s">
        <v>16</v>
      </c>
      <c r="E69" s="68" t="str">
        <f>B63</f>
        <v>Prijs voor sprint 8 (3 weken sprint)</v>
      </c>
      <c r="F69" s="69">
        <f>SUM(F64:F68)</f>
        <v>0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1:42" x14ac:dyDescent="0.2">
      <c r="A70" s="2"/>
      <c r="B70" s="41" t="s">
        <v>24</v>
      </c>
      <c r="C70" s="41" t="s">
        <v>11</v>
      </c>
      <c r="D70" s="41" t="s">
        <v>12</v>
      </c>
      <c r="E70" s="41" t="s">
        <v>13</v>
      </c>
      <c r="F70" s="13" t="s">
        <v>2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1:42" ht="18.75" customHeight="1" x14ac:dyDescent="0.2">
      <c r="A71" s="2"/>
      <c r="B71" s="42" t="s">
        <v>14</v>
      </c>
      <c r="C71" s="43" t="s">
        <v>15</v>
      </c>
      <c r="D71" s="46"/>
      <c r="E71" s="30"/>
      <c r="F71" s="44">
        <f>D71*E71</f>
        <v>0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spans="1:42" ht="18.75" customHeight="1" x14ac:dyDescent="0.2">
      <c r="A72" s="2"/>
      <c r="B72" s="42" t="s">
        <v>14</v>
      </c>
      <c r="C72" s="43" t="s">
        <v>15</v>
      </c>
      <c r="D72" s="46"/>
      <c r="E72" s="30"/>
      <c r="F72" s="44">
        <f>D72*E72</f>
        <v>0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spans="1:42" ht="18.75" customHeight="1" x14ac:dyDescent="0.2">
      <c r="A73" s="2"/>
      <c r="B73" s="42" t="s">
        <v>14</v>
      </c>
      <c r="C73" s="43" t="s">
        <v>15</v>
      </c>
      <c r="D73" s="46"/>
      <c r="E73" s="30"/>
      <c r="F73" s="44">
        <f>D73*E73</f>
        <v>0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spans="1:42" ht="18.75" customHeight="1" x14ac:dyDescent="0.2">
      <c r="A74" s="2"/>
      <c r="B74" s="42" t="s">
        <v>14</v>
      </c>
      <c r="C74" s="43" t="s">
        <v>15</v>
      </c>
      <c r="D74" s="46"/>
      <c r="E74" s="30"/>
      <c r="F74" s="44">
        <f>D74*E74</f>
        <v>0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1:42" ht="18.75" customHeight="1" x14ac:dyDescent="0.2">
      <c r="A75" s="2"/>
      <c r="B75" s="42" t="s">
        <v>14</v>
      </c>
      <c r="C75" s="43" t="s">
        <v>15</v>
      </c>
      <c r="D75" s="64"/>
      <c r="E75" s="65"/>
      <c r="F75" s="44">
        <f>D75*E75</f>
        <v>0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1:42" ht="22.5" customHeight="1" x14ac:dyDescent="0.2">
      <c r="A76" s="2"/>
      <c r="B76" s="45"/>
      <c r="C76" s="66"/>
      <c r="D76" s="67" t="s">
        <v>16</v>
      </c>
      <c r="E76" s="68" t="str">
        <f>B70</f>
        <v>Prijs voor sprint 9 (3 weken sprint)</v>
      </c>
      <c r="F76" s="69">
        <f>SUM(F71:F75)</f>
        <v>0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1:42" x14ac:dyDescent="0.2">
      <c r="A77" s="2"/>
      <c r="B77" s="41" t="s">
        <v>25</v>
      </c>
      <c r="C77" s="41" t="s">
        <v>11</v>
      </c>
      <c r="D77" s="41" t="s">
        <v>12</v>
      </c>
      <c r="E77" s="41" t="s">
        <v>13</v>
      </c>
      <c r="F77" s="13" t="s">
        <v>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1:42" ht="18.75" customHeight="1" x14ac:dyDescent="0.2">
      <c r="A78" s="2"/>
      <c r="B78" s="42" t="s">
        <v>14</v>
      </c>
      <c r="C78" s="43" t="s">
        <v>15</v>
      </c>
      <c r="D78" s="46"/>
      <c r="E78" s="30"/>
      <c r="F78" s="44">
        <f>D78*E78</f>
        <v>0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1:42" ht="18.75" customHeight="1" x14ac:dyDescent="0.2">
      <c r="A79" s="2"/>
      <c r="B79" s="42" t="s">
        <v>14</v>
      </c>
      <c r="C79" s="43" t="s">
        <v>15</v>
      </c>
      <c r="D79" s="46"/>
      <c r="E79" s="30"/>
      <c r="F79" s="44">
        <f>D79*E79</f>
        <v>0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2" ht="18.75" customHeight="1" x14ac:dyDescent="0.2">
      <c r="A80" s="2"/>
      <c r="B80" s="42" t="s">
        <v>14</v>
      </c>
      <c r="C80" s="43" t="s">
        <v>15</v>
      </c>
      <c r="D80" s="46"/>
      <c r="E80" s="30"/>
      <c r="F80" s="44">
        <f>D80*E80</f>
        <v>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1:42" ht="18.75" customHeight="1" x14ac:dyDescent="0.2">
      <c r="A81" s="2"/>
      <c r="B81" s="42" t="s">
        <v>14</v>
      </c>
      <c r="C81" s="43" t="s">
        <v>15</v>
      </c>
      <c r="D81" s="46"/>
      <c r="E81" s="30"/>
      <c r="F81" s="44">
        <f>D81*E81</f>
        <v>0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1:42" ht="18.75" customHeight="1" x14ac:dyDescent="0.2">
      <c r="A82" s="2"/>
      <c r="B82" s="42" t="s">
        <v>14</v>
      </c>
      <c r="C82" s="43" t="s">
        <v>15</v>
      </c>
      <c r="D82" s="64"/>
      <c r="E82" s="65"/>
      <c r="F82" s="44">
        <f>D82*E82</f>
        <v>0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1:42" ht="22.5" customHeight="1" x14ac:dyDescent="0.2">
      <c r="A83" s="2"/>
      <c r="B83" s="45"/>
      <c r="C83" s="66"/>
      <c r="D83" s="67" t="s">
        <v>16</v>
      </c>
      <c r="E83" s="68" t="str">
        <f>B77</f>
        <v>Prijs voor sprint 10 (3 weken sprint)</v>
      </c>
      <c r="F83" s="69">
        <f>SUM(F78:F82)</f>
        <v>0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1:42" x14ac:dyDescent="0.2">
      <c r="A84" s="2"/>
      <c r="B84" s="41" t="s">
        <v>26</v>
      </c>
      <c r="C84" s="41" t="s">
        <v>11</v>
      </c>
      <c r="D84" s="41" t="s">
        <v>12</v>
      </c>
      <c r="E84" s="41" t="s">
        <v>13</v>
      </c>
      <c r="F84" s="13" t="s">
        <v>2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spans="1:42" ht="18.75" customHeight="1" x14ac:dyDescent="0.2">
      <c r="A85" s="2"/>
      <c r="B85" s="42" t="s">
        <v>14</v>
      </c>
      <c r="C85" s="43" t="s">
        <v>15</v>
      </c>
      <c r="D85" s="46"/>
      <c r="E85" s="30"/>
      <c r="F85" s="44">
        <f>D85*E85</f>
        <v>0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</row>
    <row r="86" spans="1:42" ht="18.75" customHeight="1" x14ac:dyDescent="0.2">
      <c r="A86" s="2"/>
      <c r="B86" s="42" t="s">
        <v>14</v>
      </c>
      <c r="C86" s="43" t="s">
        <v>15</v>
      </c>
      <c r="D86" s="46"/>
      <c r="E86" s="30"/>
      <c r="F86" s="44">
        <f>D86*E86</f>
        <v>0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spans="1:42" ht="18.75" customHeight="1" x14ac:dyDescent="0.2">
      <c r="A87" s="2"/>
      <c r="B87" s="42" t="s">
        <v>14</v>
      </c>
      <c r="C87" s="43" t="s">
        <v>15</v>
      </c>
      <c r="D87" s="46"/>
      <c r="E87" s="30"/>
      <c r="F87" s="44">
        <f>D87*E87</f>
        <v>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1:42" ht="18.75" customHeight="1" x14ac:dyDescent="0.2">
      <c r="A88" s="2"/>
      <c r="B88" s="42" t="s">
        <v>14</v>
      </c>
      <c r="C88" s="43" t="s">
        <v>15</v>
      </c>
      <c r="D88" s="46"/>
      <c r="E88" s="30"/>
      <c r="F88" s="44">
        <f>D88*E88</f>
        <v>0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42" ht="18.75" customHeight="1" x14ac:dyDescent="0.2">
      <c r="A89" s="2"/>
      <c r="B89" s="42" t="s">
        <v>14</v>
      </c>
      <c r="C89" s="43" t="s">
        <v>15</v>
      </c>
      <c r="D89" s="64"/>
      <c r="E89" s="65"/>
      <c r="F89" s="44">
        <f>D89*E89</f>
        <v>0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1:42" ht="22.5" customHeight="1" x14ac:dyDescent="0.2">
      <c r="A90" s="2"/>
      <c r="B90" s="45"/>
      <c r="C90" s="66"/>
      <c r="D90" s="67" t="s">
        <v>16</v>
      </c>
      <c r="E90" s="68" t="str">
        <f>B84</f>
        <v>Prijs voor sprint 11 (3 weken sprint)</v>
      </c>
      <c r="F90" s="69">
        <f>SUM(F85:F89)</f>
        <v>0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1:42" x14ac:dyDescent="0.2">
      <c r="A91" s="2"/>
      <c r="B91" s="41" t="s">
        <v>26</v>
      </c>
      <c r="C91" s="41" t="s">
        <v>11</v>
      </c>
      <c r="D91" s="41" t="s">
        <v>12</v>
      </c>
      <c r="E91" s="41" t="s">
        <v>13</v>
      </c>
      <c r="F91" s="13" t="s">
        <v>2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1:42" ht="18.75" customHeight="1" x14ac:dyDescent="0.2">
      <c r="A92" s="2"/>
      <c r="B92" s="42" t="s">
        <v>14</v>
      </c>
      <c r="C92" s="43" t="s">
        <v>15</v>
      </c>
      <c r="D92" s="46"/>
      <c r="E92" s="30"/>
      <c r="F92" s="44">
        <f>D92*E92</f>
        <v>0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2" ht="18.75" customHeight="1" x14ac:dyDescent="0.2">
      <c r="A93" s="2"/>
      <c r="B93" s="42" t="s">
        <v>14</v>
      </c>
      <c r="C93" s="43" t="s">
        <v>15</v>
      </c>
      <c r="D93" s="46"/>
      <c r="E93" s="30"/>
      <c r="F93" s="44">
        <f>D93*E93</f>
        <v>0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spans="1:42" ht="18.75" customHeight="1" x14ac:dyDescent="0.2">
      <c r="A94" s="2"/>
      <c r="B94" s="42" t="s">
        <v>14</v>
      </c>
      <c r="C94" s="43" t="s">
        <v>15</v>
      </c>
      <c r="D94" s="46"/>
      <c r="E94" s="30"/>
      <c r="F94" s="44">
        <f>D94*E94</f>
        <v>0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1:42" ht="18.75" customHeight="1" x14ac:dyDescent="0.2">
      <c r="A95" s="2"/>
      <c r="B95" s="42" t="s">
        <v>14</v>
      </c>
      <c r="C95" s="43" t="s">
        <v>15</v>
      </c>
      <c r="D95" s="46"/>
      <c r="E95" s="30"/>
      <c r="F95" s="44">
        <f>D95*E95</f>
        <v>0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1:42" ht="18.75" customHeight="1" x14ac:dyDescent="0.2">
      <c r="A96" s="2"/>
      <c r="B96" s="42" t="s">
        <v>14</v>
      </c>
      <c r="C96" s="43" t="s">
        <v>15</v>
      </c>
      <c r="D96" s="64"/>
      <c r="E96" s="65"/>
      <c r="F96" s="44">
        <f>D96*E96</f>
        <v>0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1:42" ht="22.5" customHeight="1" x14ac:dyDescent="0.2">
      <c r="A97" s="2"/>
      <c r="B97" s="45"/>
      <c r="C97" s="66"/>
      <c r="D97" s="67" t="s">
        <v>16</v>
      </c>
      <c r="E97" s="68" t="str">
        <f>B91</f>
        <v>Prijs voor sprint 11 (3 weken sprint)</v>
      </c>
      <c r="F97" s="69">
        <f>SUM(F92:F96)</f>
        <v>0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spans="1:42" x14ac:dyDescent="0.2">
      <c r="A98" s="2"/>
      <c r="B98" s="41" t="s">
        <v>26</v>
      </c>
      <c r="C98" s="41" t="s">
        <v>11</v>
      </c>
      <c r="D98" s="41" t="s">
        <v>12</v>
      </c>
      <c r="E98" s="41" t="s">
        <v>13</v>
      </c>
      <c r="F98" s="13" t="s">
        <v>2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spans="1:42" ht="18.75" customHeight="1" x14ac:dyDescent="0.2">
      <c r="A99" s="2"/>
      <c r="B99" s="42" t="s">
        <v>14</v>
      </c>
      <c r="C99" s="43" t="s">
        <v>15</v>
      </c>
      <c r="D99" s="46"/>
      <c r="E99" s="30"/>
      <c r="F99" s="44">
        <f>D99*E99</f>
        <v>0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spans="1:42" ht="18.75" customHeight="1" x14ac:dyDescent="0.2">
      <c r="A100" s="2"/>
      <c r="B100" s="42" t="s">
        <v>14</v>
      </c>
      <c r="C100" s="43" t="s">
        <v>15</v>
      </c>
      <c r="D100" s="46"/>
      <c r="E100" s="30"/>
      <c r="F100" s="44">
        <f>D100*E100</f>
        <v>0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</row>
    <row r="101" spans="1:42" ht="18.75" customHeight="1" x14ac:dyDescent="0.2">
      <c r="A101" s="2"/>
      <c r="B101" s="42" t="s">
        <v>14</v>
      </c>
      <c r="C101" s="43" t="s">
        <v>15</v>
      </c>
      <c r="D101" s="46"/>
      <c r="E101" s="30"/>
      <c r="F101" s="44">
        <f>D101*E101</f>
        <v>0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1:42" ht="18.75" customHeight="1" x14ac:dyDescent="0.2">
      <c r="A102" s="2"/>
      <c r="B102" s="42" t="s">
        <v>14</v>
      </c>
      <c r="C102" s="43" t="s">
        <v>15</v>
      </c>
      <c r="D102" s="46"/>
      <c r="E102" s="30"/>
      <c r="F102" s="44">
        <f>D102*E102</f>
        <v>0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1:42" ht="18.75" customHeight="1" x14ac:dyDescent="0.2">
      <c r="A103" s="2"/>
      <c r="B103" s="42" t="s">
        <v>14</v>
      </c>
      <c r="C103" s="43" t="s">
        <v>15</v>
      </c>
      <c r="D103" s="64"/>
      <c r="E103" s="65"/>
      <c r="F103" s="44">
        <f>D103*E103</f>
        <v>0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1:42" ht="22.5" customHeight="1" x14ac:dyDescent="0.2">
      <c r="A104" s="2"/>
      <c r="B104" s="45"/>
      <c r="C104" s="66"/>
      <c r="D104" s="67" t="s">
        <v>16</v>
      </c>
      <c r="E104" s="68" t="str">
        <f>B98</f>
        <v>Prijs voor sprint 11 (3 weken sprint)</v>
      </c>
      <c r="F104" s="69">
        <f>SUM(F99:F103)</f>
        <v>0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1:42" x14ac:dyDescent="0.2">
      <c r="A105" s="2"/>
      <c r="B105" s="41" t="s">
        <v>27</v>
      </c>
      <c r="C105" s="41" t="s">
        <v>11</v>
      </c>
      <c r="D105" s="41" t="s">
        <v>12</v>
      </c>
      <c r="E105" s="41" t="s">
        <v>13</v>
      </c>
      <c r="F105" s="13" t="s">
        <v>2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1:42" ht="18.75" customHeight="1" x14ac:dyDescent="0.2">
      <c r="A106" s="2"/>
      <c r="B106" s="42" t="s">
        <v>14</v>
      </c>
      <c r="C106" s="43" t="s">
        <v>15</v>
      </c>
      <c r="D106" s="46"/>
      <c r="E106" s="30"/>
      <c r="F106" s="44">
        <f>D106*E106</f>
        <v>0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spans="1:42" ht="18.75" customHeight="1" x14ac:dyDescent="0.2">
      <c r="A107" s="2"/>
      <c r="B107" s="42" t="s">
        <v>14</v>
      </c>
      <c r="C107" s="43" t="s">
        <v>15</v>
      </c>
      <c r="D107" s="46"/>
      <c r="E107" s="30"/>
      <c r="F107" s="44">
        <f>D107*E107</f>
        <v>0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1:42" ht="18.75" customHeight="1" x14ac:dyDescent="0.2">
      <c r="A108" s="2"/>
      <c r="B108" s="42" t="s">
        <v>14</v>
      </c>
      <c r="C108" s="43" t="s">
        <v>15</v>
      </c>
      <c r="D108" s="46"/>
      <c r="E108" s="30"/>
      <c r="F108" s="44">
        <f>D108*E108</f>
        <v>0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spans="1:42" ht="18.75" customHeight="1" x14ac:dyDescent="0.2">
      <c r="A109" s="2"/>
      <c r="B109" s="42" t="s">
        <v>14</v>
      </c>
      <c r="C109" s="43" t="s">
        <v>15</v>
      </c>
      <c r="D109" s="46"/>
      <c r="E109" s="30"/>
      <c r="F109" s="44">
        <f>D109*E109</f>
        <v>0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spans="1:42" ht="18.75" customHeight="1" x14ac:dyDescent="0.2">
      <c r="A110" s="2"/>
      <c r="B110" s="42" t="s">
        <v>14</v>
      </c>
      <c r="C110" s="43" t="s">
        <v>15</v>
      </c>
      <c r="D110" s="64"/>
      <c r="E110" s="65"/>
      <c r="F110" s="44">
        <f>D110*E110</f>
        <v>0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1:42" ht="22.5" customHeight="1" x14ac:dyDescent="0.2">
      <c r="A111" s="2"/>
      <c r="B111" s="45"/>
      <c r="C111" s="66"/>
      <c r="D111" s="67" t="s">
        <v>16</v>
      </c>
      <c r="E111" s="68" t="str">
        <f>B105</f>
        <v>Prijs voor sprint 12 (3 weken sprint)</v>
      </c>
      <c r="F111" s="69">
        <f>SUM(F106:F110)</f>
        <v>0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spans="1:42" x14ac:dyDescent="0.2">
      <c r="A112" s="2"/>
      <c r="B112" s="41" t="s">
        <v>28</v>
      </c>
      <c r="C112" s="41" t="s">
        <v>11</v>
      </c>
      <c r="D112" s="41" t="s">
        <v>12</v>
      </c>
      <c r="E112" s="41" t="s">
        <v>13</v>
      </c>
      <c r="F112" s="13" t="s">
        <v>2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spans="1:42" ht="18.75" customHeight="1" x14ac:dyDescent="0.2">
      <c r="A113" s="2"/>
      <c r="B113" s="42" t="s">
        <v>14</v>
      </c>
      <c r="C113" s="43" t="s">
        <v>15</v>
      </c>
      <c r="D113" s="46"/>
      <c r="E113" s="30"/>
      <c r="F113" s="44">
        <f>D113*E113</f>
        <v>0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spans="1:42" ht="18.75" customHeight="1" x14ac:dyDescent="0.2">
      <c r="A114" s="2"/>
      <c r="B114" s="42" t="s">
        <v>14</v>
      </c>
      <c r="C114" s="43" t="s">
        <v>15</v>
      </c>
      <c r="D114" s="46"/>
      <c r="E114" s="30"/>
      <c r="F114" s="44">
        <f>D114*E114</f>
        <v>0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spans="1:42" ht="18.75" customHeight="1" x14ac:dyDescent="0.2">
      <c r="A115" s="2"/>
      <c r="B115" s="42" t="s">
        <v>14</v>
      </c>
      <c r="C115" s="43" t="s">
        <v>15</v>
      </c>
      <c r="D115" s="46"/>
      <c r="E115" s="30"/>
      <c r="F115" s="44">
        <f>D115*E115</f>
        <v>0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spans="1:42" ht="18.75" customHeight="1" x14ac:dyDescent="0.2">
      <c r="A116" s="2"/>
      <c r="B116" s="42" t="s">
        <v>14</v>
      </c>
      <c r="C116" s="43" t="s">
        <v>15</v>
      </c>
      <c r="D116" s="46"/>
      <c r="E116" s="30"/>
      <c r="F116" s="44">
        <f>D116*E116</f>
        <v>0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1:42" ht="18.75" customHeight="1" x14ac:dyDescent="0.2">
      <c r="A117" s="2"/>
      <c r="B117" s="42" t="s">
        <v>14</v>
      </c>
      <c r="C117" s="43" t="s">
        <v>15</v>
      </c>
      <c r="D117" s="64"/>
      <c r="E117" s="65"/>
      <c r="F117" s="44">
        <f>D117*E117</f>
        <v>0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1:42" ht="22.5" customHeight="1" x14ac:dyDescent="0.2">
      <c r="A118" s="2"/>
      <c r="B118" s="45"/>
      <c r="C118" s="66"/>
      <c r="D118" s="67" t="s">
        <v>16</v>
      </c>
      <c r="E118" s="68" t="str">
        <f>B112</f>
        <v>Prijs voor sprint 13 (3 weken sprint)</v>
      </c>
      <c r="F118" s="69">
        <f>SUM(F113:F117)</f>
        <v>0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1:42" x14ac:dyDescent="0.2">
      <c r="A119" s="2"/>
      <c r="B119" s="41" t="s">
        <v>29</v>
      </c>
      <c r="C119" s="41" t="s">
        <v>11</v>
      </c>
      <c r="D119" s="41" t="s">
        <v>12</v>
      </c>
      <c r="E119" s="41" t="s">
        <v>13</v>
      </c>
      <c r="F119" s="13" t="s">
        <v>2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1:42" ht="18.75" customHeight="1" x14ac:dyDescent="0.2">
      <c r="A120" s="2"/>
      <c r="B120" s="42" t="s">
        <v>14</v>
      </c>
      <c r="C120" s="43" t="s">
        <v>15</v>
      </c>
      <c r="D120" s="46"/>
      <c r="E120" s="30"/>
      <c r="F120" s="44">
        <f>D120*E120</f>
        <v>0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spans="1:42" ht="18.75" customHeight="1" x14ac:dyDescent="0.2">
      <c r="A121" s="2"/>
      <c r="B121" s="42" t="s">
        <v>14</v>
      </c>
      <c r="C121" s="43" t="s">
        <v>15</v>
      </c>
      <c r="D121" s="46"/>
      <c r="E121" s="30"/>
      <c r="F121" s="44">
        <f>D121*E121</f>
        <v>0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spans="1:42" ht="18.75" customHeight="1" x14ac:dyDescent="0.2">
      <c r="A122" s="2"/>
      <c r="B122" s="42" t="s">
        <v>14</v>
      </c>
      <c r="C122" s="43" t="s">
        <v>15</v>
      </c>
      <c r="D122" s="46"/>
      <c r="E122" s="30"/>
      <c r="F122" s="44">
        <f>D122*E122</f>
        <v>0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spans="1:42" ht="18.75" customHeight="1" x14ac:dyDescent="0.2">
      <c r="A123" s="2"/>
      <c r="B123" s="42" t="s">
        <v>14</v>
      </c>
      <c r="C123" s="43" t="s">
        <v>15</v>
      </c>
      <c r="D123" s="46"/>
      <c r="E123" s="30"/>
      <c r="F123" s="44">
        <f>D123*E123</f>
        <v>0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spans="1:42" ht="18.75" customHeight="1" x14ac:dyDescent="0.2">
      <c r="A124" s="2"/>
      <c r="B124" s="42" t="s">
        <v>14</v>
      </c>
      <c r="C124" s="43" t="s">
        <v>15</v>
      </c>
      <c r="D124" s="64"/>
      <c r="E124" s="65"/>
      <c r="F124" s="44">
        <f>D124*E124</f>
        <v>0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spans="1:42" ht="22.5" customHeight="1" x14ac:dyDescent="0.2">
      <c r="A125" s="2"/>
      <c r="B125" s="45"/>
      <c r="C125" s="66"/>
      <c r="D125" s="67" t="s">
        <v>16</v>
      </c>
      <c r="E125" s="68" t="str">
        <f>B119</f>
        <v>Prijs voor sprint 14 (3 weken sprint)</v>
      </c>
      <c r="F125" s="69">
        <f>SUM(F120:F124)</f>
        <v>0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spans="1:42" x14ac:dyDescent="0.2">
      <c r="A126" s="2"/>
      <c r="B126" s="41" t="s">
        <v>30</v>
      </c>
      <c r="C126" s="41" t="s">
        <v>11</v>
      </c>
      <c r="D126" s="41" t="s">
        <v>12</v>
      </c>
      <c r="E126" s="41" t="s">
        <v>13</v>
      </c>
      <c r="F126" s="13" t="s">
        <v>2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1:42" ht="18.75" customHeight="1" x14ac:dyDescent="0.2">
      <c r="A127" s="2"/>
      <c r="B127" s="42" t="s">
        <v>14</v>
      </c>
      <c r="C127" s="43" t="s">
        <v>15</v>
      </c>
      <c r="D127" s="46"/>
      <c r="E127" s="30"/>
      <c r="F127" s="44">
        <f>D127*E127</f>
        <v>0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spans="1:42" ht="18.75" customHeight="1" x14ac:dyDescent="0.2">
      <c r="A128" s="2"/>
      <c r="B128" s="42" t="s">
        <v>14</v>
      </c>
      <c r="C128" s="43" t="s">
        <v>15</v>
      </c>
      <c r="D128" s="46"/>
      <c r="E128" s="30"/>
      <c r="F128" s="44">
        <f>D128*E128</f>
        <v>0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spans="1:42" ht="18.75" customHeight="1" x14ac:dyDescent="0.2">
      <c r="A129" s="2"/>
      <c r="B129" s="42" t="s">
        <v>14</v>
      </c>
      <c r="C129" s="43" t="s">
        <v>15</v>
      </c>
      <c r="D129" s="46"/>
      <c r="E129" s="30"/>
      <c r="F129" s="44">
        <f>D129*E129</f>
        <v>0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spans="1:42" ht="18.75" customHeight="1" x14ac:dyDescent="0.2">
      <c r="A130" s="2"/>
      <c r="B130" s="42" t="s">
        <v>14</v>
      </c>
      <c r="C130" s="43" t="s">
        <v>15</v>
      </c>
      <c r="D130" s="46"/>
      <c r="E130" s="30"/>
      <c r="F130" s="44">
        <f>D130*E130</f>
        <v>0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spans="1:42" ht="18.75" customHeight="1" x14ac:dyDescent="0.2">
      <c r="A131" s="2"/>
      <c r="B131" s="42" t="s">
        <v>14</v>
      </c>
      <c r="C131" s="43" t="s">
        <v>15</v>
      </c>
      <c r="D131" s="64"/>
      <c r="E131" s="65"/>
      <c r="F131" s="44">
        <f>D131*E131</f>
        <v>0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spans="1:42" ht="22.5" customHeight="1" x14ac:dyDescent="0.2">
      <c r="A132" s="2"/>
      <c r="B132" s="45"/>
      <c r="C132" s="66"/>
      <c r="D132" s="67" t="s">
        <v>16</v>
      </c>
      <c r="E132" s="68" t="str">
        <f>B126</f>
        <v>Prijs voor sprint 15 (3 weken sprint)</v>
      </c>
      <c r="F132" s="69">
        <f>SUM(F127:F131)</f>
        <v>0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spans="1:42" x14ac:dyDescent="0.2">
      <c r="A133" s="2"/>
      <c r="B133" s="41" t="s">
        <v>31</v>
      </c>
      <c r="C133" s="41" t="s">
        <v>11</v>
      </c>
      <c r="D133" s="41" t="s">
        <v>12</v>
      </c>
      <c r="E133" s="41" t="s">
        <v>13</v>
      </c>
      <c r="F133" s="13" t="s">
        <v>2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spans="1:42" ht="18.75" customHeight="1" x14ac:dyDescent="0.2">
      <c r="A134" s="2"/>
      <c r="B134" s="42" t="s">
        <v>14</v>
      </c>
      <c r="C134" s="43" t="s">
        <v>15</v>
      </c>
      <c r="D134" s="46"/>
      <c r="E134" s="30"/>
      <c r="F134" s="44">
        <f>D134*E134</f>
        <v>0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spans="1:42" ht="18.75" customHeight="1" x14ac:dyDescent="0.2">
      <c r="A135" s="2"/>
      <c r="B135" s="42" t="s">
        <v>14</v>
      </c>
      <c r="C135" s="43" t="s">
        <v>15</v>
      </c>
      <c r="D135" s="46"/>
      <c r="E135" s="30"/>
      <c r="F135" s="44">
        <f>D135*E135</f>
        <v>0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spans="1:42" ht="18.75" customHeight="1" x14ac:dyDescent="0.2">
      <c r="A136" s="2"/>
      <c r="B136" s="42" t="s">
        <v>14</v>
      </c>
      <c r="C136" s="43" t="s">
        <v>15</v>
      </c>
      <c r="D136" s="46"/>
      <c r="E136" s="30"/>
      <c r="F136" s="44">
        <f>D136*E136</f>
        <v>0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spans="1:42" ht="18.75" customHeight="1" x14ac:dyDescent="0.2">
      <c r="A137" s="2"/>
      <c r="B137" s="42" t="s">
        <v>14</v>
      </c>
      <c r="C137" s="43" t="s">
        <v>15</v>
      </c>
      <c r="D137" s="46"/>
      <c r="E137" s="30"/>
      <c r="F137" s="44">
        <f>D137*E137</f>
        <v>0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spans="1:42" ht="18.75" customHeight="1" x14ac:dyDescent="0.2">
      <c r="A138" s="2"/>
      <c r="B138" s="42" t="s">
        <v>14</v>
      </c>
      <c r="C138" s="43" t="s">
        <v>15</v>
      </c>
      <c r="D138" s="64"/>
      <c r="E138" s="65"/>
      <c r="F138" s="44">
        <f>D138*E138</f>
        <v>0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spans="1:42" ht="22.5" customHeight="1" x14ac:dyDescent="0.2">
      <c r="A139" s="2"/>
      <c r="B139" s="45"/>
      <c r="C139" s="66"/>
      <c r="D139" s="67" t="s">
        <v>16</v>
      </c>
      <c r="E139" s="68" t="str">
        <f>B133</f>
        <v>Prijs voor sprint 16 (3 weken sprint)</v>
      </c>
      <c r="F139" s="69">
        <f>SUM(F134:F138)</f>
        <v>0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spans="1:42" x14ac:dyDescent="0.2">
      <c r="A140" s="2"/>
      <c r="B140" s="41" t="s">
        <v>32</v>
      </c>
      <c r="C140" s="41" t="s">
        <v>11</v>
      </c>
      <c r="D140" s="41" t="s">
        <v>12</v>
      </c>
      <c r="E140" s="41" t="s">
        <v>13</v>
      </c>
      <c r="F140" s="13" t="s">
        <v>2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spans="1:42" ht="18.75" customHeight="1" x14ac:dyDescent="0.2">
      <c r="A141" s="2"/>
      <c r="B141" s="42" t="s">
        <v>14</v>
      </c>
      <c r="C141" s="43" t="s">
        <v>15</v>
      </c>
      <c r="D141" s="46"/>
      <c r="E141" s="30"/>
      <c r="F141" s="44">
        <f>D141*E141</f>
        <v>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spans="1:42" ht="18.75" customHeight="1" x14ac:dyDescent="0.2">
      <c r="A142" s="2"/>
      <c r="B142" s="42" t="s">
        <v>14</v>
      </c>
      <c r="C142" s="43" t="s">
        <v>15</v>
      </c>
      <c r="D142" s="46"/>
      <c r="E142" s="30"/>
      <c r="F142" s="44">
        <f>D142*E142</f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spans="1:42" ht="18.75" customHeight="1" x14ac:dyDescent="0.2">
      <c r="A143" s="2"/>
      <c r="B143" s="42" t="s">
        <v>14</v>
      </c>
      <c r="C143" s="43" t="s">
        <v>15</v>
      </c>
      <c r="D143" s="46"/>
      <c r="E143" s="30"/>
      <c r="F143" s="44">
        <f>D143*E143</f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1:42" ht="18.75" customHeight="1" x14ac:dyDescent="0.2">
      <c r="A144" s="2"/>
      <c r="B144" s="42" t="s">
        <v>14</v>
      </c>
      <c r="C144" s="43" t="s">
        <v>15</v>
      </c>
      <c r="D144" s="46"/>
      <c r="E144" s="30"/>
      <c r="F144" s="44">
        <f>D144*E144</f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spans="1:42" ht="18.75" customHeight="1" x14ac:dyDescent="0.2">
      <c r="A145" s="2"/>
      <c r="B145" s="42" t="s">
        <v>14</v>
      </c>
      <c r="C145" s="43" t="s">
        <v>15</v>
      </c>
      <c r="D145" s="64"/>
      <c r="E145" s="65"/>
      <c r="F145" s="44">
        <f>D145*E145</f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1:42" ht="22.5" customHeight="1" x14ac:dyDescent="0.2">
      <c r="A146" s="2"/>
      <c r="B146" s="45"/>
      <c r="C146" s="66"/>
      <c r="D146" s="67" t="s">
        <v>16</v>
      </c>
      <c r="E146" s="68" t="str">
        <f>B140</f>
        <v>Prijs voor sprint 17 (3 weken sprint)</v>
      </c>
      <c r="F146" s="69">
        <f>SUM(F141:F145)</f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1:42" ht="28.5" customHeight="1" x14ac:dyDescent="0.2">
      <c r="A147" s="3"/>
      <c r="B147" s="81" t="s">
        <v>3</v>
      </c>
      <c r="C147" s="82"/>
      <c r="D147" s="82"/>
      <c r="E147" s="82"/>
      <c r="F147" s="70">
        <f>F69+F62+F55+F48+F41+F34+F27+F20+F146+F139+F132+F125+F118+F111+F104+F97+F90+F83+F76</f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spans="1:42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spans="1:42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spans="1:42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spans="1:42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1:42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spans="1:42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spans="1:42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spans="1:42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</row>
    <row r="156" spans="1:42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spans="1:42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spans="1:42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spans="1:42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spans="1:42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spans="1:42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spans="1:42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</row>
    <row r="163" spans="1:42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</row>
    <row r="164" spans="1:42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spans="1:42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spans="1:42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spans="1:42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spans="1:42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spans="1:42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</row>
    <row r="170" spans="1:42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</row>
    <row r="171" spans="1:42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spans="1:42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spans="1:42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spans="1:42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spans="1:42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spans="1:42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</row>
    <row r="177" spans="1:42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</row>
    <row r="178" spans="1:42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1:42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spans="1:42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1:42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1:42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1:42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spans="1:42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spans="1:42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1:42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1:42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1:42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spans="1:42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spans="1:42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spans="1:42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</row>
    <row r="192" spans="1:42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</row>
    <row r="193" spans="1:42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</row>
    <row r="194" spans="1:42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</row>
    <row r="195" spans="1:42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</row>
    <row r="196" spans="1:42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</row>
    <row r="197" spans="1:42" x14ac:dyDescent="0.2">
      <c r="A197" s="3"/>
    </row>
  </sheetData>
  <mergeCells count="2">
    <mergeCell ref="G1:H1"/>
    <mergeCell ref="B147:E14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FC61-A12E-4A56-BB64-713857AFB81D}">
  <dimension ref="A1:AI126"/>
  <sheetViews>
    <sheetView workbookViewId="0">
      <selection activeCell="C32" sqref="C32"/>
    </sheetView>
  </sheetViews>
  <sheetFormatPr defaultColWidth="9.140625" defaultRowHeight="12.75" x14ac:dyDescent="0.2"/>
  <cols>
    <col min="1" max="1" width="5.28515625" style="4" customWidth="1"/>
    <col min="2" max="2" width="60.42578125" style="4" customWidth="1"/>
    <col min="3" max="3" width="30.85546875" style="4" bestFit="1" customWidth="1"/>
    <col min="4" max="4" width="24.7109375" style="4" bestFit="1" customWidth="1"/>
    <col min="5" max="5" width="25.140625" style="4" customWidth="1"/>
    <col min="6" max="6" width="25.28515625" style="4" bestFit="1" customWidth="1"/>
    <col min="7" max="7" width="18.140625" style="4" customWidth="1"/>
    <col min="8" max="8" width="25.28515625" style="4" bestFit="1" customWidth="1"/>
    <col min="9" max="9" width="22.28515625" style="4" customWidth="1"/>
    <col min="10" max="10" width="25.28515625" style="4" bestFit="1" customWidth="1"/>
    <col min="11" max="11" width="22.28515625" style="4" customWidth="1"/>
    <col min="12" max="12" width="25.28515625" style="4" bestFit="1" customWidth="1"/>
    <col min="13" max="13" width="22.28515625" style="4" customWidth="1"/>
    <col min="14" max="14" width="25.28515625" style="4" bestFit="1" customWidth="1"/>
    <col min="15" max="15" width="22.28515625" style="4" customWidth="1"/>
    <col min="16" max="16" width="25.28515625" style="4" bestFit="1" customWidth="1"/>
    <col min="17" max="17" width="21" style="4" customWidth="1"/>
    <col min="18" max="18" width="24.42578125" style="4" customWidth="1"/>
    <col min="19" max="19" width="23" style="4" customWidth="1"/>
    <col min="20" max="20" width="105" style="4" customWidth="1"/>
    <col min="21" max="16384" width="9.140625" style="4"/>
  </cols>
  <sheetData>
    <row r="1" spans="1:35" x14ac:dyDescent="0.2">
      <c r="A1" s="1" t="str">
        <f>'Gunningscriterium prijs'!B13</f>
        <v>Prijselement 3: Kosten SLA 2e en 3e lijnsupport, applicatieonderhoud en technisch applicatiebeheer</v>
      </c>
      <c r="B1" s="2"/>
      <c r="C1" s="6" t="s">
        <v>1</v>
      </c>
      <c r="D1" s="79"/>
      <c r="E1" s="80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35" x14ac:dyDescent="0.2">
      <c r="A2" s="5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5" ht="18" customHeight="1" x14ac:dyDescent="0.2">
      <c r="A3" s="2"/>
      <c r="B3" s="51" t="s">
        <v>6</v>
      </c>
      <c r="C3" s="52"/>
      <c r="D3" s="53"/>
      <c r="E3" s="53"/>
      <c r="F3" s="53"/>
      <c r="G3" s="53"/>
      <c r="H3" s="54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3"/>
      <c r="V3" s="3"/>
    </row>
    <row r="4" spans="1:35" ht="18" customHeight="1" x14ac:dyDescent="0.2">
      <c r="A4" s="2"/>
      <c r="B4" s="23"/>
      <c r="C4" s="24"/>
      <c r="D4" s="25"/>
      <c r="E4" s="25"/>
      <c r="F4" s="25"/>
      <c r="G4" s="25"/>
      <c r="H4" s="2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3"/>
      <c r="V4" s="3"/>
    </row>
    <row r="5" spans="1:35" ht="18" customHeight="1" x14ac:dyDescent="0.2">
      <c r="A5" s="2"/>
      <c r="B5" s="28" t="s">
        <v>7</v>
      </c>
      <c r="C5" s="31"/>
      <c r="D5" s="31"/>
      <c r="E5" s="30"/>
      <c r="F5" s="31"/>
      <c r="G5" s="31"/>
      <c r="H5" s="55"/>
      <c r="I5" s="27"/>
      <c r="J5" s="27"/>
      <c r="K5" s="27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35" x14ac:dyDescent="0.2">
      <c r="A6" s="2"/>
      <c r="B6" s="34" t="s">
        <v>33</v>
      </c>
      <c r="C6" s="31"/>
      <c r="D6" s="31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5" ht="15" customHeight="1" x14ac:dyDescent="0.2">
      <c r="A7" s="2"/>
      <c r="B7" s="34" t="s">
        <v>34</v>
      </c>
      <c r="C7" s="31"/>
      <c r="D7" s="31"/>
      <c r="E7" s="31"/>
      <c r="F7" s="31"/>
      <c r="G7" s="31"/>
      <c r="H7" s="55"/>
      <c r="I7" s="27"/>
      <c r="J7" s="27"/>
      <c r="K7" s="27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35" ht="13.5" customHeight="1" x14ac:dyDescent="0.2">
      <c r="A8" s="2"/>
      <c r="B8" s="34" t="s">
        <v>9</v>
      </c>
      <c r="C8" s="31"/>
      <c r="D8" s="31"/>
      <c r="E8" s="27"/>
      <c r="F8" s="27"/>
      <c r="G8" s="31"/>
      <c r="H8" s="32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3.5" customHeight="1" x14ac:dyDescent="0.2">
      <c r="A9" s="2"/>
      <c r="B9" s="34" t="s">
        <v>35</v>
      </c>
      <c r="C9" s="31"/>
      <c r="D9" s="31"/>
      <c r="E9" s="27"/>
      <c r="F9" s="27"/>
      <c r="G9" s="31"/>
      <c r="H9" s="32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8" customHeight="1" x14ac:dyDescent="0.2">
      <c r="A10" s="2"/>
      <c r="B10" s="56" t="s">
        <v>36</v>
      </c>
      <c r="C10" s="37"/>
      <c r="D10" s="37"/>
      <c r="E10" s="37"/>
      <c r="F10" s="37"/>
      <c r="G10" s="37"/>
      <c r="H10" s="3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5" ht="18" customHeight="1" x14ac:dyDescent="0.2">
      <c r="A11" s="2"/>
      <c r="B11" s="2"/>
      <c r="C11" s="2"/>
      <c r="D11" s="2"/>
      <c r="E11" s="2"/>
      <c r="F11" s="2"/>
      <c r="G11" s="2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3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3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3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3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35" x14ac:dyDescent="0.2">
      <c r="A16" s="3"/>
      <c r="B16" s="83"/>
      <c r="C16" s="84"/>
      <c r="D16" s="84"/>
      <c r="E16" s="8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">
      <c r="A17" s="3"/>
      <c r="B17" s="86"/>
      <c r="C17" s="87"/>
      <c r="D17" s="87"/>
      <c r="E17" s="8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3"/>
      <c r="B18" s="49" t="s">
        <v>37</v>
      </c>
      <c r="C18" s="12" t="s">
        <v>38</v>
      </c>
      <c r="D18" s="12" t="s">
        <v>39</v>
      </c>
      <c r="E18" s="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3"/>
      <c r="B19" s="14" t="s">
        <v>40</v>
      </c>
      <c r="C19" s="57">
        <v>600</v>
      </c>
      <c r="D19" s="30"/>
      <c r="E19" s="44">
        <f>($C19*D19)</f>
        <v>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3"/>
      <c r="B20" s="14" t="s">
        <v>41</v>
      </c>
      <c r="C20" s="57">
        <v>759</v>
      </c>
      <c r="D20" s="30"/>
      <c r="E20" s="44">
        <f>($C20*D20)</f>
        <v>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">
      <c r="A21" s="3"/>
      <c r="B21" s="14" t="s">
        <v>42</v>
      </c>
      <c r="C21" s="57">
        <v>600</v>
      </c>
      <c r="D21" s="30"/>
      <c r="E21" s="44">
        <f t="shared" ref="E21:E24" si="0">($C21*D21)</f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A22" s="3"/>
      <c r="B22" s="14" t="s">
        <v>43</v>
      </c>
      <c r="C22" s="57">
        <v>350</v>
      </c>
      <c r="D22" s="30"/>
      <c r="E22" s="44">
        <f t="shared" si="0"/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A23" s="3"/>
      <c r="B23" s="14" t="s">
        <v>44</v>
      </c>
      <c r="C23" s="57">
        <v>250</v>
      </c>
      <c r="D23" s="30"/>
      <c r="E23" s="44">
        <f t="shared" si="0"/>
        <v>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A24" s="3"/>
      <c r="B24" s="50" t="s">
        <v>45</v>
      </c>
      <c r="C24" s="57">
        <v>250</v>
      </c>
      <c r="D24" s="30"/>
      <c r="E24" s="44">
        <f t="shared" si="0"/>
        <v>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A25" s="3"/>
      <c r="B25" s="58"/>
      <c r="C25" s="71"/>
      <c r="D25" s="59" t="s">
        <v>46</v>
      </c>
      <c r="E25" s="60">
        <f>SUM(E19:E24)</f>
        <v>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2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20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2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2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20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2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20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2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20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2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2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2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2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20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">
      <c r="A62" s="3"/>
    </row>
    <row r="63" spans="1:16" x14ac:dyDescent="0.2">
      <c r="A63" s="3"/>
    </row>
    <row r="64" spans="1:16" x14ac:dyDescent="0.2">
      <c r="A64" s="3"/>
    </row>
    <row r="65" spans="1:1" x14ac:dyDescent="0.2">
      <c r="A65" s="3"/>
    </row>
    <row r="66" spans="1:1" x14ac:dyDescent="0.2">
      <c r="A66" s="3"/>
    </row>
    <row r="67" spans="1:1" x14ac:dyDescent="0.2">
      <c r="A67" s="3"/>
    </row>
    <row r="68" spans="1:1" x14ac:dyDescent="0.2">
      <c r="A68" s="3"/>
    </row>
    <row r="69" spans="1:1" x14ac:dyDescent="0.2">
      <c r="A69" s="3"/>
    </row>
    <row r="70" spans="1:1" x14ac:dyDescent="0.2">
      <c r="A70" s="3"/>
    </row>
    <row r="71" spans="1:1" x14ac:dyDescent="0.2">
      <c r="A71" s="3"/>
    </row>
    <row r="72" spans="1:1" x14ac:dyDescent="0.2">
      <c r="A72" s="3"/>
    </row>
    <row r="73" spans="1:1" x14ac:dyDescent="0.2">
      <c r="A73" s="3"/>
    </row>
    <row r="74" spans="1:1" x14ac:dyDescent="0.2">
      <c r="A74" s="3"/>
    </row>
    <row r="75" spans="1:1" x14ac:dyDescent="0.2">
      <c r="A75" s="3"/>
    </row>
    <row r="76" spans="1:1" x14ac:dyDescent="0.2">
      <c r="A76" s="3"/>
    </row>
    <row r="77" spans="1:1" x14ac:dyDescent="0.2">
      <c r="A77" s="3"/>
    </row>
    <row r="78" spans="1:1" x14ac:dyDescent="0.2">
      <c r="A78" s="3"/>
    </row>
    <row r="79" spans="1:1" x14ac:dyDescent="0.2">
      <c r="A79" s="3"/>
    </row>
    <row r="80" spans="1:1" x14ac:dyDescent="0.2">
      <c r="A80" s="3"/>
    </row>
    <row r="81" spans="1:1" x14ac:dyDescent="0.2">
      <c r="A81" s="3"/>
    </row>
    <row r="82" spans="1:1" x14ac:dyDescent="0.2">
      <c r="A82" s="3"/>
    </row>
    <row r="83" spans="1:1" x14ac:dyDescent="0.2">
      <c r="A83" s="3"/>
    </row>
    <row r="84" spans="1:1" x14ac:dyDescent="0.2">
      <c r="A84" s="3"/>
    </row>
    <row r="85" spans="1:1" x14ac:dyDescent="0.2">
      <c r="A85" s="3"/>
    </row>
    <row r="86" spans="1:1" x14ac:dyDescent="0.2">
      <c r="A86" s="3"/>
    </row>
    <row r="87" spans="1:1" x14ac:dyDescent="0.2">
      <c r="A87" s="3"/>
    </row>
    <row r="88" spans="1:1" x14ac:dyDescent="0.2">
      <c r="A88" s="3"/>
    </row>
    <row r="89" spans="1:1" x14ac:dyDescent="0.2">
      <c r="A89" s="3"/>
    </row>
    <row r="90" spans="1:1" x14ac:dyDescent="0.2">
      <c r="A90" s="3"/>
    </row>
    <row r="91" spans="1:1" x14ac:dyDescent="0.2">
      <c r="A91" s="3"/>
    </row>
    <row r="92" spans="1:1" x14ac:dyDescent="0.2">
      <c r="A92" s="3"/>
    </row>
    <row r="93" spans="1:1" x14ac:dyDescent="0.2">
      <c r="A93" s="3"/>
    </row>
    <row r="94" spans="1:1" x14ac:dyDescent="0.2">
      <c r="A94" s="3"/>
    </row>
    <row r="95" spans="1:1" x14ac:dyDescent="0.2">
      <c r="A95" s="3"/>
    </row>
    <row r="96" spans="1:1" x14ac:dyDescent="0.2">
      <c r="A96" s="3"/>
    </row>
    <row r="97" spans="1:1" x14ac:dyDescent="0.2">
      <c r="A97" s="3"/>
    </row>
    <row r="98" spans="1:1" x14ac:dyDescent="0.2">
      <c r="A98" s="3"/>
    </row>
    <row r="99" spans="1:1" x14ac:dyDescent="0.2">
      <c r="A99" s="3"/>
    </row>
    <row r="100" spans="1:1" x14ac:dyDescent="0.2">
      <c r="A100" s="3"/>
    </row>
    <row r="101" spans="1:1" x14ac:dyDescent="0.2">
      <c r="A101" s="3"/>
    </row>
    <row r="102" spans="1:1" x14ac:dyDescent="0.2">
      <c r="A102" s="3"/>
    </row>
    <row r="103" spans="1:1" x14ac:dyDescent="0.2">
      <c r="A103" s="3"/>
    </row>
    <row r="104" spans="1:1" x14ac:dyDescent="0.2">
      <c r="A104" s="3"/>
    </row>
    <row r="105" spans="1:1" x14ac:dyDescent="0.2">
      <c r="A105" s="3"/>
    </row>
    <row r="106" spans="1:1" x14ac:dyDescent="0.2">
      <c r="A106" s="3"/>
    </row>
    <row r="107" spans="1:1" x14ac:dyDescent="0.2">
      <c r="A107" s="3"/>
    </row>
    <row r="108" spans="1:1" x14ac:dyDescent="0.2">
      <c r="A108" s="3"/>
    </row>
    <row r="109" spans="1:1" x14ac:dyDescent="0.2">
      <c r="A109" s="3"/>
    </row>
    <row r="110" spans="1:1" x14ac:dyDescent="0.2">
      <c r="A110" s="3"/>
    </row>
    <row r="111" spans="1:1" x14ac:dyDescent="0.2">
      <c r="A111" s="3"/>
    </row>
    <row r="112" spans="1:1" x14ac:dyDescent="0.2">
      <c r="A112" s="3"/>
    </row>
    <row r="113" spans="1:1" x14ac:dyDescent="0.2">
      <c r="A113" s="3"/>
    </row>
    <row r="114" spans="1:1" x14ac:dyDescent="0.2">
      <c r="A114" s="3"/>
    </row>
    <row r="115" spans="1:1" x14ac:dyDescent="0.2">
      <c r="A115" s="3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x14ac:dyDescent="0.2">
      <c r="A123" s="3"/>
    </row>
    <row r="124" spans="1:1" x14ac:dyDescent="0.2">
      <c r="A124" s="3"/>
    </row>
    <row r="125" spans="1:1" x14ac:dyDescent="0.2">
      <c r="A125" s="3"/>
    </row>
    <row r="126" spans="1:1" x14ac:dyDescent="0.2">
      <c r="A126" s="3"/>
    </row>
  </sheetData>
  <mergeCells count="3">
    <mergeCell ref="D1:E1"/>
    <mergeCell ref="B16:E16"/>
    <mergeCell ref="B17:E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D7AD-EF02-43EB-8822-8166C242DC2D}">
  <dimension ref="A1:AF122"/>
  <sheetViews>
    <sheetView tabSelected="1" workbookViewId="0">
      <selection activeCell="D23" sqref="D23"/>
    </sheetView>
  </sheetViews>
  <sheetFormatPr defaultColWidth="9.140625" defaultRowHeight="12.75" x14ac:dyDescent="0.2"/>
  <cols>
    <col min="1" max="1" width="5.42578125" style="4" customWidth="1"/>
    <col min="2" max="2" width="120" style="4" bestFit="1" customWidth="1"/>
    <col min="3" max="3" width="23.42578125" style="4" customWidth="1"/>
    <col min="4" max="4" width="33.28515625" style="4" customWidth="1"/>
    <col min="5" max="5" width="25.28515625" style="4" bestFit="1" customWidth="1"/>
    <col min="6" max="16384" width="9.140625" style="4"/>
  </cols>
  <sheetData>
    <row r="1" spans="1:32" x14ac:dyDescent="0.2">
      <c r="A1" s="1"/>
      <c r="B1" s="2"/>
      <c r="C1" s="2"/>
      <c r="D1" s="2" t="s">
        <v>1</v>
      </c>
      <c r="E1" s="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">
      <c r="A2" s="5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">
      <c r="A3" s="2"/>
      <c r="B3" s="89" t="s">
        <v>6</v>
      </c>
      <c r="C3" s="90"/>
      <c r="D3" s="90"/>
      <c r="E3" s="91"/>
      <c r="F3" s="91"/>
      <c r="G3" s="91"/>
      <c r="H3" s="92"/>
      <c r="I3" s="22"/>
      <c r="J3" s="22"/>
      <c r="K3" s="22"/>
      <c r="L3" s="22"/>
      <c r="M3" s="22"/>
      <c r="N3" s="22"/>
      <c r="O3" s="22"/>
      <c r="P3" s="22"/>
      <c r="Q3" s="2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">
      <c r="A4" s="2"/>
      <c r="B4" s="23"/>
      <c r="C4" s="24"/>
      <c r="D4" s="24"/>
      <c r="E4" s="24"/>
      <c r="F4" s="25"/>
      <c r="G4" s="25"/>
      <c r="H4" s="26"/>
      <c r="I4" s="27"/>
      <c r="J4" s="27"/>
      <c r="K4" s="27"/>
      <c r="L4" s="27"/>
      <c r="M4" s="27"/>
      <c r="N4" s="27"/>
      <c r="O4" s="27"/>
      <c r="P4" s="27"/>
      <c r="Q4" s="27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">
      <c r="A5" s="2"/>
      <c r="B5" s="28" t="s">
        <v>7</v>
      </c>
      <c r="C5" s="77"/>
      <c r="D5" s="77"/>
      <c r="E5" s="30"/>
      <c r="F5" s="27"/>
      <c r="G5" s="27"/>
      <c r="H5" s="32"/>
      <c r="I5" s="27"/>
      <c r="J5" s="27"/>
      <c r="K5" s="27"/>
      <c r="L5" s="27"/>
      <c r="M5" s="27"/>
      <c r="N5" s="27"/>
      <c r="O5" s="27"/>
      <c r="P5" s="27"/>
      <c r="Q5" s="27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">
      <c r="A6" s="2"/>
      <c r="B6" s="34" t="s">
        <v>47</v>
      </c>
      <c r="C6" s="31"/>
      <c r="D6" s="31"/>
      <c r="E6" s="31"/>
      <c r="F6" s="27"/>
      <c r="G6" s="27"/>
      <c r="H6" s="32"/>
      <c r="I6" s="27"/>
      <c r="J6" s="27"/>
      <c r="K6" s="27"/>
      <c r="L6" s="27"/>
      <c r="M6" s="27"/>
      <c r="N6" s="27"/>
      <c r="O6" s="27"/>
      <c r="P6" s="27"/>
      <c r="Q6" s="27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">
      <c r="A7" s="2"/>
      <c r="B7" s="34" t="s">
        <v>33</v>
      </c>
      <c r="C7" s="31"/>
      <c r="D7" s="31"/>
      <c r="E7" s="31"/>
      <c r="F7" s="27"/>
      <c r="G7" s="27"/>
      <c r="H7" s="32"/>
      <c r="I7" s="27"/>
      <c r="J7" s="27"/>
      <c r="K7" s="27"/>
      <c r="L7" s="27"/>
      <c r="M7" s="27"/>
      <c r="N7" s="27"/>
      <c r="O7" s="27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2" x14ac:dyDescent="0.2">
      <c r="A8" s="2"/>
      <c r="B8" s="35" t="s">
        <v>9</v>
      </c>
      <c r="C8" s="36"/>
      <c r="D8" s="36"/>
      <c r="E8" s="36"/>
      <c r="F8" s="47"/>
      <c r="G8" s="47"/>
      <c r="H8" s="48"/>
      <c r="I8" s="27"/>
      <c r="J8" s="27"/>
      <c r="K8" s="27"/>
      <c r="L8" s="27"/>
      <c r="M8" s="27"/>
      <c r="N8" s="27"/>
      <c r="O8" s="27"/>
      <c r="P8" s="27"/>
      <c r="Q8" s="27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">
      <c r="A9" s="2"/>
      <c r="B9" s="2"/>
      <c r="C9" s="2"/>
      <c r="D9" s="2"/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">
      <c r="A10" s="2"/>
      <c r="B10" s="2"/>
      <c r="C10" s="2"/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">
      <c r="A11" s="2"/>
      <c r="B11" s="93"/>
      <c r="C11" s="94"/>
      <c r="D11" s="94"/>
      <c r="E11" s="9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">
      <c r="A12" s="2"/>
      <c r="B12" s="86"/>
      <c r="C12" s="95"/>
      <c r="D12" s="95"/>
      <c r="E12" s="9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">
      <c r="A13" s="2"/>
      <c r="B13" s="49"/>
      <c r="C13" s="49" t="s">
        <v>50</v>
      </c>
      <c r="D13" s="12" t="s">
        <v>49</v>
      </c>
      <c r="E13" s="78" t="s">
        <v>48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">
      <c r="A14" s="2"/>
      <c r="B14" s="50" t="s">
        <v>51</v>
      </c>
      <c r="C14" s="72">
        <v>12</v>
      </c>
      <c r="D14" s="30"/>
      <c r="E14" s="73">
        <f>D14*C14</f>
        <v>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">
      <c r="A15" s="3"/>
      <c r="B15" s="74"/>
      <c r="C15" s="75"/>
      <c r="D15" s="75"/>
      <c r="E15" s="76">
        <f>E14</f>
        <v>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x14ac:dyDescent="0.2">
      <c r="A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x14ac:dyDescent="0.2">
      <c r="A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x14ac:dyDescent="0.2">
      <c r="A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x14ac:dyDescent="0.2">
      <c r="A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x14ac:dyDescent="0.2">
      <c r="A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x14ac:dyDescent="0.2">
      <c r="A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x14ac:dyDescent="0.2">
      <c r="A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x14ac:dyDescent="0.2">
      <c r="A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x14ac:dyDescent="0.2">
      <c r="A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x14ac:dyDescent="0.2">
      <c r="A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x14ac:dyDescent="0.2">
      <c r="A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x14ac:dyDescent="0.2">
      <c r="A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x14ac:dyDescent="0.2">
      <c r="A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x14ac:dyDescent="0.2">
      <c r="A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x14ac:dyDescent="0.2">
      <c r="A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x14ac:dyDescent="0.2">
      <c r="A120" s="3"/>
    </row>
    <row r="121" spans="1:32" x14ac:dyDescent="0.2">
      <c r="A121" s="3"/>
    </row>
    <row r="122" spans="1:32" x14ac:dyDescent="0.2">
      <c r="A122" s="3"/>
    </row>
  </sheetData>
  <mergeCells count="3">
    <mergeCell ref="B3:H3"/>
    <mergeCell ref="B11:E11"/>
    <mergeCell ref="B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DA5B09D9ACF448BA39CE9BEA5480D4" ma:contentTypeVersion="2" ma:contentTypeDescription="Een nieuw document maken." ma:contentTypeScope="" ma:versionID="2090d1e1bf0677884ba4f8244cc103f4">
  <xsd:schema xmlns:xsd="http://www.w3.org/2001/XMLSchema" xmlns:xs="http://www.w3.org/2001/XMLSchema" xmlns:p="http://schemas.microsoft.com/office/2006/metadata/properties" xmlns:ns2="933ae5e5-e5c4-48ca-ab16-6d5cef5e9880" xmlns:ns3="d11a3e4b-6f8a-454e-9dcd-4c91b2264ffb" targetNamespace="http://schemas.microsoft.com/office/2006/metadata/properties" ma:root="true" ma:fieldsID="09e2002360ec39b2a2ae8e1da8faaaf5" ns2:_="" ns3:_="">
    <xsd:import namespace="933ae5e5-e5c4-48ca-ab16-6d5cef5e9880"/>
    <xsd:import namespace="d11a3e4b-6f8a-454e-9dcd-4c91b2264f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ae5e5-e5c4-48ca-ab16-6d5cef5e98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a3e4b-6f8a-454e-9dcd-4c91b2264f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8E99C6-77A5-4A59-9917-A0F0197AB4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9A265B-A869-44D9-8013-84EE8FD1A6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6FE598-9FF9-4A23-AFE8-8F3E7A983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3ae5e5-e5c4-48ca-ab16-6d5cef5e9880"/>
    <ds:schemaRef ds:uri="d11a3e4b-6f8a-454e-9dcd-4c91b2264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Gunningscriterium prijs</vt:lpstr>
      <vt:lpstr>Prijselement 1</vt:lpstr>
      <vt:lpstr>Prijselement 2</vt:lpstr>
      <vt:lpstr>prijselement 3</vt:lpstr>
    </vt:vector>
  </TitlesOfParts>
  <Manager/>
  <Company>ROCvA-ROCF-VOVA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Pim Goulooze</dc:creator>
  <cp:keywords/>
  <dc:description/>
  <cp:lastModifiedBy>Goulooze, Pim</cp:lastModifiedBy>
  <cp:revision/>
  <dcterms:created xsi:type="dcterms:W3CDTF">2014-07-31T12:12:32Z</dcterms:created>
  <dcterms:modified xsi:type="dcterms:W3CDTF">2023-02-09T10:30:48Z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0x010100C6DA5B09D9ACF448BA39CE9BEA5480D4</vt:lpwstr>
  </property>
</Properties>
</file>