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R:\NW_GM\03 FINAL tender docs\"/>
    </mc:Choice>
  </mc:AlternateContent>
  <xr:revisionPtr revIDLastSave="0" documentId="13_ncr:1_{C468EC9B-49D6-4C29-8172-EB3AA3B80612}" xr6:coauthVersionLast="47" xr6:coauthVersionMax="47" xr10:uidLastSave="{00000000-0000-0000-0000-000000000000}"/>
  <bookViews>
    <workbookView xWindow="1980" yWindow="3075" windowWidth="35010" windowHeight="15435" xr2:uid="{00000000-000D-0000-FFFF-FFFF00000000}"/>
  </bookViews>
  <sheets>
    <sheet name="Annex 3a - Personnel" sheetId="1" r:id="rId1"/>
    <sheet name="INFO" sheetId="4" r:id="rId2"/>
  </sheets>
  <definedNames>
    <definedName name="_xlnm.Print_Area" localSheetId="0">'Annex 3a - Personnel'!$B$1:$K$25</definedName>
    <definedName name="_xlnm.Print_Titles" localSheetId="0">'Annex 3a - Personnel'!$12:$13</definedName>
    <definedName name="Personnel_Codes">'Annex 3a - Personnel'!$B$14:$B$32</definedName>
    <definedName name="Personnel_Names">'Annex 3a - Personnel'!$C$14:$C$32</definedName>
    <definedName name="Personnel_Scores">'Annex 3a - Personnel'!#REF!</definedName>
    <definedName name="Task">'Annex 3a - Personnel'!$D$14:$D$32</definedName>
    <definedName name="Vessel_A">#REF!</definedName>
    <definedName name="Vessel_B">#REF!</definedName>
    <definedName name="Vessel_C">#REF!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3" i="1" l="1"/>
  <c r="N32" i="1"/>
  <c r="N31" i="1"/>
  <c r="N30" i="1"/>
  <c r="N26" i="1"/>
  <c r="N25" i="1"/>
  <c r="N24" i="1"/>
  <c r="N23" i="1"/>
  <c r="N16" i="1"/>
  <c r="C17" i="1"/>
  <c r="C18" i="1"/>
  <c r="C19" i="1"/>
  <c r="J26" i="1"/>
  <c r="G26" i="1"/>
  <c r="E26" i="1"/>
  <c r="C26" i="1"/>
  <c r="J33" i="1"/>
  <c r="G33" i="1"/>
  <c r="E33" i="1"/>
  <c r="C33" i="1"/>
  <c r="C42" i="1"/>
  <c r="C40" i="1"/>
  <c r="C29" i="1"/>
  <c r="E29" i="1"/>
  <c r="G29" i="1"/>
  <c r="J29" i="1"/>
  <c r="C30" i="1"/>
  <c r="E30" i="1"/>
  <c r="G30" i="1"/>
  <c r="J30" i="1"/>
  <c r="C31" i="1"/>
  <c r="E31" i="1"/>
  <c r="G31" i="1"/>
  <c r="J31" i="1"/>
  <c r="C32" i="1"/>
  <c r="E32" i="1"/>
  <c r="G32" i="1"/>
  <c r="J32" i="1"/>
  <c r="O29" i="1" l="1"/>
  <c r="J25" i="1"/>
  <c r="J24" i="1"/>
  <c r="J23" i="1"/>
  <c r="J22" i="1"/>
  <c r="J16" i="1"/>
  <c r="J15" i="1"/>
  <c r="G25" i="1"/>
  <c r="G24" i="1"/>
  <c r="G23" i="1"/>
  <c r="G22" i="1"/>
  <c r="G16" i="1"/>
  <c r="G15" i="1"/>
  <c r="E25" i="1"/>
  <c r="E24" i="1"/>
  <c r="E23" i="1"/>
  <c r="E22" i="1"/>
  <c r="E16" i="1"/>
  <c r="E15" i="1"/>
  <c r="O15" i="1" s="1"/>
  <c r="C23" i="1"/>
  <c r="C24" i="1"/>
  <c r="C25" i="1"/>
  <c r="C16" i="1"/>
  <c r="O22" i="1" l="1"/>
  <c r="C22" i="1"/>
  <c r="C15" i="1"/>
  <c r="O34" i="1" l="1"/>
</calcChain>
</file>

<file path=xl/sharedStrings.xml><?xml version="1.0" encoding="utf-8"?>
<sst xmlns="http://schemas.openxmlformats.org/spreadsheetml/2006/main" count="88" uniqueCount="81">
  <si>
    <t xml:space="preserve">Total pool of personell to be employed for the Ground Model </t>
  </si>
  <si>
    <t>Assesment for the pool of Personell</t>
  </si>
  <si>
    <t xml:space="preserve">Weighting factor </t>
  </si>
  <si>
    <t xml:space="preserve">A. Project manager </t>
  </si>
  <si>
    <t xml:space="preserve">B. Geophysisict / Geologist </t>
  </si>
  <si>
    <t>C. Geotechnical Engineer / Civil Engineer</t>
  </si>
  <si>
    <t>Name</t>
  </si>
  <si>
    <t>Function</t>
  </si>
  <si>
    <t>Average score offered personell</t>
  </si>
  <si>
    <t xml:space="preserve">Score </t>
  </si>
  <si>
    <t>Highest attained degree</t>
  </si>
  <si>
    <t>Score</t>
  </si>
  <si>
    <t xml:space="preserve">No. of
projects </t>
  </si>
  <si>
    <t>Names of the last  executed projects and period where projects were executed
(max 10 projects per individual).</t>
  </si>
  <si>
    <t>No. of years</t>
  </si>
  <si>
    <t xml:space="preserve">(max. 750 charachters)
</t>
  </si>
  <si>
    <t xml:space="preserve">A) IGM Project management team </t>
  </si>
  <si>
    <t>A.1</t>
  </si>
  <si>
    <t>Project Manager</t>
  </si>
  <si>
    <t>Doctoral degree (PhD)</t>
  </si>
  <si>
    <t>1-2 projects</t>
  </si>
  <si>
    <t>&gt;20 yrs</t>
  </si>
  <si>
    <t>A.2</t>
  </si>
  <si>
    <t>Project Manager (back-up)</t>
  </si>
  <si>
    <t>Associate degree (AS, AAS, AAT)</t>
  </si>
  <si>
    <t>B) Geophysicist / Geologist</t>
  </si>
  <si>
    <t>B.1</t>
  </si>
  <si>
    <t>Lead geologist / geophysicist</t>
  </si>
  <si>
    <t>Master degree (MSc)</t>
  </si>
  <si>
    <t>6-10 projects</t>
  </si>
  <si>
    <t>6-10 yrs</t>
  </si>
  <si>
    <t>B.2</t>
  </si>
  <si>
    <t>Lead geologist / geophysicist (back-up)</t>
  </si>
  <si>
    <t>B.3</t>
  </si>
  <si>
    <t>Geologist / Geophysicist</t>
  </si>
  <si>
    <t>B.4</t>
  </si>
  <si>
    <t>C) Geotechnical Engineer / Civil Engineer</t>
  </si>
  <si>
    <t>C.1</t>
  </si>
  <si>
    <t>Lead technical engineer / civil engineer</t>
  </si>
  <si>
    <t>Bachelor degree (BSc)</t>
  </si>
  <si>
    <t>3-5 projects</t>
  </si>
  <si>
    <t>0-2 yrs</t>
  </si>
  <si>
    <t>C.2</t>
  </si>
  <si>
    <t>Lead technical engineer / civil engineer (back-up)</t>
  </si>
  <si>
    <t>C.3</t>
  </si>
  <si>
    <t xml:space="preserve">Technical engineer / civil engineer </t>
  </si>
  <si>
    <t>C.4</t>
  </si>
  <si>
    <t>Automatic score attributed to personell</t>
  </si>
  <si>
    <t>Eduction level</t>
  </si>
  <si>
    <t>Score attributed to eduction level</t>
  </si>
  <si>
    <t>Pre-university education (FDEng, HNC, CertHE)</t>
  </si>
  <si>
    <t>Number of relevant geophysical soil investigations executed</t>
  </si>
  <si>
    <t>Score attributed to experience  with Geophysical projects</t>
  </si>
  <si>
    <t>11-20  projects</t>
  </si>
  <si>
    <t>20-30 projects</t>
  </si>
  <si>
    <t>&gt;30 projects</t>
  </si>
  <si>
    <t>No. of years working in similair role as appointed in this project</t>
  </si>
  <si>
    <t>Score attributed to experience  with role</t>
  </si>
  <si>
    <t>2-5 yrs</t>
  </si>
  <si>
    <t>10-15 yrs</t>
  </si>
  <si>
    <t>16-20 yrs</t>
  </si>
  <si>
    <t>NOTES</t>
  </si>
  <si>
    <r>
      <t xml:space="preserve">All personnel, both the designated key project team members and possible replacements / backups, that TENDERER intends to use during the execution of the work shall be added to this </t>
    </r>
    <r>
      <rPr>
        <b/>
        <sz val="11"/>
        <color theme="1"/>
        <rFont val="Calibri"/>
        <family val="2"/>
        <scheme val="minor"/>
      </rPr>
      <t>Annex 3 - Section I</t>
    </r>
  </si>
  <si>
    <t>Yellow cells with blue text are to be completed by the TENDERER and shall be used as input for the assessment and scoring of the CLIENT.</t>
  </si>
  <si>
    <r>
      <t>Light blue cells shall be used by the CLIENT when assessing TENDERERS' proposals and applying scores as explained in Section</t>
    </r>
    <r>
      <rPr>
        <i/>
        <sz val="11"/>
        <color rgb="FFFF0000"/>
        <rFont val="Calibri"/>
        <family val="2"/>
        <scheme val="minor"/>
      </rPr>
      <t xml:space="preserve"> 5.4</t>
    </r>
    <r>
      <rPr>
        <i/>
        <sz val="11"/>
        <color rgb="FF0000FF"/>
        <rFont val="Calibri"/>
        <family val="2"/>
        <scheme val="minor"/>
      </rPr>
      <t xml:space="preserve"> of the Tender document | </t>
    </r>
  </si>
  <si>
    <t>(III) Number of years active in the role for which he/she is proposed for this project</t>
  </si>
  <si>
    <t>(II) Number of similar ground models created
Number of similar Interpretation Reports</t>
  </si>
  <si>
    <t xml:space="preserve">(I) Overall level of education and training of the key personnel </t>
  </si>
  <si>
    <t>I</t>
  </si>
  <si>
    <t>II</t>
  </si>
  <si>
    <t>III+IV</t>
  </si>
  <si>
    <t>(IV) Short description of offered personell and how personell fits in the team composition.</t>
  </si>
  <si>
    <t>Short description of offered personell and how personell fits in the team composition.</t>
  </si>
  <si>
    <t>A.3</t>
  </si>
  <si>
    <t>A.4</t>
  </si>
  <si>
    <t>A.5</t>
  </si>
  <si>
    <t>B.5</t>
  </si>
  <si>
    <t>C.5</t>
  </si>
  <si>
    <t>Score (filled out by Tendering Authority)</t>
  </si>
  <si>
    <r>
      <t xml:space="preserve">TENDERER shall specify for each person in the total pool of personnel that is proposed for the execution of the Work and relevant for the specific role:
(I) the overall level of education and training of the key personnel (EQF level is as described in https://ec.europa.eu/ploteus/en/content/descriptors-page; for the Netherlands this corresponds to the following degrees: http://www.nlqf.nl/nlqf-niveaus);
</t>
    </r>
    <r>
      <rPr>
        <sz val="11"/>
        <rFont val="Calibri"/>
        <family val="2"/>
        <scheme val="minor"/>
      </rPr>
      <t>(II) the number of ground models</t>
    </r>
    <r>
      <rPr>
        <sz val="11"/>
        <color theme="1"/>
        <rFont val="Calibri"/>
        <family val="2"/>
        <scheme val="minor"/>
      </rPr>
      <t xml:space="preserve"> </t>
    </r>
    <r>
      <rPr>
        <sz val="11"/>
        <rFont val="Calibri"/>
        <family val="2"/>
        <scheme val="minor"/>
      </rPr>
      <t>(incl. size of the area, depth, number of cross sections, number of boreholes/CPTs  etc.) to which the key personnel has contributed; and</t>
    </r>
    <r>
      <rPr>
        <sz val="11"/>
        <color theme="1"/>
        <rFont val="Calibri"/>
        <family val="2"/>
        <scheme val="minor"/>
      </rPr>
      <t xml:space="preserve">
(III) The number of years that the person is active in the role for which he/she is proposed for this work.
(IV) Short description of offered personell and how personell fits in the team composition.
Employees may be proposed for multiple roles.
The sheet will assign a score of 0%-100% for each of the criteria (1)(2)(3) for each key personnel member proposed in the total pool of personnel based on the information provided in this sheet;
The score for IV will be based on the CLIENTs evaluation of the information supplied by the TENDERER and will be in accordance with the criteria defined in the Tender Document.
</t>
    </r>
    <r>
      <rPr>
        <b/>
        <sz val="11"/>
        <color theme="1"/>
        <rFont val="Calibri"/>
        <family val="2"/>
        <scheme val="minor"/>
      </rPr>
      <t>In case cells are left blank a score of 0% will be applied</t>
    </r>
    <r>
      <rPr>
        <sz val="11"/>
        <color theme="1"/>
        <rFont val="Calibri"/>
        <family val="2"/>
        <scheme val="minor"/>
      </rPr>
      <t xml:space="preserve">.
</t>
    </r>
    <r>
      <rPr>
        <b/>
        <u/>
        <sz val="12"/>
        <color theme="1"/>
        <rFont val="Calibri"/>
        <family val="2"/>
        <scheme val="minor"/>
      </rPr>
      <t xml:space="preserve">Ensure that all information provided in this Annex 3 - Section I is supported by the information in the CVs provided. </t>
    </r>
  </si>
  <si>
    <t>Automatic score for individual personell based on Tender Document 5.2.3)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</si>
</sst>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i/>
      <sz val="10"/>
      <color rgb="FF0000FF"/>
      <name val="Calibri"/>
      <family val="2"/>
      <scheme val="minor"/>
    </font>
    <font>
      <sz val="8"/>
      <name val="Calibri"/>
      <family val="2"/>
      <scheme val="minor"/>
    </font>
    <font>
      <b/>
      <u/>
      <sz val="11"/>
      <color theme="1"/>
      <name val="Calibri"/>
      <family val="2"/>
      <scheme val="minor"/>
    </font>
    <font>
      <i/>
      <sz val="10"/>
      <name val="Calibri"/>
      <family val="2"/>
      <scheme val="minor"/>
    </font>
    <font>
      <sz val="11"/>
      <color rgb="FF0070C0"/>
      <name val="Calibri"/>
      <family val="2"/>
      <scheme val="minor"/>
    </font>
    <font>
      <b/>
      <sz val="11"/>
      <color theme="0"/>
      <name val="Calibri"/>
      <family val="2"/>
    </font>
    <font>
      <i/>
      <sz val="11"/>
      <color rgb="FF0000FF"/>
      <name val="Calibri"/>
      <family val="2"/>
      <scheme val="minor"/>
    </font>
    <font>
      <i/>
      <sz val="11"/>
      <color rgb="FFFF0000"/>
      <name val="Calibri"/>
      <family val="2"/>
      <scheme val="minor"/>
    </font>
    <font>
      <sz val="11"/>
      <name val="Calibri"/>
      <family val="2"/>
      <scheme val="minor"/>
    </font>
    <font>
      <b/>
      <u/>
      <sz val="12"/>
      <color theme="1"/>
      <name val="Calibri"/>
      <family val="2"/>
      <scheme val="minor"/>
    </font>
  </fonts>
  <fills count="10">
    <fill>
      <patternFill patternType="none"/>
    </fill>
    <fill>
      <patternFill patternType="gray125"/>
    </fill>
    <fill>
      <patternFill patternType="solid">
        <fgColor rgb="FF002060"/>
        <bgColor indexed="64"/>
      </patternFill>
    </fill>
    <fill>
      <patternFill patternType="solid">
        <fgColor theme="4" tint="0.39997558519241921"/>
        <bgColor indexed="64"/>
      </patternFill>
    </fill>
    <fill>
      <patternFill patternType="solid">
        <fgColor rgb="FFFFFF99"/>
        <bgColor indexed="64"/>
      </patternFill>
    </fill>
    <fill>
      <patternFill patternType="solid">
        <fgColor theme="3" tint="-0.249977111117893"/>
        <bgColor indexed="64"/>
      </patternFill>
    </fill>
    <fill>
      <patternFill patternType="solid">
        <fgColor theme="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top style="thin">
        <color theme="0"/>
      </top>
      <bottom/>
      <diagonal/>
    </border>
    <border>
      <left/>
      <right style="thin">
        <color theme="0"/>
      </right>
      <top style="thin">
        <color theme="0"/>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right style="thin">
        <color theme="0"/>
      </right>
      <top/>
      <bottom style="thin">
        <color theme="0"/>
      </bottom>
      <diagonal/>
    </border>
    <border>
      <left style="thin">
        <color indexed="64"/>
      </left>
      <right/>
      <top style="thin">
        <color theme="0"/>
      </top>
      <bottom style="thin">
        <color theme="0"/>
      </bottom>
      <diagonal/>
    </border>
  </borders>
  <cellStyleXfs count="3">
    <xf numFmtId="0" fontId="0" fillId="0" borderId="0"/>
    <xf numFmtId="0" fontId="3" fillId="0" borderId="0"/>
    <xf numFmtId="9" fontId="3" fillId="0" borderId="0" applyFont="0" applyFill="0" applyBorder="0" applyAlignment="0" applyProtection="0"/>
  </cellStyleXfs>
  <cellXfs count="108">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6" fillId="3" borderId="1" xfId="1" applyFont="1" applyFill="1" applyBorder="1" applyAlignment="1">
      <alignment horizontal="left" vertical="center"/>
    </xf>
    <xf numFmtId="0" fontId="5" fillId="3" borderId="1" xfId="1" applyFont="1" applyFill="1" applyBorder="1" applyAlignment="1">
      <alignment horizontal="left" vertical="center"/>
    </xf>
    <xf numFmtId="0" fontId="5" fillId="3" borderId="1" xfId="1" applyFont="1" applyFill="1" applyBorder="1" applyAlignment="1">
      <alignment horizontal="right" vertical="center"/>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9" fillId="4" borderId="1" xfId="0" applyFont="1" applyFill="1" applyBorder="1" applyAlignment="1" applyProtection="1">
      <alignment vertical="top"/>
    </xf>
    <xf numFmtId="0" fontId="5" fillId="0" borderId="0" xfId="0" applyFont="1" applyAlignment="1">
      <alignment horizontal="left" vertical="top"/>
    </xf>
    <xf numFmtId="0" fontId="7" fillId="5" borderId="0" xfId="0" applyFont="1" applyFill="1" applyAlignment="1">
      <alignment horizontal="left" vertical="top"/>
    </xf>
    <xf numFmtId="0" fontId="7" fillId="5" borderId="0" xfId="0" applyFont="1" applyFill="1" applyAlignment="1">
      <alignment horizontal="left" vertical="top" wrapText="1"/>
    </xf>
    <xf numFmtId="0" fontId="5" fillId="3" borderId="0" xfId="1" applyFont="1" applyFill="1" applyBorder="1" applyAlignment="1">
      <alignment horizontal="right" vertical="center"/>
    </xf>
    <xf numFmtId="2" fontId="5" fillId="0" borderId="0" xfId="0" applyNumberFormat="1" applyFont="1" applyAlignment="1">
      <alignment horizontal="left" vertical="top"/>
    </xf>
    <xf numFmtId="0" fontId="5" fillId="0" borderId="0" xfId="0" applyFont="1" applyBorder="1" applyAlignment="1">
      <alignment vertical="top" wrapText="1"/>
    </xf>
    <xf numFmtId="0" fontId="5" fillId="0" borderId="0" xfId="0" applyFont="1" applyAlignment="1">
      <alignment horizontal="center" vertical="top"/>
    </xf>
    <xf numFmtId="1" fontId="0" fillId="0" borderId="0" xfId="0" applyNumberFormat="1" applyAlignment="1">
      <alignment vertical="top"/>
    </xf>
    <xf numFmtId="1" fontId="5" fillId="3" borderId="1" xfId="1" applyNumberFormat="1" applyFont="1" applyFill="1" applyBorder="1" applyAlignment="1">
      <alignment horizontal="left" vertical="center"/>
    </xf>
    <xf numFmtId="1" fontId="9" fillId="4" borderId="1" xfId="0" applyNumberFormat="1" applyFont="1" applyFill="1" applyBorder="1" applyAlignment="1">
      <alignment horizontal="center" vertical="top" wrapText="1"/>
    </xf>
    <xf numFmtId="0" fontId="12" fillId="4" borderId="1" xfId="0" applyFont="1" applyFill="1" applyBorder="1" applyAlignment="1">
      <alignment vertical="top" wrapText="1"/>
    </xf>
    <xf numFmtId="16" fontId="9" fillId="4" borderId="1" xfId="0" applyNumberFormat="1" applyFont="1" applyFill="1" applyBorder="1" applyAlignment="1">
      <alignment horizontal="center" vertical="top" wrapText="1"/>
    </xf>
    <xf numFmtId="2" fontId="0" fillId="0" borderId="0" xfId="0" applyNumberFormat="1" applyAlignment="1">
      <alignment vertical="top"/>
    </xf>
    <xf numFmtId="2" fontId="7" fillId="5" borderId="0" xfId="0" applyNumberFormat="1" applyFont="1" applyFill="1" applyAlignment="1">
      <alignment horizontal="left" vertical="top" wrapText="1"/>
    </xf>
    <xf numFmtId="0" fontId="5" fillId="0" borderId="0" xfId="0" applyNumberFormat="1" applyFont="1" applyAlignment="1">
      <alignment horizontal="left" vertical="top"/>
    </xf>
    <xf numFmtId="0" fontId="5" fillId="0" borderId="0" xfId="0" quotePrefix="1" applyNumberFormat="1" applyFont="1" applyAlignment="1">
      <alignment horizontal="left" vertical="top"/>
    </xf>
    <xf numFmtId="0" fontId="1" fillId="6" borderId="6" xfId="0" applyFont="1" applyFill="1" applyBorder="1" applyAlignment="1">
      <alignment horizontal="left" vertical="top" wrapText="1"/>
    </xf>
    <xf numFmtId="0" fontId="1" fillId="0" borderId="9" xfId="0" applyFont="1" applyBorder="1" applyAlignment="1">
      <alignment horizontal="left" vertical="top" wrapText="1"/>
    </xf>
    <xf numFmtId="0" fontId="0" fillId="0" borderId="10" xfId="0" applyBorder="1" applyAlignment="1">
      <alignment vertical="top"/>
    </xf>
    <xf numFmtId="0" fontId="0" fillId="0" borderId="0" xfId="0" applyBorder="1" applyAlignment="1">
      <alignment vertical="top" wrapText="1"/>
    </xf>
    <xf numFmtId="0" fontId="0" fillId="0" borderId="11" xfId="0" applyBorder="1" applyAlignment="1">
      <alignment horizontal="left" vertical="top" wrapText="1"/>
    </xf>
    <xf numFmtId="0" fontId="0" fillId="0" borderId="0" xfId="0" applyBorder="1" applyAlignment="1">
      <alignment horizontal="center" vertical="top" wrapText="1"/>
    </xf>
    <xf numFmtId="0" fontId="11" fillId="7" borderId="10" xfId="0" applyFont="1" applyFill="1" applyBorder="1" applyAlignment="1">
      <alignment horizontal="left" vertical="top" wrapText="1"/>
    </xf>
    <xf numFmtId="0" fontId="11" fillId="7" borderId="0" xfId="0" applyFont="1" applyFill="1" applyBorder="1" applyAlignment="1">
      <alignment horizontal="lef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1" fontId="0" fillId="0" borderId="0" xfId="0" applyNumberFormat="1" applyBorder="1" applyAlignment="1">
      <alignment horizontal="left" vertical="top" wrapText="1"/>
    </xf>
    <xf numFmtId="0" fontId="5" fillId="0" borderId="11" xfId="0" applyFont="1" applyBorder="1" applyAlignment="1">
      <alignment horizontal="center" vertical="top"/>
    </xf>
    <xf numFmtId="0" fontId="0" fillId="0" borderId="11" xfId="0" applyBorder="1" applyAlignment="1">
      <alignment horizontal="center" vertical="center"/>
    </xf>
    <xf numFmtId="0" fontId="2" fillId="0" borderId="11" xfId="0" applyFont="1" applyBorder="1" applyAlignment="1">
      <alignment vertical="top"/>
    </xf>
    <xf numFmtId="0" fontId="0" fillId="0" borderId="11" xfId="0" applyBorder="1" applyAlignment="1">
      <alignment vertical="top"/>
    </xf>
    <xf numFmtId="0" fontId="0" fillId="0" borderId="0" xfId="0" applyBorder="1" applyAlignment="1">
      <alignment vertical="top"/>
    </xf>
    <xf numFmtId="1" fontId="0" fillId="0" borderId="0" xfId="0" applyNumberFormat="1" applyBorder="1" applyAlignment="1">
      <alignment vertical="top"/>
    </xf>
    <xf numFmtId="0" fontId="0" fillId="0" borderId="12" xfId="0" applyBorder="1" applyAlignment="1">
      <alignment vertical="top"/>
    </xf>
    <xf numFmtId="0" fontId="0" fillId="0" borderId="13" xfId="0" applyBorder="1" applyAlignment="1">
      <alignment vertical="top"/>
    </xf>
    <xf numFmtId="1" fontId="0" fillId="0" borderId="13" xfId="0" applyNumberFormat="1" applyBorder="1" applyAlignment="1">
      <alignment vertical="top"/>
    </xf>
    <xf numFmtId="0" fontId="0" fillId="0" borderId="14" xfId="0" applyBorder="1" applyAlignment="1">
      <alignment vertical="top"/>
    </xf>
    <xf numFmtId="0" fontId="4" fillId="6" borderId="6" xfId="0" applyFont="1" applyFill="1" applyBorder="1" applyAlignment="1">
      <alignment horizontal="left" vertical="top" wrapText="1"/>
    </xf>
    <xf numFmtId="0" fontId="0" fillId="0" borderId="0" xfId="0" applyBorder="1" applyAlignment="1">
      <alignment horizontal="left" vertical="top" wrapText="1"/>
    </xf>
    <xf numFmtId="9" fontId="0" fillId="0" borderId="0" xfId="2" applyFont="1" applyAlignment="1" applyProtection="1">
      <alignment horizontal="center" vertical="center"/>
    </xf>
    <xf numFmtId="0" fontId="0" fillId="9" borderId="10" xfId="0" applyFill="1" applyBorder="1" applyAlignment="1">
      <alignment horizontal="center" vertical="center"/>
    </xf>
    <xf numFmtId="0" fontId="0" fillId="9" borderId="12" xfId="0" applyFill="1" applyBorder="1" applyAlignment="1">
      <alignment horizontal="center" vertical="center"/>
    </xf>
    <xf numFmtId="0" fontId="0" fillId="9" borderId="11" xfId="0" applyFill="1" applyBorder="1" applyAlignment="1">
      <alignment horizontal="center"/>
    </xf>
    <xf numFmtId="0" fontId="5" fillId="3" borderId="15" xfId="1" applyFont="1" applyFill="1" applyBorder="1" applyAlignment="1">
      <alignment horizontal="right" vertical="center"/>
    </xf>
    <xf numFmtId="1" fontId="5" fillId="3" borderId="15" xfId="1" applyNumberFormat="1" applyFont="1" applyFill="1" applyBorder="1" applyAlignment="1">
      <alignment horizontal="left" vertical="center"/>
    </xf>
    <xf numFmtId="0" fontId="8" fillId="2" borderId="21" xfId="0" applyFont="1" applyFill="1" applyBorder="1" applyAlignment="1">
      <alignment horizontal="center" vertical="top" wrapText="1"/>
    </xf>
    <xf numFmtId="0" fontId="8" fillId="2" borderId="22" xfId="0" applyFont="1" applyFill="1" applyBorder="1" applyAlignment="1">
      <alignment horizontal="center" vertical="top" wrapText="1"/>
    </xf>
    <xf numFmtId="1" fontId="7" fillId="2" borderId="23" xfId="0" applyNumberFormat="1" applyFont="1" applyFill="1" applyBorder="1" applyAlignment="1">
      <alignment horizontal="center" vertical="top" wrapText="1"/>
    </xf>
    <xf numFmtId="0" fontId="7" fillId="2" borderId="24" xfId="0" applyFont="1" applyFill="1" applyBorder="1" applyAlignment="1">
      <alignment horizontal="center" vertical="top" wrapText="1"/>
    </xf>
    <xf numFmtId="0" fontId="7" fillId="2" borderId="25" xfId="0" applyFont="1" applyFill="1" applyBorder="1" applyAlignment="1">
      <alignment horizontal="center" vertical="top" wrapText="1"/>
    </xf>
    <xf numFmtId="0" fontId="7" fillId="2" borderId="26" xfId="0" applyFont="1" applyFill="1" applyBorder="1" applyAlignment="1">
      <alignment horizontal="center" vertical="top" wrapText="1"/>
    </xf>
    <xf numFmtId="0" fontId="9" fillId="4" borderId="4" xfId="0" applyFont="1" applyFill="1" applyBorder="1" applyAlignment="1">
      <alignment horizontal="center" vertical="center" wrapText="1"/>
    </xf>
    <xf numFmtId="0" fontId="4" fillId="6" borderId="5" xfId="0" applyFont="1" applyFill="1" applyBorder="1" applyAlignment="1">
      <alignment horizontal="left" vertical="top" wrapText="1"/>
    </xf>
    <xf numFmtId="0" fontId="4" fillId="6" borderId="6" xfId="0" applyFont="1" applyFill="1" applyBorder="1" applyAlignment="1">
      <alignment horizontal="left" vertical="top" wrapText="1"/>
    </xf>
    <xf numFmtId="0" fontId="8" fillId="2" borderId="5" xfId="0"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2" borderId="1" xfId="0" applyFont="1" applyFill="1" applyBorder="1" applyAlignment="1">
      <alignment horizontal="left" vertical="top" wrapText="1"/>
    </xf>
    <xf numFmtId="0" fontId="8" fillId="2" borderId="16" xfId="0" applyFont="1" applyFill="1" applyBorder="1" applyAlignment="1">
      <alignment horizontal="center" vertical="top" wrapText="1"/>
    </xf>
    <xf numFmtId="0" fontId="8" fillId="2" borderId="17" xfId="0" applyFont="1" applyFill="1" applyBorder="1" applyAlignment="1">
      <alignment horizontal="center" vertical="top" wrapText="1"/>
    </xf>
    <xf numFmtId="0" fontId="8" fillId="2" borderId="18" xfId="0" applyFont="1" applyFill="1" applyBorder="1" applyAlignment="1">
      <alignment horizontal="center" vertical="top" wrapText="1"/>
    </xf>
    <xf numFmtId="0" fontId="8" fillId="2" borderId="19" xfId="0" applyFont="1" applyFill="1" applyBorder="1" applyAlignment="1">
      <alignment horizontal="center" vertical="top" wrapText="1"/>
    </xf>
    <xf numFmtId="0" fontId="8" fillId="2" borderId="20" xfId="0" applyFont="1" applyFill="1" applyBorder="1" applyAlignment="1">
      <alignment horizontal="center" vertical="top" wrapText="1"/>
    </xf>
    <xf numFmtId="0" fontId="11" fillId="7" borderId="10" xfId="0" applyFont="1" applyFill="1" applyBorder="1" applyAlignment="1">
      <alignment horizontal="left" vertical="center" wrapText="1"/>
    </xf>
    <xf numFmtId="0" fontId="11" fillId="7" borderId="0" xfId="0" applyFont="1" applyFill="1" applyBorder="1" applyAlignment="1">
      <alignment horizontal="left"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9" fontId="13" fillId="8" borderId="6" xfId="0" applyNumberFormat="1" applyFont="1" applyFill="1" applyBorder="1" applyAlignment="1">
      <alignment horizontal="center" vertical="top" wrapText="1"/>
    </xf>
    <xf numFmtId="9" fontId="13" fillId="8" borderId="9" xfId="0" applyNumberFormat="1" applyFont="1" applyFill="1" applyBorder="1" applyAlignment="1">
      <alignment horizontal="center" vertical="top" wrapText="1"/>
    </xf>
    <xf numFmtId="9" fontId="13" fillId="8" borderId="0" xfId="0" applyNumberFormat="1" applyFont="1" applyFill="1" applyBorder="1" applyAlignment="1">
      <alignment horizontal="center" vertical="top" wrapText="1"/>
    </xf>
    <xf numFmtId="9" fontId="13" fillId="8" borderId="11" xfId="0" applyNumberFormat="1" applyFont="1" applyFill="1" applyBorder="1" applyAlignment="1">
      <alignment horizontal="center" vertical="top" wrapText="1"/>
    </xf>
    <xf numFmtId="0" fontId="0" fillId="0" borderId="14" xfId="0" applyBorder="1" applyAlignment="1">
      <alignment horizontal="left" vertical="top" wrapText="1"/>
    </xf>
    <xf numFmtId="9" fontId="13" fillId="8" borderId="13" xfId="0" applyNumberFormat="1" applyFont="1" applyFill="1" applyBorder="1" applyAlignment="1">
      <alignment horizontal="center" vertical="top" wrapText="1"/>
    </xf>
    <xf numFmtId="9" fontId="13" fillId="8" borderId="14" xfId="0" applyNumberFormat="1" applyFont="1" applyFill="1" applyBorder="1" applyAlignment="1">
      <alignment horizontal="center" vertical="top" wrapText="1"/>
    </xf>
    <xf numFmtId="0" fontId="0" fillId="7" borderId="13" xfId="0" applyFont="1" applyFill="1" applyBorder="1" applyAlignment="1">
      <alignment horizontal="center" wrapText="1"/>
    </xf>
    <xf numFmtId="0" fontId="14" fillId="2" borderId="5" xfId="0" applyFont="1" applyFill="1" applyBorder="1" applyAlignment="1">
      <alignment horizontal="left" vertical="top"/>
    </xf>
    <xf numFmtId="0" fontId="14" fillId="2" borderId="6" xfId="0" applyFont="1" applyFill="1" applyBorder="1" applyAlignment="1">
      <alignment horizontal="left" vertical="top"/>
    </xf>
    <xf numFmtId="0" fontId="14" fillId="2" borderId="9" xfId="0" applyFont="1" applyFill="1" applyBorder="1" applyAlignment="1">
      <alignment horizontal="left" vertical="top"/>
    </xf>
    <xf numFmtId="0" fontId="0" fillId="9" borderId="10" xfId="0" applyFill="1" applyBorder="1" applyAlignment="1">
      <alignment horizontal="center" vertical="center"/>
    </xf>
    <xf numFmtId="0" fontId="0" fillId="0" borderId="0" xfId="0" applyAlignment="1">
      <alignment horizontal="left" vertical="top" wrapText="1"/>
    </xf>
    <xf numFmtId="0" fontId="0" fillId="0" borderId="11" xfId="0" applyBorder="1" applyAlignment="1">
      <alignment horizontal="left" vertical="top" wrapText="1"/>
    </xf>
    <xf numFmtId="0" fontId="15" fillId="4" borderId="0" xfId="0" applyFont="1" applyFill="1" applyAlignment="1">
      <alignment horizontal="left" vertical="top" wrapText="1"/>
    </xf>
    <xf numFmtId="0" fontId="15" fillId="4" borderId="11" xfId="0" applyFont="1" applyFill="1" applyBorder="1" applyAlignment="1">
      <alignment horizontal="left" vertical="top" wrapText="1"/>
    </xf>
    <xf numFmtId="0" fontId="15" fillId="8" borderId="0" xfId="0" applyFont="1" applyFill="1" applyAlignment="1">
      <alignment horizontal="left" vertical="top" wrapText="1"/>
    </xf>
    <xf numFmtId="0" fontId="15" fillId="8" borderId="11" xfId="0" applyFont="1" applyFill="1" applyBorder="1" applyAlignment="1">
      <alignment horizontal="left" vertical="top" wrapText="1"/>
    </xf>
    <xf numFmtId="0" fontId="8" fillId="2" borderId="7" xfId="0" applyFont="1" applyFill="1" applyBorder="1" applyAlignment="1">
      <alignment horizontal="center" vertical="top" wrapText="1"/>
    </xf>
    <xf numFmtId="0" fontId="8" fillId="2" borderId="15" xfId="0" applyFont="1" applyFill="1" applyBorder="1" applyAlignment="1">
      <alignment horizontal="center" vertical="top" wrapText="1"/>
    </xf>
    <xf numFmtId="1" fontId="9" fillId="4" borderId="2" xfId="0" applyNumberFormat="1" applyFont="1" applyFill="1" applyBorder="1" applyAlignment="1">
      <alignment horizontal="center" vertical="top" wrapText="1"/>
    </xf>
    <xf numFmtId="1" fontId="9" fillId="4" borderId="3" xfId="0" applyNumberFormat="1" applyFont="1" applyFill="1" applyBorder="1" applyAlignment="1">
      <alignment horizontal="center" vertical="top" wrapText="1"/>
    </xf>
    <xf numFmtId="1" fontId="9" fillId="4" borderId="8" xfId="0" applyNumberFormat="1" applyFont="1" applyFill="1" applyBorder="1" applyAlignment="1">
      <alignment horizontal="center" vertical="top" wrapText="1"/>
    </xf>
    <xf numFmtId="1" fontId="9" fillId="4" borderId="7" xfId="0" applyNumberFormat="1" applyFont="1" applyFill="1" applyBorder="1" applyAlignment="1">
      <alignment horizontal="center" vertical="center" wrapText="1"/>
    </xf>
    <xf numFmtId="1" fontId="9" fillId="4" borderId="4" xfId="0" applyNumberFormat="1" applyFont="1" applyFill="1" applyBorder="1" applyAlignment="1">
      <alignment horizontal="center" vertical="center" wrapText="1"/>
    </xf>
    <xf numFmtId="0" fontId="9" fillId="4" borderId="4" xfId="0" applyFont="1" applyFill="1" applyBorder="1" applyAlignment="1">
      <alignment horizontal="center" vertical="center" wrapText="1"/>
    </xf>
    <xf numFmtId="1" fontId="9" fillId="4" borderId="15" xfId="0" applyNumberFormat="1" applyFont="1" applyFill="1" applyBorder="1" applyAlignment="1">
      <alignment horizontal="center" vertical="center" wrapText="1"/>
    </xf>
  </cellXfs>
  <cellStyles count="3">
    <cellStyle name="Normal 2" xfId="1" xr:uid="{00000000-0005-0000-0000-000000000000}"/>
    <cellStyle name="Procent" xfId="2" builtinId="5"/>
    <cellStyle name="Standaard" xfId="0" builtinId="0"/>
  </cellStyles>
  <dxfs count="0"/>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514349</xdr:colOff>
      <xdr:row>0</xdr:row>
      <xdr:rowOff>6805</xdr:rowOff>
    </xdr:from>
    <xdr:to>
      <xdr:col>8</xdr:col>
      <xdr:colOff>3864471</xdr:colOff>
      <xdr:row>2</xdr:row>
      <xdr:rowOff>2828</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44"/>
  <sheetViews>
    <sheetView tabSelected="1" topLeftCell="D4" zoomScale="85" zoomScaleNormal="85" zoomScaleSheetLayoutView="115" workbookViewId="0">
      <selection activeCell="L29" sqref="L29"/>
    </sheetView>
  </sheetViews>
  <sheetFormatPr defaultColWidth="9.28515625" defaultRowHeight="15" x14ac:dyDescent="0.25"/>
  <cols>
    <col min="1" max="1" width="4.28515625" style="2" customWidth="1"/>
    <col min="2" max="2" width="17" style="2" customWidth="1"/>
    <col min="3" max="3" width="28.85546875" style="2" customWidth="1"/>
    <col min="4" max="4" width="47.5703125" style="2" bestFit="1" customWidth="1"/>
    <col min="5" max="5" width="7.7109375" style="17" customWidth="1"/>
    <col min="6" max="6" width="36.85546875" style="2" customWidth="1"/>
    <col min="7" max="7" width="8.140625" style="2" customWidth="1"/>
    <col min="8" max="8" width="14.42578125" style="2" customWidth="1"/>
    <col min="9" max="9" width="67" style="2" customWidth="1"/>
    <col min="10" max="10" width="7.42578125" style="2" customWidth="1"/>
    <col min="11" max="11" width="47.28515625" style="2" customWidth="1"/>
    <col min="12" max="12" width="10.5703125" style="2" customWidth="1"/>
    <col min="13" max="13" width="75.42578125" style="2" customWidth="1"/>
    <col min="14" max="14" width="27.7109375" style="2" bestFit="1" customWidth="1"/>
    <col min="15" max="15" width="24" style="2" customWidth="1"/>
    <col min="16" max="16" width="9.28515625" style="2" customWidth="1"/>
    <col min="17" max="17" width="58.140625" style="2" customWidth="1"/>
    <col min="18" max="18" width="55.5703125" style="2" bestFit="1" customWidth="1"/>
    <col min="19" max="19" width="36.5703125" style="2" bestFit="1" customWidth="1"/>
    <col min="20" max="20" width="26.7109375" style="2" bestFit="1" customWidth="1"/>
    <col min="21" max="16384" width="9.28515625" style="2"/>
  </cols>
  <sheetData>
    <row r="1" spans="2:19" ht="63.75" customHeight="1" x14ac:dyDescent="0.25"/>
    <row r="2" spans="2:19" x14ac:dyDescent="0.25">
      <c r="B2" s="63" t="s">
        <v>0</v>
      </c>
      <c r="C2" s="64"/>
      <c r="D2" s="64"/>
      <c r="E2" s="64"/>
      <c r="F2" s="64"/>
      <c r="G2" s="64"/>
      <c r="H2" s="64"/>
      <c r="I2" s="64"/>
      <c r="J2" s="64"/>
      <c r="K2" s="64"/>
      <c r="L2" s="48"/>
      <c r="M2" s="26"/>
      <c r="N2" s="26"/>
      <c r="O2" s="26"/>
      <c r="P2" s="27"/>
    </row>
    <row r="3" spans="2:19" x14ac:dyDescent="0.25">
      <c r="B3" s="28"/>
      <c r="C3" s="29"/>
      <c r="D3" s="29"/>
      <c r="E3" s="29"/>
      <c r="F3" s="29"/>
      <c r="G3" s="29"/>
      <c r="H3" s="29"/>
      <c r="I3" s="29"/>
      <c r="J3" s="29"/>
      <c r="K3" s="29"/>
      <c r="L3" s="29"/>
      <c r="M3" s="29"/>
      <c r="N3" s="29"/>
      <c r="O3" s="29"/>
      <c r="P3" s="30"/>
    </row>
    <row r="4" spans="2:19" ht="24.75" customHeight="1" x14ac:dyDescent="0.25">
      <c r="B4" s="73" t="s">
        <v>1</v>
      </c>
      <c r="C4" s="74"/>
      <c r="D4" s="74"/>
      <c r="E4" s="74"/>
      <c r="F4" s="31"/>
      <c r="G4" s="29"/>
      <c r="H4" s="29"/>
      <c r="I4" s="29"/>
      <c r="J4" s="29"/>
      <c r="K4" s="29"/>
      <c r="L4" s="29"/>
      <c r="M4" s="29"/>
      <c r="N4" s="29"/>
      <c r="P4" s="53" t="s">
        <v>68</v>
      </c>
    </row>
    <row r="5" spans="2:19" ht="24.75" customHeight="1" x14ac:dyDescent="0.25">
      <c r="B5" s="32"/>
      <c r="C5" s="33"/>
      <c r="D5" s="88" t="s">
        <v>2</v>
      </c>
      <c r="E5" s="88"/>
      <c r="F5" s="31"/>
      <c r="G5" s="29"/>
      <c r="H5" s="29"/>
      <c r="I5" s="29"/>
      <c r="J5" s="29"/>
      <c r="K5" s="29"/>
      <c r="L5" s="29"/>
      <c r="M5" s="29"/>
      <c r="N5" s="29"/>
      <c r="P5" s="53" t="s">
        <v>69</v>
      </c>
    </row>
    <row r="6" spans="2:19" ht="13.5" customHeight="1" x14ac:dyDescent="0.25">
      <c r="B6" s="75" t="s">
        <v>3</v>
      </c>
      <c r="C6" s="76"/>
      <c r="D6" s="81">
        <v>0.2</v>
      </c>
      <c r="E6" s="82"/>
      <c r="F6" s="29"/>
      <c r="G6" s="29"/>
      <c r="H6" s="29"/>
      <c r="I6" s="29"/>
      <c r="J6" s="29"/>
      <c r="K6" s="29"/>
      <c r="L6" s="29"/>
      <c r="M6" s="29"/>
      <c r="N6" s="29"/>
      <c r="O6" s="29"/>
      <c r="P6" s="30"/>
    </row>
    <row r="7" spans="2:19" ht="18" customHeight="1" x14ac:dyDescent="0.25">
      <c r="B7" s="77" t="s">
        <v>4</v>
      </c>
      <c r="C7" s="78"/>
      <c r="D7" s="83">
        <v>0.4</v>
      </c>
      <c r="E7" s="84"/>
      <c r="F7" s="29"/>
      <c r="G7" s="29"/>
      <c r="H7" s="29"/>
      <c r="I7" s="29"/>
      <c r="J7" s="29"/>
      <c r="K7" s="29"/>
      <c r="L7" s="29"/>
      <c r="M7" s="29"/>
      <c r="N7" s="29"/>
      <c r="O7" s="29"/>
      <c r="P7" s="30"/>
    </row>
    <row r="8" spans="2:19" ht="18" customHeight="1" x14ac:dyDescent="0.25">
      <c r="B8" s="79" t="s">
        <v>5</v>
      </c>
      <c r="C8" s="80"/>
      <c r="D8" s="86">
        <v>0.4</v>
      </c>
      <c r="E8" s="87"/>
      <c r="F8" s="29"/>
      <c r="G8" s="29"/>
      <c r="H8" s="29"/>
      <c r="I8" s="29"/>
      <c r="J8" s="29"/>
      <c r="K8" s="29"/>
      <c r="L8" s="29"/>
      <c r="M8" s="29"/>
      <c r="N8" s="29"/>
      <c r="O8" s="29"/>
      <c r="P8" s="30"/>
    </row>
    <row r="9" spans="2:19" x14ac:dyDescent="0.25">
      <c r="B9" s="34"/>
      <c r="C9" s="29"/>
      <c r="D9" s="29"/>
      <c r="E9" s="29"/>
      <c r="F9" s="29"/>
      <c r="G9" s="29"/>
      <c r="H9" s="29"/>
      <c r="I9" s="29"/>
      <c r="J9" s="29"/>
      <c r="K9" s="29"/>
      <c r="L9" s="29"/>
      <c r="M9" s="29"/>
      <c r="N9" s="29"/>
      <c r="O9" s="29"/>
      <c r="P9" s="30"/>
    </row>
    <row r="10" spans="2:19" x14ac:dyDescent="0.25">
      <c r="B10" s="34"/>
      <c r="C10" s="29"/>
      <c r="D10" s="29"/>
      <c r="E10" s="29"/>
      <c r="F10" s="29"/>
      <c r="G10" s="29"/>
      <c r="H10" s="29"/>
      <c r="I10" s="29"/>
      <c r="J10" s="29"/>
      <c r="K10" s="29"/>
      <c r="L10" s="29"/>
      <c r="M10" s="29"/>
      <c r="N10" s="29"/>
      <c r="O10" s="29"/>
      <c r="P10" s="30"/>
    </row>
    <row r="11" spans="2:19" x14ac:dyDescent="0.25">
      <c r="B11" s="35"/>
      <c r="C11" s="36"/>
      <c r="D11" s="36"/>
      <c r="E11" s="37"/>
      <c r="F11" s="36"/>
      <c r="G11" s="36"/>
      <c r="H11" s="36"/>
      <c r="I11" s="36"/>
      <c r="J11" s="36"/>
      <c r="K11" s="36"/>
      <c r="L11" s="49"/>
      <c r="M11" s="36"/>
      <c r="N11" s="36"/>
      <c r="O11" s="36"/>
      <c r="P11" s="30"/>
    </row>
    <row r="12" spans="2:19" s="16" customFormat="1" ht="48.75" customHeight="1" x14ac:dyDescent="0.25">
      <c r="B12" s="67"/>
      <c r="C12" s="99" t="s">
        <v>6</v>
      </c>
      <c r="D12" s="65" t="s">
        <v>7</v>
      </c>
      <c r="E12" s="68" t="s">
        <v>67</v>
      </c>
      <c r="F12" s="69"/>
      <c r="G12" s="70" t="s">
        <v>66</v>
      </c>
      <c r="H12" s="71"/>
      <c r="I12" s="72"/>
      <c r="J12" s="69" t="s">
        <v>65</v>
      </c>
      <c r="K12" s="69"/>
      <c r="L12" s="69" t="s">
        <v>71</v>
      </c>
      <c r="M12" s="69"/>
      <c r="N12" s="56" t="s">
        <v>80</v>
      </c>
      <c r="O12" s="57" t="s">
        <v>8</v>
      </c>
      <c r="P12" s="38"/>
      <c r="S12" s="10"/>
    </row>
    <row r="13" spans="2:19" s="16" customFormat="1" ht="51" x14ac:dyDescent="0.25">
      <c r="B13" s="67"/>
      <c r="C13" s="100"/>
      <c r="D13" s="66"/>
      <c r="E13" s="58" t="s">
        <v>9</v>
      </c>
      <c r="F13" s="59" t="s">
        <v>10</v>
      </c>
      <c r="G13" s="59" t="s">
        <v>11</v>
      </c>
      <c r="H13" s="59" t="s">
        <v>12</v>
      </c>
      <c r="I13" s="59" t="s">
        <v>13</v>
      </c>
      <c r="J13" s="59" t="s">
        <v>11</v>
      </c>
      <c r="K13" s="59" t="s">
        <v>14</v>
      </c>
      <c r="L13" s="59" t="s">
        <v>78</v>
      </c>
      <c r="M13" s="59" t="s">
        <v>15</v>
      </c>
      <c r="N13" s="61"/>
      <c r="O13" s="60"/>
      <c r="P13" s="38"/>
      <c r="S13" s="10"/>
    </row>
    <row r="14" spans="2:19" s="3" customFormat="1" x14ac:dyDescent="0.25">
      <c r="B14" s="4" t="s">
        <v>16</v>
      </c>
      <c r="C14" s="5"/>
      <c r="D14" s="5"/>
      <c r="E14" s="55"/>
      <c r="F14" s="54"/>
      <c r="G14" s="54"/>
      <c r="H14" s="54"/>
      <c r="I14" s="54"/>
      <c r="J14" s="54"/>
      <c r="K14" s="54"/>
      <c r="L14" s="13"/>
      <c r="M14" s="13"/>
      <c r="N14" s="13"/>
      <c r="O14" s="13"/>
      <c r="P14" s="39"/>
      <c r="S14" s="10"/>
    </row>
    <row r="15" spans="2:19" s="1" customFormat="1" x14ac:dyDescent="0.25">
      <c r="B15" s="9" t="s">
        <v>17</v>
      </c>
      <c r="C15" s="9" t="str">
        <f>"Name "&amp;B15</f>
        <v>Name A.1</v>
      </c>
      <c r="D15" s="20" t="s">
        <v>18</v>
      </c>
      <c r="E15" s="19" t="str">
        <f>IF(ISBLANK(F15),"",INDEX(INFO!$A$2:$B$6,MATCH(F15,INFO!$A$2:$A$6,FALSE),2))</f>
        <v/>
      </c>
      <c r="F15" s="7"/>
      <c r="G15" s="19" t="str">
        <f>IF(ISBLANK(H15),"",INDEX(INFO!$A$9:$B$14,MATCH(H15,INFO!$A$9:$A$14,FALSE),2))</f>
        <v/>
      </c>
      <c r="H15" s="21"/>
      <c r="I15" s="7"/>
      <c r="J15" s="19" t="str">
        <f>IF(ISBLANK(K15),"",INDEX(INFO!$A$17:$B$22,MATCH(K15,INFO!$A$17:$A$22,FALSE),2))</f>
        <v/>
      </c>
      <c r="K15" s="21"/>
      <c r="L15" s="7"/>
      <c r="M15" s="7"/>
      <c r="N15" s="19"/>
      <c r="O15" s="104" t="e">
        <f>AVERAGE(N15:N19)</f>
        <v>#DIV/0!</v>
      </c>
      <c r="P15" s="53" t="s">
        <v>70</v>
      </c>
      <c r="S15" s="10"/>
    </row>
    <row r="16" spans="2:19" s="1" customFormat="1" x14ac:dyDescent="0.25">
      <c r="B16" s="9" t="s">
        <v>22</v>
      </c>
      <c r="C16" s="9" t="str">
        <f t="shared" ref="C16:C19" si="0">"Name "&amp;B16</f>
        <v>Name A.2</v>
      </c>
      <c r="D16" s="20" t="s">
        <v>23</v>
      </c>
      <c r="E16" s="19" t="str">
        <f>IF(ISBLANK(F16),"",INDEX(INFO!$A$2:$B$6,MATCH(F16,INFO!$A$2:$A$6,FALSE),2))</f>
        <v/>
      </c>
      <c r="F16" s="7"/>
      <c r="G16" s="8" t="str">
        <f>IF(ISBLANK(H16),"",INDEX(INFO!$A$9:$B$14,MATCH(H16,INFO!$A$9:$A$14,FALSE),2))</f>
        <v/>
      </c>
      <c r="H16" s="8"/>
      <c r="I16" s="7"/>
      <c r="J16" s="8" t="str">
        <f>IF(ISBLANK(K16),"",INDEX(INFO!$A$17:$B$22,MATCH(K16,INFO!$A$17:$A$22,FALSE),2))</f>
        <v/>
      </c>
      <c r="K16" s="8"/>
      <c r="L16" s="7"/>
      <c r="M16" s="7"/>
      <c r="N16" s="19" t="str">
        <f>IF(OR(ISBLANK(E16),ISBLANK(G16),ISBLANK(J16),ISBLANK(L16)),"",SUM(E16*(2/15),G16*(3.5/15),J16*(3.5/15),L16*(6/15)))</f>
        <v/>
      </c>
      <c r="O16" s="106"/>
      <c r="P16" s="40"/>
      <c r="S16" s="10"/>
    </row>
    <row r="17" spans="1:20" s="1" customFormat="1" x14ac:dyDescent="0.25">
      <c r="B17" s="9" t="s">
        <v>73</v>
      </c>
      <c r="C17" s="9" t="str">
        <f t="shared" si="0"/>
        <v>Name A.3</v>
      </c>
      <c r="D17" s="20"/>
      <c r="E17" s="19"/>
      <c r="F17" s="7"/>
      <c r="G17" s="8"/>
      <c r="H17" s="8"/>
      <c r="I17" s="7"/>
      <c r="J17" s="8"/>
      <c r="K17" s="8"/>
      <c r="L17" s="7"/>
      <c r="M17" s="7"/>
      <c r="N17" s="19"/>
      <c r="O17" s="106"/>
      <c r="P17" s="40"/>
      <c r="S17" s="10"/>
    </row>
    <row r="18" spans="1:20" s="1" customFormat="1" x14ac:dyDescent="0.25">
      <c r="B18" s="9" t="s">
        <v>74</v>
      </c>
      <c r="C18" s="9" t="str">
        <f t="shared" si="0"/>
        <v>Name A.4</v>
      </c>
      <c r="D18" s="20"/>
      <c r="E18" s="19"/>
      <c r="F18" s="7"/>
      <c r="G18" s="8"/>
      <c r="H18" s="8"/>
      <c r="I18" s="7"/>
      <c r="J18" s="8"/>
      <c r="K18" s="8"/>
      <c r="L18" s="7"/>
      <c r="M18" s="7"/>
      <c r="N18" s="19"/>
      <c r="O18" s="106"/>
      <c r="P18" s="40"/>
      <c r="S18" s="10"/>
    </row>
    <row r="19" spans="1:20" s="1" customFormat="1" x14ac:dyDescent="0.25">
      <c r="B19" s="9" t="s">
        <v>75</v>
      </c>
      <c r="C19" s="9" t="str">
        <f t="shared" si="0"/>
        <v>Name A.5</v>
      </c>
      <c r="D19" s="20"/>
      <c r="E19" s="19"/>
      <c r="F19" s="7"/>
      <c r="G19" s="8"/>
      <c r="H19" s="8"/>
      <c r="I19" s="7"/>
      <c r="J19" s="8"/>
      <c r="K19" s="8"/>
      <c r="L19" s="7"/>
      <c r="M19" s="7"/>
      <c r="N19" s="19"/>
      <c r="O19" s="106"/>
      <c r="P19" s="40"/>
      <c r="S19" s="10"/>
    </row>
    <row r="20" spans="1:20" s="1" customFormat="1" x14ac:dyDescent="0.25">
      <c r="B20" s="9"/>
      <c r="C20" s="9"/>
      <c r="D20" s="20"/>
      <c r="E20" s="19"/>
      <c r="F20" s="7"/>
      <c r="G20" s="8"/>
      <c r="H20" s="8"/>
      <c r="I20" s="7"/>
      <c r="J20" s="8"/>
      <c r="K20" s="8"/>
      <c r="L20" s="7"/>
      <c r="M20" s="7"/>
      <c r="N20" s="19"/>
      <c r="O20" s="62"/>
      <c r="P20" s="40"/>
      <c r="S20" s="10"/>
    </row>
    <row r="21" spans="1:20" s="1" customFormat="1" x14ac:dyDescent="0.25">
      <c r="B21" s="4" t="s">
        <v>25</v>
      </c>
      <c r="C21" s="5"/>
      <c r="D21" s="5"/>
      <c r="E21" s="18"/>
      <c r="F21" s="6"/>
      <c r="G21" s="6"/>
      <c r="H21" s="6"/>
      <c r="I21" s="6"/>
      <c r="J21" s="6"/>
      <c r="K21" s="6"/>
      <c r="L21" s="6"/>
      <c r="M21" s="6"/>
      <c r="N21" s="6"/>
      <c r="O21" s="6"/>
      <c r="P21" s="40"/>
      <c r="S21" s="10"/>
      <c r="T21" s="10"/>
    </row>
    <row r="22" spans="1:20" s="1" customFormat="1" x14ac:dyDescent="0.25">
      <c r="B22" s="9" t="s">
        <v>26</v>
      </c>
      <c r="C22" s="9" t="str">
        <f t="shared" ref="C22:C25" si="1">"Name "&amp;B22</f>
        <v>Name B.1</v>
      </c>
      <c r="D22" s="20" t="s">
        <v>27</v>
      </c>
      <c r="E22" s="19" t="str">
        <f>IF(ISBLANK(F22),"",INDEX(INFO!$A$2:$B$6,MATCH(F22,INFO!$A$2:$A$6,FALSE),2))</f>
        <v/>
      </c>
      <c r="F22" s="7"/>
      <c r="G22" s="8" t="str">
        <f>IF(ISBLANK(H22),"",INDEX(INFO!$A$9:$B$14,MATCH(H22,INFO!$A$9:$A$14,FALSE),2))</f>
        <v/>
      </c>
      <c r="H22" s="8"/>
      <c r="I22" s="7"/>
      <c r="J22" s="8" t="str">
        <f>IF(ISBLANK(K22),"",INDEX(INFO!$A$17:$B$22,MATCH(K22,INFO!$A$17:$A$22,FALSE),2))</f>
        <v/>
      </c>
      <c r="K22" s="8"/>
      <c r="L22" s="7"/>
      <c r="M22" s="7"/>
      <c r="N22" s="19"/>
      <c r="O22" s="104" t="e">
        <f>AVERAGE(N22:N26)</f>
        <v>#DIV/0!</v>
      </c>
      <c r="P22" s="53" t="s">
        <v>70</v>
      </c>
      <c r="S22" s="10"/>
      <c r="T22" s="10"/>
    </row>
    <row r="23" spans="1:20" s="1" customFormat="1" x14ac:dyDescent="0.25">
      <c r="B23" s="9" t="s">
        <v>31</v>
      </c>
      <c r="C23" s="9" t="str">
        <f t="shared" si="1"/>
        <v>Name B.2</v>
      </c>
      <c r="D23" s="20" t="s">
        <v>32</v>
      </c>
      <c r="E23" s="19" t="str">
        <f>IF(ISBLANK(F23),"",INDEX(INFO!$A$2:$B$6,MATCH(F23,INFO!$A$2:$A$6,FALSE),2))</f>
        <v/>
      </c>
      <c r="F23" s="7"/>
      <c r="G23" s="8" t="str">
        <f>IF(ISBLANK(H23),"",INDEX(INFO!$A$9:$B$14,MATCH(H23,INFO!$A$9:$A$14,FALSE),2))</f>
        <v/>
      </c>
      <c r="H23" s="8"/>
      <c r="I23" s="7"/>
      <c r="J23" s="8" t="str">
        <f>IF(ISBLANK(K23),"",INDEX(INFO!$A$17:$B$22,MATCH(K23,INFO!$A$17:$A$22,FALSE),2))</f>
        <v/>
      </c>
      <c r="K23" s="8"/>
      <c r="L23" s="7"/>
      <c r="M23" s="7"/>
      <c r="N23" s="19" t="str">
        <f>IF(OR(ISBLANK(E23),ISBLANK(G23),ISBLANK(J23),ISBLANK(L23)),"",SUM(E23*(2/15),G23*(3.5/15),J23*(3.5/15),L23*(6/15)))</f>
        <v/>
      </c>
      <c r="O23" s="105"/>
      <c r="P23" s="40"/>
      <c r="S23" s="10"/>
      <c r="T23" s="10"/>
    </row>
    <row r="24" spans="1:20" s="1" customFormat="1" x14ac:dyDescent="0.25">
      <c r="B24" s="9" t="s">
        <v>33</v>
      </c>
      <c r="C24" s="9" t="str">
        <f t="shared" si="1"/>
        <v>Name B.3</v>
      </c>
      <c r="D24" s="20" t="s">
        <v>34</v>
      </c>
      <c r="E24" s="19" t="str">
        <f>IF(ISBLANK(F24),"",INDEX(INFO!$A$2:$B$6,MATCH(F24,INFO!$A$2:$A$6,FALSE),2))</f>
        <v/>
      </c>
      <c r="F24" s="7"/>
      <c r="G24" s="8" t="str">
        <f>IF(ISBLANK(H24),"",INDEX(INFO!$A$9:$B$14,MATCH(H24,INFO!$A$9:$A$14,FALSE),2))</f>
        <v/>
      </c>
      <c r="H24" s="8"/>
      <c r="I24" s="7"/>
      <c r="J24" s="8" t="str">
        <f>IF(ISBLANK(K24),"",INDEX(INFO!$A$17:$B$22,MATCH(K24,INFO!$A$17:$A$22,FALSE),2))</f>
        <v/>
      </c>
      <c r="K24" s="8"/>
      <c r="L24" s="7"/>
      <c r="M24" s="7"/>
      <c r="N24" s="19" t="str">
        <f>IF(OR(ISBLANK(E24),ISBLANK(G24),ISBLANK(J24),ISBLANK(L24)),"",SUM(E24*(2/15),G24*(3.5/15),J24*(3.5/15),L24*(6/15)))</f>
        <v/>
      </c>
      <c r="O24" s="105"/>
      <c r="P24" s="40"/>
      <c r="T24" s="10"/>
    </row>
    <row r="25" spans="1:20" s="1" customFormat="1" x14ac:dyDescent="0.25">
      <c r="B25" s="9" t="s">
        <v>35</v>
      </c>
      <c r="C25" s="9" t="str">
        <f t="shared" si="1"/>
        <v>Name B.4</v>
      </c>
      <c r="D25" s="20" t="s">
        <v>34</v>
      </c>
      <c r="E25" s="19" t="str">
        <f>IF(ISBLANK(F25),"",INDEX(INFO!$A$2:$B$6,MATCH(F25,INFO!$A$2:$A$6,FALSE),2))</f>
        <v/>
      </c>
      <c r="F25" s="7"/>
      <c r="G25" s="8" t="str">
        <f>IF(ISBLANK(H25),"",INDEX(INFO!$A$9:$B$14,MATCH(H25,INFO!$A$9:$A$14,FALSE),2))</f>
        <v/>
      </c>
      <c r="H25" s="8"/>
      <c r="I25" s="7"/>
      <c r="J25" s="8" t="str">
        <f>IF(ISBLANK(K25),"",INDEX(INFO!$A$17:$B$22,MATCH(K25,INFO!$A$17:$A$22,FALSE),2))</f>
        <v/>
      </c>
      <c r="K25" s="8"/>
      <c r="L25" s="7"/>
      <c r="M25" s="7"/>
      <c r="N25" s="19" t="str">
        <f>IF(OR(ISBLANK(E25),ISBLANK(G25),ISBLANK(J25),ISBLANK(L25)),"",SUM(E25*(2/15),G25*(3.5/15),J25*(3.5/15),L25*(6/15)))</f>
        <v/>
      </c>
      <c r="O25" s="105"/>
      <c r="P25" s="40"/>
      <c r="T25" s="10"/>
    </row>
    <row r="26" spans="1:20" s="1" customFormat="1" x14ac:dyDescent="0.25">
      <c r="B26" s="9" t="s">
        <v>76</v>
      </c>
      <c r="C26" s="9" t="str">
        <f t="shared" ref="C26" si="2">"Name "&amp;B26</f>
        <v>Name B.5</v>
      </c>
      <c r="D26" s="20" t="s">
        <v>34</v>
      </c>
      <c r="E26" s="19" t="str">
        <f>IF(ISBLANK(F26),"",INDEX(INFO!$A$2:$B$6,MATCH(F26,INFO!$A$2:$A$6,FALSE),2))</f>
        <v/>
      </c>
      <c r="F26" s="7"/>
      <c r="G26" s="8" t="str">
        <f>IF(ISBLANK(H26),"",INDEX(INFO!$A$9:$B$14,MATCH(H26,INFO!$A$9:$A$14,FALSE),2))</f>
        <v/>
      </c>
      <c r="H26" s="8"/>
      <c r="I26" s="7"/>
      <c r="J26" s="8" t="str">
        <f>IF(ISBLANK(K26),"",INDEX(INFO!$A$17:$B$22,MATCH(K26,INFO!$A$17:$A$22,FALSE),2))</f>
        <v/>
      </c>
      <c r="K26" s="8"/>
      <c r="L26" s="7"/>
      <c r="M26" s="7"/>
      <c r="N26" s="19" t="str">
        <f>IF(OR(ISBLANK(E26),ISBLANK(G26),ISBLANK(J26),ISBLANK(L26)),"",SUM(E26*(2/15),G26*(3.5/15),J26*(3.5/15),L26*(6/15)))</f>
        <v/>
      </c>
      <c r="O26" s="105"/>
      <c r="P26" s="40"/>
      <c r="T26" s="10"/>
    </row>
    <row r="27" spans="1:20" s="1" customFormat="1" x14ac:dyDescent="0.25">
      <c r="B27" s="9"/>
      <c r="C27" s="9"/>
      <c r="D27" s="20"/>
      <c r="E27" s="19"/>
      <c r="F27" s="7"/>
      <c r="G27" s="8"/>
      <c r="H27" s="8"/>
      <c r="I27" s="7"/>
      <c r="J27" s="8"/>
      <c r="K27" s="8"/>
      <c r="L27" s="7"/>
      <c r="M27" s="7"/>
      <c r="N27" s="19"/>
      <c r="O27" s="62"/>
      <c r="P27" s="40"/>
      <c r="T27" s="10"/>
    </row>
    <row r="28" spans="1:20" s="1" customFormat="1" x14ac:dyDescent="0.25">
      <c r="B28" s="4" t="s">
        <v>36</v>
      </c>
      <c r="C28" s="5"/>
      <c r="D28" s="5"/>
      <c r="E28" s="18"/>
      <c r="F28" s="6"/>
      <c r="G28" s="6"/>
      <c r="H28" s="6"/>
      <c r="I28" s="6"/>
      <c r="J28" s="6"/>
      <c r="K28" s="6"/>
      <c r="L28" s="6"/>
      <c r="M28" s="6"/>
      <c r="N28" s="6"/>
      <c r="O28" s="6"/>
      <c r="P28" s="40"/>
      <c r="S28" s="15"/>
    </row>
    <row r="29" spans="1:20" s="1" customFormat="1" x14ac:dyDescent="0.25">
      <c r="A29" s="2"/>
      <c r="B29" s="9" t="s">
        <v>37</v>
      </c>
      <c r="C29" s="9" t="str">
        <f t="shared" ref="C29:C32" si="3">"Name "&amp;B29</f>
        <v>Name C.1</v>
      </c>
      <c r="D29" s="20" t="s">
        <v>38</v>
      </c>
      <c r="E29" s="19" t="str">
        <f>IF(ISBLANK(F29),"",INDEX(INFO!$A$2:$B$6,MATCH(F29,INFO!$A$2:$A$6,FALSE),2))</f>
        <v/>
      </c>
      <c r="F29" s="7"/>
      <c r="G29" s="8" t="str">
        <f>IF(ISBLANK(H29),"",INDEX(INFO!$A$9:$B$14,MATCH(H29,INFO!$A$9:$A$14,FALSE),2))</f>
        <v/>
      </c>
      <c r="H29" s="8"/>
      <c r="I29" s="7"/>
      <c r="J29" s="8" t="str">
        <f>IF(ISBLANK(K29),"",INDEX(INFO!$A$17:$B$22,MATCH(K29,INFO!$A$17:$A$22,FALSE),2))</f>
        <v/>
      </c>
      <c r="K29" s="8"/>
      <c r="L29" s="7"/>
      <c r="M29" s="7"/>
      <c r="N29" s="19"/>
      <c r="O29" s="104" t="e">
        <f>AVERAGE(N29:N33)</f>
        <v>#DIV/0!</v>
      </c>
      <c r="P29" s="53" t="s">
        <v>70</v>
      </c>
      <c r="S29" s="15"/>
    </row>
    <row r="30" spans="1:20" s="1" customFormat="1" x14ac:dyDescent="0.25">
      <c r="A30" s="2"/>
      <c r="B30" s="9" t="s">
        <v>42</v>
      </c>
      <c r="C30" s="9" t="str">
        <f t="shared" si="3"/>
        <v>Name C.2</v>
      </c>
      <c r="D30" s="20" t="s">
        <v>43</v>
      </c>
      <c r="E30" s="19" t="str">
        <f>IF(ISBLANK(F30),"",INDEX(INFO!$A$2:$B$6,MATCH(F30,INFO!$A$2:$A$6,FALSE),2))</f>
        <v/>
      </c>
      <c r="F30" s="7"/>
      <c r="G30" s="8" t="str">
        <f>IF(ISBLANK(H30),"",INDEX(INFO!$A$9:$B$14,MATCH(H30,INFO!$A$9:$A$14,FALSE),2))</f>
        <v/>
      </c>
      <c r="H30" s="8"/>
      <c r="I30" s="7"/>
      <c r="J30" s="8" t="str">
        <f>IF(ISBLANK(K30),"",INDEX(INFO!$A$17:$B$22,MATCH(K30,INFO!$A$17:$A$22,FALSE),2))</f>
        <v/>
      </c>
      <c r="K30" s="8"/>
      <c r="L30" s="7"/>
      <c r="M30" s="7"/>
      <c r="N30" s="19" t="str">
        <f>IF(OR(ISBLANK(E30),ISBLANK(G30),ISBLANK(J30),ISBLANK(L30)),"",SUM(E30*(2/15),G30*(3.5/15),J30*(3.5/15),L30*(6/15)))</f>
        <v/>
      </c>
      <c r="O30" s="105"/>
      <c r="P30" s="41"/>
      <c r="S30" s="15"/>
    </row>
    <row r="31" spans="1:20" s="1" customFormat="1" x14ac:dyDescent="0.25">
      <c r="A31" s="2"/>
      <c r="B31" s="9" t="s">
        <v>44</v>
      </c>
      <c r="C31" s="9" t="str">
        <f t="shared" si="3"/>
        <v>Name C.3</v>
      </c>
      <c r="D31" s="20" t="s">
        <v>45</v>
      </c>
      <c r="E31" s="19" t="str">
        <f>IF(ISBLANK(F31),"",INDEX(INFO!$A$2:$B$6,MATCH(F31,INFO!$A$2:$A$6,FALSE),2))</f>
        <v/>
      </c>
      <c r="F31" s="7"/>
      <c r="G31" s="8" t="str">
        <f>IF(ISBLANK(H31),"",INDEX(INFO!$A$9:$B$14,MATCH(H31,INFO!$A$9:$A$14,FALSE),2))</f>
        <v/>
      </c>
      <c r="H31" s="8"/>
      <c r="I31" s="7"/>
      <c r="J31" s="8" t="str">
        <f>IF(ISBLANK(K31),"",INDEX(INFO!$A$17:$B$22,MATCH(K31,INFO!$A$17:$A$22,FALSE),2))</f>
        <v/>
      </c>
      <c r="K31" s="8"/>
      <c r="L31" s="7"/>
      <c r="M31" s="7"/>
      <c r="N31" s="19" t="str">
        <f>IF(OR(ISBLANK(E31),ISBLANK(G31),ISBLANK(J31),ISBLANK(L31)),"",SUM(E31*(2/15),G31*(3.5/15),J31*(3.5/15),L31*(6/15)))</f>
        <v/>
      </c>
      <c r="O31" s="105"/>
      <c r="P31" s="41"/>
      <c r="S31" s="15"/>
    </row>
    <row r="32" spans="1:20" s="1" customFormat="1" x14ac:dyDescent="0.25">
      <c r="A32" s="2"/>
      <c r="B32" s="9" t="s">
        <v>46</v>
      </c>
      <c r="C32" s="9" t="str">
        <f t="shared" si="3"/>
        <v>Name C.4</v>
      </c>
      <c r="D32" s="20" t="s">
        <v>45</v>
      </c>
      <c r="E32" s="19" t="str">
        <f>IF(ISBLANK(F32),"",INDEX(INFO!$A$2:$B$6,MATCH(F32,INFO!$A$2:$A$6,FALSE),2))</f>
        <v/>
      </c>
      <c r="F32" s="7"/>
      <c r="G32" s="8" t="str">
        <f>IF(ISBLANK(H32),"",INDEX(INFO!$A$9:$B$14,MATCH(H32,INFO!$A$9:$A$14,FALSE),2))</f>
        <v/>
      </c>
      <c r="H32" s="8"/>
      <c r="I32" s="7"/>
      <c r="J32" s="8" t="str">
        <f>IF(ISBLANK(K32),"",INDEX(INFO!$A$17:$B$22,MATCH(K32,INFO!$A$17:$A$22,FALSE),2))</f>
        <v/>
      </c>
      <c r="K32" s="8"/>
      <c r="L32" s="7"/>
      <c r="M32" s="7"/>
      <c r="N32" s="19" t="str">
        <f>IF(OR(ISBLANK(E32),ISBLANK(G32),ISBLANK(J32),ISBLANK(L32)),"",SUM(E32*(2/15),G32*(3.5/15),J32*(3.5/15),L32*(6/15)))</f>
        <v/>
      </c>
      <c r="O32" s="105"/>
      <c r="P32" s="41"/>
      <c r="S32" s="15"/>
    </row>
    <row r="33" spans="1:19" s="1" customFormat="1" x14ac:dyDescent="0.25">
      <c r="A33" s="2"/>
      <c r="B33" s="9" t="s">
        <v>77</v>
      </c>
      <c r="C33" s="9" t="str">
        <f t="shared" ref="C33" si="4">"Name "&amp;B33</f>
        <v>Name C.5</v>
      </c>
      <c r="D33" s="20" t="s">
        <v>45</v>
      </c>
      <c r="E33" s="19" t="str">
        <f>IF(ISBLANK(F33),"",INDEX(INFO!$A$2:$B$6,MATCH(F33,INFO!$A$2:$A$6,FALSE),2))</f>
        <v/>
      </c>
      <c r="F33" s="7"/>
      <c r="G33" s="8" t="str">
        <f>IF(ISBLANK(H33),"",INDEX(INFO!$A$9:$B$14,MATCH(H33,INFO!$A$9:$A$14,FALSE),2))</f>
        <v/>
      </c>
      <c r="H33" s="8"/>
      <c r="I33" s="7"/>
      <c r="J33" s="8" t="str">
        <f>IF(ISBLANK(K33),"",INDEX(INFO!$A$17:$B$22,MATCH(K33,INFO!$A$17:$A$22,FALSE),2))</f>
        <v/>
      </c>
      <c r="K33" s="8"/>
      <c r="L33" s="7"/>
      <c r="M33" s="7"/>
      <c r="N33" s="19" t="str">
        <f>IF(OR(ISBLANK(E33),ISBLANK(G33),ISBLANK(J33),ISBLANK(L33)),"",SUM(E33*(2/15),G33*(3.5/15),J33*(3.5/15),L33*(6/15)))</f>
        <v/>
      </c>
      <c r="O33" s="107"/>
      <c r="P33" s="41"/>
      <c r="S33" s="15"/>
    </row>
    <row r="34" spans="1:19" x14ac:dyDescent="0.25">
      <c r="B34" s="101" t="s">
        <v>47</v>
      </c>
      <c r="C34" s="102"/>
      <c r="D34" s="102"/>
      <c r="E34" s="102"/>
      <c r="F34" s="102"/>
      <c r="G34" s="102"/>
      <c r="H34" s="102"/>
      <c r="I34" s="102"/>
      <c r="J34" s="102"/>
      <c r="K34" s="102"/>
      <c r="L34" s="102"/>
      <c r="M34" s="102"/>
      <c r="N34" s="103"/>
      <c r="O34" s="19" t="e">
        <f>(O15*D6)+(O22*D7)+(O29*D8)</f>
        <v>#DIV/0!</v>
      </c>
      <c r="P34" s="41"/>
    </row>
    <row r="35" spans="1:19" x14ac:dyDescent="0.25">
      <c r="B35" s="28"/>
      <c r="C35" s="42"/>
      <c r="D35" s="42"/>
      <c r="E35" s="43"/>
      <c r="F35" s="42"/>
      <c r="G35" s="42"/>
      <c r="H35" s="42"/>
      <c r="I35" s="42"/>
      <c r="J35" s="42"/>
      <c r="K35" s="42"/>
      <c r="L35" s="42"/>
      <c r="M35" s="42"/>
      <c r="N35" s="42"/>
      <c r="O35" s="42"/>
      <c r="P35" s="41"/>
    </row>
    <row r="36" spans="1:19" x14ac:dyDescent="0.25">
      <c r="B36" s="89" t="s">
        <v>61</v>
      </c>
      <c r="C36" s="90"/>
      <c r="D36" s="90"/>
      <c r="E36" s="90"/>
      <c r="F36" s="90"/>
      <c r="G36" s="90"/>
      <c r="H36" s="90"/>
      <c r="I36" s="90"/>
      <c r="J36" s="90"/>
      <c r="K36" s="90"/>
      <c r="L36" s="90"/>
      <c r="M36" s="90"/>
      <c r="N36" s="90"/>
      <c r="O36" s="90"/>
      <c r="P36" s="91"/>
      <c r="Q36" s="50"/>
    </row>
    <row r="37" spans="1:19" ht="34.5" customHeight="1" x14ac:dyDescent="0.25">
      <c r="B37" s="92">
        <v>1</v>
      </c>
      <c r="C37" s="93" t="s">
        <v>62</v>
      </c>
      <c r="D37" s="93"/>
      <c r="E37" s="93"/>
      <c r="F37" s="93"/>
      <c r="G37" s="93"/>
      <c r="H37" s="93"/>
      <c r="I37" s="93"/>
      <c r="J37" s="93"/>
      <c r="K37" s="93"/>
      <c r="L37" s="93"/>
      <c r="M37" s="93"/>
      <c r="N37" s="93"/>
      <c r="O37" s="93"/>
      <c r="P37" s="94"/>
      <c r="Q37" s="50"/>
    </row>
    <row r="38" spans="1:19" ht="25.5" customHeight="1" x14ac:dyDescent="0.25">
      <c r="B38" s="92"/>
      <c r="C38" s="95" t="s">
        <v>63</v>
      </c>
      <c r="D38" s="95"/>
      <c r="E38" s="95"/>
      <c r="F38" s="95"/>
      <c r="G38" s="95"/>
      <c r="H38" s="95"/>
      <c r="I38" s="95"/>
      <c r="J38" s="95"/>
      <c r="K38" s="95"/>
      <c r="L38" s="95"/>
      <c r="M38" s="95"/>
      <c r="N38" s="95"/>
      <c r="O38" s="95"/>
      <c r="P38" s="96"/>
      <c r="Q38" s="50"/>
    </row>
    <row r="39" spans="1:19" ht="33.75" customHeight="1" x14ac:dyDescent="0.25">
      <c r="B39" s="92"/>
      <c r="C39" s="97" t="s">
        <v>64</v>
      </c>
      <c r="D39" s="97"/>
      <c r="E39" s="97"/>
      <c r="F39" s="97"/>
      <c r="G39" s="97"/>
      <c r="H39" s="97"/>
      <c r="I39" s="97"/>
      <c r="J39" s="97"/>
      <c r="K39" s="97"/>
      <c r="L39" s="97"/>
      <c r="M39" s="97"/>
      <c r="N39" s="97"/>
      <c r="O39" s="97"/>
      <c r="P39" s="98"/>
      <c r="Q39" s="50"/>
    </row>
    <row r="40" spans="1:19" ht="70.5" customHeight="1" x14ac:dyDescent="0.25">
      <c r="B40" s="51">
        <v>2</v>
      </c>
      <c r="C40" s="93" t="str">
        <f>"The CLIENT shall apply the specified weighing factors for the different teams ("&amp;B6&amp;" / "&amp;B7&amp;" / "&amp;B8&amp;") to come to an average weighed score for education level, number of previous projects and years active in the role in which the person is offered."</f>
        <v>The CLIENT shall apply the specified weighing factors for the different teams (A. Project manager  / B. Geophysisict / Geologist  / C. Geotechnical Engineer / Civil Engineer) to come to an average weighed score for education level, number of previous projects and years active in the role in which the person is offered.</v>
      </c>
      <c r="D40" s="93"/>
      <c r="E40" s="93"/>
      <c r="F40" s="93"/>
      <c r="G40" s="93"/>
      <c r="H40" s="93"/>
      <c r="I40" s="93"/>
      <c r="J40" s="93"/>
      <c r="K40" s="93"/>
      <c r="L40" s="93"/>
      <c r="M40" s="93"/>
      <c r="N40" s="93"/>
      <c r="O40" s="93"/>
      <c r="P40" s="94"/>
      <c r="Q40" s="50"/>
    </row>
    <row r="41" spans="1:19" ht="187.5" customHeight="1" x14ac:dyDescent="0.25">
      <c r="B41" s="51">
        <v>3</v>
      </c>
      <c r="C41" s="93" t="s">
        <v>79</v>
      </c>
      <c r="D41" s="93"/>
      <c r="E41" s="93"/>
      <c r="F41" s="93"/>
      <c r="G41" s="93"/>
      <c r="H41" s="93"/>
      <c r="I41" s="93"/>
      <c r="J41" s="93"/>
      <c r="K41" s="93"/>
      <c r="L41" s="93"/>
      <c r="M41" s="93"/>
      <c r="N41" s="93"/>
      <c r="O41" s="93"/>
      <c r="P41" s="94"/>
      <c r="Q41" s="50"/>
    </row>
    <row r="42" spans="1:19" ht="73.5" customHeight="1" x14ac:dyDescent="0.25">
      <c r="B42" s="52">
        <v>4</v>
      </c>
      <c r="C42" s="80" t="str">
        <f>"Provide the names, description of relevant knowledge and experience for the key project members (both designated team members and back-ups): 
- "&amp;B6&amp;";
- "&amp;B7&amp;";
- "&amp;B8&amp;""</f>
        <v>Provide the names, description of relevant knowledge and experience for the key project members (both designated team members and back-ups): 
- A. Project manager ;
- B. Geophysisict / Geologist ;
- C. Geotechnical Engineer / Civil Engineer</v>
      </c>
      <c r="D42" s="80"/>
      <c r="E42" s="80"/>
      <c r="F42" s="80"/>
      <c r="G42" s="80"/>
      <c r="H42" s="80"/>
      <c r="I42" s="80"/>
      <c r="J42" s="80"/>
      <c r="K42" s="80"/>
      <c r="L42" s="80"/>
      <c r="M42" s="80"/>
      <c r="N42" s="80"/>
      <c r="O42" s="80"/>
      <c r="P42" s="85"/>
      <c r="Q42" s="50"/>
    </row>
    <row r="43" spans="1:19" x14ac:dyDescent="0.25">
      <c r="B43" s="28"/>
      <c r="C43" s="42"/>
      <c r="D43" s="42"/>
      <c r="E43" s="43"/>
      <c r="F43" s="42"/>
      <c r="G43" s="42"/>
      <c r="H43" s="42"/>
      <c r="I43" s="42"/>
      <c r="J43" s="42"/>
      <c r="K43" s="42"/>
      <c r="L43" s="42"/>
      <c r="M43" s="42"/>
      <c r="N43" s="42"/>
      <c r="O43" s="42"/>
      <c r="P43" s="41"/>
    </row>
    <row r="44" spans="1:19" x14ac:dyDescent="0.25">
      <c r="B44" s="44"/>
      <c r="C44" s="45"/>
      <c r="D44" s="45"/>
      <c r="E44" s="46"/>
      <c r="F44" s="45"/>
      <c r="G44" s="45"/>
      <c r="H44" s="45"/>
      <c r="I44" s="45"/>
      <c r="J44" s="45"/>
      <c r="K44" s="45"/>
      <c r="L44" s="45"/>
      <c r="M44" s="45"/>
      <c r="N44" s="45"/>
      <c r="O44" s="45"/>
      <c r="P44" s="47"/>
    </row>
  </sheetData>
  <mergeCells count="28">
    <mergeCell ref="C42:P42"/>
    <mergeCell ref="D8:E8"/>
    <mergeCell ref="D5:E5"/>
    <mergeCell ref="B36:P36"/>
    <mergeCell ref="B37:B39"/>
    <mergeCell ref="C37:P37"/>
    <mergeCell ref="C38:P38"/>
    <mergeCell ref="C39:P39"/>
    <mergeCell ref="C12:C13"/>
    <mergeCell ref="L12:M12"/>
    <mergeCell ref="B34:N34"/>
    <mergeCell ref="O22:O26"/>
    <mergeCell ref="O15:O19"/>
    <mergeCell ref="O29:O33"/>
    <mergeCell ref="C40:P40"/>
    <mergeCell ref="C41:P41"/>
    <mergeCell ref="B2:K2"/>
    <mergeCell ref="D12:D13"/>
    <mergeCell ref="B12:B13"/>
    <mergeCell ref="E12:F12"/>
    <mergeCell ref="G12:I12"/>
    <mergeCell ref="J12:K12"/>
    <mergeCell ref="B4:E4"/>
    <mergeCell ref="B6:C6"/>
    <mergeCell ref="B7:C7"/>
    <mergeCell ref="B8:C8"/>
    <mergeCell ref="D6:E6"/>
    <mergeCell ref="D7:E7"/>
  </mergeCells>
  <phoneticPr fontId="10" type="noConversion"/>
  <dataValidations count="1">
    <dataValidation type="textLength" operator="lessThan" allowBlank="1" showInputMessage="1" showErrorMessage="1" sqref="L29:M33 L15:M20 L22:M27" xr:uid="{B816A062-2BC3-414A-B5EF-69510CD1BBE0}">
      <formula1>750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20" min="1" max="9"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A9B198A2-6336-4AC1-8019-8E7E9B952CED}">
          <x14:formula1>
            <xm:f>INFO!$A$9:$A$14</xm:f>
          </x14:formula1>
          <xm:sqref>H29:H33 H15:H20 H22:H27</xm:sqref>
        </x14:dataValidation>
        <x14:dataValidation type="list" allowBlank="1" showInputMessage="1" showErrorMessage="1" xr:uid="{A61AC555-2490-4036-8D3E-29192FEAB869}">
          <x14:formula1>
            <xm:f>INFO!$A$17:$A$22</xm:f>
          </x14:formula1>
          <xm:sqref>K29:K33 K15:K20 K22:K27</xm:sqref>
        </x14:dataValidation>
        <x14:dataValidation type="list" allowBlank="1" showInputMessage="1" showErrorMessage="1" xr:uid="{D4C5D5BB-B3A1-47B1-9645-17AB637E1AFB}">
          <x14:formula1>
            <xm:f>INFO!$A$2:$A$6</xm:f>
          </x14:formula1>
          <xm:sqref>F29:F33 F15:F20 F22:F27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4"/>
  <sheetViews>
    <sheetView zoomScale="130" zoomScaleNormal="130" workbookViewId="0">
      <selection activeCell="B19" sqref="B19"/>
    </sheetView>
  </sheetViews>
  <sheetFormatPr defaultRowHeight="15" x14ac:dyDescent="0.25"/>
  <cols>
    <col min="1" max="1" width="50.42578125" bestFit="1" customWidth="1"/>
    <col min="2" max="2" width="45.140625" bestFit="1" customWidth="1"/>
  </cols>
  <sheetData>
    <row r="1" spans="1:2" x14ac:dyDescent="0.25">
      <c r="A1" s="11" t="s">
        <v>48</v>
      </c>
      <c r="B1" s="11" t="s">
        <v>49</v>
      </c>
    </row>
    <row r="2" spans="1:2" x14ac:dyDescent="0.25">
      <c r="A2" s="10" t="s">
        <v>19</v>
      </c>
      <c r="B2" s="24">
        <v>100</v>
      </c>
    </row>
    <row r="3" spans="1:2" x14ac:dyDescent="0.25">
      <c r="A3" s="10" t="s">
        <v>28</v>
      </c>
      <c r="B3" s="24">
        <v>80</v>
      </c>
    </row>
    <row r="4" spans="1:2" x14ac:dyDescent="0.25">
      <c r="A4" s="10" t="s">
        <v>39</v>
      </c>
      <c r="B4" s="24">
        <v>60</v>
      </c>
    </row>
    <row r="5" spans="1:2" x14ac:dyDescent="0.25">
      <c r="A5" s="10" t="s">
        <v>24</v>
      </c>
      <c r="B5" s="24">
        <v>50</v>
      </c>
    </row>
    <row r="6" spans="1:2" x14ac:dyDescent="0.25">
      <c r="A6" s="10" t="s">
        <v>50</v>
      </c>
      <c r="B6" s="24">
        <v>40</v>
      </c>
    </row>
    <row r="7" spans="1:2" x14ac:dyDescent="0.25">
      <c r="A7" s="10"/>
      <c r="B7" s="14"/>
    </row>
    <row r="8" spans="1:2" x14ac:dyDescent="0.25">
      <c r="A8" s="12" t="s">
        <v>51</v>
      </c>
      <c r="B8" s="11" t="s">
        <v>52</v>
      </c>
    </row>
    <row r="9" spans="1:2" x14ac:dyDescent="0.25">
      <c r="A9" s="25" t="s">
        <v>20</v>
      </c>
      <c r="B9" s="10">
        <v>50</v>
      </c>
    </row>
    <row r="10" spans="1:2" x14ac:dyDescent="0.25">
      <c r="A10" s="25" t="s">
        <v>40</v>
      </c>
      <c r="B10" s="10">
        <v>60</v>
      </c>
    </row>
    <row r="11" spans="1:2" x14ac:dyDescent="0.25">
      <c r="A11" s="25" t="s">
        <v>29</v>
      </c>
      <c r="B11" s="10">
        <v>70</v>
      </c>
    </row>
    <row r="12" spans="1:2" x14ac:dyDescent="0.25">
      <c r="A12" s="25" t="s">
        <v>53</v>
      </c>
      <c r="B12" s="10">
        <v>80</v>
      </c>
    </row>
    <row r="13" spans="1:2" x14ac:dyDescent="0.25">
      <c r="A13" s="25" t="s">
        <v>54</v>
      </c>
      <c r="B13" s="10">
        <v>90</v>
      </c>
    </row>
    <row r="14" spans="1:2" x14ac:dyDescent="0.25">
      <c r="A14" s="24" t="s">
        <v>55</v>
      </c>
      <c r="B14" s="10">
        <v>100</v>
      </c>
    </row>
    <row r="15" spans="1:2" x14ac:dyDescent="0.25">
      <c r="A15" s="22"/>
      <c r="B15" s="2"/>
    </row>
    <row r="16" spans="1:2" ht="25.5" x14ac:dyDescent="0.25">
      <c r="A16" s="23" t="s">
        <v>56</v>
      </c>
      <c r="B16" s="11" t="s">
        <v>57</v>
      </c>
    </row>
    <row r="17" spans="1:2" x14ac:dyDescent="0.25">
      <c r="A17" s="25" t="s">
        <v>41</v>
      </c>
      <c r="B17" s="10">
        <v>50</v>
      </c>
    </row>
    <row r="18" spans="1:2" x14ac:dyDescent="0.25">
      <c r="A18" s="25" t="s">
        <v>58</v>
      </c>
      <c r="B18" s="10">
        <v>60</v>
      </c>
    </row>
    <row r="19" spans="1:2" x14ac:dyDescent="0.25">
      <c r="A19" s="25" t="s">
        <v>30</v>
      </c>
      <c r="B19" s="10">
        <v>70</v>
      </c>
    </row>
    <row r="20" spans="1:2" x14ac:dyDescent="0.25">
      <c r="A20" s="25" t="s">
        <v>59</v>
      </c>
      <c r="B20" s="10">
        <v>80</v>
      </c>
    </row>
    <row r="21" spans="1:2" x14ac:dyDescent="0.25">
      <c r="A21" s="25" t="s">
        <v>60</v>
      </c>
      <c r="B21" s="10">
        <v>90</v>
      </c>
    </row>
    <row r="22" spans="1:2" x14ac:dyDescent="0.25">
      <c r="A22" s="24" t="s">
        <v>21</v>
      </c>
      <c r="B22" s="10">
        <v>100</v>
      </c>
    </row>
    <row r="24" spans="1:2" ht="25.5" x14ac:dyDescent="0.25">
      <c r="A24" s="23" t="s">
        <v>72</v>
      </c>
    </row>
    <row r="25" spans="1:2" x14ac:dyDescent="0.25">
      <c r="A25">
        <v>10</v>
      </c>
    </row>
    <row r="26" spans="1:2" x14ac:dyDescent="0.25">
      <c r="A26">
        <v>20</v>
      </c>
    </row>
    <row r="27" spans="1:2" x14ac:dyDescent="0.25">
      <c r="A27">
        <v>30</v>
      </c>
    </row>
    <row r="28" spans="1:2" x14ac:dyDescent="0.25">
      <c r="A28">
        <v>40</v>
      </c>
    </row>
    <row r="29" spans="1:2" x14ac:dyDescent="0.25">
      <c r="A29">
        <v>50</v>
      </c>
    </row>
    <row r="30" spans="1:2" x14ac:dyDescent="0.25">
      <c r="A30">
        <v>60</v>
      </c>
    </row>
    <row r="31" spans="1:2" x14ac:dyDescent="0.25">
      <c r="A31">
        <v>70</v>
      </c>
    </row>
    <row r="32" spans="1:2" x14ac:dyDescent="0.25">
      <c r="A32">
        <v>80</v>
      </c>
    </row>
    <row r="33" spans="1:1" x14ac:dyDescent="0.25">
      <c r="A33">
        <v>90</v>
      </c>
    </row>
    <row r="34" spans="1:1" x14ac:dyDescent="0.25">
      <c r="A34">
        <v>100</v>
      </c>
    </row>
  </sheetData>
  <pageMargins left="0.7" right="0.7" top="0.75" bottom="0.75" header="0.3" footer="0.3"/>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5</vt:i4>
      </vt:variant>
    </vt:vector>
  </HeadingPairs>
  <TitlesOfParts>
    <vt:vector size="7" baseType="lpstr">
      <vt:lpstr>Annex 3a - Personnel</vt:lpstr>
      <vt:lpstr>INFO</vt:lpstr>
      <vt:lpstr>'Annex 3a - Personnel'!Afdrukbereik</vt:lpstr>
      <vt:lpstr>'Annex 3a - Personnel'!Afdruktitels</vt:lpstr>
      <vt:lpstr>Personnel_Codes</vt:lpstr>
      <vt:lpstr>Personnel_Names</vt:lpstr>
      <vt:lpstr>Task</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Bronkhorst, J.L. (Joep)</cp:lastModifiedBy>
  <cp:revision/>
  <dcterms:created xsi:type="dcterms:W3CDTF">2015-06-12T15:12:42Z</dcterms:created>
  <dcterms:modified xsi:type="dcterms:W3CDTF">2023-03-24T11:08:12Z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2023-02-02T21:53:51Z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0dc75141-0f00-49c1-8425-1e829b3231fc</vt:lpwstr>
  </property>
  <property fmtid="{D5CDD505-2E9C-101B-9397-08002B2CF9AE}" pid="8" name="MSIP_Label_4bde8109-f994-4a60-a1d3-5c95e2ff3620_ContentBits">
    <vt:lpwstr>0</vt:lpwstr>
  </property>
</Properties>
</file>