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ThisWorkbook" defaultThemeVersion="124226"/>
  <mc:AlternateContent xmlns:mc="http://schemas.openxmlformats.org/markup-compatibility/2006">
    <mc:Choice Requires="x15">
      <x15ac:absPath xmlns:x15ac="http://schemas.microsoft.com/office/spreadsheetml/2010/11/ac" url="C:\Users\faberm1324\Arcadis Offshore Geo Dropbox\Minne Faber\Nederwiek gedeeld met QES\GM (zuid)\01_Tender_&amp;_Contract\04_Questions_Asked\Questions 20230227\"/>
    </mc:Choice>
  </mc:AlternateContent>
  <xr:revisionPtr revIDLastSave="0" documentId="13_ncr:1_{0D28D523-FF0C-4FE3-95EB-63887324E317}" xr6:coauthVersionLast="47" xr6:coauthVersionMax="47" xr10:uidLastSave="{00000000-0000-0000-0000-000000000000}"/>
  <bookViews>
    <workbookView xWindow="-28920" yWindow="-6165" windowWidth="29040" windowHeight="17640" xr2:uid="{00000000-000D-0000-FFFF-FFFF00000000}"/>
  </bookViews>
  <sheets>
    <sheet name="Annex 3a - Personnel" sheetId="1" r:id="rId1"/>
    <sheet name="INFO" sheetId="4" r:id="rId2"/>
  </sheets>
  <definedNames>
    <definedName name="Personnel_Codes">'Annex 3a - Personnel'!$B$14:$B$32</definedName>
    <definedName name="Personnel_Names">'Annex 3a - Personnel'!$C$14:$C$32</definedName>
    <definedName name="Personnel_Scores">'Annex 3a - Personnel'!#REF!</definedName>
    <definedName name="_xlnm.Print_Area" localSheetId="0">'Annex 3a - Personnel'!$B$1:$K$25</definedName>
    <definedName name="_xlnm.Print_Titles" localSheetId="0">'Annex 3a - Personnel'!$12:$13</definedName>
    <definedName name="Task">'Annex 3a - Personnel'!$D$14:$D$32</definedName>
    <definedName name="Vessel_A">#REF!</definedName>
    <definedName name="Vessel_B">#REF!</definedName>
    <definedName name="Vessel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1" l="1"/>
  <c r="O15" i="1"/>
  <c r="O22" i="1"/>
  <c r="C17" i="1"/>
  <c r="C18" i="1"/>
  <c r="C19" i="1"/>
  <c r="J26" i="1"/>
  <c r="G26" i="1"/>
  <c r="N26" i="1" s="1"/>
  <c r="E26" i="1"/>
  <c r="C26" i="1"/>
  <c r="J33" i="1"/>
  <c r="G33" i="1"/>
  <c r="N33" i="1" s="1"/>
  <c r="E33" i="1"/>
  <c r="C33" i="1"/>
  <c r="C42" i="1"/>
  <c r="C40" i="1"/>
  <c r="C29" i="1"/>
  <c r="E29" i="1"/>
  <c r="G29" i="1"/>
  <c r="J29" i="1"/>
  <c r="C30" i="1"/>
  <c r="E30" i="1"/>
  <c r="G30" i="1"/>
  <c r="J30" i="1"/>
  <c r="C31" i="1"/>
  <c r="E31" i="1"/>
  <c r="G31" i="1"/>
  <c r="J31" i="1"/>
  <c r="C32" i="1"/>
  <c r="E32" i="1"/>
  <c r="G32" i="1"/>
  <c r="J32" i="1"/>
  <c r="N32" i="1" l="1"/>
  <c r="N31" i="1"/>
  <c r="N30" i="1"/>
  <c r="N29" i="1"/>
  <c r="J25" i="1" l="1"/>
  <c r="J24" i="1"/>
  <c r="J23" i="1"/>
  <c r="J22" i="1"/>
  <c r="J16" i="1"/>
  <c r="J15" i="1"/>
  <c r="G25" i="1"/>
  <c r="G24" i="1"/>
  <c r="G23" i="1"/>
  <c r="G22" i="1"/>
  <c r="G16" i="1"/>
  <c r="G15" i="1"/>
  <c r="E25" i="1"/>
  <c r="E24" i="1"/>
  <c r="E23" i="1"/>
  <c r="E22" i="1"/>
  <c r="E16" i="1"/>
  <c r="E15" i="1"/>
  <c r="C23" i="1"/>
  <c r="C24" i="1"/>
  <c r="C25" i="1"/>
  <c r="C16" i="1"/>
  <c r="N25" i="1" l="1"/>
  <c r="N23" i="1"/>
  <c r="N24" i="1"/>
  <c r="N15" i="1"/>
  <c r="N16" i="1"/>
  <c r="N22" i="1"/>
  <c r="C22" i="1"/>
  <c r="C15" i="1"/>
  <c r="O34" i="1" l="1"/>
</calcChain>
</file>

<file path=xl/sharedStrings.xml><?xml version="1.0" encoding="utf-8"?>
<sst xmlns="http://schemas.openxmlformats.org/spreadsheetml/2006/main" count="88" uniqueCount="80">
  <si>
    <t xml:space="preserve">Total pool of personell to be employed for the Ground Model </t>
  </si>
  <si>
    <t>Assesment for the pool of Personell</t>
  </si>
  <si>
    <t xml:space="preserve">Weighting factor </t>
  </si>
  <si>
    <t xml:space="preserve">A. Project manager </t>
  </si>
  <si>
    <t xml:space="preserve">B. Geophysisict / Geologist </t>
  </si>
  <si>
    <t>C. Geotechnical Engineer / Civil Engineer</t>
  </si>
  <si>
    <t>Name</t>
  </si>
  <si>
    <t>Function</t>
  </si>
  <si>
    <t>Average score offered personell</t>
  </si>
  <si>
    <t xml:space="preserve">Score </t>
  </si>
  <si>
    <t>Highest attained degree</t>
  </si>
  <si>
    <t>Score</t>
  </si>
  <si>
    <t xml:space="preserve">No. of
projects </t>
  </si>
  <si>
    <t>Names of the last  executed projects and period where projects were executed
(max 10 projects per individual).</t>
  </si>
  <si>
    <t>No. of years</t>
  </si>
  <si>
    <t xml:space="preserve">(max. 750 charachters)
</t>
  </si>
  <si>
    <t xml:space="preserve">A) IGM Project management team </t>
  </si>
  <si>
    <t>A.1</t>
  </si>
  <si>
    <t>Project Manager</t>
  </si>
  <si>
    <t>Doctoral degree (PhD)</t>
  </si>
  <si>
    <t>1-2 projects</t>
  </si>
  <si>
    <t>&gt;20 yrs</t>
  </si>
  <si>
    <t>A.2</t>
  </si>
  <si>
    <t>Project Manager (back-up)</t>
  </si>
  <si>
    <t>Associate degree (AS, AAS, AAT)</t>
  </si>
  <si>
    <t>B) Geophysicist / Geologist</t>
  </si>
  <si>
    <t>B.1</t>
  </si>
  <si>
    <t>Lead geologist / geophysicist</t>
  </si>
  <si>
    <t>Master degree (MSc)</t>
  </si>
  <si>
    <t>6-10 projects</t>
  </si>
  <si>
    <t>6-10 yrs</t>
  </si>
  <si>
    <t>B.2</t>
  </si>
  <si>
    <t>Lead geologist / geophysicist (back-up)</t>
  </si>
  <si>
    <t>B.3</t>
  </si>
  <si>
    <t>Geologist / Geophysicist</t>
  </si>
  <si>
    <t>B.4</t>
  </si>
  <si>
    <t>C) Geotechnical Engineer / Civil Engineer</t>
  </si>
  <si>
    <t>C.1</t>
  </si>
  <si>
    <t>Lead technical engineer / civil engineer</t>
  </si>
  <si>
    <t>Bachelor degree (BSc)</t>
  </si>
  <si>
    <t>3-5 projects</t>
  </si>
  <si>
    <t>0-2 yrs</t>
  </si>
  <si>
    <t>C.2</t>
  </si>
  <si>
    <t>Lead technical engineer / civil engineer (back-up)</t>
  </si>
  <si>
    <t>C.3</t>
  </si>
  <si>
    <t xml:space="preserve">Technical engineer / civil engineer </t>
  </si>
  <si>
    <t>C.4</t>
  </si>
  <si>
    <t>Automatic score attributed to personell</t>
  </si>
  <si>
    <t>Eduction level</t>
  </si>
  <si>
    <t>Score attributed to eduction level</t>
  </si>
  <si>
    <t>Pre-university education (FDEng, HNC, CertHE)</t>
  </si>
  <si>
    <t>Number of relevant geophysical soil investigations executed</t>
  </si>
  <si>
    <t>Score attributed to experience  with Geophysical projects</t>
  </si>
  <si>
    <t>11-20  projects</t>
  </si>
  <si>
    <t>20-30 projects</t>
  </si>
  <si>
    <t>&gt;30 projects</t>
  </si>
  <si>
    <t>No. of years working in similair role as appointed in this project</t>
  </si>
  <si>
    <t>Score attributed to experience  with role</t>
  </si>
  <si>
    <t>2-5 yrs</t>
  </si>
  <si>
    <t>10-15 yrs</t>
  </si>
  <si>
    <t>16-20 yrs</t>
  </si>
  <si>
    <t>NOTES</t>
  </si>
  <si>
    <r>
      <t xml:space="preserve">All personnel, both the designated key project team members and possible replacements / backups, that TENDERER intends to use during the execution of the work shall be added to this </t>
    </r>
    <r>
      <rPr>
        <b/>
        <sz val="11"/>
        <color theme="1"/>
        <rFont val="Calibri"/>
        <family val="2"/>
        <scheme val="minor"/>
      </rPr>
      <t>Annex 3 - Section I</t>
    </r>
  </si>
  <si>
    <t>Yellow cells with blue text are to be completed by the TENDERER and shall be used as input for the assessment and scoring of the CLIENT.</t>
  </si>
  <si>
    <r>
      <t>Light blue cells shall be used by the CLIENT when assessing TENDERERS' proposals and applying scores as explained in Section</t>
    </r>
    <r>
      <rPr>
        <i/>
        <sz val="11"/>
        <color rgb="FFFF0000"/>
        <rFont val="Calibri"/>
        <family val="2"/>
        <scheme val="minor"/>
      </rPr>
      <t xml:space="preserve"> 5.4</t>
    </r>
    <r>
      <rPr>
        <i/>
        <sz val="11"/>
        <color rgb="FF0000FF"/>
        <rFont val="Calibri"/>
        <family val="2"/>
        <scheme val="minor"/>
      </rPr>
      <t xml:space="preserve"> of the Tender document | </t>
    </r>
  </si>
  <si>
    <t>(III) Number of years active in the role for which he/she is proposed for this project</t>
  </si>
  <si>
    <t>(II) Number of similar ground models created
Number of similar Interpretation Reports</t>
  </si>
  <si>
    <t xml:space="preserve">(I) Overall level of education and training of the key personnel </t>
  </si>
  <si>
    <t>I</t>
  </si>
  <si>
    <t>II</t>
  </si>
  <si>
    <t>III+IV</t>
  </si>
  <si>
    <r>
      <t xml:space="preserve">TENDERER shall specify for each person in the total pool of personnel that is proposed for the execution of the Work and relevant for the specific role:
(I) the overall level of education and training of the key personnel (EQF level is as described in https://ec.europa.eu/ploteus/en/content/descriptors-page; for the Netherlands this corresponds to the following degrees: http://www.nlqf.nl/nlqf-niveaus);
</t>
    </r>
    <r>
      <rPr>
        <sz val="11"/>
        <rFont val="Calibri"/>
        <family val="2"/>
        <scheme val="minor"/>
      </rPr>
      <t>(II) the number of ground models</t>
    </r>
    <r>
      <rPr>
        <sz val="11"/>
        <color theme="1"/>
        <rFont val="Calibri"/>
        <family val="2"/>
        <scheme val="minor"/>
      </rPr>
      <t xml:space="preserve"> </t>
    </r>
    <r>
      <rPr>
        <sz val="11"/>
        <rFont val="Calibri"/>
        <family val="2"/>
        <scheme val="minor"/>
      </rPr>
      <t>(incl. size of the area, depth, number of cross sections, number of boreholes/CPTs  etc.) to which the key personnel has contributed; and</t>
    </r>
    <r>
      <rPr>
        <sz val="11"/>
        <color theme="1"/>
        <rFont val="Calibri"/>
        <family val="2"/>
        <scheme val="minor"/>
      </rPr>
      <t xml:space="preserve">
(III) The number of years that the person is active in the role for which he/she is proposed for this work.
Employees may be proposed for multiple roles.
The sheet will assign a score of 0%-100% for each of the criteria (1)(2)(3) for each key personnel member proposed in the total pool of personnel based on the information provided in this sheet;
The score for IV will be based on the CLIENTs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u/>
        <sz val="12"/>
        <color theme="1"/>
        <rFont val="Calibri"/>
        <family val="2"/>
        <scheme val="minor"/>
      </rPr>
      <t xml:space="preserve">Ensure that all information provided in this Annex 3 - Section I is supported by the information in the CVs provided. </t>
    </r>
  </si>
  <si>
    <t>Automatic score for individual personell based on crtieria I, II and III)</t>
  </si>
  <si>
    <t>(IV) Short description of offered personell and how personell fits in the team composition.</t>
  </si>
  <si>
    <t>Short description of offered personell and how personell fits in the team composition.</t>
  </si>
  <si>
    <t>A.3</t>
  </si>
  <si>
    <t>A.4</t>
  </si>
  <si>
    <t>A.5</t>
  </si>
  <si>
    <t>B.5</t>
  </si>
  <si>
    <t>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</si>
</sst>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b/>
      <u/>
      <sz val="11"/>
      <color theme="1"/>
      <name val="Calibri"/>
      <family val="2"/>
      <scheme val="minor"/>
    </font>
    <font>
      <i/>
      <sz val="10"/>
      <name val="Calibri"/>
      <family val="2"/>
      <scheme val="minor"/>
    </font>
    <font>
      <sz val="11"/>
      <color rgb="FF0070C0"/>
      <name val="Calibri"/>
      <family val="2"/>
      <scheme val="minor"/>
    </font>
    <font>
      <b/>
      <sz val="11"/>
      <color theme="0"/>
      <name val="Calibri"/>
      <family val="2"/>
    </font>
    <font>
      <i/>
      <sz val="11"/>
      <color rgb="FF0000FF"/>
      <name val="Calibri"/>
      <family val="2"/>
      <scheme val="minor"/>
    </font>
    <font>
      <i/>
      <sz val="11"/>
      <color rgb="FFFF0000"/>
      <name val="Calibri"/>
      <family val="2"/>
      <scheme val="minor"/>
    </font>
    <font>
      <sz val="11"/>
      <name val="Calibri"/>
      <family val="2"/>
      <scheme val="minor"/>
    </font>
    <font>
      <b/>
      <u/>
      <sz val="12"/>
      <color theme="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right style="thin">
        <color theme="0"/>
      </right>
      <top/>
      <bottom style="thin">
        <color theme="0"/>
      </bottom>
      <diagonal/>
    </border>
    <border>
      <left style="thin">
        <color indexed="64"/>
      </left>
      <right/>
      <top style="thin">
        <color theme="0"/>
      </top>
      <bottom style="thin">
        <color theme="0"/>
      </bottom>
      <diagonal/>
    </border>
  </borders>
  <cellStyleXfs count="3">
    <xf numFmtId="0" fontId="0" fillId="0" borderId="0"/>
    <xf numFmtId="0" fontId="3" fillId="0" borderId="0"/>
    <xf numFmtId="9" fontId="3" fillId="0" borderId="0" applyFont="0" applyFill="0" applyBorder="0" applyAlignment="0" applyProtection="0"/>
  </cellStyleXfs>
  <cellXfs count="109">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6" fillId="3" borderId="1" xfId="1" applyFont="1" applyFill="1" applyBorder="1" applyAlignment="1">
      <alignment horizontal="left" vertical="center"/>
    </xf>
    <xf numFmtId="0" fontId="5" fillId="3" borderId="1" xfId="1" applyFont="1" applyFill="1" applyBorder="1" applyAlignment="1">
      <alignment horizontal="left" vertical="center"/>
    </xf>
    <xf numFmtId="0" fontId="5" fillId="3" borderId="1" xfId="1" applyFont="1" applyFill="1" applyBorder="1" applyAlignment="1">
      <alignment horizontal="right" vertical="center"/>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9" fillId="4" borderId="1" xfId="0" applyFont="1" applyFill="1" applyBorder="1" applyAlignment="1" applyProtection="1">
      <alignment vertical="top"/>
    </xf>
    <xf numFmtId="0" fontId="5" fillId="0" borderId="0" xfId="0" applyFont="1" applyAlignment="1">
      <alignment horizontal="left" vertical="top"/>
    </xf>
    <xf numFmtId="0" fontId="7" fillId="5" borderId="0" xfId="0" applyFont="1" applyFill="1" applyAlignment="1">
      <alignment horizontal="left" vertical="top"/>
    </xf>
    <xf numFmtId="0" fontId="7" fillId="5" borderId="0" xfId="0" applyFont="1" applyFill="1" applyAlignment="1">
      <alignment horizontal="left" vertical="top" wrapText="1"/>
    </xf>
    <xf numFmtId="0" fontId="5" fillId="3" borderId="0" xfId="1" applyFont="1" applyFill="1" applyBorder="1" applyAlignment="1">
      <alignment horizontal="right" vertical="center"/>
    </xf>
    <xf numFmtId="2" fontId="5" fillId="0" borderId="0" xfId="0" applyNumberFormat="1" applyFont="1" applyAlignment="1">
      <alignment horizontal="left" vertical="top"/>
    </xf>
    <xf numFmtId="0" fontId="5" fillId="0" borderId="0" xfId="0" applyFont="1" applyBorder="1" applyAlignment="1">
      <alignment vertical="top" wrapText="1"/>
    </xf>
    <xf numFmtId="0" fontId="5" fillId="0" borderId="0" xfId="0" applyFont="1" applyAlignment="1">
      <alignment horizontal="center" vertical="top"/>
    </xf>
    <xf numFmtId="1" fontId="0" fillId="0" borderId="0" xfId="0" applyNumberFormat="1" applyAlignment="1">
      <alignment vertical="top"/>
    </xf>
    <xf numFmtId="1" fontId="5" fillId="3" borderId="1" xfId="1" applyNumberFormat="1" applyFont="1" applyFill="1" applyBorder="1" applyAlignment="1">
      <alignment horizontal="left" vertical="center"/>
    </xf>
    <xf numFmtId="1" fontId="9" fillId="4" borderId="1" xfId="0" applyNumberFormat="1" applyFont="1" applyFill="1" applyBorder="1" applyAlignment="1">
      <alignment horizontal="center" vertical="top" wrapText="1"/>
    </xf>
    <xf numFmtId="0" fontId="12" fillId="4" borderId="1" xfId="0" applyFont="1" applyFill="1" applyBorder="1" applyAlignment="1">
      <alignment vertical="top" wrapText="1"/>
    </xf>
    <xf numFmtId="16" fontId="9" fillId="4" borderId="1" xfId="0" applyNumberFormat="1" applyFont="1" applyFill="1" applyBorder="1" applyAlignment="1">
      <alignment horizontal="center" vertical="top" wrapText="1"/>
    </xf>
    <xf numFmtId="2" fontId="0" fillId="0" borderId="0" xfId="0" applyNumberFormat="1" applyAlignment="1">
      <alignment vertical="top"/>
    </xf>
    <xf numFmtId="2" fontId="7" fillId="5" borderId="0" xfId="0" applyNumberFormat="1" applyFont="1" applyFill="1" applyAlignment="1">
      <alignment horizontal="left" vertical="top" wrapText="1"/>
    </xf>
    <xf numFmtId="0" fontId="5" fillId="0" borderId="0" xfId="0" applyNumberFormat="1" applyFont="1" applyAlignment="1">
      <alignment horizontal="left" vertical="top"/>
    </xf>
    <xf numFmtId="0" fontId="5" fillId="0" borderId="0" xfId="0" quotePrefix="1" applyNumberFormat="1" applyFont="1" applyAlignment="1">
      <alignment horizontal="left" vertical="top"/>
    </xf>
    <xf numFmtId="0" fontId="1" fillId="6" borderId="6" xfId="0" applyFont="1" applyFill="1" applyBorder="1" applyAlignment="1">
      <alignment horizontal="left" vertical="top" wrapText="1"/>
    </xf>
    <xf numFmtId="0" fontId="1" fillId="0" borderId="9" xfId="0" applyFont="1" applyBorder="1" applyAlignment="1">
      <alignment horizontal="left" vertical="top" wrapText="1"/>
    </xf>
    <xf numFmtId="0" fontId="0" fillId="0" borderId="10" xfId="0" applyBorder="1" applyAlignment="1">
      <alignment vertical="top"/>
    </xf>
    <xf numFmtId="0" fontId="0" fillId="0" borderId="0" xfId="0" applyBorder="1" applyAlignment="1">
      <alignment vertical="top" wrapText="1"/>
    </xf>
    <xf numFmtId="0" fontId="0" fillId="0" borderId="11" xfId="0" applyBorder="1" applyAlignment="1">
      <alignment horizontal="left" vertical="top" wrapText="1"/>
    </xf>
    <xf numFmtId="0" fontId="0" fillId="0" borderId="0" xfId="0" applyBorder="1" applyAlignment="1">
      <alignment horizontal="center" vertical="top" wrapText="1"/>
    </xf>
    <xf numFmtId="0" fontId="11" fillId="7" borderId="10" xfId="0" applyFont="1" applyFill="1" applyBorder="1" applyAlignment="1">
      <alignment horizontal="left" vertical="top" wrapText="1"/>
    </xf>
    <xf numFmtId="0" fontId="11" fillId="7" borderId="0" xfId="0" applyFont="1" applyFill="1" applyBorder="1" applyAlignment="1">
      <alignment horizontal="lef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1" fontId="0" fillId="0" borderId="0" xfId="0" applyNumberFormat="1" applyBorder="1" applyAlignment="1">
      <alignment horizontal="left" vertical="top" wrapText="1"/>
    </xf>
    <xf numFmtId="0" fontId="5" fillId="0" borderId="11" xfId="0" applyFont="1" applyBorder="1" applyAlignment="1">
      <alignment horizontal="center" vertical="top"/>
    </xf>
    <xf numFmtId="0" fontId="0" fillId="0" borderId="11" xfId="0" applyBorder="1" applyAlignment="1">
      <alignment horizontal="center" vertical="center"/>
    </xf>
    <xf numFmtId="0" fontId="2" fillId="0" borderId="11" xfId="0" applyFont="1" applyBorder="1" applyAlignment="1">
      <alignment vertical="top"/>
    </xf>
    <xf numFmtId="0" fontId="0" fillId="0" borderId="11" xfId="0" applyBorder="1" applyAlignment="1">
      <alignment vertical="top"/>
    </xf>
    <xf numFmtId="0" fontId="0" fillId="0" borderId="0" xfId="0" applyBorder="1" applyAlignment="1">
      <alignment vertical="top"/>
    </xf>
    <xf numFmtId="1" fontId="0" fillId="0" borderId="0" xfId="0" applyNumberFormat="1" applyBorder="1" applyAlignment="1">
      <alignment vertical="top"/>
    </xf>
    <xf numFmtId="0" fontId="0" fillId="0" borderId="12" xfId="0" applyBorder="1" applyAlignment="1">
      <alignment vertical="top"/>
    </xf>
    <xf numFmtId="0" fontId="0" fillId="0" borderId="13" xfId="0" applyBorder="1" applyAlignment="1">
      <alignment vertical="top"/>
    </xf>
    <xf numFmtId="1" fontId="0" fillId="0" borderId="13" xfId="0" applyNumberFormat="1" applyBorder="1" applyAlignment="1">
      <alignment vertical="top"/>
    </xf>
    <xf numFmtId="0" fontId="0" fillId="0" borderId="14" xfId="0" applyBorder="1" applyAlignment="1">
      <alignment vertical="top"/>
    </xf>
    <xf numFmtId="0" fontId="4" fillId="6" borderId="6" xfId="0" applyFont="1" applyFill="1" applyBorder="1" applyAlignment="1">
      <alignment horizontal="left" vertical="top" wrapText="1"/>
    </xf>
    <xf numFmtId="0" fontId="0" fillId="0" borderId="0" xfId="0" applyBorder="1" applyAlignment="1">
      <alignment horizontal="left" vertical="top" wrapText="1"/>
    </xf>
    <xf numFmtId="9" fontId="0" fillId="0" borderId="0" xfId="2" applyFont="1" applyAlignment="1" applyProtection="1">
      <alignment horizontal="center" vertical="center"/>
    </xf>
    <xf numFmtId="0" fontId="0" fillId="9" borderId="10" xfId="0" applyFill="1" applyBorder="1" applyAlignment="1">
      <alignment horizontal="center" vertical="center"/>
    </xf>
    <xf numFmtId="0" fontId="0" fillId="9" borderId="12" xfId="0" applyFill="1" applyBorder="1" applyAlignment="1">
      <alignment horizontal="center" vertical="center"/>
    </xf>
    <xf numFmtId="0" fontId="0" fillId="9" borderId="11" xfId="0" applyFill="1" applyBorder="1" applyAlignment="1">
      <alignment horizontal="center"/>
    </xf>
    <xf numFmtId="0" fontId="5" fillId="3" borderId="15" xfId="1" applyFont="1" applyFill="1" applyBorder="1" applyAlignment="1">
      <alignment horizontal="right" vertical="center"/>
    </xf>
    <xf numFmtId="1" fontId="5" fillId="3" borderId="15" xfId="1" applyNumberFormat="1" applyFont="1" applyFill="1" applyBorder="1" applyAlignment="1">
      <alignment horizontal="left" vertical="center"/>
    </xf>
    <xf numFmtId="0" fontId="8" fillId="2" borderId="21" xfId="0" applyFont="1" applyFill="1" applyBorder="1" applyAlignment="1">
      <alignment horizontal="center" vertical="top" wrapText="1"/>
    </xf>
    <xf numFmtId="0" fontId="8" fillId="2" borderId="22" xfId="0" applyFont="1" applyFill="1" applyBorder="1" applyAlignment="1">
      <alignment horizontal="center" vertical="top" wrapText="1"/>
    </xf>
    <xf numFmtId="1" fontId="7" fillId="2" borderId="23" xfId="0" applyNumberFormat="1" applyFont="1" applyFill="1" applyBorder="1" applyAlignment="1">
      <alignment horizontal="center" vertical="top" wrapText="1"/>
    </xf>
    <xf numFmtId="0" fontId="7" fillId="2" borderId="24" xfId="0" applyFont="1" applyFill="1" applyBorder="1" applyAlignment="1">
      <alignment horizontal="center" vertical="top" wrapText="1"/>
    </xf>
    <xf numFmtId="0" fontId="7" fillId="2" borderId="25" xfId="0" applyFont="1" applyFill="1" applyBorder="1" applyAlignment="1">
      <alignment horizontal="center" vertical="top" wrapText="1"/>
    </xf>
    <xf numFmtId="0" fontId="7" fillId="2" borderId="26" xfId="0" applyFont="1" applyFill="1" applyBorder="1" applyAlignment="1">
      <alignment horizontal="center" vertical="top" wrapText="1"/>
    </xf>
    <xf numFmtId="0" fontId="9" fillId="4" borderId="4" xfId="0" applyFont="1" applyFill="1" applyBorder="1" applyAlignment="1">
      <alignment horizontal="center" vertical="center" wrapText="1"/>
    </xf>
    <xf numFmtId="0" fontId="4" fillId="6"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8" fillId="2" borderId="5" xfId="0"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6" xfId="0" applyFont="1" applyFill="1" applyBorder="1" applyAlignment="1">
      <alignment horizontal="center" vertical="top" wrapText="1"/>
    </xf>
    <xf numFmtId="0" fontId="8" fillId="2" borderId="17"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19" xfId="0" applyFont="1" applyFill="1" applyBorder="1" applyAlignment="1">
      <alignment horizontal="center" vertical="top" wrapText="1"/>
    </xf>
    <xf numFmtId="0" fontId="8" fillId="2" borderId="20" xfId="0" applyFont="1" applyFill="1" applyBorder="1" applyAlignment="1">
      <alignment horizontal="center" vertical="top" wrapText="1"/>
    </xf>
    <xf numFmtId="0" fontId="11" fillId="7" borderId="10" xfId="0" applyFont="1" applyFill="1" applyBorder="1" applyAlignment="1">
      <alignment horizontal="left" vertical="center" wrapText="1"/>
    </xf>
    <xf numFmtId="0" fontId="11" fillId="7" borderId="0" xfId="0" applyFont="1" applyFill="1" applyBorder="1" applyAlignment="1">
      <alignment horizontal="left"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9" fontId="13" fillId="8" borderId="6" xfId="0" applyNumberFormat="1" applyFont="1" applyFill="1" applyBorder="1" applyAlignment="1">
      <alignment horizontal="center" vertical="top" wrapText="1"/>
    </xf>
    <xf numFmtId="9" fontId="13" fillId="8" borderId="9" xfId="0" applyNumberFormat="1" applyFont="1" applyFill="1" applyBorder="1" applyAlignment="1">
      <alignment horizontal="center" vertical="top" wrapText="1"/>
    </xf>
    <xf numFmtId="9" fontId="13" fillId="8" borderId="0" xfId="0" applyNumberFormat="1" applyFont="1" applyFill="1" applyBorder="1" applyAlignment="1">
      <alignment horizontal="center" vertical="top" wrapText="1"/>
    </xf>
    <xf numFmtId="9" fontId="13" fillId="8" borderId="11" xfId="0" applyNumberFormat="1" applyFont="1" applyFill="1" applyBorder="1" applyAlignment="1">
      <alignment horizontal="center"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4" xfId="0" applyBorder="1" applyAlignment="1">
      <alignment horizontal="left" vertical="top" wrapText="1"/>
    </xf>
    <xf numFmtId="9" fontId="13" fillId="8" borderId="13" xfId="0" applyNumberFormat="1" applyFont="1" applyFill="1" applyBorder="1" applyAlignment="1">
      <alignment horizontal="center" vertical="top" wrapText="1"/>
    </xf>
    <xf numFmtId="9" fontId="13" fillId="8" borderId="14" xfId="0" applyNumberFormat="1" applyFont="1" applyFill="1" applyBorder="1" applyAlignment="1">
      <alignment horizontal="center" vertical="top" wrapText="1"/>
    </xf>
    <xf numFmtId="0" fontId="0" fillId="7" borderId="13" xfId="0" applyFont="1" applyFill="1" applyBorder="1" applyAlignment="1">
      <alignment horizontal="center" wrapText="1"/>
    </xf>
    <xf numFmtId="0" fontId="14" fillId="2" borderId="5" xfId="0" applyFont="1" applyFill="1" applyBorder="1" applyAlignment="1">
      <alignment horizontal="left" vertical="top"/>
    </xf>
    <xf numFmtId="0" fontId="14" fillId="2" borderId="6" xfId="0" applyFont="1" applyFill="1" applyBorder="1" applyAlignment="1">
      <alignment horizontal="left" vertical="top"/>
    </xf>
    <xf numFmtId="0" fontId="14" fillId="2" borderId="9" xfId="0" applyFont="1" applyFill="1" applyBorder="1" applyAlignment="1">
      <alignment horizontal="left" vertical="top"/>
    </xf>
    <xf numFmtId="0" fontId="0" fillId="9" borderId="10" xfId="0" applyFill="1" applyBorder="1" applyAlignment="1">
      <alignment horizontal="center" vertical="center"/>
    </xf>
    <xf numFmtId="0" fontId="15" fillId="4" borderId="0" xfId="0" applyFont="1" applyFill="1" applyAlignment="1">
      <alignment horizontal="left" vertical="top" wrapText="1"/>
    </xf>
    <xf numFmtId="0" fontId="15" fillId="4" borderId="11" xfId="0" applyFont="1" applyFill="1" applyBorder="1" applyAlignment="1">
      <alignment horizontal="left" vertical="top" wrapText="1"/>
    </xf>
    <xf numFmtId="0" fontId="15" fillId="8" borderId="0" xfId="0" applyFont="1" applyFill="1" applyAlignment="1">
      <alignment horizontal="left" vertical="top" wrapText="1"/>
    </xf>
    <xf numFmtId="0" fontId="15" fillId="8" borderId="11" xfId="0" applyFont="1" applyFill="1" applyBorder="1" applyAlignment="1">
      <alignment horizontal="left" vertical="top" wrapText="1"/>
    </xf>
    <xf numFmtId="0" fontId="8" fillId="2" borderId="7" xfId="0" applyFont="1" applyFill="1" applyBorder="1" applyAlignment="1">
      <alignment horizontal="center" vertical="top" wrapText="1"/>
    </xf>
    <xf numFmtId="0" fontId="8" fillId="2" borderId="15" xfId="0" applyFont="1" applyFill="1" applyBorder="1" applyAlignment="1">
      <alignment horizontal="center" vertical="top" wrapText="1"/>
    </xf>
    <xf numFmtId="0" fontId="9" fillId="4"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1" fontId="9" fillId="4" borderId="2" xfId="0" applyNumberFormat="1" applyFont="1" applyFill="1" applyBorder="1" applyAlignment="1">
      <alignment horizontal="center" vertical="top" wrapText="1"/>
    </xf>
    <xf numFmtId="1" fontId="9" fillId="4" borderId="3" xfId="0" applyNumberFormat="1" applyFont="1" applyFill="1" applyBorder="1" applyAlignment="1">
      <alignment horizontal="center" vertical="top" wrapText="1"/>
    </xf>
    <xf numFmtId="1" fontId="9" fillId="4" borderId="8" xfId="0" applyNumberFormat="1" applyFont="1" applyFill="1" applyBorder="1" applyAlignment="1">
      <alignment horizontal="center" vertical="top" wrapText="1"/>
    </xf>
    <xf numFmtId="1" fontId="9" fillId="4" borderId="7" xfId="0" applyNumberFormat="1" applyFont="1" applyFill="1" applyBorder="1" applyAlignment="1">
      <alignment horizontal="center" vertical="center" wrapText="1"/>
    </xf>
    <xf numFmtId="1" fontId="9" fillId="4" borderId="4" xfId="0" applyNumberFormat="1" applyFont="1" applyFill="1" applyBorder="1" applyAlignment="1">
      <alignment horizontal="center" vertical="center" wrapText="1"/>
    </xf>
    <xf numFmtId="1" fontId="9" fillId="4" borderId="15" xfId="0" applyNumberFormat="1" applyFont="1" applyFill="1" applyBorder="1" applyAlignment="1">
      <alignment horizontal="center" vertical="center" wrapText="1"/>
    </xf>
  </cellXfs>
  <cellStyles count="3">
    <cellStyle name="Normal" xfId="0" builtinId="0"/>
    <cellStyle name="Normal 2" xfId="1" xr:uid="{00000000-0005-0000-0000-000000000000}"/>
    <cellStyle name="Percent" xfId="2" builtinId="5"/>
  </cellStyles>
  <dxfs count="0"/>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514349</xdr:colOff>
      <xdr:row>0</xdr:row>
      <xdr:rowOff>6805</xdr:rowOff>
    </xdr:from>
    <xdr:to>
      <xdr:col>8</xdr:col>
      <xdr:colOff>3864471</xdr:colOff>
      <xdr:row>2</xdr:row>
      <xdr:rowOff>2828</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44"/>
  <sheetViews>
    <sheetView tabSelected="1" zoomScale="85" zoomScaleNormal="85" zoomScaleSheetLayoutView="115" workbookViewId="0">
      <selection activeCell="O13" sqref="O13"/>
    </sheetView>
  </sheetViews>
  <sheetFormatPr defaultColWidth="9.33203125" defaultRowHeight="14.4" x14ac:dyDescent="0.3"/>
  <cols>
    <col min="1" max="1" width="4.33203125" style="2" customWidth="1"/>
    <col min="2" max="2" width="17" style="2" customWidth="1"/>
    <col min="3" max="3" width="28.88671875" style="2" customWidth="1"/>
    <col min="4" max="4" width="47.5546875" style="2" bestFit="1" customWidth="1"/>
    <col min="5" max="5" width="7.6640625" style="17" customWidth="1"/>
    <col min="6" max="6" width="36.88671875" style="2" customWidth="1"/>
    <col min="7" max="7" width="8.109375" style="2" customWidth="1"/>
    <col min="8" max="8" width="14.44140625" style="2" customWidth="1"/>
    <col min="9" max="9" width="67" style="2" customWidth="1"/>
    <col min="10" max="10" width="7.44140625" style="2" customWidth="1"/>
    <col min="11" max="11" width="47.33203125" style="2" customWidth="1"/>
    <col min="12" max="12" width="10.5546875" style="2" customWidth="1"/>
    <col min="13" max="13" width="75.44140625" style="2" customWidth="1"/>
    <col min="14" max="14" width="27.6640625" style="2" bestFit="1" customWidth="1"/>
    <col min="15" max="15" width="24" style="2" customWidth="1"/>
    <col min="16" max="16" width="9.33203125" style="2" customWidth="1"/>
    <col min="17" max="17" width="58.109375" style="2" customWidth="1"/>
    <col min="18" max="18" width="55.5546875" style="2" bestFit="1" customWidth="1"/>
    <col min="19" max="19" width="36.5546875" style="2" bestFit="1" customWidth="1"/>
    <col min="20" max="20" width="26.6640625" style="2" bestFit="1" customWidth="1"/>
    <col min="21" max="16384" width="9.33203125" style="2"/>
  </cols>
  <sheetData>
    <row r="1" spans="2:19" ht="63.75" customHeight="1" x14ac:dyDescent="0.3"/>
    <row r="2" spans="2:19" x14ac:dyDescent="0.3">
      <c r="B2" s="63" t="s">
        <v>0</v>
      </c>
      <c r="C2" s="64"/>
      <c r="D2" s="64"/>
      <c r="E2" s="64"/>
      <c r="F2" s="64"/>
      <c r="G2" s="64"/>
      <c r="H2" s="64"/>
      <c r="I2" s="64"/>
      <c r="J2" s="64"/>
      <c r="K2" s="64"/>
      <c r="L2" s="48"/>
      <c r="M2" s="26"/>
      <c r="N2" s="26"/>
      <c r="O2" s="26"/>
      <c r="P2" s="27"/>
    </row>
    <row r="3" spans="2:19" x14ac:dyDescent="0.3">
      <c r="B3" s="28"/>
      <c r="C3" s="29"/>
      <c r="D3" s="29"/>
      <c r="E3" s="29"/>
      <c r="F3" s="29"/>
      <c r="G3" s="29"/>
      <c r="H3" s="29"/>
      <c r="I3" s="29"/>
      <c r="J3" s="29"/>
      <c r="K3" s="29"/>
      <c r="L3" s="29"/>
      <c r="M3" s="29"/>
      <c r="N3" s="29"/>
      <c r="O3" s="29"/>
      <c r="P3" s="30"/>
    </row>
    <row r="4" spans="2:19" ht="24.75" customHeight="1" x14ac:dyDescent="0.3">
      <c r="B4" s="73" t="s">
        <v>1</v>
      </c>
      <c r="C4" s="74"/>
      <c r="D4" s="74"/>
      <c r="E4" s="74"/>
      <c r="F4" s="31"/>
      <c r="G4" s="29"/>
      <c r="H4" s="29"/>
      <c r="I4" s="29"/>
      <c r="J4" s="29"/>
      <c r="K4" s="29"/>
      <c r="L4" s="29"/>
      <c r="M4" s="29"/>
      <c r="N4" s="29"/>
      <c r="P4" s="53" t="s">
        <v>68</v>
      </c>
    </row>
    <row r="5" spans="2:19" ht="24.75" customHeight="1" x14ac:dyDescent="0.3">
      <c r="B5" s="32"/>
      <c r="C5" s="33"/>
      <c r="D5" s="90" t="s">
        <v>2</v>
      </c>
      <c r="E5" s="90"/>
      <c r="F5" s="31"/>
      <c r="G5" s="29"/>
      <c r="H5" s="29"/>
      <c r="I5" s="29"/>
      <c r="J5" s="29"/>
      <c r="K5" s="29"/>
      <c r="L5" s="29"/>
      <c r="M5" s="29"/>
      <c r="N5" s="29"/>
      <c r="P5" s="53" t="s">
        <v>69</v>
      </c>
    </row>
    <row r="6" spans="2:19" ht="13.5" customHeight="1" x14ac:dyDescent="0.3">
      <c r="B6" s="75" t="s">
        <v>3</v>
      </c>
      <c r="C6" s="76"/>
      <c r="D6" s="81">
        <v>0.2</v>
      </c>
      <c r="E6" s="82"/>
      <c r="F6" s="29"/>
      <c r="G6" s="29"/>
      <c r="H6" s="29"/>
      <c r="I6" s="29"/>
      <c r="J6" s="29"/>
      <c r="K6" s="29"/>
      <c r="L6" s="29"/>
      <c r="M6" s="29"/>
      <c r="N6" s="29"/>
      <c r="O6" s="29"/>
      <c r="P6" s="30"/>
    </row>
    <row r="7" spans="2:19" ht="18" customHeight="1" x14ac:dyDescent="0.3">
      <c r="B7" s="77" t="s">
        <v>4</v>
      </c>
      <c r="C7" s="78"/>
      <c r="D7" s="83">
        <v>0.4</v>
      </c>
      <c r="E7" s="84"/>
      <c r="F7" s="29"/>
      <c r="G7" s="29"/>
      <c r="H7" s="29"/>
      <c r="I7" s="29"/>
      <c r="J7" s="29"/>
      <c r="K7" s="29"/>
      <c r="L7" s="29"/>
      <c r="M7" s="29"/>
      <c r="N7" s="29"/>
      <c r="O7" s="29"/>
      <c r="P7" s="30"/>
    </row>
    <row r="8" spans="2:19" ht="18" customHeight="1" x14ac:dyDescent="0.3">
      <c r="B8" s="79" t="s">
        <v>5</v>
      </c>
      <c r="C8" s="80"/>
      <c r="D8" s="88">
        <v>0.4</v>
      </c>
      <c r="E8" s="89"/>
      <c r="F8" s="29"/>
      <c r="G8" s="29"/>
      <c r="H8" s="29"/>
      <c r="I8" s="29"/>
      <c r="J8" s="29"/>
      <c r="K8" s="29"/>
      <c r="L8" s="29"/>
      <c r="M8" s="29"/>
      <c r="N8" s="29"/>
      <c r="O8" s="29"/>
      <c r="P8" s="30"/>
    </row>
    <row r="9" spans="2:19" x14ac:dyDescent="0.3">
      <c r="B9" s="34"/>
      <c r="C9" s="29"/>
      <c r="D9" s="29"/>
      <c r="E9" s="29"/>
      <c r="F9" s="29"/>
      <c r="G9" s="29"/>
      <c r="H9" s="29"/>
      <c r="I9" s="29"/>
      <c r="J9" s="29"/>
      <c r="K9" s="29"/>
      <c r="L9" s="29"/>
      <c r="M9" s="29"/>
      <c r="N9" s="29"/>
      <c r="O9" s="29"/>
      <c r="P9" s="30"/>
    </row>
    <row r="10" spans="2:19" x14ac:dyDescent="0.3">
      <c r="B10" s="34"/>
      <c r="C10" s="29"/>
      <c r="D10" s="29"/>
      <c r="E10" s="29"/>
      <c r="F10" s="29"/>
      <c r="G10" s="29"/>
      <c r="H10" s="29"/>
      <c r="I10" s="29"/>
      <c r="J10" s="29"/>
      <c r="K10" s="29"/>
      <c r="L10" s="29"/>
      <c r="M10" s="29"/>
      <c r="N10" s="29"/>
      <c r="O10" s="29"/>
      <c r="P10" s="30"/>
    </row>
    <row r="11" spans="2:19" x14ac:dyDescent="0.3">
      <c r="B11" s="35"/>
      <c r="C11" s="36"/>
      <c r="D11" s="36"/>
      <c r="E11" s="37"/>
      <c r="F11" s="36"/>
      <c r="G11" s="36"/>
      <c r="H11" s="36"/>
      <c r="I11" s="36"/>
      <c r="J11" s="36"/>
      <c r="K11" s="36"/>
      <c r="L11" s="49"/>
      <c r="M11" s="36"/>
      <c r="N11" s="36"/>
      <c r="O11" s="36"/>
      <c r="P11" s="30"/>
    </row>
    <row r="12" spans="2:19" s="16" customFormat="1" ht="48.75" customHeight="1" x14ac:dyDescent="0.3">
      <c r="B12" s="67"/>
      <c r="C12" s="99" t="s">
        <v>6</v>
      </c>
      <c r="D12" s="65" t="s">
        <v>7</v>
      </c>
      <c r="E12" s="68" t="s">
        <v>67</v>
      </c>
      <c r="F12" s="69"/>
      <c r="G12" s="70" t="s">
        <v>66</v>
      </c>
      <c r="H12" s="71"/>
      <c r="I12" s="72"/>
      <c r="J12" s="69" t="s">
        <v>65</v>
      </c>
      <c r="K12" s="69"/>
      <c r="L12" s="69" t="s">
        <v>73</v>
      </c>
      <c r="M12" s="69"/>
      <c r="N12" s="56" t="s">
        <v>72</v>
      </c>
      <c r="O12" s="57" t="s">
        <v>8</v>
      </c>
      <c r="P12" s="38"/>
      <c r="S12" s="10"/>
    </row>
    <row r="13" spans="2:19" s="16" customFormat="1" ht="27.6" x14ac:dyDescent="0.3">
      <c r="B13" s="67"/>
      <c r="C13" s="100"/>
      <c r="D13" s="66"/>
      <c r="E13" s="58" t="s">
        <v>9</v>
      </c>
      <c r="F13" s="59" t="s">
        <v>10</v>
      </c>
      <c r="G13" s="59" t="s">
        <v>11</v>
      </c>
      <c r="H13" s="59" t="s">
        <v>12</v>
      </c>
      <c r="I13" s="59" t="s">
        <v>13</v>
      </c>
      <c r="J13" s="59" t="s">
        <v>11</v>
      </c>
      <c r="K13" s="59" t="s">
        <v>14</v>
      </c>
      <c r="L13" s="59" t="s">
        <v>11</v>
      </c>
      <c r="M13" s="59" t="s">
        <v>15</v>
      </c>
      <c r="N13" s="61"/>
      <c r="O13" s="60"/>
      <c r="P13" s="38"/>
      <c r="S13" s="10"/>
    </row>
    <row r="14" spans="2:19" s="3" customFormat="1" x14ac:dyDescent="0.3">
      <c r="B14" s="4" t="s">
        <v>16</v>
      </c>
      <c r="C14" s="5"/>
      <c r="D14" s="5"/>
      <c r="E14" s="55"/>
      <c r="F14" s="54"/>
      <c r="G14" s="54"/>
      <c r="H14" s="54"/>
      <c r="I14" s="54"/>
      <c r="J14" s="54"/>
      <c r="K14" s="54"/>
      <c r="L14" s="13"/>
      <c r="M14" s="13"/>
      <c r="N14" s="13"/>
      <c r="O14" s="13"/>
      <c r="P14" s="39"/>
      <c r="S14" s="10"/>
    </row>
    <row r="15" spans="2:19" s="1" customFormat="1" x14ac:dyDescent="0.3">
      <c r="B15" s="9" t="s">
        <v>17</v>
      </c>
      <c r="C15" s="9" t="str">
        <f>"Name "&amp;B15</f>
        <v>Name A.1</v>
      </c>
      <c r="D15" s="20" t="s">
        <v>18</v>
      </c>
      <c r="E15" s="19" t="str">
        <f>IF(ISBLANK(F15),"",INDEX(INFO!$A$2:$B$6,MATCH(F15,INFO!$A$2:$A$6,FALSE),2))</f>
        <v/>
      </c>
      <c r="F15" s="7"/>
      <c r="G15" s="19" t="str">
        <f>IF(ISBLANK(H15),"",INDEX(INFO!$A$9:$B$14,MATCH(H15,INFO!$A$9:$A$14,FALSE),2))</f>
        <v/>
      </c>
      <c r="H15" s="21"/>
      <c r="I15" s="7"/>
      <c r="J15" s="19" t="str">
        <f>IF(ISBLANK(K15),"",INDEX(INFO!$A$17:$B$22,MATCH(K15,INFO!$A$17:$A$22,FALSE),2))</f>
        <v/>
      </c>
      <c r="K15" s="21"/>
      <c r="L15" s="7"/>
      <c r="M15" s="7"/>
      <c r="N15" s="19" t="str">
        <f t="shared" ref="N15:N16" si="0">IF(OR(ISBLANK(F15),ISBLANK(G15),ISBLANK(J15)),"",AVERAGE(E15,H15,J15))</f>
        <v/>
      </c>
      <c r="O15" s="101" t="e">
        <f>AVERAGEIF(N15:N19,"&lt;&gt;0")</f>
        <v>#DIV/0!</v>
      </c>
      <c r="P15" s="53" t="s">
        <v>70</v>
      </c>
      <c r="S15" s="10"/>
    </row>
    <row r="16" spans="2:19" s="1" customFormat="1" x14ac:dyDescent="0.3">
      <c r="B16" s="9" t="s">
        <v>22</v>
      </c>
      <c r="C16" s="9" t="str">
        <f t="shared" ref="C16:C19" si="1">"Name "&amp;B16</f>
        <v>Name A.2</v>
      </c>
      <c r="D16" s="20" t="s">
        <v>23</v>
      </c>
      <c r="E16" s="19" t="str">
        <f>IF(ISBLANK(F16),"",INDEX(INFO!$A$2:$B$6,MATCH(F16,INFO!$A$2:$A$6,FALSE),2))</f>
        <v/>
      </c>
      <c r="F16" s="7"/>
      <c r="G16" s="8" t="str">
        <f>IF(ISBLANK(H16),"",INDEX(INFO!$A$9:$B$14,MATCH(H16,INFO!$A$9:$A$14,FALSE),2))</f>
        <v/>
      </c>
      <c r="H16" s="8"/>
      <c r="I16" s="7"/>
      <c r="J16" s="8" t="str">
        <f>IF(ISBLANK(K16),"",INDEX(INFO!$A$17:$B$22,MATCH(K16,INFO!$A$17:$A$22,FALSE),2))</f>
        <v/>
      </c>
      <c r="K16" s="8"/>
      <c r="L16" s="7"/>
      <c r="M16" s="7"/>
      <c r="N16" s="19" t="str">
        <f t="shared" si="0"/>
        <v/>
      </c>
      <c r="O16" s="102"/>
      <c r="P16" s="40"/>
      <c r="S16" s="10"/>
    </row>
    <row r="17" spans="1:20" s="1" customFormat="1" x14ac:dyDescent="0.3">
      <c r="B17" s="9" t="s">
        <v>75</v>
      </c>
      <c r="C17" s="9" t="str">
        <f t="shared" si="1"/>
        <v>Name A.3</v>
      </c>
      <c r="D17" s="20"/>
      <c r="E17" s="19"/>
      <c r="F17" s="7"/>
      <c r="G17" s="8"/>
      <c r="H17" s="8"/>
      <c r="I17" s="7"/>
      <c r="J17" s="8"/>
      <c r="K17" s="8"/>
      <c r="L17" s="7"/>
      <c r="M17" s="7"/>
      <c r="N17" s="19"/>
      <c r="O17" s="102"/>
      <c r="P17" s="40"/>
      <c r="S17" s="10"/>
    </row>
    <row r="18" spans="1:20" s="1" customFormat="1" x14ac:dyDescent="0.3">
      <c r="B18" s="9" t="s">
        <v>76</v>
      </c>
      <c r="C18" s="9" t="str">
        <f t="shared" si="1"/>
        <v>Name A.4</v>
      </c>
      <c r="D18" s="20"/>
      <c r="E18" s="19"/>
      <c r="F18" s="7"/>
      <c r="G18" s="8"/>
      <c r="H18" s="8"/>
      <c r="I18" s="7"/>
      <c r="J18" s="8"/>
      <c r="K18" s="8"/>
      <c r="L18" s="7"/>
      <c r="M18" s="7"/>
      <c r="N18" s="19"/>
      <c r="O18" s="102"/>
      <c r="P18" s="40"/>
      <c r="S18" s="10"/>
    </row>
    <row r="19" spans="1:20" s="1" customFormat="1" x14ac:dyDescent="0.3">
      <c r="B19" s="9" t="s">
        <v>77</v>
      </c>
      <c r="C19" s="9" t="str">
        <f t="shared" si="1"/>
        <v>Name A.5</v>
      </c>
      <c r="D19" s="20"/>
      <c r="E19" s="19"/>
      <c r="F19" s="7"/>
      <c r="G19" s="8"/>
      <c r="H19" s="8"/>
      <c r="I19" s="7"/>
      <c r="J19" s="8"/>
      <c r="K19" s="8"/>
      <c r="L19" s="7"/>
      <c r="M19" s="7"/>
      <c r="N19" s="19"/>
      <c r="O19" s="102"/>
      <c r="P19" s="40"/>
      <c r="S19" s="10"/>
    </row>
    <row r="20" spans="1:20" s="1" customFormat="1" x14ac:dyDescent="0.3">
      <c r="B20" s="9"/>
      <c r="C20" s="9"/>
      <c r="D20" s="20"/>
      <c r="E20" s="19"/>
      <c r="F20" s="7"/>
      <c r="G20" s="8"/>
      <c r="H20" s="8"/>
      <c r="I20" s="7"/>
      <c r="J20" s="8"/>
      <c r="K20" s="8"/>
      <c r="L20" s="7"/>
      <c r="M20" s="7"/>
      <c r="N20" s="19"/>
      <c r="O20" s="62"/>
      <c r="P20" s="40"/>
      <c r="S20" s="10"/>
    </row>
    <row r="21" spans="1:20" s="1" customFormat="1" x14ac:dyDescent="0.3">
      <c r="B21" s="4" t="s">
        <v>25</v>
      </c>
      <c r="C21" s="5"/>
      <c r="D21" s="5"/>
      <c r="E21" s="18"/>
      <c r="F21" s="6"/>
      <c r="G21" s="6"/>
      <c r="H21" s="6"/>
      <c r="I21" s="6"/>
      <c r="J21" s="6"/>
      <c r="K21" s="6"/>
      <c r="L21" s="6"/>
      <c r="M21" s="6"/>
      <c r="N21" s="6"/>
      <c r="O21" s="6"/>
      <c r="P21" s="40"/>
      <c r="S21" s="10"/>
      <c r="T21" s="10"/>
    </row>
    <row r="22" spans="1:20" s="1" customFormat="1" x14ac:dyDescent="0.3">
      <c r="B22" s="9" t="s">
        <v>26</v>
      </c>
      <c r="C22" s="9" t="str">
        <f t="shared" ref="C22:C25" si="2">"Name "&amp;B22</f>
        <v>Name B.1</v>
      </c>
      <c r="D22" s="20" t="s">
        <v>27</v>
      </c>
      <c r="E22" s="19" t="str">
        <f>IF(ISBLANK(F22),"",INDEX(INFO!$A$2:$B$6,MATCH(F22,INFO!$A$2:$A$6,FALSE),2))</f>
        <v/>
      </c>
      <c r="F22" s="7"/>
      <c r="G22" s="8" t="str">
        <f>IF(ISBLANK(H22),"",INDEX(INFO!$A$9:$B$14,MATCH(H22,INFO!$A$9:$A$14,FALSE),2))</f>
        <v/>
      </c>
      <c r="H22" s="8"/>
      <c r="I22" s="7"/>
      <c r="J22" s="8" t="str">
        <f>IF(ISBLANK(K22),"",INDEX(INFO!$A$17:$B$22,MATCH(K22,INFO!$A$17:$A$22,FALSE),2))</f>
        <v/>
      </c>
      <c r="K22" s="8"/>
      <c r="L22" s="7"/>
      <c r="M22" s="7"/>
      <c r="N22" s="19" t="str">
        <f>IF(OR(ISBLANK(F22),ISBLANK(G22),ISBLANK(J22)),"",AVERAGE(E22,H22,J22))</f>
        <v/>
      </c>
      <c r="O22" s="106" t="e">
        <f>AVERAGE(N22:N26)</f>
        <v>#DIV/0!</v>
      </c>
      <c r="P22" s="53" t="s">
        <v>70</v>
      </c>
      <c r="S22" s="10"/>
      <c r="T22" s="10"/>
    </row>
    <row r="23" spans="1:20" s="1" customFormat="1" x14ac:dyDescent="0.3">
      <c r="B23" s="9" t="s">
        <v>31</v>
      </c>
      <c r="C23" s="9" t="str">
        <f t="shared" si="2"/>
        <v>Name B.2</v>
      </c>
      <c r="D23" s="20" t="s">
        <v>32</v>
      </c>
      <c r="E23" s="19" t="str">
        <f>IF(ISBLANK(F23),"",INDEX(INFO!$A$2:$B$6,MATCH(F23,INFO!$A$2:$A$6,FALSE),2))</f>
        <v/>
      </c>
      <c r="F23" s="7"/>
      <c r="G23" s="8" t="str">
        <f>IF(ISBLANK(H23),"",INDEX(INFO!$A$9:$B$14,MATCH(H23,INFO!$A$9:$A$14,FALSE),2))</f>
        <v/>
      </c>
      <c r="H23" s="8"/>
      <c r="I23" s="7"/>
      <c r="J23" s="8" t="str">
        <f>IF(ISBLANK(K23),"",INDEX(INFO!$A$17:$B$22,MATCH(K23,INFO!$A$17:$A$22,FALSE),2))</f>
        <v/>
      </c>
      <c r="K23" s="8"/>
      <c r="L23" s="7"/>
      <c r="M23" s="7"/>
      <c r="N23" s="19" t="str">
        <f>IF(OR(ISBLANK(F23),ISBLANK(G23),ISBLANK(J23)),"",AVERAGE(E23,H23,J23))</f>
        <v/>
      </c>
      <c r="O23" s="107"/>
      <c r="P23" s="40"/>
      <c r="S23" s="10"/>
      <c r="T23" s="10"/>
    </row>
    <row r="24" spans="1:20" s="1" customFormat="1" x14ac:dyDescent="0.3">
      <c r="B24" s="9" t="s">
        <v>33</v>
      </c>
      <c r="C24" s="9" t="str">
        <f t="shared" si="2"/>
        <v>Name B.3</v>
      </c>
      <c r="D24" s="20" t="s">
        <v>34</v>
      </c>
      <c r="E24" s="19" t="str">
        <f>IF(ISBLANK(F24),"",INDEX(INFO!$A$2:$B$6,MATCH(F24,INFO!$A$2:$A$6,FALSE),2))</f>
        <v/>
      </c>
      <c r="F24" s="7"/>
      <c r="G24" s="8" t="str">
        <f>IF(ISBLANK(H24),"",INDEX(INFO!$A$9:$B$14,MATCH(H24,INFO!$A$9:$A$14,FALSE),2))</f>
        <v/>
      </c>
      <c r="H24" s="8"/>
      <c r="I24" s="7"/>
      <c r="J24" s="8" t="str">
        <f>IF(ISBLANK(K24),"",INDEX(INFO!$A$17:$B$22,MATCH(K24,INFO!$A$17:$A$22,FALSE),2))</f>
        <v/>
      </c>
      <c r="K24" s="8"/>
      <c r="L24" s="7"/>
      <c r="M24" s="7"/>
      <c r="N24" s="19" t="str">
        <f>IF(OR(ISBLANK(F24),ISBLANK(G24),ISBLANK(J24)),"",AVERAGE(E24,H24,J24))</f>
        <v/>
      </c>
      <c r="O24" s="107"/>
      <c r="P24" s="40"/>
      <c r="T24" s="10"/>
    </row>
    <row r="25" spans="1:20" s="1" customFormat="1" x14ac:dyDescent="0.3">
      <c r="B25" s="9" t="s">
        <v>35</v>
      </c>
      <c r="C25" s="9" t="str">
        <f t="shared" si="2"/>
        <v>Name B.4</v>
      </c>
      <c r="D25" s="20" t="s">
        <v>34</v>
      </c>
      <c r="E25" s="19" t="str">
        <f>IF(ISBLANK(F25),"",INDEX(INFO!$A$2:$B$6,MATCH(F25,INFO!$A$2:$A$6,FALSE),2))</f>
        <v/>
      </c>
      <c r="F25" s="7"/>
      <c r="G25" s="8" t="str">
        <f>IF(ISBLANK(H25),"",INDEX(INFO!$A$9:$B$14,MATCH(H25,INFO!$A$9:$A$14,FALSE),2))</f>
        <v/>
      </c>
      <c r="H25" s="8"/>
      <c r="I25" s="7"/>
      <c r="J25" s="8" t="str">
        <f>IF(ISBLANK(K25),"",INDEX(INFO!$A$17:$B$22,MATCH(K25,INFO!$A$17:$A$22,FALSE),2))</f>
        <v/>
      </c>
      <c r="K25" s="8"/>
      <c r="L25" s="7"/>
      <c r="M25" s="7"/>
      <c r="N25" s="19" t="str">
        <f>IF(OR(ISBLANK(F25),ISBLANK(G25),ISBLANK(J25)),"",AVERAGE(E25,H25,J25))</f>
        <v/>
      </c>
      <c r="O25" s="107"/>
      <c r="P25" s="40"/>
      <c r="T25" s="10"/>
    </row>
    <row r="26" spans="1:20" s="1" customFormat="1" x14ac:dyDescent="0.3">
      <c r="B26" s="9" t="s">
        <v>78</v>
      </c>
      <c r="C26" s="9" t="str">
        <f t="shared" ref="C26" si="3">"Name "&amp;B26</f>
        <v>Name B.5</v>
      </c>
      <c r="D26" s="20" t="s">
        <v>34</v>
      </c>
      <c r="E26" s="19" t="str">
        <f>IF(ISBLANK(F26),"",INDEX(INFO!$A$2:$B$6,MATCH(F26,INFO!$A$2:$A$6,FALSE),2))</f>
        <v/>
      </c>
      <c r="F26" s="7"/>
      <c r="G26" s="8" t="str">
        <f>IF(ISBLANK(H26),"",INDEX(INFO!$A$9:$B$14,MATCH(H26,INFO!$A$9:$A$14,FALSE),2))</f>
        <v/>
      </c>
      <c r="H26" s="8"/>
      <c r="I26" s="7"/>
      <c r="J26" s="8" t="str">
        <f>IF(ISBLANK(K26),"",INDEX(INFO!$A$17:$B$22,MATCH(K26,INFO!$A$17:$A$22,FALSE),2))</f>
        <v/>
      </c>
      <c r="K26" s="8"/>
      <c r="L26" s="7"/>
      <c r="M26" s="7"/>
      <c r="N26" s="19" t="str">
        <f>IF(OR(ISBLANK(F26),ISBLANK(G26),ISBLANK(J26)),"",AVERAGE(E26,H26,J26))</f>
        <v/>
      </c>
      <c r="O26" s="107"/>
      <c r="P26" s="40"/>
      <c r="T26" s="10"/>
    </row>
    <row r="27" spans="1:20" s="1" customFormat="1" x14ac:dyDescent="0.3">
      <c r="B27" s="9"/>
      <c r="C27" s="9"/>
      <c r="D27" s="20"/>
      <c r="E27" s="19"/>
      <c r="F27" s="7"/>
      <c r="G27" s="8"/>
      <c r="H27" s="8"/>
      <c r="I27" s="7"/>
      <c r="J27" s="8"/>
      <c r="K27" s="8"/>
      <c r="L27" s="7"/>
      <c r="M27" s="7"/>
      <c r="N27" s="19"/>
      <c r="O27" s="62"/>
      <c r="P27" s="40"/>
      <c r="T27" s="10"/>
    </row>
    <row r="28" spans="1:20" s="1" customFormat="1" x14ac:dyDescent="0.3">
      <c r="B28" s="4" t="s">
        <v>36</v>
      </c>
      <c r="C28" s="5"/>
      <c r="D28" s="5"/>
      <c r="E28" s="18"/>
      <c r="F28" s="6"/>
      <c r="G28" s="6"/>
      <c r="H28" s="6"/>
      <c r="I28" s="6"/>
      <c r="J28" s="6"/>
      <c r="K28" s="6"/>
      <c r="L28" s="6"/>
      <c r="M28" s="6"/>
      <c r="N28" s="6"/>
      <c r="O28" s="6"/>
      <c r="P28" s="40"/>
      <c r="S28" s="15"/>
    </row>
    <row r="29" spans="1:20" s="1" customFormat="1" x14ac:dyDescent="0.3">
      <c r="A29" s="2"/>
      <c r="B29" s="9" t="s">
        <v>37</v>
      </c>
      <c r="C29" s="9" t="str">
        <f t="shared" ref="C29:C32" si="4">"Name "&amp;B29</f>
        <v>Name C.1</v>
      </c>
      <c r="D29" s="20" t="s">
        <v>38</v>
      </c>
      <c r="E29" s="19" t="str">
        <f>IF(ISBLANK(F29),"",INDEX(INFO!$A$2:$B$6,MATCH(F29,INFO!$A$2:$A$6,FALSE),2))</f>
        <v/>
      </c>
      <c r="F29" s="7"/>
      <c r="G29" s="8" t="str">
        <f>IF(ISBLANK(H29),"",INDEX(INFO!$A$9:$B$14,MATCH(H29,INFO!$A$9:$A$14,FALSE),2))</f>
        <v/>
      </c>
      <c r="H29" s="8"/>
      <c r="I29" s="7"/>
      <c r="J29" s="8" t="str">
        <f>IF(ISBLANK(K29),"",INDEX(INFO!$A$17:$B$22,MATCH(K29,INFO!$A$17:$A$22,FALSE),2))</f>
        <v/>
      </c>
      <c r="K29" s="8"/>
      <c r="L29" s="7"/>
      <c r="M29" s="7"/>
      <c r="N29" s="19" t="str">
        <f>IF(OR(ISBLANK(F29),ISBLANK(G29),ISBLANK(J29)),"",AVERAGE(E29,H29,J29))</f>
        <v/>
      </c>
      <c r="O29" s="106" t="e">
        <f>AVERAGE(N29:N33)</f>
        <v>#DIV/0!</v>
      </c>
      <c r="P29" s="53" t="s">
        <v>70</v>
      </c>
      <c r="S29" s="15"/>
    </row>
    <row r="30" spans="1:20" s="1" customFormat="1" x14ac:dyDescent="0.3">
      <c r="A30" s="2"/>
      <c r="B30" s="9" t="s">
        <v>42</v>
      </c>
      <c r="C30" s="9" t="str">
        <f t="shared" si="4"/>
        <v>Name C.2</v>
      </c>
      <c r="D30" s="20" t="s">
        <v>43</v>
      </c>
      <c r="E30" s="19" t="str">
        <f>IF(ISBLANK(F30),"",INDEX(INFO!$A$2:$B$6,MATCH(F30,INFO!$A$2:$A$6,FALSE),2))</f>
        <v/>
      </c>
      <c r="F30" s="7"/>
      <c r="G30" s="8" t="str">
        <f>IF(ISBLANK(H30),"",INDEX(INFO!$A$9:$B$14,MATCH(H30,INFO!$A$9:$A$14,FALSE),2))</f>
        <v/>
      </c>
      <c r="H30" s="8"/>
      <c r="I30" s="7"/>
      <c r="J30" s="8" t="str">
        <f>IF(ISBLANK(K30),"",INDEX(INFO!$A$17:$B$22,MATCH(K30,INFO!$A$17:$A$22,FALSE),2))</f>
        <v/>
      </c>
      <c r="K30" s="8"/>
      <c r="L30" s="7"/>
      <c r="M30" s="7"/>
      <c r="N30" s="19" t="str">
        <f>IF(OR(ISBLANK(F30),ISBLANK(G30),ISBLANK(J30)),"",AVERAGE(E30,H30,J30))</f>
        <v/>
      </c>
      <c r="O30" s="107"/>
      <c r="P30" s="41"/>
      <c r="S30" s="15"/>
    </row>
    <row r="31" spans="1:20" s="1" customFormat="1" x14ac:dyDescent="0.3">
      <c r="A31" s="2"/>
      <c r="B31" s="9" t="s">
        <v>44</v>
      </c>
      <c r="C31" s="9" t="str">
        <f t="shared" si="4"/>
        <v>Name C.3</v>
      </c>
      <c r="D31" s="20" t="s">
        <v>45</v>
      </c>
      <c r="E31" s="19" t="str">
        <f>IF(ISBLANK(F31),"",INDEX(INFO!$A$2:$B$6,MATCH(F31,INFO!$A$2:$A$6,FALSE),2))</f>
        <v/>
      </c>
      <c r="F31" s="7"/>
      <c r="G31" s="8" t="str">
        <f>IF(ISBLANK(H31),"",INDEX(INFO!$A$9:$B$14,MATCH(H31,INFO!$A$9:$A$14,FALSE),2))</f>
        <v/>
      </c>
      <c r="H31" s="8"/>
      <c r="I31" s="7"/>
      <c r="J31" s="8" t="str">
        <f>IF(ISBLANK(K31),"",INDEX(INFO!$A$17:$B$22,MATCH(K31,INFO!$A$17:$A$22,FALSE),2))</f>
        <v/>
      </c>
      <c r="K31" s="8"/>
      <c r="L31" s="7"/>
      <c r="M31" s="7"/>
      <c r="N31" s="19" t="str">
        <f>IF(OR(ISBLANK(F31),ISBLANK(G31),ISBLANK(J31)),"",AVERAGE(E31,H31,J31))</f>
        <v/>
      </c>
      <c r="O31" s="107"/>
      <c r="P31" s="41"/>
      <c r="S31" s="15"/>
    </row>
    <row r="32" spans="1:20" s="1" customFormat="1" x14ac:dyDescent="0.3">
      <c r="A32" s="2"/>
      <c r="B32" s="9" t="s">
        <v>46</v>
      </c>
      <c r="C32" s="9" t="str">
        <f t="shared" si="4"/>
        <v>Name C.4</v>
      </c>
      <c r="D32" s="20" t="s">
        <v>45</v>
      </c>
      <c r="E32" s="19" t="str">
        <f>IF(ISBLANK(F32),"",INDEX(INFO!$A$2:$B$6,MATCH(F32,INFO!$A$2:$A$6,FALSE),2))</f>
        <v/>
      </c>
      <c r="F32" s="7"/>
      <c r="G32" s="8" t="str">
        <f>IF(ISBLANK(H32),"",INDEX(INFO!$A$9:$B$14,MATCH(H32,INFO!$A$9:$A$14,FALSE),2))</f>
        <v/>
      </c>
      <c r="H32" s="8"/>
      <c r="I32" s="7"/>
      <c r="J32" s="8" t="str">
        <f>IF(ISBLANK(K32),"",INDEX(INFO!$A$17:$B$22,MATCH(K32,INFO!$A$17:$A$22,FALSE),2))</f>
        <v/>
      </c>
      <c r="K32" s="8"/>
      <c r="L32" s="7"/>
      <c r="M32" s="7"/>
      <c r="N32" s="19" t="str">
        <f>IF(OR(ISBLANK(F32),ISBLANK(G32),ISBLANK(J32)),"",AVERAGE(E32,H32,J32))</f>
        <v/>
      </c>
      <c r="O32" s="107"/>
      <c r="P32" s="41"/>
      <c r="S32" s="15"/>
    </row>
    <row r="33" spans="1:19" s="1" customFormat="1" x14ac:dyDescent="0.3">
      <c r="A33" s="2"/>
      <c r="B33" s="9" t="s">
        <v>79</v>
      </c>
      <c r="C33" s="9" t="str">
        <f t="shared" ref="C33" si="5">"Name "&amp;B33</f>
        <v>Name C.5</v>
      </c>
      <c r="D33" s="20" t="s">
        <v>45</v>
      </c>
      <c r="E33" s="19" t="str">
        <f>IF(ISBLANK(F33),"",INDEX(INFO!$A$2:$B$6,MATCH(F33,INFO!$A$2:$A$6,FALSE),2))</f>
        <v/>
      </c>
      <c r="F33" s="7"/>
      <c r="G33" s="8" t="str">
        <f>IF(ISBLANK(H33),"",INDEX(INFO!$A$9:$B$14,MATCH(H33,INFO!$A$9:$A$14,FALSE),2))</f>
        <v/>
      </c>
      <c r="H33" s="8"/>
      <c r="I33" s="7"/>
      <c r="J33" s="8" t="str">
        <f>IF(ISBLANK(K33),"",INDEX(INFO!$A$17:$B$22,MATCH(K33,INFO!$A$17:$A$22,FALSE),2))</f>
        <v/>
      </c>
      <c r="K33" s="8"/>
      <c r="L33" s="7"/>
      <c r="M33" s="7"/>
      <c r="N33" s="19" t="str">
        <f>IF(OR(ISBLANK(F33),ISBLANK(G33),ISBLANK(J33)),"",AVERAGE(E33,H33,J33))</f>
        <v/>
      </c>
      <c r="O33" s="108"/>
      <c r="P33" s="41"/>
      <c r="S33" s="15"/>
    </row>
    <row r="34" spans="1:19" x14ac:dyDescent="0.3">
      <c r="B34" s="103" t="s">
        <v>47</v>
      </c>
      <c r="C34" s="104"/>
      <c r="D34" s="104"/>
      <c r="E34" s="104"/>
      <c r="F34" s="104"/>
      <c r="G34" s="104"/>
      <c r="H34" s="104"/>
      <c r="I34" s="104"/>
      <c r="J34" s="104"/>
      <c r="K34" s="104"/>
      <c r="L34" s="104"/>
      <c r="M34" s="104"/>
      <c r="N34" s="105"/>
      <c r="O34" s="19" t="e">
        <f>(O15*0.2)+(O22*0.4)+(O29*0.4)</f>
        <v>#DIV/0!</v>
      </c>
      <c r="P34" s="41"/>
    </row>
    <row r="35" spans="1:19" x14ac:dyDescent="0.3">
      <c r="B35" s="28"/>
      <c r="C35" s="42"/>
      <c r="D35" s="42"/>
      <c r="E35" s="43"/>
      <c r="F35" s="42"/>
      <c r="G35" s="42"/>
      <c r="H35" s="42"/>
      <c r="I35" s="42"/>
      <c r="J35" s="42"/>
      <c r="K35" s="42"/>
      <c r="L35" s="42"/>
      <c r="M35" s="42"/>
      <c r="N35" s="42"/>
      <c r="O35" s="42"/>
      <c r="P35" s="41"/>
    </row>
    <row r="36" spans="1:19" x14ac:dyDescent="0.3">
      <c r="B36" s="91" t="s">
        <v>61</v>
      </c>
      <c r="C36" s="92"/>
      <c r="D36" s="92"/>
      <c r="E36" s="92"/>
      <c r="F36" s="92"/>
      <c r="G36" s="92"/>
      <c r="H36" s="92"/>
      <c r="I36" s="92"/>
      <c r="J36" s="92"/>
      <c r="K36" s="92"/>
      <c r="L36" s="92"/>
      <c r="M36" s="92"/>
      <c r="N36" s="92"/>
      <c r="O36" s="92"/>
      <c r="P36" s="93"/>
      <c r="Q36" s="50"/>
    </row>
    <row r="37" spans="1:19" ht="34.5" customHeight="1" x14ac:dyDescent="0.3">
      <c r="B37" s="94">
        <v>1</v>
      </c>
      <c r="C37" s="85" t="s">
        <v>62</v>
      </c>
      <c r="D37" s="85"/>
      <c r="E37" s="85"/>
      <c r="F37" s="85"/>
      <c r="G37" s="85"/>
      <c r="H37" s="85"/>
      <c r="I37" s="85"/>
      <c r="J37" s="85"/>
      <c r="K37" s="85"/>
      <c r="L37" s="85"/>
      <c r="M37" s="85"/>
      <c r="N37" s="85"/>
      <c r="O37" s="85"/>
      <c r="P37" s="86"/>
      <c r="Q37" s="50"/>
    </row>
    <row r="38" spans="1:19" ht="25.5" customHeight="1" x14ac:dyDescent="0.3">
      <c r="B38" s="94"/>
      <c r="C38" s="95" t="s">
        <v>63</v>
      </c>
      <c r="D38" s="95"/>
      <c r="E38" s="95"/>
      <c r="F38" s="95"/>
      <c r="G38" s="95"/>
      <c r="H38" s="95"/>
      <c r="I38" s="95"/>
      <c r="J38" s="95"/>
      <c r="K38" s="95"/>
      <c r="L38" s="95"/>
      <c r="M38" s="95"/>
      <c r="N38" s="95"/>
      <c r="O38" s="95"/>
      <c r="P38" s="96"/>
      <c r="Q38" s="50"/>
    </row>
    <row r="39" spans="1:19" ht="33.75" customHeight="1" x14ac:dyDescent="0.3">
      <c r="B39" s="94"/>
      <c r="C39" s="97" t="s">
        <v>64</v>
      </c>
      <c r="D39" s="97"/>
      <c r="E39" s="97"/>
      <c r="F39" s="97"/>
      <c r="G39" s="97"/>
      <c r="H39" s="97"/>
      <c r="I39" s="97"/>
      <c r="J39" s="97"/>
      <c r="K39" s="97"/>
      <c r="L39" s="97"/>
      <c r="M39" s="97"/>
      <c r="N39" s="97"/>
      <c r="O39" s="97"/>
      <c r="P39" s="98"/>
      <c r="Q39" s="50"/>
    </row>
    <row r="40" spans="1:19" ht="70.5" customHeight="1" x14ac:dyDescent="0.3">
      <c r="B40" s="51">
        <v>2</v>
      </c>
      <c r="C40" s="85" t="str">
        <f>"The CLIENT shall apply the specified weighing factors for the different teams ("&amp;B6&amp;" / "&amp;B7&amp;" / "&amp;B8&amp;") to come to an average weighed score for education level, number of previous projects and years active in the role in which the person is offered."</f>
        <v>The CLIENT shall apply the specified weighing factors for the different teams (A. Project manager  / B. Geophysisict / Geologist  / C. Geotechnical Engineer / Civil Engineer) to come to an average weighed score for education level, number of previous projects and years active in the role in which the person is offered.</v>
      </c>
      <c r="D40" s="85"/>
      <c r="E40" s="85"/>
      <c r="F40" s="85"/>
      <c r="G40" s="85"/>
      <c r="H40" s="85"/>
      <c r="I40" s="85"/>
      <c r="J40" s="85"/>
      <c r="K40" s="85"/>
      <c r="L40" s="85"/>
      <c r="M40" s="85"/>
      <c r="N40" s="85"/>
      <c r="O40" s="85"/>
      <c r="P40" s="86"/>
      <c r="Q40" s="50"/>
    </row>
    <row r="41" spans="1:19" ht="187.5" customHeight="1" x14ac:dyDescent="0.3">
      <c r="B41" s="51">
        <v>3</v>
      </c>
      <c r="C41" s="85" t="s">
        <v>71</v>
      </c>
      <c r="D41" s="85"/>
      <c r="E41" s="85"/>
      <c r="F41" s="85"/>
      <c r="G41" s="85"/>
      <c r="H41" s="85"/>
      <c r="I41" s="85"/>
      <c r="J41" s="85"/>
      <c r="K41" s="85"/>
      <c r="L41" s="85"/>
      <c r="M41" s="85"/>
      <c r="N41" s="85"/>
      <c r="O41" s="85"/>
      <c r="P41" s="86"/>
      <c r="Q41" s="50"/>
    </row>
    <row r="42" spans="1:19" ht="73.5" customHeight="1" x14ac:dyDescent="0.3">
      <c r="B42" s="52">
        <v>4</v>
      </c>
      <c r="C42" s="80" t="str">
        <f>"Provide the names, description of relevant knowledge and experience for the key project members (both designated team members and back-ups): 
- "&amp;B6&amp;";
- "&amp;B7&amp;";
- "&amp;B8&amp;""</f>
        <v>Provide the names, description of relevant knowledge and experience for the key project members (both designated team members and back-ups): 
- A. Project manager ;
- B. Geophysisict / Geologist ;
- C. Geotechnical Engineer / Civil Engineer</v>
      </c>
      <c r="D42" s="80"/>
      <c r="E42" s="80"/>
      <c r="F42" s="80"/>
      <c r="G42" s="80"/>
      <c r="H42" s="80"/>
      <c r="I42" s="80"/>
      <c r="J42" s="80"/>
      <c r="K42" s="80"/>
      <c r="L42" s="80"/>
      <c r="M42" s="80"/>
      <c r="N42" s="80"/>
      <c r="O42" s="80"/>
      <c r="P42" s="87"/>
      <c r="Q42" s="50"/>
    </row>
    <row r="43" spans="1:19" x14ac:dyDescent="0.3">
      <c r="B43" s="28"/>
      <c r="C43" s="42"/>
      <c r="D43" s="42"/>
      <c r="E43" s="43"/>
      <c r="F43" s="42"/>
      <c r="G43" s="42"/>
      <c r="H43" s="42"/>
      <c r="I43" s="42"/>
      <c r="J43" s="42"/>
      <c r="K43" s="42"/>
      <c r="L43" s="42"/>
      <c r="M43" s="42"/>
      <c r="N43" s="42"/>
      <c r="O43" s="42"/>
      <c r="P43" s="41"/>
    </row>
    <row r="44" spans="1:19" x14ac:dyDescent="0.3">
      <c r="B44" s="44"/>
      <c r="C44" s="45"/>
      <c r="D44" s="45"/>
      <c r="E44" s="46"/>
      <c r="F44" s="45"/>
      <c r="G44" s="45"/>
      <c r="H44" s="45"/>
      <c r="I44" s="45"/>
      <c r="J44" s="45"/>
      <c r="K44" s="45"/>
      <c r="L44" s="45"/>
      <c r="M44" s="45"/>
      <c r="N44" s="45"/>
      <c r="O44" s="45"/>
      <c r="P44" s="47"/>
    </row>
  </sheetData>
  <mergeCells count="28">
    <mergeCell ref="O22:O26"/>
    <mergeCell ref="O15:O19"/>
    <mergeCell ref="O29:O33"/>
    <mergeCell ref="C40:P40"/>
    <mergeCell ref="C41:P41"/>
    <mergeCell ref="C42:P42"/>
    <mergeCell ref="D8:E8"/>
    <mergeCell ref="D5:E5"/>
    <mergeCell ref="B36:P36"/>
    <mergeCell ref="B37:B39"/>
    <mergeCell ref="C37:P37"/>
    <mergeCell ref="C38:P38"/>
    <mergeCell ref="C39:P39"/>
    <mergeCell ref="C12:C13"/>
    <mergeCell ref="L12:M12"/>
    <mergeCell ref="B34:N34"/>
    <mergeCell ref="B2:K2"/>
    <mergeCell ref="D12:D13"/>
    <mergeCell ref="B12:B13"/>
    <mergeCell ref="E12:F12"/>
    <mergeCell ref="G12:I12"/>
    <mergeCell ref="J12:K12"/>
    <mergeCell ref="B4:E4"/>
    <mergeCell ref="B6:C6"/>
    <mergeCell ref="B7:C7"/>
    <mergeCell ref="B8:C8"/>
    <mergeCell ref="D6:E6"/>
    <mergeCell ref="D7:E7"/>
  </mergeCells>
  <phoneticPr fontId="10" type="noConversion"/>
  <dataValidations count="1">
    <dataValidation type="textLength" operator="lessThan" allowBlank="1" showInputMessage="1" showErrorMessage="1" sqref="L29:M33 L15:M20 L22:M27" xr:uid="{B816A062-2BC3-414A-B5EF-69510CD1BBE0}">
      <formula1>750</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20" min="1" max="9"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9B198A2-6336-4AC1-8019-8E7E9B952CED}">
          <x14:formula1>
            <xm:f>INFO!$A$9:$A$14</xm:f>
          </x14:formula1>
          <xm:sqref>H29:H33 H15:H20 H22:H27</xm:sqref>
        </x14:dataValidation>
        <x14:dataValidation type="list" allowBlank="1" showInputMessage="1" showErrorMessage="1" xr:uid="{A61AC555-2490-4036-8D3E-29192FEAB869}">
          <x14:formula1>
            <xm:f>INFO!$A$17:$A$22</xm:f>
          </x14:formula1>
          <xm:sqref>K29:K33 K15:K20 K22:K27</xm:sqref>
        </x14:dataValidation>
        <x14:dataValidation type="list" allowBlank="1" showInputMessage="1" showErrorMessage="1" xr:uid="{D4C5D5BB-B3A1-47B1-9645-17AB637E1AFB}">
          <x14:formula1>
            <xm:f>INFO!$A$2:$A$6</xm:f>
          </x14:formula1>
          <xm:sqref>F29:F33 F15:F20 F22:F27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4"/>
  <sheetViews>
    <sheetView zoomScale="130" zoomScaleNormal="130" workbookViewId="0">
      <selection activeCell="B19" sqref="B19"/>
    </sheetView>
  </sheetViews>
  <sheetFormatPr defaultRowHeight="14.4" x14ac:dyDescent="0.3"/>
  <cols>
    <col min="1" max="1" width="50.44140625" bestFit="1" customWidth="1"/>
    <col min="2" max="2" width="45.109375" bestFit="1" customWidth="1"/>
  </cols>
  <sheetData>
    <row r="1" spans="1:2" x14ac:dyDescent="0.3">
      <c r="A1" s="11" t="s">
        <v>48</v>
      </c>
      <c r="B1" s="11" t="s">
        <v>49</v>
      </c>
    </row>
    <row r="2" spans="1:2" x14ac:dyDescent="0.3">
      <c r="A2" s="10" t="s">
        <v>19</v>
      </c>
      <c r="B2" s="24">
        <v>100</v>
      </c>
    </row>
    <row r="3" spans="1:2" x14ac:dyDescent="0.3">
      <c r="A3" s="10" t="s">
        <v>28</v>
      </c>
      <c r="B3" s="24">
        <v>80</v>
      </c>
    </row>
    <row r="4" spans="1:2" x14ac:dyDescent="0.3">
      <c r="A4" s="10" t="s">
        <v>39</v>
      </c>
      <c r="B4" s="24">
        <v>60</v>
      </c>
    </row>
    <row r="5" spans="1:2" x14ac:dyDescent="0.3">
      <c r="A5" s="10" t="s">
        <v>24</v>
      </c>
      <c r="B5" s="24">
        <v>50</v>
      </c>
    </row>
    <row r="6" spans="1:2" x14ac:dyDescent="0.3">
      <c r="A6" s="10" t="s">
        <v>50</v>
      </c>
      <c r="B6" s="24">
        <v>40</v>
      </c>
    </row>
    <row r="7" spans="1:2" x14ac:dyDescent="0.3">
      <c r="A7" s="10"/>
      <c r="B7" s="14"/>
    </row>
    <row r="8" spans="1:2" x14ac:dyDescent="0.3">
      <c r="A8" s="12" t="s">
        <v>51</v>
      </c>
      <c r="B8" s="11" t="s">
        <v>52</v>
      </c>
    </row>
    <row r="9" spans="1:2" x14ac:dyDescent="0.3">
      <c r="A9" s="25" t="s">
        <v>20</v>
      </c>
      <c r="B9" s="10">
        <v>50</v>
      </c>
    </row>
    <row r="10" spans="1:2" x14ac:dyDescent="0.3">
      <c r="A10" s="25" t="s">
        <v>40</v>
      </c>
      <c r="B10" s="10">
        <v>60</v>
      </c>
    </row>
    <row r="11" spans="1:2" x14ac:dyDescent="0.3">
      <c r="A11" s="25" t="s">
        <v>29</v>
      </c>
      <c r="B11" s="10">
        <v>70</v>
      </c>
    </row>
    <row r="12" spans="1:2" x14ac:dyDescent="0.3">
      <c r="A12" s="25" t="s">
        <v>53</v>
      </c>
      <c r="B12" s="10">
        <v>80</v>
      </c>
    </row>
    <row r="13" spans="1:2" x14ac:dyDescent="0.3">
      <c r="A13" s="25" t="s">
        <v>54</v>
      </c>
      <c r="B13" s="10">
        <v>90</v>
      </c>
    </row>
    <row r="14" spans="1:2" x14ac:dyDescent="0.3">
      <c r="A14" s="24" t="s">
        <v>55</v>
      </c>
      <c r="B14" s="10">
        <v>100</v>
      </c>
    </row>
    <row r="15" spans="1:2" x14ac:dyDescent="0.3">
      <c r="A15" s="22"/>
      <c r="B15" s="2"/>
    </row>
    <row r="16" spans="1:2" ht="27.6" x14ac:dyDescent="0.3">
      <c r="A16" s="23" t="s">
        <v>56</v>
      </c>
      <c r="B16" s="11" t="s">
        <v>57</v>
      </c>
    </row>
    <row r="17" spans="1:2" x14ac:dyDescent="0.3">
      <c r="A17" s="25" t="s">
        <v>41</v>
      </c>
      <c r="B17" s="10">
        <v>50</v>
      </c>
    </row>
    <row r="18" spans="1:2" x14ac:dyDescent="0.3">
      <c r="A18" s="25" t="s">
        <v>58</v>
      </c>
      <c r="B18" s="10">
        <v>60</v>
      </c>
    </row>
    <row r="19" spans="1:2" x14ac:dyDescent="0.3">
      <c r="A19" s="25" t="s">
        <v>30</v>
      </c>
      <c r="B19" s="10">
        <v>70</v>
      </c>
    </row>
    <row r="20" spans="1:2" x14ac:dyDescent="0.3">
      <c r="A20" s="25" t="s">
        <v>59</v>
      </c>
      <c r="B20" s="10">
        <v>80</v>
      </c>
    </row>
    <row r="21" spans="1:2" x14ac:dyDescent="0.3">
      <c r="A21" s="25" t="s">
        <v>60</v>
      </c>
      <c r="B21" s="10">
        <v>90</v>
      </c>
    </row>
    <row r="22" spans="1:2" x14ac:dyDescent="0.3">
      <c r="A22" s="24" t="s">
        <v>21</v>
      </c>
      <c r="B22" s="10">
        <v>100</v>
      </c>
    </row>
    <row r="24" spans="1:2" ht="27.6" x14ac:dyDescent="0.3">
      <c r="A24" s="23" t="s">
        <v>74</v>
      </c>
    </row>
    <row r="25" spans="1:2" x14ac:dyDescent="0.3">
      <c r="A25">
        <v>10</v>
      </c>
    </row>
    <row r="26" spans="1:2" x14ac:dyDescent="0.3">
      <c r="A26">
        <v>20</v>
      </c>
    </row>
    <row r="27" spans="1:2" x14ac:dyDescent="0.3">
      <c r="A27">
        <v>30</v>
      </c>
    </row>
    <row r="28" spans="1:2" x14ac:dyDescent="0.3">
      <c r="A28">
        <v>40</v>
      </c>
    </row>
    <row r="29" spans="1:2" x14ac:dyDescent="0.3">
      <c r="A29">
        <v>50</v>
      </c>
    </row>
    <row r="30" spans="1:2" x14ac:dyDescent="0.3">
      <c r="A30">
        <v>60</v>
      </c>
    </row>
    <row r="31" spans="1:2" x14ac:dyDescent="0.3">
      <c r="A31">
        <v>70</v>
      </c>
    </row>
    <row r="32" spans="1:2" x14ac:dyDescent="0.3">
      <c r="A32">
        <v>80</v>
      </c>
    </row>
    <row r="33" spans="1:1" x14ac:dyDescent="0.3">
      <c r="A33">
        <v>90</v>
      </c>
    </row>
    <row r="34" spans="1:1" x14ac:dyDescent="0.3">
      <c r="A34">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Annex 3a - Personnel</vt:lpstr>
      <vt:lpstr>INFO</vt:lpstr>
      <vt:lpstr>Personnel_Codes</vt:lpstr>
      <vt:lpstr>Personnel_Names</vt:lpstr>
      <vt:lpstr>'Annex 3a - Personnel'!Print_Area</vt:lpstr>
      <vt:lpstr>'Annex 3a - Personnel'!Print_Titles</vt:lpstr>
      <vt:lpstr>Task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Faber, Minne</cp:lastModifiedBy>
  <cp:revision/>
  <dcterms:created xsi:type="dcterms:W3CDTF">2015-06-12T15:12:42Z</dcterms:created>
  <dcterms:modified xsi:type="dcterms:W3CDTF">2023-03-03T17:02:52Z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2023-02-02T21:53:51Z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0dc75141-0f00-49c1-8425-1e829b3231fc</vt:lpwstr>
  </property>
  <property fmtid="{D5CDD505-2E9C-101B-9397-08002B2CF9AE}" pid="8" name="MSIP_Label_4bde8109-f994-4a60-a1d3-5c95e2ff3620_ContentBits">
    <vt:lpwstr>0</vt:lpwstr>
  </property>
</Properties>
</file>