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arrem\Downloads\"/>
    </mc:Choice>
  </mc:AlternateContent>
  <xr:revisionPtr revIDLastSave="0" documentId="8_{E4E0BBAE-3D46-4DA0-AC8A-3BC34ECA8BD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Offerte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7" i="1" l="1"/>
  <c r="B57" i="1" l="1"/>
  <c r="B54" i="1"/>
  <c r="B56" i="1" l="1"/>
  <c r="B47" i="1"/>
  <c r="B48" i="1"/>
  <c r="A48" i="1"/>
  <c r="B49" i="1" l="1"/>
  <c r="B55" i="1"/>
  <c r="B59" i="1" s="1"/>
</calcChain>
</file>

<file path=xl/sharedStrings.xml><?xml version="1.0" encoding="utf-8"?>
<sst xmlns="http://schemas.openxmlformats.org/spreadsheetml/2006/main" count="56" uniqueCount="56">
  <si>
    <t>Let op: Vul alle gele velden in, en stuur deze excel mee bij de offerte!</t>
  </si>
  <si>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</si>
  <si>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</si>
  <si>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</si>
  <si>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</si>
  <si>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</si>
  <si>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</si>
  <si>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</si>
  <si>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</si>
  <si>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 (graag mobiel)</t>
  </si>
  <si>
    <t>Gaat u akkoord met alle in de uitvraag genoemde eisen en procedure?</t>
  </si>
  <si>
    <t>BOVAG bedrijf (of gelijkwaardig)</t>
  </si>
  <si>
    <t>Minimaal 6 foto's meegestuurd</t>
  </si>
  <si>
    <t>Foto's van voorzijde, achterzijde, beide zijaanzichten, binnenzijde cabine voor, binnenzijde cabine achter, 
specifieke details.</t>
  </si>
  <si>
    <t>Aangeboden voertuig</t>
  </si>
  <si>
    <t>Kenteken (indien nieuw, vul dan in 'nieuw')</t>
  </si>
  <si>
    <t>Merk</t>
  </si>
  <si>
    <t>Type</t>
  </si>
  <si>
    <t>Uitvoering</t>
  </si>
  <si>
    <t>Kleur</t>
  </si>
  <si>
    <t>Verkoopprijs aangeboden voertuig all-in</t>
  </si>
  <si>
    <t>Bijzonderheden aangeboden voertuig</t>
  </si>
  <si>
    <t>Levertijd in kalenderdagen</t>
  </si>
  <si>
    <t>dagen</t>
  </si>
  <si>
    <t>kosten onderhoud 3 jaar</t>
  </si>
  <si>
    <t>Garantie (in maanden, excl verbruiksonderdelen)</t>
  </si>
  <si>
    <t>maanden</t>
  </si>
  <si>
    <t>Gebruikersproef (in te vullen door gemeente, maximaal 50 punten)</t>
  </si>
  <si>
    <t>IN TE VULLEN DOOR GEMEENTE</t>
  </si>
  <si>
    <t>Budget</t>
  </si>
  <si>
    <t>Saldo</t>
  </si>
  <si>
    <t>Berekening fictieve (denkbeeldige) inschrijfprijs (alleen bij nieuw)</t>
  </si>
  <si>
    <t xml:space="preserve">LET OP: de fictieve inschrijfprijs beschouwen wij alleen bij aangeboden nieuwe voertuigen. </t>
  </si>
  <si>
    <t>Uitleg fictieve bijtelling</t>
  </si>
  <si>
    <t>Bijtelling levertijd</t>
  </si>
  <si>
    <t>Fictieve bijtelling: € 250 per dag</t>
  </si>
  <si>
    <t>Bijtelling onderhoudskosten</t>
  </si>
  <si>
    <t>Fictieve bijtelling opgegeven kosten</t>
  </si>
  <si>
    <t>Bijtelling garantie (kan ook negatief zijn als u meer dan 60 maanden garantie geeft)</t>
  </si>
  <si>
    <t>60 maanden is geen bijtelling, iedere maand minder is € 500</t>
  </si>
  <si>
    <t>Bijtelling gebruikersproef</t>
  </si>
  <si>
    <t>50 punten is geen bijtelling, ieder punt minder is € 5.000</t>
  </si>
  <si>
    <t>Fictieve inschrijfprijs</t>
  </si>
  <si>
    <t>Onderhoudskosten eerste 3 jaren, alleen voorgeschreven onderhoud (beurten)</t>
  </si>
  <si>
    <t>Gemeente Huizen</t>
  </si>
  <si>
    <t xml:space="preserve">Offerteformulier 391 </t>
  </si>
  <si>
    <t xml:space="preserve">391 veegmachine, vervanging in 2023, diesel en HVO100, 
budget € 160.000 ex BTW en incl (rest)BPM, (bij voorkeur vrijwel nieuw, anders nieuw) </t>
  </si>
  <si>
    <t>Inruilprijs voertuig 391</t>
  </si>
  <si>
    <t>5. Vermogen minimaal 110 kw   </t>
  </si>
  <si>
    <t>6. Zelf aanzuigende waterpomp t.b.v. vullen sproeiwatertank </t>
  </si>
  <si>
    <t>7. 360’ camera systeem </t>
  </si>
  <si>
    <t>8. Zwaailampen en flitsers voor en achterzijde voertuig </t>
  </si>
  <si>
    <t>9. Minimaal 4 m3  inhoud container   </t>
  </si>
  <si>
    <t>3. Derde borstel</t>
  </si>
  <si>
    <t>4. Diesel en HVO100</t>
  </si>
  <si>
    <t>TN 397344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</si>
</sst>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5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/>
    <xf numFmtId="0" fontId="8" fillId="0" borderId="0" xfId="0" applyFont="1"/>
    <xf numFmtId="0" fontId="5" fillId="0" borderId="0" xfId="0" applyFont="1" applyAlignment="1">
      <alignment horizontal="left" vertical="top"/>
    </xf>
    <xf numFmtId="44" fontId="0" fillId="0" borderId="0" xfId="1" applyFont="1" applyProtection="1"/>
    <xf numFmtId="44" fontId="5" fillId="0" borderId="0" xfId="1" applyFont="1" applyProtection="1"/>
    <xf numFmtId="0" fontId="8" fillId="0" borderId="0" xfId="0" applyFont="1" applyAlignment="1">
      <alignment horizontal="left" vertical="top" wrapText="1"/>
    </xf>
    <xf numFmtId="44" fontId="8" fillId="0" borderId="0" xfId="1" applyFont="1" applyProtection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0" fontId="0" fillId="4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81439</xdr:colOff>
      <xdr:row>0</xdr:row>
      <xdr:rowOff>0</xdr:rowOff>
    </xdr:from>
    <xdr:to>
      <xdr:col>1</xdr:col>
      <xdr:colOff>2078785</xdr:colOff>
      <xdr:row>0</xdr:row>
      <xdr:rowOff>592693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67577FA-ABE7-48C6-81BF-2D865DC1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689" y="0"/>
          <a:ext cx="2006871" cy="60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59"/>
  <sheetViews>
    <sheetView tabSelected="1" zoomScale="130" zoomScaleNormal="130" workbookViewId="0">
      <selection activeCell="B5" sqref="B5"/>
    </sheetView>
  </sheetViews>
  <sheetFormatPr defaultColWidth="12.5546875" defaultRowHeight="13.2" x14ac:dyDescent="0.25"/>
  <cols>
    <col min="1" max="1" width="91.33203125" customWidth="1"/>
    <col min="2" max="2" width="32.6640625" customWidth="1"/>
    <col min="3" max="3" width="36" bestFit="1" customWidth="1"/>
  </cols>
  <sheetData>
    <row r="1" spans="1:2" ht="51.6" customHeight="1" x14ac:dyDescent="0.25">
      <c r="A1" s="3" t="s">
        <v>45</v>
      </c>
    </row>
    <row r="2" spans="1:2" x14ac:dyDescent="0.25">
      <c r="A2" s="5" t="s">
        <v>44</v>
      </c>
      <c r="B2" s="4" t="s">
        <v>55</v>
      </c>
    </row>
    <row r="3" spans="1:2" ht="35.4" customHeight="1" x14ac:dyDescent="0.25">
      <c r="A3" s="7" t="s">
        <v>46</v>
      </c>
    </row>
    <row r="4" spans="1:2" x14ac:dyDescent="0.25">
      <c r="A4" s="6" t="s">
        <v>0</v>
      </c>
    </row>
    <row r="5" spans="1:2" x14ac:dyDescent="0.25">
      <c r="A5" s="8" t="s">
        <v>1</v>
      </c>
      <c r="B5" s="1"/>
    </row>
    <row r="6" spans="1:2" x14ac:dyDescent="0.25">
      <c r="A6" s="8" t="s">
        <v>2</v>
      </c>
      <c r="B6" s="1"/>
    </row>
    <row r="7" spans="1:2" x14ac:dyDescent="0.25">
      <c r="A7" s="8" t="s">
        <v>3</v>
      </c>
      <c r="B7" s="1"/>
    </row>
    <row r="8" spans="1:2" x14ac:dyDescent="0.25">
      <c r="A8" s="8" t="s">
        <v>4</v>
      </c>
      <c r="B8" s="1"/>
    </row>
    <row r="9" spans="1:2" x14ac:dyDescent="0.25">
      <c r="A9" s="8" t="s">
        <v>5</v>
      </c>
      <c r="B9" s="1"/>
    </row>
    <row r="10" spans="1:2" x14ac:dyDescent="0.25">
      <c r="A10" s="8" t="s">
        <v>6</v>
      </c>
      <c r="B10" s="1"/>
    </row>
    <row r="12" spans="1:2" x14ac:dyDescent="0.25">
      <c r="A12" s="8" t="s">
        <v>7</v>
      </c>
      <c r="B12" s="1"/>
    </row>
    <row r="13" spans="1:2" x14ac:dyDescent="0.25">
      <c r="A13" s="8" t="s">
        <v>8</v>
      </c>
      <c r="B13" s="1"/>
    </row>
    <row r="14" spans="1:2" x14ac:dyDescent="0.25">
      <c r="A14" s="4" t="s">
        <v>9</v>
      </c>
      <c r="B14" s="1"/>
    </row>
    <row r="16" spans="1:2" x14ac:dyDescent="0.25">
      <c r="A16" s="4" t="s">
        <v>10</v>
      </c>
      <c r="B16" s="1"/>
    </row>
    <row r="17" spans="1:2" x14ac:dyDescent="0.25">
      <c r="A17" s="8" t="s">
        <v>11</v>
      </c>
      <c r="B17" s="2"/>
    </row>
    <row r="18" spans="1:2" x14ac:dyDescent="0.25">
      <c r="A18" s="8" t="s">
        <v>12</v>
      </c>
      <c r="B18" s="1"/>
    </row>
    <row r="19" spans="1:2" ht="26.4" x14ac:dyDescent="0.25">
      <c r="A19" s="18" t="s">
        <v>13</v>
      </c>
    </row>
    <row r="21" spans="1:2" x14ac:dyDescent="0.25">
      <c r="A21" s="9" t="s">
        <v>14</v>
      </c>
    </row>
    <row r="22" spans="1:2" x14ac:dyDescent="0.25">
      <c r="A22" s="5" t="s">
        <v>15</v>
      </c>
      <c r="B22" s="15"/>
    </row>
    <row r="23" spans="1:2" x14ac:dyDescent="0.25">
      <c r="A23" t="s">
        <v>16</v>
      </c>
      <c r="B23" s="15"/>
    </row>
    <row r="24" spans="1:2" x14ac:dyDescent="0.25">
      <c r="A24" t="s">
        <v>17</v>
      </c>
      <c r="B24" s="15"/>
    </row>
    <row r="25" spans="1:2" x14ac:dyDescent="0.25">
      <c r="A25" t="s">
        <v>18</v>
      </c>
      <c r="B25" s="15"/>
    </row>
    <row r="26" spans="1:2" x14ac:dyDescent="0.25">
      <c r="A26" s="5" t="s">
        <v>19</v>
      </c>
      <c r="B26" s="15"/>
    </row>
    <row r="27" spans="1:2" x14ac:dyDescent="0.25">
      <c r="A27" s="5" t="s">
        <v>20</v>
      </c>
      <c r="B27" s="16"/>
    </row>
    <row r="28" spans="1:2" x14ac:dyDescent="0.25">
      <c r="A28" s="5" t="s">
        <v>47</v>
      </c>
      <c r="B28" s="16"/>
    </row>
    <row r="29" spans="1:2" ht="76.95" customHeight="1" x14ac:dyDescent="0.25">
      <c r="A29" s="10" t="s">
        <v>21</v>
      </c>
      <c r="B29" s="17"/>
    </row>
    <row r="30" spans="1:2" x14ac:dyDescent="0.25">
      <c r="A30" s="5" t="s">
        <v>53</v>
      </c>
      <c r="B30" s="1"/>
    </row>
    <row r="31" spans="1:2" x14ac:dyDescent="0.25">
      <c r="A31" s="5" t="s">
        <v>54</v>
      </c>
      <c r="B31" s="1"/>
    </row>
    <row r="32" spans="1:2" x14ac:dyDescent="0.25">
      <c r="A32" s="5" t="s">
        <v>48</v>
      </c>
      <c r="B32" s="1"/>
    </row>
    <row r="33" spans="1:3" x14ac:dyDescent="0.25">
      <c r="A33" s="5" t="s">
        <v>49</v>
      </c>
      <c r="B33" s="1"/>
    </row>
    <row r="34" spans="1:3" x14ac:dyDescent="0.25">
      <c r="A34" s="5" t="s">
        <v>50</v>
      </c>
      <c r="B34" s="1"/>
    </row>
    <row r="35" spans="1:3" x14ac:dyDescent="0.25">
      <c r="A35" s="5" t="s">
        <v>51</v>
      </c>
      <c r="B35" s="1"/>
    </row>
    <row r="36" spans="1:3" x14ac:dyDescent="0.25">
      <c r="A36" s="5" t="s">
        <v>52</v>
      </c>
      <c r="B36" s="1"/>
    </row>
    <row r="38" spans="1:3" x14ac:dyDescent="0.25">
      <c r="A38" s="5" t="s">
        <v>22</v>
      </c>
      <c r="B38" s="15"/>
      <c r="C38" s="5" t="s">
        <v>23</v>
      </c>
    </row>
    <row r="39" spans="1:3" x14ac:dyDescent="0.25">
      <c r="A39" s="5" t="s">
        <v>43</v>
      </c>
      <c r="B39" s="16"/>
      <c r="C39" s="5" t="s">
        <v>24</v>
      </c>
    </row>
    <row r="40" spans="1:3" x14ac:dyDescent="0.25">
      <c r="A40" s="5" t="s">
        <v>25</v>
      </c>
      <c r="B40" s="15"/>
      <c r="C40" s="5" t="s">
        <v>26</v>
      </c>
    </row>
    <row r="41" spans="1:3" x14ac:dyDescent="0.25">
      <c r="A41" s="5"/>
    </row>
    <row r="42" spans="1:3" x14ac:dyDescent="0.25">
      <c r="A42" s="5" t="s">
        <v>27</v>
      </c>
      <c r="B42" s="19"/>
      <c r="C42" s="9" t="s">
        <v>28</v>
      </c>
    </row>
    <row r="45" spans="1:3" ht="15.6" customHeight="1" x14ac:dyDescent="0.25"/>
    <row r="46" spans="1:3" x14ac:dyDescent="0.25">
      <c r="A46" s="5" t="s">
        <v>29</v>
      </c>
      <c r="B46" s="11">
        <v>160000</v>
      </c>
    </row>
    <row r="47" spans="1:3" x14ac:dyDescent="0.25">
      <c r="A47" s="5" t="str">
        <f>A27</f>
        <v>Verkoopprijs aangeboden voertuig all-in</v>
      </c>
      <c r="B47" s="12">
        <f>B27</f>
        <v>0</v>
      </c>
    </row>
    <row r="48" spans="1:3" x14ac:dyDescent="0.25">
      <c r="A48" s="5" t="str">
        <f>A28</f>
        <v>Inruilprijs voertuig 391</v>
      </c>
      <c r="B48" s="12">
        <f>B28</f>
        <v>0</v>
      </c>
    </row>
    <row r="49" spans="1:3" x14ac:dyDescent="0.25">
      <c r="A49" s="5" t="s">
        <v>30</v>
      </c>
      <c r="B49" s="11">
        <f>B46-B47+B48</f>
        <v>160000</v>
      </c>
    </row>
    <row r="50" spans="1:3" x14ac:dyDescent="0.25">
      <c r="A50" s="5"/>
      <c r="B50" s="5"/>
    </row>
    <row r="51" spans="1:3" x14ac:dyDescent="0.25">
      <c r="A51" s="9" t="s">
        <v>31</v>
      </c>
      <c r="B51" s="11"/>
    </row>
    <row r="52" spans="1:3" x14ac:dyDescent="0.25">
      <c r="A52" s="13" t="s">
        <v>32</v>
      </c>
      <c r="B52" s="11"/>
    </row>
    <row r="53" spans="1:3" x14ac:dyDescent="0.25">
      <c r="A53" s="13"/>
      <c r="B53" s="11"/>
      <c r="C53" s="9" t="s">
        <v>33</v>
      </c>
    </row>
    <row r="54" spans="1:3" x14ac:dyDescent="0.25">
      <c r="A54" s="5" t="s">
        <v>34</v>
      </c>
      <c r="B54" s="11">
        <f>B38*250</f>
        <v>0</v>
      </c>
      <c r="C54" s="5" t="s">
        <v>35</v>
      </c>
    </row>
    <row r="55" spans="1:3" x14ac:dyDescent="0.25">
      <c r="A55" s="5" t="s">
        <v>36</v>
      </c>
      <c r="B55" s="11">
        <f>B39</f>
        <v>0</v>
      </c>
      <c r="C55" t="s">
        <v>37</v>
      </c>
    </row>
    <row r="56" spans="1:3" x14ac:dyDescent="0.25">
      <c r="A56" s="5" t="s">
        <v>38</v>
      </c>
      <c r="B56" s="11">
        <f>(B40-60)*-500</f>
        <v>30000</v>
      </c>
      <c r="C56" s="5" t="s">
        <v>39</v>
      </c>
    </row>
    <row r="57" spans="1:3" x14ac:dyDescent="0.25">
      <c r="A57" s="5" t="s">
        <v>40</v>
      </c>
      <c r="B57" s="11">
        <f>(50-B42)*5000</f>
        <v>250000</v>
      </c>
      <c r="C57" s="5" t="s">
        <v>41</v>
      </c>
    </row>
    <row r="59" spans="1:3" x14ac:dyDescent="0.25">
      <c r="A59" s="9" t="s">
        <v>42</v>
      </c>
      <c r="B59" s="14">
        <f>SUM(B54:B57)+B47-B48</f>
        <v>280000</v>
      </c>
    </row>
  </sheetData>
  <sheetProtection selectLockedCells="1"/>
  <phoneticPr fontId="2" type="noConversion"/>
  <conditionalFormatting sqref="B16:B18 B30:B36">
    <cfRule type="containsText" dxfId="1" priority="5" operator="containsText" text="nee">
      <formula>NOT(ISERROR(SEARCH("nee",B16)))</formula>
    </cfRule>
  </conditionalFormatting>
  <conditionalFormatting sqref="B49 B51">
    <cfRule type="cellIs" dxfId="0" priority="1" operator="lessThan">
      <formula>0</formula>
    </cfRule>
  </conditionalFormatting>
  <dataValidations count="1">
    <dataValidation type="list" allowBlank="1" showInputMessage="1" showErrorMessage="1" sqref="B16:B18 B30:B36" xr:uid="{4F1648F4-9278-4E1E-9052-F502310FDF2C}">
      <formula1>"ja,nee"</formula1>
    </dataValidation>
  </dataValidations>
  <pageMargins left="0" right="0" top="0" bottom="0" header="0" footer="0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166D9D-1304-4527-B0E8-61109512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8AD25-A151-4AEC-96B1-76E114E12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9BF2DB-E8AB-4043-ACFD-14D7EB08D368}">
  <ds:schemaRefs>
    <ds:schemaRef ds:uri="8790fc19-0c10-487c-9c40-9082c9ba2848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b1263174-ab05-4d36-977e-fd70c7cf2b26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2022-10-13T14:59:37Z</dcterms:created>
  <dcterms:modified xsi:type="dcterms:W3CDTF">2023-01-31T16:03:40Z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