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F:\Bedrijfsvoering\Juridisch\Inkoop\Aanbestedingen\2023\EA beveiligingsdiensten crisisopvang\"/>
    </mc:Choice>
  </mc:AlternateContent>
  <xr:revisionPtr revIDLastSave="0" documentId="13_ncr:1_{BA36C91C-5468-414D-BBFB-F7185DB0B250}" xr6:coauthVersionLast="47" xr6:coauthVersionMax="47" xr10:uidLastSave="{00000000-0000-0000-0000-000000000000}"/>
  <bookViews>
    <workbookView xWindow="-120" yWindow="-120" windowWidth="29040" windowHeight="15840" xr2:uid="{00000000-000D-0000-FFFF-FFFF00000000}"/>
  </bookViews>
  <sheets>
    <sheet name="Voorblad" sheetId="1" r:id="rId1"/>
    <sheet name="EMVI" sheetId="11" r:id="rId2"/>
    <sheet name="Prijsopgave" sheetId="10" r:id="rId3"/>
  </sheets>
  <definedNames>
    <definedName name="hopla">EMVI!$G$4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j419NuFW9L+xr2v7ggDaT/X3XekA=="/>
    </ext>
  </extLst>
</workbook>
</file>

<file path=xl/calcChain.xml><?xml version="1.0" encoding="utf-8"?>
<calcChain xmlns="http://schemas.openxmlformats.org/spreadsheetml/2006/main">
  <c r="G9" i="11" l="1"/>
  <c r="G15" i="11"/>
  <c r="G19" i="11"/>
  <c r="G17" i="11"/>
  <c r="G13" i="11"/>
  <c r="G11" i="11"/>
  <c r="D7" i="11" l="1"/>
  <c r="G7" i="11" s="1"/>
  <c r="G21" i="11" l="1"/>
  <c r="F16" i="10"/>
  <c r="F15" i="10"/>
  <c r="F14" i="10"/>
  <c r="F13" i="10"/>
  <c r="F12" i="10"/>
  <c r="F11" i="10"/>
  <c r="F10" i="10"/>
  <c r="F9" i="10"/>
  <c r="F8" i="10"/>
  <c r="F7" i="10"/>
  <c r="F18" i="10" l="1"/>
  <c r="B17" i="1" s="1"/>
</calcChain>
</file>

<file path=xl/sharedStrings.xml><?xml version="1.0" encoding="utf-8"?>
<sst xmlns="http://schemas.openxmlformats.org/spreadsheetml/2006/main" count="76" uniqueCount="69">
  <si>
    <t>Aanbesteding</t>
  </si>
  <si>
    <t>Tenderned kenmerk</t>
  </si>
  <si>
    <t>Bedrijfsnaam</t>
  </si>
  <si>
    <t>Naam ondertekenaar</t>
  </si>
  <si>
    <t>Functie conform KvK*</t>
  </si>
  <si>
    <t>Datum</t>
  </si>
  <si>
    <t>Plaats</t>
  </si>
  <si>
    <t>U verklaart akkoord te gaan met alle voorwaarden gesteld in deze offerteaanvraag.</t>
  </si>
  <si>
    <t>Definitieve inschrijfprijs</t>
  </si>
  <si>
    <t>Aanleveren via Tenderned</t>
  </si>
  <si>
    <t>Checklist inschrijving</t>
  </si>
  <si>
    <t xml:space="preserve">UEA </t>
  </si>
  <si>
    <t>* Eventueel volmacht</t>
  </si>
  <si>
    <t>Uitreksel KvK</t>
  </si>
  <si>
    <t>Bij inschrijving is inschrijver verplicht akkoord te gaan met alle gestelde eisen welke staan benoemd in bijlage Programma van Eisen</t>
  </si>
  <si>
    <r>
      <rPr>
        <b/>
        <sz val="10"/>
        <color theme="1"/>
        <rFont val="Arial"/>
        <family val="2"/>
      </rPr>
      <t>Inschrijfformulier EA beveiligingsdiensten crisisopvang vluchtelingen gemeente Bunschoten</t>
    </r>
    <r>
      <rPr>
        <sz val="10"/>
        <color theme="1"/>
        <rFont val="Arial"/>
        <family val="2"/>
      </rPr>
      <t xml:space="preserve">
Deze bijlage moet u indienen via Tenderned (dus het hele Excel bestand, niet gescand, in Excel formaat) bij 'prijs'.                                 Alle geel gearceeerde cellen dienen ingevuld te worden. Indien er gele cellen niet zijn ingevuld wordt uw inschrijving als ongeldig verklaard en uitgesloten van gunning.      </t>
    </r>
  </si>
  <si>
    <t xml:space="preserve">Beveiligingsdiensten Crisisopvang </t>
  </si>
  <si>
    <t xml:space="preserve"> </t>
  </si>
  <si>
    <t>Beveiligingswerkzaamheden 24 uur per dag</t>
  </si>
  <si>
    <t>Uurtarief* (incl. toeslagen)</t>
  </si>
  <si>
    <t>Aantal beveiligers</t>
  </si>
  <si>
    <t>Aantal uur</t>
  </si>
  <si>
    <t>Aantal dagen</t>
  </si>
  <si>
    <t>Totale kosten</t>
  </si>
  <si>
    <t>Overdag: maandag t/m vrijdag 07:00-15:00 uur</t>
  </si>
  <si>
    <t>Namiddag/Avond: maandag t/m vrijdag 15:00-23:00 uur</t>
  </si>
  <si>
    <t>Nacht: maandag t/m vrijdag 23:00-07:00 uur</t>
  </si>
  <si>
    <t>Weekend: zaterdag en zondag 07:00-15:00 uur</t>
  </si>
  <si>
    <t>Weekend: zaterdag en zondag 15:00-23:00 uur</t>
  </si>
  <si>
    <t>Weekend: zaterdag en zondag 23:00-07:00 uur</t>
  </si>
  <si>
    <t>Feestdag: 07:00-15:00 uur</t>
  </si>
  <si>
    <t>Feestdag: 15:00-23:00 uur</t>
  </si>
  <si>
    <t>Feestdag: 23:00-07:00 uur</t>
  </si>
  <si>
    <t>Overige bijkomende kosten (specificeren op tabblad 2: specificatie)</t>
  </si>
  <si>
    <t>*  All-in uurtarief incl. reis-/verblijfs- en overige kosten en toeslagen</t>
  </si>
  <si>
    <t>** Tarieven van totale Inschrijfprijs gelden eveneens voor in te roepen opties gedurende de gehele looptijd van de overeenkomst incl. verlengingen</t>
  </si>
  <si>
    <t>beveiligingsdiensten crisisopvang gemeente Bunschoten</t>
  </si>
  <si>
    <t>Klanttevredenheid</t>
  </si>
  <si>
    <t>Wijze van (de)-escaleren bij potentiële opstootjes en rellen</t>
  </si>
  <si>
    <t>Objectbeveiliging (surveilance, toegangscontrole etc)</t>
  </si>
  <si>
    <t>Bepaal hier de klanttevredenheid en expertise die u ons belooft:</t>
  </si>
  <si>
    <t>Mate van zelfstandigheid van de in te zetten medewerkers</t>
  </si>
  <si>
    <t>Pro-actief handelen</t>
  </si>
  <si>
    <t>Communicatie met opdrachtgever en betrokkenen</t>
  </si>
  <si>
    <t>Aanleveren van een communicatieplan</t>
  </si>
  <si>
    <t>aangeboden klanttevredenheid (aftrek: € 5000 per cijfer hoger dan 6)</t>
  </si>
  <si>
    <t>Ervaring: Opgave inschrijver door middel van referentie</t>
  </si>
  <si>
    <t>Communicatie</t>
  </si>
  <si>
    <t>Ervaring/referentie</t>
  </si>
  <si>
    <t xml:space="preserve"> SROI</t>
  </si>
  <si>
    <t>SROI opgave conform bouwblokkenmethode (zie bijlage SROI)      Minimaal 2%</t>
  </si>
  <si>
    <t>Totale fictieve korting</t>
  </si>
  <si>
    <t>Veiligheid</t>
  </si>
  <si>
    <t>Inschrijver is in bezit van een VCA certificaat of vergelijkbaar</t>
  </si>
  <si>
    <t>Kwaliteit</t>
  </si>
  <si>
    <t>Inschrijver is ISO 9001 gecertificeerd of vergelijkbaar</t>
  </si>
  <si>
    <t>Totale inschrijfprijs op basis van 1 jaar</t>
  </si>
  <si>
    <t>Prijsopgave</t>
  </si>
  <si>
    <t>Opleiding</t>
  </si>
  <si>
    <t>Opleiden van medewerkers</t>
  </si>
  <si>
    <t>TN396270</t>
  </si>
  <si>
    <t>Geef hier het rapportcijfer dat u ons toezegt voor dit onderdeel (minimaal een 6, maximaal een 9,5 en maximaal 1 decimaal)</t>
  </si>
  <si>
    <t xml:space="preserve">Permanente educatie, daar gaat het om. U gaat uit van de totale kosten (exclusief BTW) voor opleiding en coaching voor alle medewerkers. Ga daarbij uit van de 2 voorafgaande kalenderjaren of van de 24 maanden voorafgaand aan de publicatie van deze aanbesteding. Dan deelt u de totale kosten door het aantal medewerkers in loondienst. Zo verkrijgt u het gemiddelde bedrag dat u op moet geven als aangeboden waarde.
Indien bedrag hoger of gelijk is aan €1.500,- dan is de fictieve korting € 15.000 </t>
  </si>
  <si>
    <r>
      <t xml:space="preserve">rapportcijfer </t>
    </r>
    <r>
      <rPr>
        <b/>
        <sz val="10"/>
        <color theme="1"/>
        <rFont val="Arial"/>
        <family val="2"/>
      </rPr>
      <t>(€ 15.000,- per punt hoger dan 6</t>
    </r>
    <r>
      <rPr>
        <sz val="10"/>
        <color theme="1"/>
        <rFont val="Arial"/>
        <family val="2"/>
      </rPr>
      <t>)</t>
    </r>
  </si>
  <si>
    <r>
      <t xml:space="preserve">inschrijver levert een communicatieplan waarin minimaal de volgende onderwerpen worden beschreven:Rolverdeling, taakverdeling en verantwoordelijkheden van zowel opdrachtnemer als
opdrachtgever; Wijze van ondersteunen van het gemeentelijke team op het gebied van beveiliging en veiligheid; Wijze van toezien op naleving huisregels samen met het gemeentelijke team; Waarborgen van continuïteit van het beveiligingsteam; Wijze waarop een stabiel team wordt samengesteld door opdrachtnemer (denk aan verrvanging tijdens ziekte, verlof of anders)                                                                                        Waarborgen van één aanspreekpunt voor het gemeentelijk team; </t>
    </r>
    <r>
      <rPr>
        <b/>
        <sz val="10"/>
        <color theme="1"/>
        <rFont val="Arial"/>
        <family val="2"/>
      </rPr>
      <t>Fictieve aftrek €7.500,-</t>
    </r>
    <r>
      <rPr>
        <sz val="10"/>
        <color theme="1"/>
        <rFont val="Arial"/>
        <family val="2"/>
      </rPr>
      <t xml:space="preserve">                                                  </t>
    </r>
  </si>
  <si>
    <r>
      <t xml:space="preserve">Om in aanmerking te (kunnen) komen voor eventuele gunning van de Opdracht, dient een Inschrijver te beschikken over aantoonbare ervaring met de uitvoering van tenminste één (1) opdracht in de afgelopen drie (3) jaar (voorafgaande aan datum inschrijving) dat betrekking heeft (had) op:
Ervaring met het beveiliging van crisisopvang met de opvang en huisvesting van minimaal 60 vluchtelingen                  
Vul Ja in als u dit wel kunt aantonen.
Vul Nee in als u dit niet kunt aantonen.
</t>
    </r>
    <r>
      <rPr>
        <b/>
        <sz val="10"/>
        <color theme="1"/>
        <rFont val="Arial"/>
        <family val="2"/>
      </rPr>
      <t>Fictieve korting € 10.000</t>
    </r>
  </si>
  <si>
    <t>In onderstaande tabel dient u de uurtarieven in voor beveiligingswerkzaamheden. Het aantal verwachtte beveiligers, uren en dagen op jaarbasis staan al ingevuld.</t>
  </si>
  <si>
    <r>
      <t xml:space="preserve">Indien aanwezig "kies ja" is de </t>
    </r>
    <r>
      <rPr>
        <b/>
        <sz val="10"/>
        <color theme="1"/>
        <rFont val="Arial"/>
        <family val="2"/>
      </rPr>
      <t>fictieve korting € 7.500</t>
    </r>
  </si>
  <si>
    <r>
      <t xml:space="preserve">Kies uit de lijst het percentage dat u belooft. Per procentpunt </t>
    </r>
    <r>
      <rPr>
        <b/>
        <sz val="10"/>
        <rFont val="Arial"/>
        <family val="2"/>
      </rPr>
      <t>hoger dan 2</t>
    </r>
    <r>
      <rPr>
        <sz val="10"/>
        <rFont val="Arial"/>
        <family val="2"/>
      </rPr>
      <t xml:space="preserve"> is de fictieve korting:
2% = € 0 (geen extra SROI)
3% = € 5.000 korting
4% = € 7.500 korting
5% = € 10.000 korting
6% = € 15.000 korting
7% = € 20.000 korting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</si>
</sst>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0.0"/>
  </numFmts>
  <fonts count="21" x14ac:knownFonts="1">
    <font>
      <sz val="10"/>
      <color rgb="FF000000"/>
      <name val="Arial"/>
      <scheme val="minor"/>
    </font>
    <font>
      <sz val="10"/>
      <color theme="1"/>
      <name val="Arial"/>
      <family val="2"/>
    </font>
    <font>
      <sz val="10"/>
      <name val="Arial"/>
      <family val="2"/>
    </font>
    <font>
      <b/>
      <sz val="10"/>
      <color theme="1"/>
      <name val="Arial"/>
      <family val="2"/>
    </font>
    <font>
      <b/>
      <sz val="10"/>
      <color rgb="FF000000"/>
      <name val="Arial"/>
      <family val="2"/>
    </font>
    <font>
      <sz val="10"/>
      <color theme="1"/>
      <name val="Arial"/>
      <family val="2"/>
      <scheme val="minor"/>
    </font>
    <font>
      <sz val="10"/>
      <color rgb="FF000000"/>
      <name val="Arial"/>
      <family val="2"/>
    </font>
    <font>
      <sz val="10"/>
      <color theme="1"/>
      <name val="Arial"/>
      <family val="2"/>
    </font>
    <font>
      <b/>
      <sz val="10"/>
      <color rgb="FF000000"/>
      <name val="Arial"/>
      <family val="2"/>
    </font>
    <font>
      <sz val="10"/>
      <color rgb="FF000000"/>
      <name val="Arial"/>
      <family val="2"/>
      <scheme val="minor"/>
    </font>
    <font>
      <sz val="10"/>
      <color theme="1"/>
      <name val="Arial"/>
      <family val="2"/>
      <scheme val="minor"/>
    </font>
    <font>
      <b/>
      <sz val="10"/>
      <color rgb="FF000000"/>
      <name val="Arial"/>
      <family val="2"/>
      <scheme val="minor"/>
    </font>
    <font>
      <b/>
      <sz val="16"/>
      <color rgb="FF000000"/>
      <name val="Arial"/>
      <family val="2"/>
      <scheme val="minor"/>
    </font>
    <font>
      <sz val="10"/>
      <color rgb="FF000000"/>
      <name val="Arial"/>
      <family val="2"/>
      <scheme val="minor"/>
    </font>
    <font>
      <i/>
      <sz val="10"/>
      <color rgb="FF000000"/>
      <name val="Arial"/>
      <family val="2"/>
      <scheme val="minor"/>
    </font>
    <font>
      <b/>
      <sz val="10"/>
      <name val="Arial"/>
      <family val="2"/>
    </font>
    <font>
      <b/>
      <sz val="11"/>
      <color theme="1"/>
      <name val="Arial"/>
      <family val="2"/>
      <scheme val="minor"/>
    </font>
    <font>
      <b/>
      <sz val="14"/>
      <color theme="1"/>
      <name val="Arial"/>
      <family val="2"/>
      <scheme val="minor"/>
    </font>
    <font>
      <i/>
      <sz val="10"/>
      <color theme="1"/>
      <name val="Verdana"/>
      <family val="2"/>
    </font>
    <font>
      <b/>
      <sz val="10"/>
      <color theme="1"/>
      <name val="Verdana"/>
      <family val="2"/>
    </font>
    <font>
      <sz val="10"/>
      <color rgb="FF000000"/>
      <name val="Arial"/>
      <family val="2"/>
    </font>
  </fonts>
  <fills count="6">
    <fill>
      <patternFill patternType="none"/>
    </fill>
    <fill>
      <patternFill patternType="gray125"/>
    </fill>
    <fill>
      <patternFill patternType="solid">
        <fgColor rgb="FFFFFF00"/>
        <bgColor rgb="FFFFFF00"/>
      </patternFill>
    </fill>
    <fill>
      <patternFill patternType="solid">
        <fgColor rgb="FFFFFF00"/>
        <bgColor indexed="64"/>
      </patternFill>
    </fill>
    <fill>
      <patternFill patternType="solid">
        <fgColor theme="4" tint="0.59999389629810485"/>
        <bgColor indexed="64"/>
      </patternFill>
    </fill>
    <fill>
      <patternFill patternType="solid">
        <fgColor theme="4" tint="0.59999389629810485"/>
        <bgColor rgb="FFFAD9D6"/>
      </patternFill>
    </fill>
  </fills>
  <borders count="2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3" fillId="0" borderId="0" applyFont="0" applyFill="0" applyBorder="0" applyAlignment="0" applyProtection="0"/>
    <xf numFmtId="43" fontId="13" fillId="0" borderId="0" applyFont="0" applyFill="0" applyBorder="0" applyAlignment="0" applyProtection="0"/>
  </cellStyleXfs>
  <cellXfs count="86">
    <xf numFmtId="0" fontId="0" fillId="0" borderId="0" xfId="0"/>
    <xf numFmtId="0" fontId="4" fillId="0" borderId="0" xfId="0" applyFont="1"/>
    <xf numFmtId="0" fontId="1" fillId="0" borderId="0" xfId="0" applyFont="1"/>
    <xf numFmtId="0" fontId="8" fillId="0" borderId="0" xfId="0" applyFont="1"/>
    <xf numFmtId="0" fontId="9" fillId="0" borderId="0" xfId="0" applyFont="1"/>
    <xf numFmtId="0" fontId="1" fillId="4" borderId="2" xfId="0" applyFont="1" applyFill="1" applyBorder="1"/>
    <xf numFmtId="0" fontId="3" fillId="4" borderId="2" xfId="0" applyFont="1" applyFill="1" applyBorder="1"/>
    <xf numFmtId="0" fontId="0" fillId="0" borderId="1" xfId="0" applyBorder="1"/>
    <xf numFmtId="0" fontId="1" fillId="4" borderId="11" xfId="0" applyFont="1" applyFill="1" applyBorder="1"/>
    <xf numFmtId="0" fontId="7" fillId="4" borderId="2" xfId="0" applyFont="1" applyFill="1" applyBorder="1" applyAlignment="1">
      <alignment horizontal="left" vertical="top" wrapText="1"/>
    </xf>
    <xf numFmtId="0" fontId="11" fillId="4" borderId="8" xfId="0" applyFont="1" applyFill="1" applyBorder="1"/>
    <xf numFmtId="0" fontId="5" fillId="4" borderId="8" xfId="0" applyFont="1" applyFill="1" applyBorder="1"/>
    <xf numFmtId="0" fontId="6" fillId="4" borderId="8" xfId="0" applyFont="1" applyFill="1" applyBorder="1"/>
    <xf numFmtId="0" fontId="3" fillId="0" borderId="1" xfId="0" applyFont="1" applyBorder="1"/>
    <xf numFmtId="44" fontId="12" fillId="4" borderId="2" xfId="0" applyNumberFormat="1" applyFont="1" applyFill="1" applyBorder="1"/>
    <xf numFmtId="0" fontId="1" fillId="4" borderId="8" xfId="0" applyFont="1" applyFill="1" applyBorder="1" applyAlignment="1">
      <alignment vertical="center" wrapText="1"/>
    </xf>
    <xf numFmtId="0" fontId="7" fillId="4" borderId="2" xfId="0" applyFont="1" applyFill="1" applyBorder="1"/>
    <xf numFmtId="0" fontId="10" fillId="4" borderId="8" xfId="0" applyFont="1" applyFill="1" applyBorder="1"/>
    <xf numFmtId="0" fontId="11" fillId="0" borderId="0" xfId="0" applyFont="1"/>
    <xf numFmtId="0" fontId="14" fillId="0" borderId="1" xfId="0" applyFont="1" applyBorder="1"/>
    <xf numFmtId="0" fontId="0" fillId="4" borderId="11" xfId="0" applyFill="1" applyBorder="1" applyAlignment="1">
      <alignment horizontal="center" vertical="center"/>
    </xf>
    <xf numFmtId="0" fontId="0" fillId="0" borderId="0" xfId="0"/>
    <xf numFmtId="0" fontId="17" fillId="0" borderId="0" xfId="0" applyFont="1" applyAlignment="1">
      <alignment horizontal="center"/>
    </xf>
    <xf numFmtId="0" fontId="17" fillId="0" borderId="0" xfId="0" applyFont="1"/>
    <xf numFmtId="0" fontId="16" fillId="0" borderId="0" xfId="0" applyFont="1" applyAlignment="1">
      <alignment horizontal="center"/>
    </xf>
    <xf numFmtId="0" fontId="18" fillId="0" borderId="0" xfId="0" applyFont="1"/>
    <xf numFmtId="0" fontId="16" fillId="0" borderId="0" xfId="0" applyFont="1"/>
    <xf numFmtId="0" fontId="16" fillId="0" borderId="1" xfId="0" applyFont="1" applyBorder="1"/>
    <xf numFmtId="0" fontId="19" fillId="4" borderId="2" xfId="0" applyFont="1" applyFill="1" applyBorder="1" applyAlignment="1">
      <alignment horizontal="center" vertical="center"/>
    </xf>
    <xf numFmtId="0" fontId="0" fillId="4" borderId="2" xfId="0" applyFill="1" applyBorder="1"/>
    <xf numFmtId="0" fontId="0" fillId="4" borderId="2" xfId="0" applyFill="1" applyBorder="1" applyAlignment="1">
      <alignment vertical="center"/>
    </xf>
    <xf numFmtId="16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164" fontId="17" fillId="4" borderId="14" xfId="0" applyNumberFormat="1" applyFont="1" applyFill="1" applyBorder="1" applyAlignment="1">
      <alignment horizontal="center" vertical="center"/>
    </xf>
    <xf numFmtId="0" fontId="11" fillId="0" borderId="0" xfId="0" applyFont="1" applyAlignment="1">
      <alignment horizontal="left"/>
    </xf>
    <xf numFmtId="0" fontId="0" fillId="0" borderId="0" xfId="0" applyAlignment="1">
      <alignment horizontal="left"/>
    </xf>
    <xf numFmtId="0" fontId="7" fillId="0" borderId="0" xfId="0" applyFont="1"/>
    <xf numFmtId="43" fontId="7" fillId="0" borderId="2" xfId="0" applyNumberFormat="1" applyFont="1" applyBorder="1"/>
    <xf numFmtId="0" fontId="7"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horizontal="center" vertical="center"/>
    </xf>
    <xf numFmtId="0" fontId="0" fillId="0" borderId="0" xfId="0" applyAlignment="1">
      <alignment wrapText="1"/>
    </xf>
    <xf numFmtId="0" fontId="9" fillId="0" borderId="0" xfId="0" applyFont="1" applyAlignment="1">
      <alignment horizontal="left" vertical="center" wrapText="1"/>
    </xf>
    <xf numFmtId="44" fontId="7" fillId="3" borderId="2" xfId="0" applyNumberFormat="1" applyFont="1" applyFill="1" applyBorder="1" applyAlignment="1" applyProtection="1">
      <alignment horizontal="center" vertical="center"/>
      <protection locked="0"/>
    </xf>
    <xf numFmtId="0" fontId="9" fillId="0" borderId="0" xfId="0" applyFont="1" applyAlignment="1">
      <alignment horizontal="left" vertical="center"/>
    </xf>
    <xf numFmtId="44" fontId="0" fillId="3" borderId="2" xfId="1" applyFont="1" applyFill="1" applyBorder="1" applyAlignment="1" applyProtection="1">
      <alignment horizontal="center" vertical="center"/>
      <protection locked="0"/>
    </xf>
    <xf numFmtId="44" fontId="20" fillId="0" borderId="2" xfId="1" applyFont="1" applyBorder="1"/>
    <xf numFmtId="44" fontId="7" fillId="0" borderId="2" xfId="1" applyFont="1" applyBorder="1" applyAlignment="1">
      <alignment vertical="center" wrapText="1"/>
    </xf>
    <xf numFmtId="44" fontId="7" fillId="0" borderId="2" xfId="1" applyFont="1" applyBorder="1" applyAlignment="1">
      <alignment horizontal="center" vertical="center" wrapText="1"/>
    </xf>
    <xf numFmtId="44" fontId="11" fillId="0" borderId="2" xfId="1" applyFont="1" applyBorder="1"/>
    <xf numFmtId="0" fontId="1" fillId="0" borderId="0" xfId="0" applyFont="1" applyAlignment="1">
      <alignment vertical="top" wrapText="1"/>
    </xf>
    <xf numFmtId="0" fontId="18" fillId="0" borderId="18" xfId="0" applyFont="1" applyBorder="1"/>
    <xf numFmtId="9" fontId="7" fillId="3" borderId="12" xfId="0" applyNumberFormat="1" applyFont="1" applyFill="1" applyBorder="1" applyAlignment="1" applyProtection="1">
      <alignment horizontal="center" vertical="center" wrapText="1"/>
      <protection locked="0"/>
    </xf>
    <xf numFmtId="0" fontId="2" fillId="0" borderId="0" xfId="0" applyFont="1" applyAlignment="1">
      <alignment vertical="top" wrapText="1"/>
    </xf>
    <xf numFmtId="0" fontId="0" fillId="0" borderId="0" xfId="0" applyAlignment="1">
      <alignment horizontal="left" vertical="center"/>
    </xf>
    <xf numFmtId="0" fontId="9" fillId="0" borderId="0" xfId="0" applyFont="1" applyAlignment="1">
      <alignment horizontal="left" wrapText="1"/>
    </xf>
    <xf numFmtId="165" fontId="20" fillId="2" borderId="12" xfId="2"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164" fontId="0" fillId="0" borderId="0" xfId="0" applyNumberFormat="1"/>
    <xf numFmtId="0" fontId="0" fillId="0" borderId="0" xfId="0" applyAlignment="1">
      <alignment horizontal="center" vertical="center"/>
    </xf>
    <xf numFmtId="0" fontId="1" fillId="5" borderId="8" xfId="0" applyFont="1" applyFill="1" applyBorder="1" applyAlignment="1">
      <alignment vertical="top" wrapText="1"/>
    </xf>
    <xf numFmtId="0" fontId="2" fillId="4" borderId="9" xfId="0" applyFont="1" applyFill="1" applyBorder="1" applyAlignment="1"/>
    <xf numFmtId="0" fontId="9"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right"/>
    </xf>
    <xf numFmtId="0" fontId="17" fillId="4" borderId="3" xfId="0" applyFont="1" applyFill="1" applyBorder="1" applyAlignment="1">
      <alignment horizontal="center"/>
    </xf>
    <xf numFmtId="0" fontId="17" fillId="4" borderId="4" xfId="0" applyFont="1" applyFill="1" applyBorder="1" applyAlignment="1">
      <alignment horizontal="center"/>
    </xf>
    <xf numFmtId="0" fontId="17" fillId="4" borderId="5" xfId="0" applyFont="1" applyFill="1" applyBorder="1" applyAlignment="1">
      <alignment horizontal="center"/>
    </xf>
    <xf numFmtId="0" fontId="16" fillId="4" borderId="6" xfId="0" applyFont="1" applyFill="1" applyBorder="1" applyAlignment="1">
      <alignment horizontal="center"/>
    </xf>
    <xf numFmtId="0" fontId="16" fillId="4" borderId="7" xfId="0" applyFont="1" applyFill="1" applyBorder="1" applyAlignment="1">
      <alignment horizontal="center"/>
    </xf>
    <xf numFmtId="0" fontId="16" fillId="4" borderId="13" xfId="0" applyFont="1" applyFill="1" applyBorder="1" applyAlignment="1">
      <alignment horizontal="center"/>
    </xf>
    <xf numFmtId="0" fontId="17" fillId="4" borderId="15" xfId="0" applyFont="1" applyFill="1" applyBorder="1" applyAlignment="1">
      <alignment horizontal="right" vertical="center"/>
    </xf>
    <xf numFmtId="0" fontId="17" fillId="4" borderId="16" xfId="0" applyFont="1" applyFill="1" applyBorder="1" applyAlignment="1">
      <alignment horizontal="right" vertical="center"/>
    </xf>
    <xf numFmtId="0" fontId="17" fillId="4" borderId="17" xfId="0" applyFont="1" applyFill="1" applyBorder="1" applyAlignment="1">
      <alignment horizontal="right" vertical="center"/>
    </xf>
    <xf numFmtId="0" fontId="0" fillId="4" borderId="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9" xfId="0"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hidden="1"/>
    </xf>
    <xf numFmtId="0" fontId="1" fillId="2" borderId="10" xfId="0" applyFont="1" applyFill="1" applyBorder="1" applyAlignment="1" applyProtection="1">
      <alignment horizontal="center" vertical="center"/>
      <protection locked="0" hidden="1"/>
    </xf>
    <xf numFmtId="0" fontId="1" fillId="2" borderId="12" xfId="0" applyFont="1" applyFill="1" applyBorder="1" applyAlignment="1" applyProtection="1">
      <alignment horizontal="center" vertical="center"/>
      <protection locked="0" hidden="1"/>
    </xf>
    <xf numFmtId="0" fontId="0" fillId="0" borderId="20" xfId="0" applyBorder="1" applyAlignment="1">
      <alignment horizontal="center" vertical="center"/>
    </xf>
    <xf numFmtId="0" fontId="0" fillId="0" borderId="21" xfId="0" applyBorder="1" applyAlignment="1">
      <alignment horizontal="center" vertical="center"/>
    </xf>
    <xf numFmtId="3" fontId="0" fillId="4" borderId="2" xfId="0" applyNumberFormat="1" applyFill="1" applyBorder="1" applyAlignment="1" applyProtection="1">
      <alignment horizontal="center" vertical="center"/>
    </xf>
    <xf numFmtId="164" fontId="16" fillId="4" borderId="2" xfId="0" applyNumberFormat="1" applyFont="1" applyFill="1" applyBorder="1" applyAlignment="1" applyProtection="1">
      <alignment horizontal="center" vertical="center"/>
    </xf>
  </cellXfs>
  <cellStyles count="3">
    <cellStyle name="Komma" xfId="2" builtinId="3"/>
    <cellStyle name="Standaard" xfId="0" builtinId="0"/>
    <cellStyle name="Valuta" xfId="1" builtinId="4"/>
  </cellStyles>
  <dxfs count="7">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alcChain" Target="calcChain.xml"/><Relationship Id="rId3" Type="http://schemas.openxmlformats.org/officeDocument/2006/relationships/worksheet" Target="worksheets/sheet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2.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68"/>
  <sheetViews>
    <sheetView tabSelected="1" workbookViewId="0">
      <selection activeCell="D19" sqref="D19"/>
    </sheetView>
  </sheetViews>
  <sheetFormatPr defaultColWidth="12.5703125" defaultRowHeight="15" customHeight="1" x14ac:dyDescent="0.2"/>
  <cols>
    <col min="1" max="1" width="57.140625" customWidth="1"/>
    <col min="2" max="2" width="54" customWidth="1"/>
  </cols>
  <sheetData>
    <row r="1" spans="1:26" ht="82.5" customHeight="1" x14ac:dyDescent="0.2">
      <c r="A1" s="62" t="s">
        <v>15</v>
      </c>
      <c r="B1" s="63"/>
    </row>
    <row r="2" spans="1:26" ht="15.75" customHeight="1" x14ac:dyDescent="0.2"/>
    <row r="3" spans="1:26" ht="15.75" customHeight="1" x14ac:dyDescent="0.2">
      <c r="A3" s="6" t="s">
        <v>0</v>
      </c>
      <c r="B3" s="16" t="s">
        <v>16</v>
      </c>
      <c r="C3" s="1"/>
      <c r="D3" s="1"/>
      <c r="E3" s="1"/>
      <c r="F3" s="1"/>
      <c r="G3" s="1"/>
      <c r="H3" s="1"/>
      <c r="I3" s="1"/>
      <c r="J3" s="1"/>
      <c r="K3" s="1"/>
      <c r="L3" s="1"/>
      <c r="M3" s="1"/>
      <c r="N3" s="1"/>
      <c r="O3" s="1"/>
      <c r="P3" s="1"/>
      <c r="Q3" s="1"/>
      <c r="R3" s="1"/>
      <c r="S3" s="1"/>
      <c r="T3" s="1"/>
      <c r="U3" s="1"/>
      <c r="V3" s="1"/>
      <c r="W3" s="1"/>
      <c r="X3" s="1"/>
      <c r="Y3" s="1"/>
      <c r="Z3" s="1"/>
    </row>
    <row r="4" spans="1:26" ht="15.75" customHeight="1" x14ac:dyDescent="0.2">
      <c r="A4" s="8" t="s">
        <v>1</v>
      </c>
      <c r="B4" s="8" t="s">
        <v>60</v>
      </c>
    </row>
    <row r="5" spans="1:26" ht="42" customHeight="1" x14ac:dyDescent="0.2">
      <c r="A5" s="9" t="s">
        <v>14</v>
      </c>
      <c r="B5" s="79"/>
      <c r="C5" s="19"/>
    </row>
    <row r="6" spans="1:26" ht="15.75" customHeight="1" x14ac:dyDescent="0.2">
      <c r="A6" s="7"/>
      <c r="B6" s="7"/>
    </row>
    <row r="7" spans="1:26" ht="15.75" customHeight="1" x14ac:dyDescent="0.2">
      <c r="A7" s="5" t="s">
        <v>2</v>
      </c>
      <c r="B7" s="80"/>
    </row>
    <row r="8" spans="1:26" ht="15.75" customHeight="1" x14ac:dyDescent="0.2">
      <c r="A8" s="5" t="s">
        <v>3</v>
      </c>
      <c r="B8" s="80"/>
    </row>
    <row r="9" spans="1:26" ht="15.75" customHeight="1" x14ac:dyDescent="0.2">
      <c r="A9" s="5" t="s">
        <v>4</v>
      </c>
      <c r="B9" s="80"/>
    </row>
    <row r="10" spans="1:26" ht="15.75" customHeight="1" x14ac:dyDescent="0.2"/>
    <row r="11" spans="1:26" ht="27" customHeight="1" x14ac:dyDescent="0.2">
      <c r="A11" s="5" t="s">
        <v>5</v>
      </c>
      <c r="B11" s="80"/>
    </row>
    <row r="12" spans="1:26" ht="27" customHeight="1" x14ac:dyDescent="0.2">
      <c r="A12" s="5" t="s">
        <v>6</v>
      </c>
      <c r="B12" s="80"/>
    </row>
    <row r="13" spans="1:26" ht="12.75" x14ac:dyDescent="0.2"/>
    <row r="14" spans="1:26" ht="45.75" customHeight="1" x14ac:dyDescent="0.2">
      <c r="A14" s="15" t="s">
        <v>7</v>
      </c>
      <c r="B14" s="79"/>
    </row>
    <row r="15" spans="1:26" ht="15.75" customHeight="1" x14ac:dyDescent="0.2">
      <c r="A15" s="2"/>
    </row>
    <row r="16" spans="1:26" ht="12.75" customHeight="1" x14ac:dyDescent="0.2">
      <c r="B16" s="4"/>
    </row>
    <row r="17" spans="1:3" ht="21" customHeight="1" x14ac:dyDescent="0.3">
      <c r="A17" s="10" t="s">
        <v>8</v>
      </c>
      <c r="B17" s="14">
        <f>Prijsopgave!F18+EMVI!G21</f>
        <v>0</v>
      </c>
    </row>
    <row r="18" spans="1:3" ht="15.75" customHeight="1" x14ac:dyDescent="0.2">
      <c r="B18" s="4"/>
    </row>
    <row r="19" spans="1:3" ht="15.75" customHeight="1" x14ac:dyDescent="0.2">
      <c r="A19" s="3" t="s">
        <v>9</v>
      </c>
      <c r="B19" s="13" t="s">
        <v>10</v>
      </c>
    </row>
    <row r="20" spans="1:3" ht="16.5" customHeight="1" x14ac:dyDescent="0.2">
      <c r="A20" s="17" t="s">
        <v>11</v>
      </c>
      <c r="B20" s="81"/>
      <c r="C20" s="7"/>
    </row>
    <row r="21" spans="1:3" ht="16.5" customHeight="1" x14ac:dyDescent="0.2">
      <c r="A21" s="11" t="s">
        <v>12</v>
      </c>
      <c r="B21" s="81"/>
      <c r="C21" s="7"/>
    </row>
    <row r="22" spans="1:3" ht="16.5" customHeight="1" x14ac:dyDescent="0.2">
      <c r="A22" s="12" t="s">
        <v>13</v>
      </c>
      <c r="B22" s="81"/>
      <c r="C22" s="7"/>
    </row>
    <row r="23" spans="1:3" ht="15.75" customHeight="1" x14ac:dyDescent="0.2">
      <c r="B23" s="7"/>
    </row>
    <row r="24" spans="1:3" ht="15.75" customHeight="1" x14ac:dyDescent="0.2"/>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sheetData>
  <sheetProtection algorithmName="SHA-512" hashValue="kdl4A2X3cQ5a3ZOC0aYq8wVeCGNSLJ66eImtImEm8cI3nuRT2bV0t5qizjQAevB3eUUmBrPK8mDmZTtf5Rtccw==" saltValue="9/9Q/XFugTOioT7ek9d7bA==" spinCount="100000" sheet="1" objects="1" scenarios="1"/>
  <mergeCells count="1">
    <mergeCell ref="A1:B1"/>
  </mergeCells>
  <conditionalFormatting sqref="B20:B22">
    <cfRule type="containsText" dxfId="6" priority="2" operator="containsText" text="niet aanwezig">
      <formula>NOT(ISERROR(SEARCH("niet aanwezig",B20)))</formula>
    </cfRule>
    <cfRule type="containsText" dxfId="5" priority="3" operator="containsText" text="Aanwezig">
      <formula>NOT(ISERROR(SEARCH("Aanwezig",B20)))</formula>
    </cfRule>
  </conditionalFormatting>
  <conditionalFormatting sqref="B5 B7:B9 B11:B12 B14">
    <cfRule type="notContainsBlanks" dxfId="4" priority="1">
      <formula>LEN(TRIM(B5))&gt;0</formula>
    </cfRule>
  </conditionalFormatting>
  <dataValidations count="3">
    <dataValidation type="custom" allowBlank="1" showDropDown="1" sqref="B11" xr:uid="{00000000-0002-0000-0000-000000000000}">
      <formula1>OR(NOT(ISERROR(DATEVALUE(B11))), AND(ISNUMBER(B11), LEFT(CELL("format", B11))="D"))</formula1>
    </dataValidation>
    <dataValidation type="list" allowBlank="1" showInputMessage="1" showErrorMessage="1" sqref="B14 B5" xr:uid="{F93BCB75-7161-4C95-9E9E-064F0CFA493E}">
      <formula1>"Ja,Nee"</formula1>
    </dataValidation>
    <dataValidation type="list" allowBlank="1" showErrorMessage="1" sqref="B20:B22" xr:uid="{00000000-0002-0000-0000-000001000000}">
      <formula1>"aanwezig,niet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FC00-3323-4360-8E2E-2CC6CE1C8A1F}">
  <dimension ref="A1:H21"/>
  <sheetViews>
    <sheetView topLeftCell="A2" workbookViewId="0">
      <selection activeCell="G2" sqref="G2:G20"/>
    </sheetView>
  </sheetViews>
  <sheetFormatPr defaultRowHeight="12.75" x14ac:dyDescent="0.2"/>
  <cols>
    <col min="1" max="1" width="22" style="21" customWidth="1"/>
    <col min="2" max="2" width="60" bestFit="1" customWidth="1"/>
    <col min="4" max="4" width="18" bestFit="1" customWidth="1"/>
    <col min="5" max="5" width="82.140625" customWidth="1"/>
    <col min="7" max="7" width="15.7109375" customWidth="1"/>
    <col min="11" max="11" width="12.5703125" customWidth="1"/>
  </cols>
  <sheetData>
    <row r="1" spans="1:8" x14ac:dyDescent="0.2">
      <c r="A1" s="64" t="s">
        <v>37</v>
      </c>
      <c r="B1" s="18" t="s">
        <v>40</v>
      </c>
      <c r="C1" s="18"/>
      <c r="D1" s="36" t="s">
        <v>37</v>
      </c>
      <c r="E1" s="37"/>
      <c r="F1" s="37"/>
      <c r="G1" s="37"/>
      <c r="H1" s="21"/>
    </row>
    <row r="2" spans="1:8" ht="25.5" x14ac:dyDescent="0.2">
      <c r="A2" s="65"/>
      <c r="B2" s="4" t="s">
        <v>38</v>
      </c>
      <c r="C2" s="4"/>
      <c r="D2" s="58"/>
      <c r="E2" s="57" t="s">
        <v>61</v>
      </c>
      <c r="F2" s="37"/>
      <c r="G2" s="37"/>
      <c r="H2" s="21"/>
    </row>
    <row r="3" spans="1:8" ht="25.5" x14ac:dyDescent="0.2">
      <c r="A3" s="65"/>
      <c r="B3" s="4" t="s">
        <v>39</v>
      </c>
      <c r="C3" s="4"/>
      <c r="D3" s="58"/>
      <c r="E3" s="57" t="s">
        <v>61</v>
      </c>
      <c r="F3" s="37"/>
      <c r="G3" s="37"/>
      <c r="H3" s="21"/>
    </row>
    <row r="4" spans="1:8" ht="25.5" x14ac:dyDescent="0.2">
      <c r="A4" s="65"/>
      <c r="B4" s="4" t="s">
        <v>41</v>
      </c>
      <c r="C4" s="4"/>
      <c r="D4" s="58"/>
      <c r="E4" s="57" t="s">
        <v>61</v>
      </c>
      <c r="F4" s="37"/>
      <c r="G4" s="37"/>
      <c r="H4" s="21"/>
    </row>
    <row r="5" spans="1:8" ht="25.5" x14ac:dyDescent="0.2">
      <c r="A5" s="65"/>
      <c r="B5" s="4" t="s">
        <v>42</v>
      </c>
      <c r="C5" s="4"/>
      <c r="D5" s="58"/>
      <c r="E5" s="57" t="s">
        <v>61</v>
      </c>
      <c r="F5" s="37"/>
      <c r="G5" s="37"/>
      <c r="H5" s="21"/>
    </row>
    <row r="6" spans="1:8" ht="25.5" x14ac:dyDescent="0.2">
      <c r="A6" s="65"/>
      <c r="B6" s="4" t="s">
        <v>43</v>
      </c>
      <c r="C6" s="4"/>
      <c r="D6" s="58"/>
      <c r="E6" s="57" t="s">
        <v>61</v>
      </c>
      <c r="F6" s="37"/>
      <c r="G6" s="37"/>
      <c r="H6" s="21"/>
    </row>
    <row r="7" spans="1:8" x14ac:dyDescent="0.2">
      <c r="A7" s="65"/>
      <c r="B7" s="38" t="s">
        <v>45</v>
      </c>
      <c r="C7" s="38"/>
      <c r="D7" s="39">
        <f>SUM(D2:D6)/5</f>
        <v>0</v>
      </c>
      <c r="E7" s="2" t="s">
        <v>63</v>
      </c>
      <c r="F7" s="38"/>
      <c r="G7" s="48">
        <f>IF(((D7-6)*15000)&lt;0,0,((D7-6)*-15000))</f>
        <v>0</v>
      </c>
    </row>
    <row r="8" spans="1:8" s="21" customFormat="1" x14ac:dyDescent="0.2"/>
    <row r="9" spans="1:8" s="21" customFormat="1" ht="89.25" x14ac:dyDescent="0.2">
      <c r="A9" s="61" t="s">
        <v>58</v>
      </c>
      <c r="B9" s="56" t="s">
        <v>59</v>
      </c>
      <c r="D9" s="45"/>
      <c r="E9" s="52" t="s">
        <v>62</v>
      </c>
      <c r="G9" s="48">
        <f>IF(D9="≥€1.500",-15000,0)</f>
        <v>0</v>
      </c>
    </row>
    <row r="10" spans="1:8" s="21" customFormat="1" x14ac:dyDescent="0.2"/>
    <row r="11" spans="1:8" ht="96" customHeight="1" x14ac:dyDescent="0.2">
      <c r="A11" s="42" t="s">
        <v>47</v>
      </c>
      <c r="B11" s="40" t="s">
        <v>44</v>
      </c>
      <c r="C11" s="38"/>
      <c r="D11" s="45"/>
      <c r="E11" s="52" t="s">
        <v>64</v>
      </c>
      <c r="F11" s="38"/>
      <c r="G11" s="48">
        <f>IF(D11="Ja",-7500,0)</f>
        <v>0</v>
      </c>
    </row>
    <row r="13" spans="1:8" s="21" customFormat="1" ht="140.25" x14ac:dyDescent="0.2">
      <c r="A13" s="59" t="s">
        <v>48</v>
      </c>
      <c r="B13" s="41" t="s">
        <v>46</v>
      </c>
      <c r="C13" s="38"/>
      <c r="D13" s="45"/>
      <c r="E13" s="52" t="s">
        <v>65</v>
      </c>
      <c r="F13" s="38"/>
      <c r="G13" s="48">
        <f>IF(D13="Ja",-10000,0)</f>
        <v>0</v>
      </c>
    </row>
    <row r="15" spans="1:8" ht="97.5" customHeight="1" x14ac:dyDescent="0.2">
      <c r="A15" s="42" t="s">
        <v>49</v>
      </c>
      <c r="B15" s="44" t="s">
        <v>50</v>
      </c>
      <c r="C15" s="43"/>
      <c r="D15" s="54"/>
      <c r="E15" s="55" t="s">
        <v>68</v>
      </c>
      <c r="G15" s="49">
        <f>IF(D15=2%,0,IF(D15=3%,(-5000),IF(D15=4%,(-75000),IF(D15=5%,(-10000),IF(D15=6%,(-15000),IF(D15=7%,(-20000),))))))</f>
        <v>0</v>
      </c>
    </row>
    <row r="17" spans="1:7" s="21" customFormat="1" x14ac:dyDescent="0.2">
      <c r="A17" s="59" t="s">
        <v>52</v>
      </c>
      <c r="B17" s="46" t="s">
        <v>53</v>
      </c>
      <c r="D17" s="45"/>
      <c r="E17" s="52" t="s">
        <v>67</v>
      </c>
      <c r="G17" s="50">
        <f>IF(D17="Ja",-7500,0)</f>
        <v>0</v>
      </c>
    </row>
    <row r="18" spans="1:7" s="21" customFormat="1" x14ac:dyDescent="0.2"/>
    <row r="19" spans="1:7" s="21" customFormat="1" x14ac:dyDescent="0.2">
      <c r="A19" s="59" t="s">
        <v>54</v>
      </c>
      <c r="B19" s="4" t="s">
        <v>55</v>
      </c>
      <c r="D19" s="45"/>
      <c r="E19" s="52" t="s">
        <v>67</v>
      </c>
      <c r="G19" s="50">
        <f>IF(D19="Ja",-7500,0)</f>
        <v>0</v>
      </c>
    </row>
    <row r="20" spans="1:7" s="21" customFormat="1" x14ac:dyDescent="0.2"/>
    <row r="21" spans="1:7" x14ac:dyDescent="0.2">
      <c r="A21" s="66" t="s">
        <v>51</v>
      </c>
      <c r="B21" s="66"/>
      <c r="C21" s="66"/>
      <c r="D21" s="66"/>
      <c r="E21" s="66"/>
      <c r="F21" s="66"/>
      <c r="G21" s="51">
        <f>SUM(G2:G20)</f>
        <v>0</v>
      </c>
    </row>
  </sheetData>
  <sheetProtection algorithmName="SHA-512" hashValue="11e+clU8YNe3N0/tuZ1FP/qAQT5vCtje1wHduL73aua6gKsqwr2/2hFlEhWwri8YQwPS/58h3gyCXyRofFpHNw==" saltValue="O+zAS22B71WjkreILDOrIg==" spinCount="100000" sheet="1" objects="1" scenarios="1"/>
  <mergeCells count="2">
    <mergeCell ref="A1:A7"/>
    <mergeCell ref="A21:F21"/>
  </mergeCells>
  <conditionalFormatting sqref="D2:D6 D11 D15">
    <cfRule type="notContainsBlanks" dxfId="3" priority="6">
      <formula>LEN(TRIM(D2))&gt;0</formula>
    </cfRule>
  </conditionalFormatting>
  <conditionalFormatting sqref="D13">
    <cfRule type="notContainsBlanks" dxfId="2" priority="3">
      <formula>LEN(TRIM(D13))&gt;0</formula>
    </cfRule>
  </conditionalFormatting>
  <conditionalFormatting sqref="D19 D17">
    <cfRule type="notContainsBlanks" dxfId="1" priority="2">
      <formula>LEN(TRIM(D17))&gt;0</formula>
    </cfRule>
  </conditionalFormatting>
  <conditionalFormatting sqref="D9">
    <cfRule type="notContainsBlanks" dxfId="0" priority="1">
      <formula>LEN(TRIM(D9))&gt;0</formula>
    </cfRule>
  </conditionalFormatting>
  <dataValidations xWindow="728" yWindow="416" count="4">
    <dataValidation type="decimal" allowBlank="1" showInputMessage="1" showErrorMessage="1" promptTitle="rapportcijfer" prompt="Getal tussen 6,0 en 9,5" sqref="D2:D6" xr:uid="{9FA16352-06AB-45BD-90E4-F3C6A8F42AF1}">
      <formula1>6</formula1>
      <formula2>9.5</formula2>
    </dataValidation>
    <dataValidation type="list" allowBlank="1" showInputMessage="1" showErrorMessage="1" sqref="D11 D13 D17 D19" xr:uid="{3770C9EB-3165-4BD0-A2F5-91DF427FAEE1}">
      <formula1>"Ja, Nee"</formula1>
    </dataValidation>
    <dataValidation type="list" allowBlank="1" showErrorMessage="1" sqref="D15" xr:uid="{1A959DCD-7A97-4A62-BFE6-62925DA7D55E}">
      <formula1>"2%,3%,4%,5%,6%,7%"</formula1>
    </dataValidation>
    <dataValidation type="list" allowBlank="1" showInputMessage="1" showErrorMessage="1" sqref="D9" xr:uid="{D11672EC-66CF-46E1-A3A4-EAEFB8B7BF88}">
      <formula1>"&lt;€1.500,≥€1.500"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8539-FC95-47A3-9383-FDF08F1520CB}">
  <dimension ref="A1:H22"/>
  <sheetViews>
    <sheetView workbookViewId="0">
      <selection activeCell="B7" sqref="B7"/>
    </sheetView>
  </sheetViews>
  <sheetFormatPr defaultRowHeight="12.75" x14ac:dyDescent="0.2"/>
  <cols>
    <col min="1" max="1" width="66.140625" customWidth="1"/>
    <col min="2" max="2" width="28.140625" bestFit="1" customWidth="1"/>
    <col min="3" max="3" width="19.42578125" bestFit="1" customWidth="1"/>
    <col min="4" max="4" width="11.140625" bestFit="1" customWidth="1"/>
    <col min="5" max="5" width="14.140625" bestFit="1" customWidth="1"/>
    <col min="6" max="6" width="24.140625" customWidth="1"/>
    <col min="8" max="8" width="11.7109375" bestFit="1" customWidth="1"/>
  </cols>
  <sheetData>
    <row r="1" spans="1:6" ht="18" x14ac:dyDescent="0.25">
      <c r="A1" s="67" t="s">
        <v>57</v>
      </c>
      <c r="B1" s="68"/>
      <c r="C1" s="68"/>
      <c r="D1" s="69"/>
      <c r="E1" s="22"/>
      <c r="F1" s="23"/>
    </row>
    <row r="2" spans="1:6" ht="15" x14ac:dyDescent="0.25">
      <c r="A2" s="70" t="s">
        <v>36</v>
      </c>
      <c r="B2" s="71"/>
      <c r="C2" s="71"/>
      <c r="D2" s="72"/>
      <c r="E2" s="24"/>
      <c r="F2" s="21"/>
    </row>
    <row r="3" spans="1:6" ht="40.5" customHeight="1" x14ac:dyDescent="0.2">
      <c r="A3" s="76" t="s">
        <v>66</v>
      </c>
      <c r="B3" s="77"/>
      <c r="C3" s="77"/>
      <c r="D3" s="78"/>
      <c r="E3" s="21"/>
      <c r="F3" s="21"/>
    </row>
    <row r="4" spans="1:6" x14ac:dyDescent="0.2">
      <c r="A4" s="53" t="s">
        <v>17</v>
      </c>
      <c r="B4" s="7"/>
      <c r="C4" s="7"/>
      <c r="D4" s="7"/>
      <c r="E4" s="21"/>
      <c r="F4" s="21"/>
    </row>
    <row r="5" spans="1:6" ht="15" x14ac:dyDescent="0.2">
      <c r="A5" s="28" t="s">
        <v>18</v>
      </c>
      <c r="B5" s="85" t="s">
        <v>19</v>
      </c>
      <c r="C5" s="31" t="s">
        <v>20</v>
      </c>
      <c r="D5" s="32" t="s">
        <v>21</v>
      </c>
      <c r="E5" s="32" t="s">
        <v>22</v>
      </c>
      <c r="F5" s="32" t="s">
        <v>23</v>
      </c>
    </row>
    <row r="6" spans="1:6" ht="15" x14ac:dyDescent="0.2">
      <c r="A6" s="28"/>
      <c r="B6" s="85"/>
      <c r="C6" s="31"/>
      <c r="D6" s="32"/>
      <c r="E6" s="32"/>
      <c r="F6" s="32"/>
    </row>
    <row r="7" spans="1:6" x14ac:dyDescent="0.2">
      <c r="A7" s="29" t="s">
        <v>24</v>
      </c>
      <c r="B7" s="47"/>
      <c r="C7" s="84">
        <v>0</v>
      </c>
      <c r="D7" s="33">
        <v>8</v>
      </c>
      <c r="E7" s="33"/>
      <c r="F7" s="34">
        <f>B7*C7*D7*E7</f>
        <v>0</v>
      </c>
    </row>
    <row r="8" spans="1:6" x14ac:dyDescent="0.2">
      <c r="A8" s="30" t="s">
        <v>25</v>
      </c>
      <c r="B8" s="47"/>
      <c r="C8" s="84">
        <v>2</v>
      </c>
      <c r="D8" s="33">
        <v>4</v>
      </c>
      <c r="E8" s="33">
        <v>260</v>
      </c>
      <c r="F8" s="34">
        <f t="shared" ref="F8:F16" si="0">B8*C8*D8*E8</f>
        <v>0</v>
      </c>
    </row>
    <row r="9" spans="1:6" x14ac:dyDescent="0.2">
      <c r="A9" s="30" t="s">
        <v>26</v>
      </c>
      <c r="B9" s="47"/>
      <c r="C9" s="84">
        <v>2</v>
      </c>
      <c r="D9" s="33">
        <v>8</v>
      </c>
      <c r="E9" s="33">
        <v>260</v>
      </c>
      <c r="F9" s="34">
        <f t="shared" si="0"/>
        <v>0</v>
      </c>
    </row>
    <row r="10" spans="1:6" x14ac:dyDescent="0.2">
      <c r="A10" s="30" t="s">
        <v>27</v>
      </c>
      <c r="B10" s="47"/>
      <c r="C10" s="84">
        <v>2</v>
      </c>
      <c r="D10" s="20">
        <v>8</v>
      </c>
      <c r="E10" s="33">
        <v>260</v>
      </c>
      <c r="F10" s="34">
        <f t="shared" si="0"/>
        <v>0</v>
      </c>
    </row>
    <row r="11" spans="1:6" x14ac:dyDescent="0.2">
      <c r="A11" s="30" t="s">
        <v>28</v>
      </c>
      <c r="B11" s="47"/>
      <c r="C11" s="84">
        <v>2</v>
      </c>
      <c r="D11" s="20">
        <v>8</v>
      </c>
      <c r="E11" s="33">
        <v>104</v>
      </c>
      <c r="F11" s="34">
        <f t="shared" si="0"/>
        <v>0</v>
      </c>
    </row>
    <row r="12" spans="1:6" x14ac:dyDescent="0.2">
      <c r="A12" s="30" t="s">
        <v>29</v>
      </c>
      <c r="B12" s="47"/>
      <c r="C12" s="84">
        <v>2</v>
      </c>
      <c r="D12" s="20">
        <v>8</v>
      </c>
      <c r="E12" s="33">
        <v>104</v>
      </c>
      <c r="F12" s="34">
        <f t="shared" si="0"/>
        <v>0</v>
      </c>
    </row>
    <row r="13" spans="1:6" x14ac:dyDescent="0.2">
      <c r="A13" s="30" t="s">
        <v>30</v>
      </c>
      <c r="B13" s="47"/>
      <c r="C13" s="84">
        <v>2</v>
      </c>
      <c r="D13" s="20">
        <v>8</v>
      </c>
      <c r="E13" s="33">
        <v>5</v>
      </c>
      <c r="F13" s="34">
        <f t="shared" si="0"/>
        <v>0</v>
      </c>
    </row>
    <row r="14" spans="1:6" x14ac:dyDescent="0.2">
      <c r="A14" s="30" t="s">
        <v>31</v>
      </c>
      <c r="B14" s="47"/>
      <c r="C14" s="84">
        <v>2</v>
      </c>
      <c r="D14" s="20">
        <v>8</v>
      </c>
      <c r="E14" s="33">
        <v>5</v>
      </c>
      <c r="F14" s="34">
        <f t="shared" si="0"/>
        <v>0</v>
      </c>
    </row>
    <row r="15" spans="1:6" x14ac:dyDescent="0.2">
      <c r="A15" s="30" t="s">
        <v>32</v>
      </c>
      <c r="B15" s="47"/>
      <c r="C15" s="84">
        <v>2</v>
      </c>
      <c r="D15" s="20">
        <v>8</v>
      </c>
      <c r="E15" s="33">
        <v>5</v>
      </c>
      <c r="F15" s="34">
        <f t="shared" si="0"/>
        <v>0</v>
      </c>
    </row>
    <row r="16" spans="1:6" x14ac:dyDescent="0.2">
      <c r="A16" s="30" t="s">
        <v>33</v>
      </c>
      <c r="B16" s="47"/>
      <c r="C16" s="84"/>
      <c r="D16" s="33">
        <v>0</v>
      </c>
      <c r="E16" s="33"/>
      <c r="F16" s="34">
        <f t="shared" si="0"/>
        <v>0</v>
      </c>
    </row>
    <row r="17" spans="1:8" ht="15.75" customHeight="1" thickBot="1" x14ac:dyDescent="0.25">
      <c r="A17" s="82" t="s">
        <v>17</v>
      </c>
      <c r="B17" s="82"/>
      <c r="C17" s="82"/>
      <c r="D17" s="82"/>
      <c r="E17" s="82"/>
      <c r="F17" s="83"/>
    </row>
    <row r="18" spans="1:8" ht="18.75" thickBot="1" x14ac:dyDescent="0.25">
      <c r="A18" s="73" t="s">
        <v>56</v>
      </c>
      <c r="B18" s="74"/>
      <c r="C18" s="74"/>
      <c r="D18" s="74"/>
      <c r="E18" s="75"/>
      <c r="F18" s="35">
        <f>SUM(F7:F16)</f>
        <v>0</v>
      </c>
      <c r="H18" s="60"/>
    </row>
    <row r="19" spans="1:8" x14ac:dyDescent="0.2">
      <c r="A19" s="25"/>
      <c r="B19" s="21"/>
      <c r="C19" s="21"/>
      <c r="D19" s="21"/>
      <c r="E19" s="21"/>
      <c r="F19" s="21"/>
    </row>
    <row r="20" spans="1:8" x14ac:dyDescent="0.2">
      <c r="A20" s="21"/>
      <c r="B20" s="21"/>
      <c r="C20" s="21"/>
      <c r="D20" s="21"/>
      <c r="E20" s="21"/>
      <c r="F20" s="21"/>
    </row>
    <row r="21" spans="1:8" ht="15" x14ac:dyDescent="0.25">
      <c r="A21" s="26" t="s">
        <v>34</v>
      </c>
      <c r="B21" s="21"/>
      <c r="C21" s="21"/>
      <c r="D21" s="21"/>
      <c r="E21" s="21"/>
      <c r="F21" s="21"/>
    </row>
    <row r="22" spans="1:8" ht="15" x14ac:dyDescent="0.25">
      <c r="A22" s="27" t="s">
        <v>35</v>
      </c>
      <c r="B22" s="27"/>
      <c r="C22" s="27"/>
      <c r="D22" s="27"/>
      <c r="E22" s="27"/>
      <c r="F22" s="21"/>
    </row>
  </sheetData>
  <sheetProtection sheet="1" objects="1" scenarios="1" selectLockedCells="1"/>
  <protectedRanges>
    <protectedRange sqref="B16:C16 B7:B15" name="Invullen prijsformulier"/>
    <protectedRange sqref="C7:C15" name="Invullen prijsformulier_1"/>
  </protectedRanges>
  <mergeCells count="5">
    <mergeCell ref="A1:D1"/>
    <mergeCell ref="A2:D2"/>
    <mergeCell ref="A18:E18"/>
    <mergeCell ref="A3:D3"/>
    <mergeCell ref="A17:F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1" ma:contentTypeDescription="Een nieuw document maken." ma:contentTypeScope="" ma:versionID="080d1af74740aeceaadf14a67f012d1c">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521b8d1ff409f6b457c7d0758a17dfeb"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D0616C-F3F7-44AA-ACF8-B0D460A8D196}">
  <ds:schemaRefs>
    <ds:schemaRef ds:uri="http://schemas.microsoft.com/sharepoint/v3/contenttype/forms"/>
  </ds:schemaRefs>
</ds:datastoreItem>
</file>

<file path=customXml/itemProps2.xml><?xml version="1.0" encoding="utf-8"?>
<ds:datastoreItem xmlns:ds="http://schemas.openxmlformats.org/officeDocument/2006/customXml" ds:itemID="{F4D9845D-67C0-4B75-B8F9-7AF6B6CF5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D3C720-D993-40BA-8623-A5137A0A0D5A}">
  <ds:schemaRefs>
    <ds:schemaRef ds:uri="http://purl.org/dc/terms/"/>
    <ds:schemaRef ds:uri="http://schemas.microsoft.com/office/2006/metadata/properties"/>
    <ds:schemaRef ds:uri="http://schemas.microsoft.com/office/2006/documentManagement/types"/>
    <ds:schemaRef ds:uri="b94ad4c7-3bd4-4ceb-a002-c6b88ed41fb9"/>
    <ds:schemaRef ds:uri="http://purl.org/dc/elements/1.1/"/>
    <ds:schemaRef ds:uri="c589227b-96b1-433f-8f35-a39b9a17b547"/>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Voorblad</vt:lpstr>
      <vt:lpstr>EMVI</vt:lpstr>
      <vt:lpstr>Prijsopgave</vt:lpstr>
      <vt:lpstr>hopla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Karres, Menno</dc:creator>
  <cp:keywords/>
  <dc:description/>
  <cp:lastModifiedBy>Gertjan de Jong</cp:lastModifiedBy>
  <cp:revision/>
  <dcterms:created xsi:type="dcterms:W3CDTF">2021-06-20T12:48:20Z</dcterms:created>
  <dcterms:modified xsi:type="dcterms:W3CDTF">2023-01-31T13:59:34Z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_dlc_DocIdItemGuid">
    <vt:lpwstr>e5cc4120-563f-4caf-a3e5-72e375846847</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y fmtid="{D5CDD505-2E9C-101B-9397-08002B2CF9AE}" pid="7" name="MediaServiceImageTags">
    <vt:lpwstr/>
  </property>
</Properties>
</file>