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kpn1725003-my.sharepoint.com/personal/projecten_iprnormag_nl/Documents/Projecten/Area/101368 Aanbesteding ondergrondse containers/TenderNed/Publicatie 2022-10-31/"/>
    </mc:Choice>
  </mc:AlternateContent>
  <xr:revisionPtr revIDLastSave="0" documentId="8_{FCC0DEEC-670F-4BB0-8FF8-D472C99E8CFB}" xr6:coauthVersionLast="47" xr6:coauthVersionMax="47" xr10:uidLastSave="{00000000-0000-0000-0000-000000000000}"/>
  <bookViews>
    <workbookView xWindow="-120" yWindow="-120" windowWidth="29040" windowHeight="15840" xr2:uid="{5F089F04-4DF7-4FBF-8783-69D5956E3EFE}"/>
  </bookViews>
  <sheets>
    <sheet name="Instructie" sheetId="5" r:id="rId1"/>
    <sheet name="Inschrijfformulier P1 Area" sheetId="2" r:id="rId2"/>
    <sheet name="Inschrijfformulier P2 Assen" sheetId="3" r:id="rId3"/>
  </sheets>
  <externalReferences>
    <externalReference r:id="rId4"/>
    <externalReference r:id="rId5"/>
    <externalReference r:id="rId6"/>
    <externalReference r:id="rId7"/>
  </externalReferences>
  <definedNames>
    <definedName name="Activiteit">'[1]projecten en planning'!$A$122:$A$128</definedName>
    <definedName name="_xlnm.Print_Area" localSheetId="1">'Inschrijfformulier P1 Area'!$A$1:$H$70</definedName>
    <definedName name="_xlnm.Print_Area" localSheetId="2">'Inschrijfformulier P2 Assen'!$A$1:$H$64</definedName>
    <definedName name="_xlnm.Print_Area" localSheetId="0">Instructie!$A$1:$E$16</definedName>
    <definedName name="AREA">'[2]Weeggegevens Overslag T1'!$B$40:$B$49</definedName>
    <definedName name="AVU">'[2]Weeggegevens Overslag T1'!$B$9:$B$36</definedName>
    <definedName name="CBM">'[2]Weeggegevens Overslag T1'!$B$53:$B$60</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4" i="3" l="1"/>
  <c r="F53" i="3"/>
  <c r="F52" i="3"/>
  <c r="F51" i="3"/>
  <c r="F50" i="3"/>
  <c r="F60" i="2" l="1"/>
  <c r="F59" i="2"/>
  <c r="F58" i="2"/>
  <c r="F57" i="2"/>
  <c r="F56" i="2"/>
  <c r="F64" i="2"/>
  <c r="F58" i="3"/>
  <c r="F25" i="2"/>
  <c r="F26" i="2"/>
  <c r="F27" i="2"/>
  <c r="D25" i="3" l="1"/>
  <c r="F25" i="3" s="1"/>
  <c r="D26" i="3"/>
  <c r="F26" i="3" s="1"/>
  <c r="D24" i="3"/>
  <c r="F53" i="2" l="1"/>
  <c r="F52" i="2"/>
  <c r="F51" i="2"/>
  <c r="C44" i="3"/>
  <c r="C33" i="3"/>
  <c r="C28" i="3"/>
  <c r="C21" i="3"/>
  <c r="F37" i="3"/>
  <c r="F38" i="3"/>
  <c r="F39" i="3"/>
  <c r="F40" i="3"/>
  <c r="F41" i="3"/>
  <c r="F42" i="3"/>
  <c r="F43" i="3"/>
  <c r="F36" i="3"/>
  <c r="F32" i="3"/>
  <c r="F31" i="3"/>
  <c r="F27" i="3"/>
  <c r="F24" i="3"/>
  <c r="F19" i="3"/>
  <c r="F20" i="3"/>
  <c r="F18" i="3"/>
  <c r="F37" i="2"/>
  <c r="F38" i="2"/>
  <c r="F39" i="2"/>
  <c r="F40" i="2"/>
  <c r="F41" i="2"/>
  <c r="F42" i="2"/>
  <c r="F43" i="2"/>
  <c r="F44" i="2"/>
  <c r="F36" i="2"/>
  <c r="F32" i="2"/>
  <c r="F31" i="2"/>
  <c r="F33" i="2" s="1"/>
  <c r="F24" i="2"/>
  <c r="F19" i="2"/>
  <c r="F20" i="2"/>
  <c r="F18" i="2"/>
  <c r="F21" i="2" s="1"/>
  <c r="C45" i="2"/>
  <c r="C33" i="2"/>
  <c r="C28" i="2"/>
  <c r="C21" i="2"/>
  <c r="F28" i="2" l="1"/>
  <c r="F28" i="3"/>
  <c r="F45" i="2"/>
  <c r="F33" i="3"/>
  <c r="F44" i="3"/>
  <c r="F21" i="3"/>
  <c r="F59" i="3"/>
  <c r="F47" i="2" l="1"/>
  <c r="F46" i="3"/>
  <c r="F55" i="3"/>
  <c r="F65" i="2" l="1"/>
  <c r="E54" i="2"/>
  <c r="F54" i="2" s="1"/>
  <c r="F61" i="2" l="1"/>
</calcChain>
</file>

<file path=xl/sharedStrings.xml><?xml version="1.0" encoding="utf-8"?>
<sst xmlns="http://schemas.openxmlformats.org/spreadsheetml/2006/main" count="136" uniqueCount="67">
  <si>
    <t>Totaal</t>
  </si>
  <si>
    <t>Onderdeel Levertijd en garantie</t>
  </si>
  <si>
    <t>Levertijd &gt; 50 containers</t>
  </si>
  <si>
    <t>Oplevering binnen 3 maanden na opdracht</t>
  </si>
  <si>
    <t>Oplevering binnen 4 maanden na opdracht</t>
  </si>
  <si>
    <t>Oplevering binnen 5 maanden na opdracht</t>
  </si>
  <si>
    <t>Levertijd &lt; 50 containers</t>
  </si>
  <si>
    <t>Oplevering bestelling &lt; 50 containers</t>
  </si>
  <si>
    <t>Oplevering bestelling &lt; 40 containers</t>
  </si>
  <si>
    <t>Oplevering bestelling &lt; 30 containers</t>
  </si>
  <si>
    <t>Oplevering bestelling &lt; 20 containers</t>
  </si>
  <si>
    <t>Oplevering bestelling &lt; 10 containers</t>
  </si>
  <si>
    <t>Totaal aantal punten voor levertijd</t>
  </si>
  <si>
    <t>Inbouwen van complete IRDC-systemen op niet voorbereide containers</t>
  </si>
  <si>
    <t>Inbouwen van volmeldsystemen (ultrasone vulgraadmeter)</t>
  </si>
  <si>
    <t>Leveren buitenbak</t>
  </si>
  <si>
    <t>Leveren veiligheidsvloer</t>
  </si>
  <si>
    <t>Leveren voetgangersplatform</t>
  </si>
  <si>
    <t>Leveren bodemkleppen</t>
  </si>
  <si>
    <t>Leveren opnamesysteem</t>
  </si>
  <si>
    <t>Hoeveel jaren aanvullende garantie wordt gegeven op systeemcomponenten (maximaal 5 jaar aanvullend, in totaal maximaal 8 jaar garantie)</t>
  </si>
  <si>
    <t>Totaal aantal punten voor garantie</t>
  </si>
  <si>
    <t>Handtekening:</t>
  </si>
  <si>
    <t>Leveren van een complete ondergrondse container (excl. buitenbak) voor OPK</t>
  </si>
  <si>
    <t>Meerprijs 100 liter variant</t>
  </si>
  <si>
    <t xml:space="preserve">Leveren van de buitenbakken incl. veiligheidsvloer op een aan te wijzen locatie (kan depot zijn) </t>
  </si>
  <si>
    <t>Leveren van inwerpzuilen exclusief ingebouwd IRDC systeem, voor glas</t>
  </si>
  <si>
    <t xml:space="preserve">TOTALE INSCHRIJFSOM </t>
  </si>
  <si>
    <t xml:space="preserve">Leveren van de buitenbakken incl. veiligheidsvloer op een aan te wijzen locatie (depot of op locatie) </t>
  </si>
  <si>
    <t xml:space="preserve">Inschrijver is verantwoordelijk voor een zorgvuldige invulling van alle relevante invulvelden (geel gearceerd).  </t>
  </si>
  <si>
    <t>Inschrijver</t>
  </si>
  <si>
    <t>Naam inschrijver:</t>
  </si>
  <si>
    <t>&lt;NAAM INSCHRIJVER&gt;</t>
  </si>
  <si>
    <t>Naam en functie ondergetekende:</t>
  </si>
  <si>
    <t>&lt;NAAM EN FUNCTIE ONDERGETEKENDE&gt;</t>
  </si>
  <si>
    <t>Datum:</t>
  </si>
  <si>
    <t>&lt;DATUM&gt;</t>
  </si>
  <si>
    <t>&lt;HANDTEKENING&gt;</t>
  </si>
  <si>
    <t>Levering en gebruiksklaar opleveren van ondergrondse containers voor restafval, PMD, textiel</t>
  </si>
  <si>
    <t>Levering en gebruiksklaar opleveren van ondergrondse containers voor glas</t>
  </si>
  <si>
    <t>Levering en gebruiksklaar opleveren van ondergrondse containers voor OPK</t>
  </si>
  <si>
    <t>Leveren en/of inbouwen van losse componenten</t>
  </si>
  <si>
    <r>
      <t xml:space="preserve">Oplevering binnen 6 maanden na opdracht (dit getal wordt berekend, </t>
    </r>
    <r>
      <rPr>
        <sz val="10"/>
        <color indexed="10"/>
        <rFont val="Verdana"/>
        <family val="2"/>
      </rPr>
      <t>het totaal = 100 containers</t>
    </r>
    <r>
      <rPr>
        <sz val="10"/>
        <color indexed="8"/>
        <rFont val="Verdana"/>
        <family val="2"/>
      </rPr>
      <t>)</t>
    </r>
  </si>
  <si>
    <t>Prijs per eenheid</t>
  </si>
  <si>
    <t>Leveren van inwerpzuilen exclusief ingebouwd IRDC systeem voor glas</t>
  </si>
  <si>
    <t>Aanvullende garantie</t>
  </si>
  <si>
    <t>Aantal oc's</t>
  </si>
  <si>
    <t>Aantal wk.</t>
  </si>
  <si>
    <t xml:space="preserve">Aanvullende garantie </t>
  </si>
  <si>
    <t>Leveren van de buitenbakken incl. veiligheidsvloer op een nader aan te wijzen locatie</t>
  </si>
  <si>
    <t>Meerprijs 110 liter variant</t>
  </si>
  <si>
    <t>Inschrijfformulier perceel 1: Area Reiniging</t>
  </si>
  <si>
    <t>Inschrijfformulier perceel 2: Gemeente Assen</t>
  </si>
  <si>
    <t>Door ondertekening van onderhavig inschrijfformulier verklaart de inschrijver zich bereid en in staat de diensten en goederen te leveren conform de eisen gesteld in de aanbestedingsdocumenten en de Nota’s van Inlichtingen.
De opgave van garantiewaarden en levertijden op het inschrijfbiljet is niet vrijblijvend. Indien opdrachtnemer op enig moment gedurende de looptijd van de overeenkomst of daarna (indien van toepassing) niet voldoet aan de garantiewaarden zal een boete van kracht zijn ter hoogte van 1,5 * het bij inschrijving genoten EMVI-voordeel. Het EMVI-voordeel is het aantal punten dat bij de beoordeling is toegekend op grond van uw inschrijving. Het aantal punten wordt omgezet in euro’s volgens de relatie 5 punten = 1% van de Inschrijfprijs.</t>
  </si>
  <si>
    <t>Aanbesteding leveren ondergrondse containers Area + gemeente Assen: Instructie invullen inschrijfformulier</t>
  </si>
  <si>
    <t>Onderhavig document betreft het inschrijfformulier behorende bij de aanbesteding leveren ondergrondse containers Area + gemeente Assen.</t>
  </si>
  <si>
    <t xml:space="preserve">Het inschrijfformulier betreft een rekenkundige exercitie waarbij de vermelde aantallen niet overeen hoeven te komen met de daadwerkelijke afname van aanbestedende dienst. De gekozen aantallen zijn indicatief en hier kunnen geen rechten aan worden ontleend. De tarieven welke aangeboden worden door inschrijver op het  inschrijfformulier zijn onafhankelijk van het aantal containers welke aanbestedende dienst gedurende de looptijd van de overeenkomt bestelt bij inschrijver.  </t>
  </si>
  <si>
    <t>Instructies voor het invullen van inschrijfformulier:</t>
  </si>
  <si>
    <t>1. U dient het inschrijfformulier in te vullen. Deze dient u vervolgens te printen en rechtsgeldig te ondertekenen, en vervolgens gescand als pdf in te dienen.</t>
  </si>
  <si>
    <t>3. Inschrijver vult in het inschrijfformulier een tarief voor de betreffende dienstverlening, zijnde een bedrag c.q. prijs per eenheid of prijs per eenheid per jaar in euro's. De genoemde tarieven zijn exclusief BTW en inclusief alle kosten ten behoeve van de dienstverlening zoals beschreven in de aanbestedingsdocumenten.</t>
  </si>
  <si>
    <t>2. De som van de individuele prijzen van de losse onderdelen bedraagt maximaal de eenheidsprijs van een complete ondergrondse container + 10%.</t>
  </si>
  <si>
    <t>Leveren van een complete ondergrondse container (excl. buitenbak en veiligheidsvloer en inclusief IRDC-systeem) voor restafval, PMD, textiel</t>
  </si>
  <si>
    <t>Leveren van inwerpzuilen exclusief ingebouwd IRDC systeem, voor rest, PMD, textiel, OPK</t>
  </si>
  <si>
    <t xml:space="preserve">Leveren van een complete ondergrondse container (excl. buitenbak en veiligheidsvloer en inclusief IRDC-systeem) voor restafval, PMD, textiel </t>
  </si>
  <si>
    <t xml:space="preserve">Leveren van een complete ondergrondse container (5 m3, excl. buitenbak) voor glas (Mono i.r.t. kleuren scheiding) </t>
  </si>
  <si>
    <t xml:space="preserve">Leveren van een complete ondergrondse container (5 m3, excl. buitenbak) voor glas (Duo i.r.t. kleuren scheiding) </t>
  </si>
  <si>
    <t xml:space="preserve">Leveren van een complete ondergrondse container (5 m3, excl. buitenbak) voor glas (Trio i.r.t. kleuren scheiding)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</si>
</sst>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quot; jaar&quot;"/>
    <numFmt numFmtId="166" formatCode="&quot;€&quot;\ #,##0.00_-"/>
    <numFmt numFmtId="167" formatCode="_ &quot;€&quot;\ * #,##0_ ;_ &quot;€&quot;\ * \-#,##0_ ;_ &quot;€&quot;\ * &quot;-&quot;??_ ;_ @_ "/>
  </numFmts>
  <fonts count="23" x14ac:knownFonts="1">
    <font>
      <sz val="10"/>
      <color theme="1"/>
      <name val="Century Gothic"/>
      <family val="2"/>
    </font>
    <font>
      <sz val="11"/>
      <color theme="1"/>
      <name val="Calibri"/>
      <family val="2"/>
      <scheme val="minor"/>
    </font>
    <font>
      <sz val="11"/>
      <color theme="1"/>
      <name val="Calibri"/>
      <family val="2"/>
      <scheme val="minor"/>
    </font>
    <font>
      <sz val="10"/>
      <color theme="1"/>
      <name val="Century Gothic"/>
      <family val="2"/>
    </font>
    <font>
      <b/>
      <sz val="12"/>
      <color indexed="8"/>
      <name val="Verdana"/>
      <family val="2"/>
    </font>
    <font>
      <b/>
      <sz val="8"/>
      <color indexed="8"/>
      <name val="Verdana"/>
      <family val="2"/>
    </font>
    <font>
      <sz val="8"/>
      <color indexed="8"/>
      <name val="Verdana"/>
      <family val="2"/>
    </font>
    <font>
      <sz val="9"/>
      <color theme="1"/>
      <name val="Verdana"/>
      <family val="2"/>
    </font>
    <font>
      <b/>
      <sz val="9"/>
      <color theme="1"/>
      <name val="Verdana"/>
      <family val="2"/>
    </font>
    <font>
      <b/>
      <sz val="10"/>
      <color indexed="8"/>
      <name val="Verdana"/>
      <family val="2"/>
    </font>
    <font>
      <sz val="10"/>
      <color indexed="8"/>
      <name val="Verdana"/>
      <family val="2"/>
    </font>
    <font>
      <sz val="10"/>
      <color theme="1"/>
      <name val="Verdana"/>
      <family val="2"/>
    </font>
    <font>
      <sz val="11"/>
      <color theme="1"/>
      <name val="Verdana"/>
      <family val="2"/>
    </font>
    <font>
      <b/>
      <sz val="14"/>
      <color theme="1"/>
      <name val="Verdana"/>
      <family val="2"/>
    </font>
    <font>
      <b/>
      <sz val="10"/>
      <color theme="1"/>
      <name val="Verdana"/>
      <family val="2"/>
    </font>
    <font>
      <b/>
      <sz val="18"/>
      <color theme="0"/>
      <name val="Verdana"/>
      <family val="2"/>
    </font>
    <font>
      <sz val="9"/>
      <name val="Verdana"/>
      <family val="2"/>
    </font>
    <font>
      <sz val="10"/>
      <color theme="0"/>
      <name val="Verdana"/>
      <family val="2"/>
    </font>
    <font>
      <b/>
      <sz val="16"/>
      <color theme="0"/>
      <name val="Verdana"/>
      <family val="2"/>
    </font>
    <font>
      <b/>
      <sz val="10"/>
      <color theme="0"/>
      <name val="Verdana"/>
      <family val="2"/>
    </font>
    <font>
      <sz val="10"/>
      <color indexed="10"/>
      <name val="Verdana"/>
      <family val="2"/>
    </font>
    <font>
      <i/>
      <sz val="10"/>
      <name val="Verdana"/>
      <family val="2"/>
    </font>
    <font>
      <sz val="1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indexed="13"/>
        <bgColor indexed="64"/>
      </patternFill>
    </fill>
    <fill>
      <patternFill patternType="solid">
        <fgColor theme="0"/>
        <bgColor indexed="64"/>
      </patternFill>
    </fill>
    <fill>
      <patternFill patternType="solid">
        <fgColor theme="5" tint="-0.249977111117893"/>
        <bgColor indexed="64"/>
      </patternFill>
    </fill>
  </fills>
  <borders count="9">
    <border>
      <left/>
      <right/>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top style="medium">
        <color indexed="64"/>
      </top>
      <bottom style="medium">
        <color indexed="64"/>
      </bottom>
      <diagonal/>
    </border>
  </borders>
  <cellStyleXfs count="4">
    <xf numFmtId="0" fontId="0" fillId="0" borderId="0"/>
    <xf numFmtId="44" fontId="3" fillId="0" borderId="0" applyFont="0" applyFill="0" applyBorder="0" applyAlignment="0" applyProtection="0"/>
    <xf numFmtId="0" fontId="2" fillId="0" borderId="0"/>
    <xf numFmtId="0" fontId="1" fillId="0" borderId="0"/>
  </cellStyleXfs>
  <cellXfs count="108">
    <xf numFmtId="0" fontId="0" fillId="0" borderId="0" xfId="0"/>
    <xf numFmtId="0" fontId="11" fillId="2" borderId="0" xfId="3" applyFont="1" applyFill="1"/>
    <xf numFmtId="0" fontId="12" fillId="0" borderId="0" xfId="3" applyFont="1"/>
    <xf numFmtId="0" fontId="11" fillId="0" borderId="0" xfId="3" applyFont="1"/>
    <xf numFmtId="0" fontId="12" fillId="0" borderId="0" xfId="3" applyFont="1" applyAlignment="1">
      <alignment wrapText="1"/>
    </xf>
    <xf numFmtId="0" fontId="14" fillId="0" borderId="0" xfId="3" applyFont="1"/>
    <xf numFmtId="0" fontId="13" fillId="6" borderId="3" xfId="3" applyFont="1" applyFill="1" applyBorder="1" applyAlignment="1">
      <alignment vertical="top" wrapText="1"/>
    </xf>
    <xf numFmtId="0" fontId="11" fillId="0" borderId="0" xfId="3" applyFont="1" applyAlignment="1">
      <alignment vertical="center"/>
    </xf>
    <xf numFmtId="0" fontId="7" fillId="0" borderId="6" xfId="3" applyFont="1" applyBorder="1" applyAlignment="1">
      <alignment vertical="top" wrapText="1"/>
    </xf>
    <xf numFmtId="0" fontId="7" fillId="6" borderId="7" xfId="2" applyFont="1" applyFill="1" applyBorder="1" applyAlignment="1">
      <alignment vertical="center" wrapText="1"/>
    </xf>
    <xf numFmtId="0" fontId="8" fillId="6" borderId="7" xfId="2" applyFont="1" applyFill="1" applyBorder="1" applyAlignment="1">
      <alignment wrapText="1"/>
    </xf>
    <xf numFmtId="0" fontId="7" fillId="6" borderId="7" xfId="2" applyFont="1" applyFill="1" applyBorder="1" applyAlignment="1">
      <alignment wrapText="1"/>
    </xf>
    <xf numFmtId="0" fontId="16" fillId="0" borderId="2" xfId="2" applyFont="1" applyBorder="1" applyAlignment="1">
      <alignment wrapText="1"/>
    </xf>
    <xf numFmtId="0" fontId="18" fillId="7" borderId="3" xfId="0" applyFont="1" applyFill="1" applyBorder="1" applyAlignment="1">
      <alignment horizontal="center" vertical="top" wrapText="1"/>
    </xf>
    <xf numFmtId="164" fontId="10" fillId="5" borderId="3" xfId="0" applyNumberFormat="1" applyFont="1" applyFill="1" applyBorder="1" applyAlignment="1" applyProtection="1">
      <alignment horizontal="center" vertical="center"/>
      <protection locked="0"/>
    </xf>
    <xf numFmtId="165" fontId="11" fillId="4" borderId="3" xfId="0" applyNumberFormat="1" applyFont="1" applyFill="1" applyBorder="1" applyAlignment="1" applyProtection="1">
      <alignment horizontal="center" vertical="center"/>
      <protection locked="0"/>
    </xf>
    <xf numFmtId="0" fontId="11" fillId="0" borderId="0" xfId="0" applyFont="1" applyProtection="1"/>
    <xf numFmtId="0" fontId="6" fillId="0" borderId="0" xfId="0" applyFont="1" applyProtection="1"/>
    <xf numFmtId="0" fontId="11" fillId="2" borderId="0" xfId="3" applyFont="1" applyFill="1" applyProtection="1"/>
    <xf numFmtId="0" fontId="12" fillId="0" borderId="0" xfId="3" applyFont="1" applyProtection="1"/>
    <xf numFmtId="0" fontId="11" fillId="0" borderId="0" xfId="3" applyFont="1" applyProtection="1"/>
    <xf numFmtId="0" fontId="12" fillId="0" borderId="0" xfId="3" applyFont="1" applyAlignment="1" applyProtection="1">
      <alignment wrapText="1"/>
    </xf>
    <xf numFmtId="0" fontId="13" fillId="6" borderId="8" xfId="3" applyFont="1" applyFill="1" applyBorder="1" applyAlignment="1" applyProtection="1">
      <alignment vertical="top" wrapText="1"/>
    </xf>
    <xf numFmtId="0" fontId="11" fillId="0" borderId="1" xfId="3" applyFont="1" applyBorder="1" applyProtection="1"/>
    <xf numFmtId="0" fontId="6" fillId="0" borderId="4" xfId="0" applyFont="1" applyBorder="1" applyProtection="1"/>
    <xf numFmtId="0" fontId="14" fillId="0" borderId="0" xfId="3" applyFont="1" applyProtection="1"/>
    <xf numFmtId="0" fontId="4" fillId="0" borderId="0" xfId="0" applyFont="1" applyAlignment="1" applyProtection="1">
      <alignment horizontal="left" vertical="center" wrapText="1"/>
    </xf>
    <xf numFmtId="0" fontId="5" fillId="0" borderId="0" xfId="0" applyFont="1" applyAlignment="1" applyProtection="1">
      <alignment horizontal="center" wrapText="1"/>
    </xf>
    <xf numFmtId="0" fontId="19" fillId="7" borderId="8" xfId="0" applyFont="1" applyFill="1" applyBorder="1" applyAlignment="1" applyProtection="1">
      <alignment horizontal="left" vertical="top" wrapText="1"/>
    </xf>
    <xf numFmtId="0" fontId="19" fillId="7" borderId="1" xfId="0" applyFont="1" applyFill="1" applyBorder="1" applyAlignment="1" applyProtection="1">
      <alignment horizontal="left" vertical="top" wrapText="1"/>
    </xf>
    <xf numFmtId="0" fontId="19" fillId="7" borderId="4" xfId="0" applyFont="1" applyFill="1" applyBorder="1" applyAlignment="1" applyProtection="1">
      <alignment horizontal="left" vertical="top" wrapText="1"/>
    </xf>
    <xf numFmtId="0" fontId="11" fillId="2" borderId="0" xfId="0" applyFont="1" applyFill="1" applyProtection="1"/>
    <xf numFmtId="0" fontId="19" fillId="7" borderId="3" xfId="0" applyFont="1" applyFill="1" applyBorder="1" applyAlignment="1" applyProtection="1">
      <alignment horizontal="left" vertical="center" wrapText="1"/>
    </xf>
    <xf numFmtId="0" fontId="11" fillId="0" borderId="0" xfId="0" applyFont="1" applyAlignment="1" applyProtection="1">
      <alignment vertical="center"/>
    </xf>
    <xf numFmtId="0" fontId="19" fillId="7" borderId="3" xfId="0" applyFont="1" applyFill="1" applyBorder="1" applyAlignment="1" applyProtection="1">
      <alignment vertical="top" wrapText="1"/>
    </xf>
    <xf numFmtId="0" fontId="19" fillId="7" borderId="3" xfId="0" applyFont="1" applyFill="1" applyBorder="1" applyAlignment="1" applyProtection="1">
      <alignment horizontal="center" vertical="center" wrapText="1"/>
    </xf>
    <xf numFmtId="0" fontId="19" fillId="7" borderId="3" xfId="0" applyFont="1" applyFill="1" applyBorder="1" applyAlignment="1" applyProtection="1">
      <alignment horizontal="right" vertical="center" wrapText="1"/>
    </xf>
    <xf numFmtId="0" fontId="10" fillId="0" borderId="3" xfId="0" applyFont="1" applyBorder="1" applyAlignment="1" applyProtection="1">
      <alignment vertical="center" wrapText="1"/>
    </xf>
    <xf numFmtId="0" fontId="10" fillId="3" borderId="3" xfId="0" applyFont="1" applyFill="1" applyBorder="1" applyAlignment="1" applyProtection="1">
      <alignment horizontal="center" vertical="center" wrapText="1"/>
    </xf>
    <xf numFmtId="166" fontId="10" fillId="0" borderId="3" xfId="0" applyNumberFormat="1" applyFont="1" applyBorder="1" applyAlignment="1" applyProtection="1">
      <alignment vertical="center" wrapText="1"/>
    </xf>
    <xf numFmtId="0" fontId="10" fillId="0" borderId="3" xfId="0" applyFont="1" applyBorder="1" applyAlignment="1" applyProtection="1">
      <alignment vertical="center"/>
    </xf>
    <xf numFmtId="0" fontId="19" fillId="7" borderId="8" xfId="0" applyFont="1" applyFill="1" applyBorder="1" applyAlignment="1" applyProtection="1"/>
    <xf numFmtId="0" fontId="17" fillId="7" borderId="1" xfId="0" applyFont="1" applyFill="1" applyBorder="1" applyAlignment="1" applyProtection="1">
      <alignment horizontal="center" wrapText="1"/>
    </xf>
    <xf numFmtId="166" fontId="19" fillId="7" borderId="1" xfId="0" applyNumberFormat="1" applyFont="1" applyFill="1" applyBorder="1" applyAlignment="1" applyProtection="1">
      <alignment wrapText="1"/>
    </xf>
    <xf numFmtId="166" fontId="19" fillId="7" borderId="4" xfId="0" applyNumberFormat="1" applyFont="1" applyFill="1" applyBorder="1" applyAlignment="1" applyProtection="1">
      <alignment wrapText="1"/>
    </xf>
    <xf numFmtId="0" fontId="10" fillId="0" borderId="5" xfId="0" applyFont="1" applyBorder="1" applyAlignment="1" applyProtection="1">
      <alignment horizontal="center" wrapText="1"/>
    </xf>
    <xf numFmtId="0" fontId="10" fillId="0" borderId="3" xfId="0" applyFont="1" applyBorder="1" applyAlignment="1" applyProtection="1">
      <alignment vertical="top" wrapText="1"/>
    </xf>
    <xf numFmtId="0" fontId="19" fillId="7" borderId="8" xfId="0" applyFont="1" applyFill="1" applyBorder="1" applyProtection="1"/>
    <xf numFmtId="0" fontId="19" fillId="7" borderId="1" xfId="0" applyFont="1" applyFill="1" applyBorder="1" applyProtection="1"/>
    <xf numFmtId="166" fontId="19" fillId="7" borderId="1" xfId="0" applyNumberFormat="1" applyFont="1" applyFill="1" applyBorder="1" applyAlignment="1" applyProtection="1"/>
    <xf numFmtId="0" fontId="9" fillId="0" borderId="0" xfId="0" applyFont="1" applyProtection="1"/>
    <xf numFmtId="166" fontId="9" fillId="0" borderId="0" xfId="0" applyNumberFormat="1" applyFont="1" applyAlignment="1" applyProtection="1">
      <alignment horizontal="right"/>
    </xf>
    <xf numFmtId="0" fontId="19" fillId="7" borderId="3" xfId="0" applyFont="1" applyFill="1" applyBorder="1" applyAlignment="1" applyProtection="1">
      <alignment horizontal="center" wrapText="1"/>
    </xf>
    <xf numFmtId="0" fontId="19" fillId="7" borderId="8" xfId="0" applyFont="1" applyFill="1" applyBorder="1" applyAlignment="1" applyProtection="1">
      <alignment wrapText="1"/>
    </xf>
    <xf numFmtId="0" fontId="17" fillId="7" borderId="4" xfId="0" applyFont="1" applyFill="1" applyBorder="1" applyProtection="1"/>
    <xf numFmtId="4" fontId="10" fillId="0" borderId="3" xfId="0" applyNumberFormat="1" applyFont="1" applyBorder="1" applyAlignment="1" applyProtection="1">
      <alignment horizontal="right" wrapText="1"/>
    </xf>
    <xf numFmtId="3" fontId="14" fillId="0" borderId="3" xfId="0" applyNumberFormat="1" applyFont="1" applyBorder="1" applyAlignment="1" applyProtection="1">
      <alignment horizontal="center" wrapText="1"/>
    </xf>
    <xf numFmtId="0" fontId="17" fillId="0" borderId="0" xfId="0" applyFont="1" applyFill="1" applyProtection="1"/>
    <xf numFmtId="0" fontId="19" fillId="7" borderId="1" xfId="0" applyFont="1" applyFill="1" applyBorder="1" applyAlignment="1" applyProtection="1">
      <alignment horizontal="left" wrapText="1"/>
    </xf>
    <xf numFmtId="4" fontId="19" fillId="7" borderId="4" xfId="0" applyNumberFormat="1" applyFont="1" applyFill="1" applyBorder="1" applyAlignment="1" applyProtection="1">
      <alignment horizontal="right" wrapText="1"/>
    </xf>
    <xf numFmtId="0" fontId="10" fillId="0" borderId="0" xfId="0" applyFont="1" applyAlignment="1" applyProtection="1">
      <alignment horizontal="center" wrapText="1"/>
    </xf>
    <xf numFmtId="0" fontId="10" fillId="0" borderId="3" xfId="0" applyFont="1" applyBorder="1" applyAlignment="1" applyProtection="1">
      <alignment vertical="center" wrapText="1"/>
    </xf>
    <xf numFmtId="4" fontId="10" fillId="0" borderId="3" xfId="0" applyNumberFormat="1" applyFont="1" applyBorder="1" applyAlignment="1" applyProtection="1">
      <alignment horizontal="right" vertical="center" wrapText="1"/>
    </xf>
    <xf numFmtId="0" fontId="9" fillId="0" borderId="0" xfId="0" applyFont="1" applyAlignment="1" applyProtection="1">
      <alignment wrapText="1"/>
    </xf>
    <xf numFmtId="166" fontId="9" fillId="0" borderId="0" xfId="0" applyNumberFormat="1" applyFont="1" applyAlignment="1" applyProtection="1">
      <alignment horizontal="right" wrapText="1"/>
    </xf>
    <xf numFmtId="0" fontId="5" fillId="0" borderId="0" xfId="0" applyFont="1" applyProtection="1"/>
    <xf numFmtId="166" fontId="5" fillId="0" borderId="0" xfId="0" applyNumberFormat="1" applyFont="1" applyAlignment="1" applyProtection="1">
      <alignment horizontal="right"/>
    </xf>
    <xf numFmtId="0" fontId="10" fillId="4" borderId="3" xfId="0" applyFont="1" applyFill="1" applyBorder="1" applyAlignment="1" applyProtection="1">
      <alignment horizontal="center" wrapText="1"/>
      <protection locked="0"/>
    </xf>
    <xf numFmtId="0" fontId="11" fillId="4" borderId="3" xfId="0" applyFont="1" applyFill="1" applyBorder="1" applyAlignment="1" applyProtection="1">
      <alignment horizontal="center" wrapText="1"/>
      <protection locked="0"/>
    </xf>
    <xf numFmtId="167" fontId="11" fillId="0" borderId="0" xfId="1" applyNumberFormat="1" applyFont="1" applyProtection="1"/>
    <xf numFmtId="0" fontId="17" fillId="0" borderId="0" xfId="0" applyFont="1" applyProtection="1"/>
    <xf numFmtId="0" fontId="19" fillId="7" borderId="3" xfId="0" applyFont="1" applyFill="1" applyBorder="1" applyAlignment="1" applyProtection="1">
      <alignment horizontal="left" wrapText="1"/>
    </xf>
    <xf numFmtId="4" fontId="19" fillId="7" borderId="3" xfId="0" applyNumberFormat="1" applyFont="1" applyFill="1" applyBorder="1" applyAlignment="1" applyProtection="1">
      <alignment horizontal="right" wrapText="1"/>
    </xf>
    <xf numFmtId="0" fontId="19" fillId="7" borderId="3" xfId="0" applyFont="1" applyFill="1" applyBorder="1" applyAlignment="1" applyProtection="1">
      <alignment horizontal="left" vertical="top" wrapText="1"/>
    </xf>
    <xf numFmtId="0" fontId="9" fillId="0" borderId="0" xfId="0" applyFont="1" applyAlignment="1" applyProtection="1">
      <alignment horizontal="left" vertical="center" wrapText="1"/>
    </xf>
    <xf numFmtId="0" fontId="9" fillId="0" borderId="0" xfId="0" applyFont="1" applyAlignment="1" applyProtection="1">
      <alignment horizontal="center" wrapText="1"/>
    </xf>
    <xf numFmtId="0" fontId="10" fillId="0" borderId="3" xfId="0" applyFont="1" applyBorder="1" applyAlignment="1" applyProtection="1">
      <alignment vertical="center" wrapText="1"/>
    </xf>
    <xf numFmtId="0" fontId="16" fillId="6" borderId="7" xfId="2" applyFont="1" applyFill="1" applyBorder="1" applyAlignment="1">
      <alignment wrapText="1"/>
    </xf>
    <xf numFmtId="0" fontId="10" fillId="0" borderId="3" xfId="0" applyFont="1" applyBorder="1" applyAlignment="1" applyProtection="1">
      <alignment vertical="center" wrapText="1"/>
    </xf>
    <xf numFmtId="0" fontId="10" fillId="0" borderId="3" xfId="0" applyFont="1" applyBorder="1" applyAlignment="1" applyProtection="1">
      <alignment vertical="center" wrapText="1"/>
    </xf>
    <xf numFmtId="0" fontId="22" fillId="0" borderId="0" xfId="0" applyFont="1" applyProtection="1"/>
    <xf numFmtId="0" fontId="22" fillId="0" borderId="0" xfId="0" applyFont="1" applyAlignment="1" applyProtection="1">
      <alignment horizontal="right"/>
    </xf>
    <xf numFmtId="0" fontId="22" fillId="0" borderId="0" xfId="0" applyFont="1" applyFill="1" applyProtection="1"/>
    <xf numFmtId="167" fontId="22" fillId="0" borderId="0" xfId="1" applyNumberFormat="1" applyFont="1" applyProtection="1"/>
    <xf numFmtId="0" fontId="17" fillId="0" borderId="0" xfId="0" applyFont="1" applyAlignment="1" applyProtection="1">
      <alignment horizontal="right"/>
    </xf>
    <xf numFmtId="2" fontId="17" fillId="0" borderId="0" xfId="0" applyNumberFormat="1" applyFont="1" applyProtection="1"/>
    <xf numFmtId="0" fontId="10" fillId="0" borderId="1" xfId="0" applyFont="1" applyBorder="1" applyAlignment="1" applyProtection="1">
      <alignment horizontal="center" wrapText="1"/>
    </xf>
    <xf numFmtId="0" fontId="19" fillId="7" borderId="3" xfId="0" applyFont="1" applyFill="1" applyBorder="1" applyAlignment="1" applyProtection="1">
      <alignment wrapText="1"/>
    </xf>
    <xf numFmtId="0" fontId="17" fillId="7" borderId="3" xfId="0" applyFont="1" applyFill="1" applyBorder="1" applyProtection="1"/>
    <xf numFmtId="0" fontId="10" fillId="0" borderId="3" xfId="0" applyFont="1" applyBorder="1" applyAlignment="1" applyProtection="1">
      <alignment wrapText="1"/>
    </xf>
    <xf numFmtId="0" fontId="11" fillId="0" borderId="3" xfId="0" applyFont="1" applyBorder="1" applyProtection="1"/>
    <xf numFmtId="0" fontId="10" fillId="0" borderId="3" xfId="0" applyFont="1" applyBorder="1" applyAlignment="1" applyProtection="1">
      <alignment vertical="center" wrapText="1"/>
    </xf>
    <xf numFmtId="0" fontId="11" fillId="0" borderId="3" xfId="0" applyFont="1" applyBorder="1" applyAlignment="1" applyProtection="1">
      <alignment vertical="center"/>
    </xf>
    <xf numFmtId="0" fontId="19" fillId="7" borderId="8" xfId="0" applyFont="1" applyFill="1" applyBorder="1" applyAlignment="1" applyProtection="1">
      <alignment horizontal="left" wrapText="1"/>
    </xf>
    <xf numFmtId="0" fontId="19" fillId="7" borderId="1" xfId="0" applyFont="1" applyFill="1" applyBorder="1" applyAlignment="1" applyProtection="1">
      <alignment horizontal="left" wrapText="1"/>
    </xf>
    <xf numFmtId="0" fontId="21" fillId="6" borderId="8" xfId="0" applyFont="1" applyFill="1" applyBorder="1" applyAlignment="1" applyProtection="1">
      <alignment horizontal="left" vertical="top" wrapText="1"/>
    </xf>
    <xf numFmtId="0" fontId="21" fillId="6" borderId="1" xfId="0" applyFont="1" applyFill="1" applyBorder="1" applyAlignment="1" applyProtection="1">
      <alignment horizontal="left" vertical="top" wrapText="1"/>
    </xf>
    <xf numFmtId="0" fontId="21" fillId="6" borderId="4" xfId="0" applyFont="1" applyFill="1" applyBorder="1" applyAlignment="1" applyProtection="1">
      <alignment horizontal="left" vertical="top" wrapText="1"/>
    </xf>
    <xf numFmtId="0" fontId="15" fillId="7" borderId="8" xfId="0" applyFont="1" applyFill="1" applyBorder="1" applyAlignment="1" applyProtection="1">
      <alignment horizontal="center" vertical="top"/>
    </xf>
    <xf numFmtId="0" fontId="15" fillId="7" borderId="1" xfId="0" applyFont="1" applyFill="1" applyBorder="1" applyAlignment="1" applyProtection="1">
      <alignment horizontal="center" vertical="top"/>
    </xf>
    <xf numFmtId="0" fontId="15" fillId="7" borderId="4" xfId="0" applyFont="1" applyFill="1" applyBorder="1" applyAlignment="1" applyProtection="1">
      <alignment horizontal="center" vertical="top"/>
    </xf>
    <xf numFmtId="0" fontId="11" fillId="4" borderId="8" xfId="0" applyFont="1" applyFill="1" applyBorder="1" applyAlignment="1" applyProtection="1">
      <alignment horizontal="center" vertical="center"/>
      <protection locked="0"/>
    </xf>
    <xf numFmtId="0" fontId="11" fillId="4" borderId="1" xfId="0" applyFont="1" applyFill="1" applyBorder="1" applyAlignment="1" applyProtection="1">
      <alignment horizontal="center" vertical="center"/>
      <protection locked="0"/>
    </xf>
    <xf numFmtId="0" fontId="11" fillId="4" borderId="4" xfId="0" applyFont="1" applyFill="1" applyBorder="1" applyAlignment="1" applyProtection="1">
      <alignment horizontal="center" vertical="center"/>
      <protection locked="0"/>
    </xf>
    <xf numFmtId="0" fontId="15" fillId="7" borderId="8" xfId="0" applyFont="1" applyFill="1" applyBorder="1" applyAlignment="1" applyProtection="1">
      <alignment horizontal="center" vertical="center" wrapText="1"/>
    </xf>
    <xf numFmtId="0" fontId="15" fillId="7" borderId="1" xfId="0" applyFont="1" applyFill="1" applyBorder="1" applyAlignment="1" applyProtection="1">
      <alignment horizontal="center" vertical="center" wrapText="1"/>
    </xf>
    <xf numFmtId="0" fontId="15" fillId="7" borderId="4" xfId="0" applyFont="1" applyFill="1" applyBorder="1" applyAlignment="1" applyProtection="1">
      <alignment horizontal="center" vertical="center" wrapText="1"/>
    </xf>
    <xf numFmtId="0" fontId="19" fillId="7" borderId="3" xfId="0" applyFont="1" applyFill="1" applyBorder="1" applyAlignment="1" applyProtection="1">
      <alignment horizontal="left" wrapText="1"/>
    </xf>
  </cellXfs>
  <cellStyles count="4">
    <cellStyle name="Standaard" xfId="0" builtinId="0"/>
    <cellStyle name="Standaard 2" xfId="2" xr:uid="{FCEAB057-6EBB-4D35-B965-7D176EEF7147}"/>
    <cellStyle name="Standaard 3" xfId="3" xr:uid="{AC5E53D1-1CA3-4B5C-9B6B-EFC73B1E45AB}"/>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5003062</xdr:colOff>
      <xdr:row>1</xdr:row>
      <xdr:rowOff>95251</xdr:rowOff>
    </xdr:from>
    <xdr:to>
      <xdr:col>2</xdr:col>
      <xdr:colOff>7255094</xdr:colOff>
      <xdr:row>1</xdr:row>
      <xdr:rowOff>590551</xdr:rowOff>
    </xdr:to>
    <xdr:pic>
      <xdr:nvPicPr>
        <xdr:cNvPr id="2" name="Afbeelding 1">
          <a:extLst>
            <a:ext uri="{FF2B5EF4-FFF2-40B4-BE49-F238E27FC236}">
              <a16:creationId xmlns:a16="http://schemas.microsoft.com/office/drawing/2014/main" id="{3BFF6CCB-3BF2-4819-AC49-17F1662E8238}"/>
            </a:ext>
          </a:extLst>
        </xdr:cNvPr>
        <xdr:cNvPicPr>
          <a:picLocks noChangeAspect="1"/>
        </xdr:cNvPicPr>
      </xdr:nvPicPr>
      <xdr:blipFill>
        <a:blip xmlns:r="http://schemas.openxmlformats.org/officeDocument/2006/relationships" r:embed="rId1"/>
        <a:stretch>
          <a:fillRect/>
        </a:stretch>
      </xdr:blipFill>
      <xdr:spPr>
        <a:xfrm>
          <a:off x="5365012" y="295276"/>
          <a:ext cx="2252032" cy="495300"/>
        </a:xfrm>
        <a:prstGeom prst="rect">
          <a:avLst/>
        </a:prstGeom>
      </xdr:spPr>
    </xdr:pic>
    <xdr:clientData/>
  </xdr:twoCellAnchor>
  <xdr:twoCellAnchor editAs="oneCell">
    <xdr:from>
      <xdr:col>2</xdr:col>
      <xdr:colOff>28575</xdr:colOff>
      <xdr:row>1</xdr:row>
      <xdr:rowOff>19050</xdr:rowOff>
    </xdr:from>
    <xdr:to>
      <xdr:col>2</xdr:col>
      <xdr:colOff>973987</xdr:colOff>
      <xdr:row>1</xdr:row>
      <xdr:rowOff>616884</xdr:rowOff>
    </xdr:to>
    <xdr:pic>
      <xdr:nvPicPr>
        <xdr:cNvPr id="3" name="Afbeelding 2">
          <a:extLst>
            <a:ext uri="{FF2B5EF4-FFF2-40B4-BE49-F238E27FC236}">
              <a16:creationId xmlns:a16="http://schemas.microsoft.com/office/drawing/2014/main" id="{30D3C1A2-85C5-4420-9695-F3268DB58E5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3358" b="23406"/>
        <a:stretch/>
      </xdr:blipFill>
      <xdr:spPr>
        <a:xfrm>
          <a:off x="390525" y="219075"/>
          <a:ext cx="945412" cy="5978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28575</xdr:colOff>
      <xdr:row>2</xdr:row>
      <xdr:rowOff>19050</xdr:rowOff>
    </xdr:from>
    <xdr:to>
      <xdr:col>2</xdr:col>
      <xdr:colOff>973987</xdr:colOff>
      <xdr:row>2</xdr:row>
      <xdr:rowOff>616884</xdr:rowOff>
    </xdr:to>
    <xdr:pic>
      <xdr:nvPicPr>
        <xdr:cNvPr id="4" name="Afbeelding 3">
          <a:extLst>
            <a:ext uri="{FF2B5EF4-FFF2-40B4-BE49-F238E27FC236}">
              <a16:creationId xmlns:a16="http://schemas.microsoft.com/office/drawing/2014/main" id="{002A07B0-E00A-4A62-8134-0DC1EF9843A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358" b="23406"/>
        <a:stretch/>
      </xdr:blipFill>
      <xdr:spPr>
        <a:xfrm>
          <a:off x="390525" y="390525"/>
          <a:ext cx="945412" cy="597834"/>
        </a:xfrm>
        <a:prstGeom prst="rect">
          <a:avLst/>
        </a:prstGeom>
      </xdr:spPr>
    </xdr:pic>
    <xdr:clientData/>
  </xdr:twoCellAnchor>
  <xdr:twoCellAnchor editAs="oneCell">
    <xdr:from>
      <xdr:col>4</xdr:col>
      <xdr:colOff>1107141</xdr:colOff>
      <xdr:row>2</xdr:row>
      <xdr:rowOff>64994</xdr:rowOff>
    </xdr:from>
    <xdr:to>
      <xdr:col>5</xdr:col>
      <xdr:colOff>1644673</xdr:colOff>
      <xdr:row>2</xdr:row>
      <xdr:rowOff>560294</xdr:rowOff>
    </xdr:to>
    <xdr:pic>
      <xdr:nvPicPr>
        <xdr:cNvPr id="5" name="Afbeelding 4">
          <a:extLst>
            <a:ext uri="{FF2B5EF4-FFF2-40B4-BE49-F238E27FC236}">
              <a16:creationId xmlns:a16="http://schemas.microsoft.com/office/drawing/2014/main" id="{694F7EA0-1DDB-4B0C-BBE6-2EA5E57F5E26}"/>
            </a:ext>
          </a:extLst>
        </xdr:cNvPr>
        <xdr:cNvPicPr>
          <a:picLocks noChangeAspect="1"/>
        </xdr:cNvPicPr>
      </xdr:nvPicPr>
      <xdr:blipFill>
        <a:blip xmlns:r="http://schemas.openxmlformats.org/officeDocument/2006/relationships" r:embed="rId2"/>
        <a:stretch>
          <a:fillRect/>
        </a:stretch>
      </xdr:blipFill>
      <xdr:spPr>
        <a:xfrm>
          <a:off x="8559053" y="412376"/>
          <a:ext cx="2252032"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28575</xdr:colOff>
      <xdr:row>2</xdr:row>
      <xdr:rowOff>19050</xdr:rowOff>
    </xdr:from>
    <xdr:to>
      <xdr:col>2</xdr:col>
      <xdr:colOff>973987</xdr:colOff>
      <xdr:row>2</xdr:row>
      <xdr:rowOff>616884</xdr:rowOff>
    </xdr:to>
    <xdr:pic>
      <xdr:nvPicPr>
        <xdr:cNvPr id="4" name="Afbeelding 3">
          <a:extLst>
            <a:ext uri="{FF2B5EF4-FFF2-40B4-BE49-F238E27FC236}">
              <a16:creationId xmlns:a16="http://schemas.microsoft.com/office/drawing/2014/main" id="{C64B1496-BF40-43D1-BAE7-879A299C725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3358" b="23406"/>
        <a:stretch/>
      </xdr:blipFill>
      <xdr:spPr>
        <a:xfrm>
          <a:off x="390525" y="390525"/>
          <a:ext cx="945412" cy="597834"/>
        </a:xfrm>
        <a:prstGeom prst="rect">
          <a:avLst/>
        </a:prstGeom>
      </xdr:spPr>
    </xdr:pic>
    <xdr:clientData/>
  </xdr:twoCellAnchor>
  <xdr:twoCellAnchor editAs="oneCell">
    <xdr:from>
      <xdr:col>4</xdr:col>
      <xdr:colOff>1141637</xdr:colOff>
      <xdr:row>2</xdr:row>
      <xdr:rowOff>76201</xdr:rowOff>
    </xdr:from>
    <xdr:to>
      <xdr:col>5</xdr:col>
      <xdr:colOff>1679169</xdr:colOff>
      <xdr:row>2</xdr:row>
      <xdr:rowOff>571501</xdr:rowOff>
    </xdr:to>
    <xdr:pic>
      <xdr:nvPicPr>
        <xdr:cNvPr id="5" name="Afbeelding 4">
          <a:extLst>
            <a:ext uri="{FF2B5EF4-FFF2-40B4-BE49-F238E27FC236}">
              <a16:creationId xmlns:a16="http://schemas.microsoft.com/office/drawing/2014/main" id="{5A99E253-9A38-422A-B1E4-A5E39239DD7E}"/>
            </a:ext>
          </a:extLst>
        </xdr:cNvPr>
        <xdr:cNvPicPr>
          <a:picLocks noChangeAspect="1"/>
        </xdr:cNvPicPr>
      </xdr:nvPicPr>
      <xdr:blipFill>
        <a:blip xmlns:r="http://schemas.openxmlformats.org/officeDocument/2006/relationships" r:embed="rId2"/>
        <a:stretch>
          <a:fillRect/>
        </a:stretch>
      </xdr:blipFill>
      <xdr:spPr>
        <a:xfrm>
          <a:off x="8598351" y="429987"/>
          <a:ext cx="2252032" cy="495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ED0C0-E619-46B4-8ECA-EE42D11436AD}">
  <sheetPr>
    <pageSetUpPr fitToPage="1"/>
  </sheetPr>
  <dimension ref="A1:J17"/>
  <sheetViews>
    <sheetView tabSelected="1" workbookViewId="0">
      <selection activeCell="H9" sqref="H9"/>
    </sheetView>
  </sheetViews>
  <sheetFormatPr defaultRowHeight="14.25" x14ac:dyDescent="0.2"/>
  <cols>
    <col min="1" max="2" width="2.7109375" style="2" customWidth="1"/>
    <col min="3" max="3" width="109.5703125" style="2" customWidth="1"/>
    <col min="4" max="6" width="2.7109375" style="2" customWidth="1"/>
    <col min="7" max="16384" width="9.140625" style="2"/>
  </cols>
  <sheetData>
    <row r="1" spans="1:10" ht="15" thickBot="1" x14ac:dyDescent="0.25">
      <c r="D1" s="3"/>
      <c r="E1" s="3"/>
      <c r="F1" s="1"/>
      <c r="G1" s="3"/>
      <c r="J1" s="3"/>
    </row>
    <row r="2" spans="1:10" s="4" customFormat="1" ht="51" customHeight="1" thickBot="1" x14ac:dyDescent="0.25">
      <c r="C2" s="6"/>
      <c r="D2" s="3"/>
      <c r="E2" s="3"/>
      <c r="F2" s="1"/>
      <c r="G2" s="3"/>
      <c r="J2" s="3"/>
    </row>
    <row r="3" spans="1:10" s="3" customFormat="1" ht="12.75" x14ac:dyDescent="0.2">
      <c r="A3" s="5"/>
      <c r="F3" s="1"/>
    </row>
    <row r="4" spans="1:10" s="3" customFormat="1" ht="13.5" thickBot="1" x14ac:dyDescent="0.25">
      <c r="A4" s="5"/>
      <c r="F4" s="1"/>
    </row>
    <row r="5" spans="1:10" s="3" customFormat="1" ht="47.25" customHeight="1" thickBot="1" x14ac:dyDescent="0.25">
      <c r="B5" s="7"/>
      <c r="C5" s="13" t="s">
        <v>54</v>
      </c>
      <c r="F5" s="1"/>
    </row>
    <row r="6" spans="1:10" s="3" customFormat="1" ht="12.75" x14ac:dyDescent="0.2">
      <c r="F6" s="1"/>
    </row>
    <row r="7" spans="1:10" s="3" customFormat="1" ht="15" customHeight="1" thickBot="1" x14ac:dyDescent="0.25">
      <c r="F7" s="1"/>
    </row>
    <row r="8" spans="1:10" s="3" customFormat="1" ht="27.75" customHeight="1" x14ac:dyDescent="0.2">
      <c r="C8" s="8" t="s">
        <v>55</v>
      </c>
      <c r="F8" s="1"/>
    </row>
    <row r="9" spans="1:10" ht="66" customHeight="1" x14ac:dyDescent="0.2">
      <c r="C9" s="9" t="s">
        <v>56</v>
      </c>
      <c r="F9" s="1"/>
    </row>
    <row r="10" spans="1:10" ht="19.5" customHeight="1" x14ac:dyDescent="0.2">
      <c r="C10" s="9" t="s">
        <v>29</v>
      </c>
      <c r="F10" s="1"/>
    </row>
    <row r="11" spans="1:10" x14ac:dyDescent="0.2">
      <c r="C11" s="10" t="s">
        <v>57</v>
      </c>
      <c r="F11" s="1"/>
    </row>
    <row r="12" spans="1:10" ht="23.25" x14ac:dyDescent="0.2">
      <c r="C12" s="11" t="s">
        <v>58</v>
      </c>
      <c r="F12" s="1"/>
    </row>
    <row r="13" spans="1:10" ht="29.25" customHeight="1" x14ac:dyDescent="0.2">
      <c r="C13" s="77" t="s">
        <v>60</v>
      </c>
      <c r="F13" s="1"/>
    </row>
    <row r="14" spans="1:10" ht="39.75" customHeight="1" thickBot="1" x14ac:dyDescent="0.25">
      <c r="C14" s="12" t="s">
        <v>59</v>
      </c>
      <c r="F14" s="1"/>
    </row>
    <row r="15" spans="1:10" x14ac:dyDescent="0.2">
      <c r="F15" s="1"/>
    </row>
    <row r="16" spans="1:10" x14ac:dyDescent="0.2">
      <c r="F16" s="1"/>
    </row>
    <row r="17" spans="1:6" x14ac:dyDescent="0.2">
      <c r="A17" s="1"/>
      <c r="B17" s="1"/>
      <c r="C17" s="1"/>
      <c r="D17" s="1"/>
      <c r="E17" s="1"/>
      <c r="F17" s="1"/>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84D9-C8A7-4847-8E81-F97148DDD26A}">
  <sheetPr>
    <pageSetUpPr fitToPage="1"/>
  </sheetPr>
  <dimension ref="A1:T71"/>
  <sheetViews>
    <sheetView showGridLines="0" topLeftCell="A31" workbookViewId="0">
      <selection activeCell="E60" sqref="E56:E60"/>
    </sheetView>
  </sheetViews>
  <sheetFormatPr defaultRowHeight="12.75" x14ac:dyDescent="0.2"/>
  <cols>
    <col min="1" max="2" width="2.7109375" style="16" customWidth="1"/>
    <col min="3" max="3" width="80.7109375" style="17" customWidth="1"/>
    <col min="4" max="6" width="25.7109375" style="17" customWidth="1"/>
    <col min="7" max="7" width="2.7109375" style="17" customWidth="1"/>
    <col min="8" max="11" width="2.7109375" style="16" customWidth="1"/>
    <col min="12" max="260" width="9.140625" style="16"/>
    <col min="261" max="261" width="97.85546875" style="16" customWidth="1"/>
    <col min="262" max="264" width="15.7109375" style="16" customWidth="1"/>
    <col min="265" max="265" width="1.7109375" style="16" customWidth="1"/>
    <col min="266" max="266" width="9.140625" style="16"/>
    <col min="267" max="267" width="12.85546875" style="16" bestFit="1" customWidth="1"/>
    <col min="268" max="516" width="9.140625" style="16"/>
    <col min="517" max="517" width="97.85546875" style="16" customWidth="1"/>
    <col min="518" max="520" width="15.7109375" style="16" customWidth="1"/>
    <col min="521" max="521" width="1.7109375" style="16" customWidth="1"/>
    <col min="522" max="522" width="9.140625" style="16"/>
    <col min="523" max="523" width="12.85546875" style="16" bestFit="1" customWidth="1"/>
    <col min="524" max="772" width="9.140625" style="16"/>
    <col min="773" max="773" width="97.85546875" style="16" customWidth="1"/>
    <col min="774" max="776" width="15.7109375" style="16" customWidth="1"/>
    <col min="777" max="777" width="1.7109375" style="16" customWidth="1"/>
    <col min="778" max="778" width="9.140625" style="16"/>
    <col min="779" max="779" width="12.85546875" style="16" bestFit="1" customWidth="1"/>
    <col min="780" max="1028" width="9.140625" style="16"/>
    <col min="1029" max="1029" width="97.85546875" style="16" customWidth="1"/>
    <col min="1030" max="1032" width="15.7109375" style="16" customWidth="1"/>
    <col min="1033" max="1033" width="1.7109375" style="16" customWidth="1"/>
    <col min="1034" max="1034" width="9.140625" style="16"/>
    <col min="1035" max="1035" width="12.85546875" style="16" bestFit="1" customWidth="1"/>
    <col min="1036" max="1284" width="9.140625" style="16"/>
    <col min="1285" max="1285" width="97.85546875" style="16" customWidth="1"/>
    <col min="1286" max="1288" width="15.7109375" style="16" customWidth="1"/>
    <col min="1289" max="1289" width="1.7109375" style="16" customWidth="1"/>
    <col min="1290" max="1290" width="9.140625" style="16"/>
    <col min="1291" max="1291" width="12.85546875" style="16" bestFit="1" customWidth="1"/>
    <col min="1292" max="1540" width="9.140625" style="16"/>
    <col min="1541" max="1541" width="97.85546875" style="16" customWidth="1"/>
    <col min="1542" max="1544" width="15.7109375" style="16" customWidth="1"/>
    <col min="1545" max="1545" width="1.7109375" style="16" customWidth="1"/>
    <col min="1546" max="1546" width="9.140625" style="16"/>
    <col min="1547" max="1547" width="12.85546875" style="16" bestFit="1" customWidth="1"/>
    <col min="1548" max="1796" width="9.140625" style="16"/>
    <col min="1797" max="1797" width="97.85546875" style="16" customWidth="1"/>
    <col min="1798" max="1800" width="15.7109375" style="16" customWidth="1"/>
    <col min="1801" max="1801" width="1.7109375" style="16" customWidth="1"/>
    <col min="1802" max="1802" width="9.140625" style="16"/>
    <col min="1803" max="1803" width="12.85546875" style="16" bestFit="1" customWidth="1"/>
    <col min="1804" max="2052" width="9.140625" style="16"/>
    <col min="2053" max="2053" width="97.85546875" style="16" customWidth="1"/>
    <col min="2054" max="2056" width="15.7109375" style="16" customWidth="1"/>
    <col min="2057" max="2057" width="1.7109375" style="16" customWidth="1"/>
    <col min="2058" max="2058" width="9.140625" style="16"/>
    <col min="2059" max="2059" width="12.85546875" style="16" bestFit="1" customWidth="1"/>
    <col min="2060" max="2308" width="9.140625" style="16"/>
    <col min="2309" max="2309" width="97.85546875" style="16" customWidth="1"/>
    <col min="2310" max="2312" width="15.7109375" style="16" customWidth="1"/>
    <col min="2313" max="2313" width="1.7109375" style="16" customWidth="1"/>
    <col min="2314" max="2314" width="9.140625" style="16"/>
    <col min="2315" max="2315" width="12.85546875" style="16" bestFit="1" customWidth="1"/>
    <col min="2316" max="2564" width="9.140625" style="16"/>
    <col min="2565" max="2565" width="97.85546875" style="16" customWidth="1"/>
    <col min="2566" max="2568" width="15.7109375" style="16" customWidth="1"/>
    <col min="2569" max="2569" width="1.7109375" style="16" customWidth="1"/>
    <col min="2570" max="2570" width="9.140625" style="16"/>
    <col min="2571" max="2571" width="12.85546875" style="16" bestFit="1" customWidth="1"/>
    <col min="2572" max="2820" width="9.140625" style="16"/>
    <col min="2821" max="2821" width="97.85546875" style="16" customWidth="1"/>
    <col min="2822" max="2824" width="15.7109375" style="16" customWidth="1"/>
    <col min="2825" max="2825" width="1.7109375" style="16" customWidth="1"/>
    <col min="2826" max="2826" width="9.140625" style="16"/>
    <col min="2827" max="2827" width="12.85546875" style="16" bestFit="1" customWidth="1"/>
    <col min="2828" max="3076" width="9.140625" style="16"/>
    <col min="3077" max="3077" width="97.85546875" style="16" customWidth="1"/>
    <col min="3078" max="3080" width="15.7109375" style="16" customWidth="1"/>
    <col min="3081" max="3081" width="1.7109375" style="16" customWidth="1"/>
    <col min="3082" max="3082" width="9.140625" style="16"/>
    <col min="3083" max="3083" width="12.85546875" style="16" bestFit="1" customWidth="1"/>
    <col min="3084" max="3332" width="9.140625" style="16"/>
    <col min="3333" max="3333" width="97.85546875" style="16" customWidth="1"/>
    <col min="3334" max="3336" width="15.7109375" style="16" customWidth="1"/>
    <col min="3337" max="3337" width="1.7109375" style="16" customWidth="1"/>
    <col min="3338" max="3338" width="9.140625" style="16"/>
    <col min="3339" max="3339" width="12.85546875" style="16" bestFit="1" customWidth="1"/>
    <col min="3340" max="3588" width="9.140625" style="16"/>
    <col min="3589" max="3589" width="97.85546875" style="16" customWidth="1"/>
    <col min="3590" max="3592" width="15.7109375" style="16" customWidth="1"/>
    <col min="3593" max="3593" width="1.7109375" style="16" customWidth="1"/>
    <col min="3594" max="3594" width="9.140625" style="16"/>
    <col min="3595" max="3595" width="12.85546875" style="16" bestFit="1" customWidth="1"/>
    <col min="3596" max="3844" width="9.140625" style="16"/>
    <col min="3845" max="3845" width="97.85546875" style="16" customWidth="1"/>
    <col min="3846" max="3848" width="15.7109375" style="16" customWidth="1"/>
    <col min="3849" max="3849" width="1.7109375" style="16" customWidth="1"/>
    <col min="3850" max="3850" width="9.140625" style="16"/>
    <col min="3851" max="3851" width="12.85546875" style="16" bestFit="1" customWidth="1"/>
    <col min="3852" max="4100" width="9.140625" style="16"/>
    <col min="4101" max="4101" width="97.85546875" style="16" customWidth="1"/>
    <col min="4102" max="4104" width="15.7109375" style="16" customWidth="1"/>
    <col min="4105" max="4105" width="1.7109375" style="16" customWidth="1"/>
    <col min="4106" max="4106" width="9.140625" style="16"/>
    <col min="4107" max="4107" width="12.85546875" style="16" bestFit="1" customWidth="1"/>
    <col min="4108" max="4356" width="9.140625" style="16"/>
    <col min="4357" max="4357" width="97.85546875" style="16" customWidth="1"/>
    <col min="4358" max="4360" width="15.7109375" style="16" customWidth="1"/>
    <col min="4361" max="4361" width="1.7109375" style="16" customWidth="1"/>
    <col min="4362" max="4362" width="9.140625" style="16"/>
    <col min="4363" max="4363" width="12.85546875" style="16" bestFit="1" customWidth="1"/>
    <col min="4364" max="4612" width="9.140625" style="16"/>
    <col min="4613" max="4613" width="97.85546875" style="16" customWidth="1"/>
    <col min="4614" max="4616" width="15.7109375" style="16" customWidth="1"/>
    <col min="4617" max="4617" width="1.7109375" style="16" customWidth="1"/>
    <col min="4618" max="4618" width="9.140625" style="16"/>
    <col min="4619" max="4619" width="12.85546875" style="16" bestFit="1" customWidth="1"/>
    <col min="4620" max="4868" width="9.140625" style="16"/>
    <col min="4869" max="4869" width="97.85546875" style="16" customWidth="1"/>
    <col min="4870" max="4872" width="15.7109375" style="16" customWidth="1"/>
    <col min="4873" max="4873" width="1.7109375" style="16" customWidth="1"/>
    <col min="4874" max="4874" width="9.140625" style="16"/>
    <col min="4875" max="4875" width="12.85546875" style="16" bestFit="1" customWidth="1"/>
    <col min="4876" max="5124" width="9.140625" style="16"/>
    <col min="5125" max="5125" width="97.85546875" style="16" customWidth="1"/>
    <col min="5126" max="5128" width="15.7109375" style="16" customWidth="1"/>
    <col min="5129" max="5129" width="1.7109375" style="16" customWidth="1"/>
    <col min="5130" max="5130" width="9.140625" style="16"/>
    <col min="5131" max="5131" width="12.85546875" style="16" bestFit="1" customWidth="1"/>
    <col min="5132" max="5380" width="9.140625" style="16"/>
    <col min="5381" max="5381" width="97.85546875" style="16" customWidth="1"/>
    <col min="5382" max="5384" width="15.7109375" style="16" customWidth="1"/>
    <col min="5385" max="5385" width="1.7109375" style="16" customWidth="1"/>
    <col min="5386" max="5386" width="9.140625" style="16"/>
    <col min="5387" max="5387" width="12.85546875" style="16" bestFit="1" customWidth="1"/>
    <col min="5388" max="5636" width="9.140625" style="16"/>
    <col min="5637" max="5637" width="97.85546875" style="16" customWidth="1"/>
    <col min="5638" max="5640" width="15.7109375" style="16" customWidth="1"/>
    <col min="5641" max="5641" width="1.7109375" style="16" customWidth="1"/>
    <col min="5642" max="5642" width="9.140625" style="16"/>
    <col min="5643" max="5643" width="12.85546875" style="16" bestFit="1" customWidth="1"/>
    <col min="5644" max="5892" width="9.140625" style="16"/>
    <col min="5893" max="5893" width="97.85546875" style="16" customWidth="1"/>
    <col min="5894" max="5896" width="15.7109375" style="16" customWidth="1"/>
    <col min="5897" max="5897" width="1.7109375" style="16" customWidth="1"/>
    <col min="5898" max="5898" width="9.140625" style="16"/>
    <col min="5899" max="5899" width="12.85546875" style="16" bestFit="1" customWidth="1"/>
    <col min="5900" max="6148" width="9.140625" style="16"/>
    <col min="6149" max="6149" width="97.85546875" style="16" customWidth="1"/>
    <col min="6150" max="6152" width="15.7109375" style="16" customWidth="1"/>
    <col min="6153" max="6153" width="1.7109375" style="16" customWidth="1"/>
    <col min="6154" max="6154" width="9.140625" style="16"/>
    <col min="6155" max="6155" width="12.85546875" style="16" bestFit="1" customWidth="1"/>
    <col min="6156" max="6404" width="9.140625" style="16"/>
    <col min="6405" max="6405" width="97.85546875" style="16" customWidth="1"/>
    <col min="6406" max="6408" width="15.7109375" style="16" customWidth="1"/>
    <col min="6409" max="6409" width="1.7109375" style="16" customWidth="1"/>
    <col min="6410" max="6410" width="9.140625" style="16"/>
    <col min="6411" max="6411" width="12.85546875" style="16" bestFit="1" customWidth="1"/>
    <col min="6412" max="6660" width="9.140625" style="16"/>
    <col min="6661" max="6661" width="97.85546875" style="16" customWidth="1"/>
    <col min="6662" max="6664" width="15.7109375" style="16" customWidth="1"/>
    <col min="6665" max="6665" width="1.7109375" style="16" customWidth="1"/>
    <col min="6666" max="6666" width="9.140625" style="16"/>
    <col min="6667" max="6667" width="12.85546875" style="16" bestFit="1" customWidth="1"/>
    <col min="6668" max="6916" width="9.140625" style="16"/>
    <col min="6917" max="6917" width="97.85546875" style="16" customWidth="1"/>
    <col min="6918" max="6920" width="15.7109375" style="16" customWidth="1"/>
    <col min="6921" max="6921" width="1.7109375" style="16" customWidth="1"/>
    <col min="6922" max="6922" width="9.140625" style="16"/>
    <col min="6923" max="6923" width="12.85546875" style="16" bestFit="1" customWidth="1"/>
    <col min="6924" max="7172" width="9.140625" style="16"/>
    <col min="7173" max="7173" width="97.85546875" style="16" customWidth="1"/>
    <col min="7174" max="7176" width="15.7109375" style="16" customWidth="1"/>
    <col min="7177" max="7177" width="1.7109375" style="16" customWidth="1"/>
    <col min="7178" max="7178" width="9.140625" style="16"/>
    <col min="7179" max="7179" width="12.85546875" style="16" bestFit="1" customWidth="1"/>
    <col min="7180" max="7428" width="9.140625" style="16"/>
    <col min="7429" max="7429" width="97.85546875" style="16" customWidth="1"/>
    <col min="7430" max="7432" width="15.7109375" style="16" customWidth="1"/>
    <col min="7433" max="7433" width="1.7109375" style="16" customWidth="1"/>
    <col min="7434" max="7434" width="9.140625" style="16"/>
    <col min="7435" max="7435" width="12.85546875" style="16" bestFit="1" customWidth="1"/>
    <col min="7436" max="7684" width="9.140625" style="16"/>
    <col min="7685" max="7685" width="97.85546875" style="16" customWidth="1"/>
    <col min="7686" max="7688" width="15.7109375" style="16" customWidth="1"/>
    <col min="7689" max="7689" width="1.7109375" style="16" customWidth="1"/>
    <col min="7690" max="7690" width="9.140625" style="16"/>
    <col min="7691" max="7691" width="12.85546875" style="16" bestFit="1" customWidth="1"/>
    <col min="7692" max="7940" width="9.140625" style="16"/>
    <col min="7941" max="7941" width="97.85546875" style="16" customWidth="1"/>
    <col min="7942" max="7944" width="15.7109375" style="16" customWidth="1"/>
    <col min="7945" max="7945" width="1.7109375" style="16" customWidth="1"/>
    <col min="7946" max="7946" width="9.140625" style="16"/>
    <col min="7947" max="7947" width="12.85546875" style="16" bestFit="1" customWidth="1"/>
    <col min="7948" max="8196" width="9.140625" style="16"/>
    <col min="8197" max="8197" width="97.85546875" style="16" customWidth="1"/>
    <col min="8198" max="8200" width="15.7109375" style="16" customWidth="1"/>
    <col min="8201" max="8201" width="1.7109375" style="16" customWidth="1"/>
    <col min="8202" max="8202" width="9.140625" style="16"/>
    <col min="8203" max="8203" width="12.85546875" style="16" bestFit="1" customWidth="1"/>
    <col min="8204" max="8452" width="9.140625" style="16"/>
    <col min="8453" max="8453" width="97.85546875" style="16" customWidth="1"/>
    <col min="8454" max="8456" width="15.7109375" style="16" customWidth="1"/>
    <col min="8457" max="8457" width="1.7109375" style="16" customWidth="1"/>
    <col min="8458" max="8458" width="9.140625" style="16"/>
    <col min="8459" max="8459" width="12.85546875" style="16" bestFit="1" customWidth="1"/>
    <col min="8460" max="8708" width="9.140625" style="16"/>
    <col min="8709" max="8709" width="97.85546875" style="16" customWidth="1"/>
    <col min="8710" max="8712" width="15.7109375" style="16" customWidth="1"/>
    <col min="8713" max="8713" width="1.7109375" style="16" customWidth="1"/>
    <col min="8714" max="8714" width="9.140625" style="16"/>
    <col min="8715" max="8715" width="12.85546875" style="16" bestFit="1" customWidth="1"/>
    <col min="8716" max="8964" width="9.140625" style="16"/>
    <col min="8965" max="8965" width="97.85546875" style="16" customWidth="1"/>
    <col min="8966" max="8968" width="15.7109375" style="16" customWidth="1"/>
    <col min="8969" max="8969" width="1.7109375" style="16" customWidth="1"/>
    <col min="8970" max="8970" width="9.140625" style="16"/>
    <col min="8971" max="8971" width="12.85546875" style="16" bestFit="1" customWidth="1"/>
    <col min="8972" max="9220" width="9.140625" style="16"/>
    <col min="9221" max="9221" width="97.85546875" style="16" customWidth="1"/>
    <col min="9222" max="9224" width="15.7109375" style="16" customWidth="1"/>
    <col min="9225" max="9225" width="1.7109375" style="16" customWidth="1"/>
    <col min="9226" max="9226" width="9.140625" style="16"/>
    <col min="9227" max="9227" width="12.85546875" style="16" bestFit="1" customWidth="1"/>
    <col min="9228" max="9476" width="9.140625" style="16"/>
    <col min="9477" max="9477" width="97.85546875" style="16" customWidth="1"/>
    <col min="9478" max="9480" width="15.7109375" style="16" customWidth="1"/>
    <col min="9481" max="9481" width="1.7109375" style="16" customWidth="1"/>
    <col min="9482" max="9482" width="9.140625" style="16"/>
    <col min="9483" max="9483" width="12.85546875" style="16" bestFit="1" customWidth="1"/>
    <col min="9484" max="9732" width="9.140625" style="16"/>
    <col min="9733" max="9733" width="97.85546875" style="16" customWidth="1"/>
    <col min="9734" max="9736" width="15.7109375" style="16" customWidth="1"/>
    <col min="9737" max="9737" width="1.7109375" style="16" customWidth="1"/>
    <col min="9738" max="9738" width="9.140625" style="16"/>
    <col min="9739" max="9739" width="12.85546875" style="16" bestFit="1" customWidth="1"/>
    <col min="9740" max="9988" width="9.140625" style="16"/>
    <col min="9989" max="9989" width="97.85546875" style="16" customWidth="1"/>
    <col min="9990" max="9992" width="15.7109375" style="16" customWidth="1"/>
    <col min="9993" max="9993" width="1.7109375" style="16" customWidth="1"/>
    <col min="9994" max="9994" width="9.140625" style="16"/>
    <col min="9995" max="9995" width="12.85546875" style="16" bestFit="1" customWidth="1"/>
    <col min="9996" max="10244" width="9.140625" style="16"/>
    <col min="10245" max="10245" width="97.85546875" style="16" customWidth="1"/>
    <col min="10246" max="10248" width="15.7109375" style="16" customWidth="1"/>
    <col min="10249" max="10249" width="1.7109375" style="16" customWidth="1"/>
    <col min="10250" max="10250" width="9.140625" style="16"/>
    <col min="10251" max="10251" width="12.85546875" style="16" bestFit="1" customWidth="1"/>
    <col min="10252" max="10500" width="9.140625" style="16"/>
    <col min="10501" max="10501" width="97.85546875" style="16" customWidth="1"/>
    <col min="10502" max="10504" width="15.7109375" style="16" customWidth="1"/>
    <col min="10505" max="10505" width="1.7109375" style="16" customWidth="1"/>
    <col min="10506" max="10506" width="9.140625" style="16"/>
    <col min="10507" max="10507" width="12.85546875" style="16" bestFit="1" customWidth="1"/>
    <col min="10508" max="10756" width="9.140625" style="16"/>
    <col min="10757" max="10757" width="97.85546875" style="16" customWidth="1"/>
    <col min="10758" max="10760" width="15.7109375" style="16" customWidth="1"/>
    <col min="10761" max="10761" width="1.7109375" style="16" customWidth="1"/>
    <col min="10762" max="10762" width="9.140625" style="16"/>
    <col min="10763" max="10763" width="12.85546875" style="16" bestFit="1" customWidth="1"/>
    <col min="10764" max="11012" width="9.140625" style="16"/>
    <col min="11013" max="11013" width="97.85546875" style="16" customWidth="1"/>
    <col min="11014" max="11016" width="15.7109375" style="16" customWidth="1"/>
    <col min="11017" max="11017" width="1.7109375" style="16" customWidth="1"/>
    <col min="11018" max="11018" width="9.140625" style="16"/>
    <col min="11019" max="11019" width="12.85546875" style="16" bestFit="1" customWidth="1"/>
    <col min="11020" max="11268" width="9.140625" style="16"/>
    <col min="11269" max="11269" width="97.85546875" style="16" customWidth="1"/>
    <col min="11270" max="11272" width="15.7109375" style="16" customWidth="1"/>
    <col min="11273" max="11273" width="1.7109375" style="16" customWidth="1"/>
    <col min="11274" max="11274" width="9.140625" style="16"/>
    <col min="11275" max="11275" width="12.85546875" style="16" bestFit="1" customWidth="1"/>
    <col min="11276" max="11524" width="9.140625" style="16"/>
    <col min="11525" max="11525" width="97.85546875" style="16" customWidth="1"/>
    <col min="11526" max="11528" width="15.7109375" style="16" customWidth="1"/>
    <col min="11529" max="11529" width="1.7109375" style="16" customWidth="1"/>
    <col min="11530" max="11530" width="9.140625" style="16"/>
    <col min="11531" max="11531" width="12.85546875" style="16" bestFit="1" customWidth="1"/>
    <col min="11532" max="11780" width="9.140625" style="16"/>
    <col min="11781" max="11781" width="97.85546875" style="16" customWidth="1"/>
    <col min="11782" max="11784" width="15.7109375" style="16" customWidth="1"/>
    <col min="11785" max="11785" width="1.7109375" style="16" customWidth="1"/>
    <col min="11786" max="11786" width="9.140625" style="16"/>
    <col min="11787" max="11787" width="12.85546875" style="16" bestFit="1" customWidth="1"/>
    <col min="11788" max="12036" width="9.140625" style="16"/>
    <col min="12037" max="12037" width="97.85546875" style="16" customWidth="1"/>
    <col min="12038" max="12040" width="15.7109375" style="16" customWidth="1"/>
    <col min="12041" max="12041" width="1.7109375" style="16" customWidth="1"/>
    <col min="12042" max="12042" width="9.140625" style="16"/>
    <col min="12043" max="12043" width="12.85546875" style="16" bestFit="1" customWidth="1"/>
    <col min="12044" max="12292" width="9.140625" style="16"/>
    <col min="12293" max="12293" width="97.85546875" style="16" customWidth="1"/>
    <col min="12294" max="12296" width="15.7109375" style="16" customWidth="1"/>
    <col min="12297" max="12297" width="1.7109375" style="16" customWidth="1"/>
    <col min="12298" max="12298" width="9.140625" style="16"/>
    <col min="12299" max="12299" width="12.85546875" style="16" bestFit="1" customWidth="1"/>
    <col min="12300" max="12548" width="9.140625" style="16"/>
    <col min="12549" max="12549" width="97.85546875" style="16" customWidth="1"/>
    <col min="12550" max="12552" width="15.7109375" style="16" customWidth="1"/>
    <col min="12553" max="12553" width="1.7109375" style="16" customWidth="1"/>
    <col min="12554" max="12554" width="9.140625" style="16"/>
    <col min="12555" max="12555" width="12.85546875" style="16" bestFit="1" customWidth="1"/>
    <col min="12556" max="12804" width="9.140625" style="16"/>
    <col min="12805" max="12805" width="97.85546875" style="16" customWidth="1"/>
    <col min="12806" max="12808" width="15.7109375" style="16" customWidth="1"/>
    <col min="12809" max="12809" width="1.7109375" style="16" customWidth="1"/>
    <col min="12810" max="12810" width="9.140625" style="16"/>
    <col min="12811" max="12811" width="12.85546875" style="16" bestFit="1" customWidth="1"/>
    <col min="12812" max="13060" width="9.140625" style="16"/>
    <col min="13061" max="13061" width="97.85546875" style="16" customWidth="1"/>
    <col min="13062" max="13064" width="15.7109375" style="16" customWidth="1"/>
    <col min="13065" max="13065" width="1.7109375" style="16" customWidth="1"/>
    <col min="13066" max="13066" width="9.140625" style="16"/>
    <col min="13067" max="13067" width="12.85546875" style="16" bestFit="1" customWidth="1"/>
    <col min="13068" max="13316" width="9.140625" style="16"/>
    <col min="13317" max="13317" width="97.85546875" style="16" customWidth="1"/>
    <col min="13318" max="13320" width="15.7109375" style="16" customWidth="1"/>
    <col min="13321" max="13321" width="1.7109375" style="16" customWidth="1"/>
    <col min="13322" max="13322" width="9.140625" style="16"/>
    <col min="13323" max="13323" width="12.85546875" style="16" bestFit="1" customWidth="1"/>
    <col min="13324" max="13572" width="9.140625" style="16"/>
    <col min="13573" max="13573" width="97.85546875" style="16" customWidth="1"/>
    <col min="13574" max="13576" width="15.7109375" style="16" customWidth="1"/>
    <col min="13577" max="13577" width="1.7109375" style="16" customWidth="1"/>
    <col min="13578" max="13578" width="9.140625" style="16"/>
    <col min="13579" max="13579" width="12.85546875" style="16" bestFit="1" customWidth="1"/>
    <col min="13580" max="13828" width="9.140625" style="16"/>
    <col min="13829" max="13829" width="97.85546875" style="16" customWidth="1"/>
    <col min="13830" max="13832" width="15.7109375" style="16" customWidth="1"/>
    <col min="13833" max="13833" width="1.7109375" style="16" customWidth="1"/>
    <col min="13834" max="13834" width="9.140625" style="16"/>
    <col min="13835" max="13835" width="12.85546875" style="16" bestFit="1" customWidth="1"/>
    <col min="13836" max="14084" width="9.140625" style="16"/>
    <col min="14085" max="14085" width="97.85546875" style="16" customWidth="1"/>
    <col min="14086" max="14088" width="15.7109375" style="16" customWidth="1"/>
    <col min="14089" max="14089" width="1.7109375" style="16" customWidth="1"/>
    <col min="14090" max="14090" width="9.140625" style="16"/>
    <col min="14091" max="14091" width="12.85546875" style="16" bestFit="1" customWidth="1"/>
    <col min="14092" max="14340" width="9.140625" style="16"/>
    <col min="14341" max="14341" width="97.85546875" style="16" customWidth="1"/>
    <col min="14342" max="14344" width="15.7109375" style="16" customWidth="1"/>
    <col min="14345" max="14345" width="1.7109375" style="16" customWidth="1"/>
    <col min="14346" max="14346" width="9.140625" style="16"/>
    <col min="14347" max="14347" width="12.85546875" style="16" bestFit="1" customWidth="1"/>
    <col min="14348" max="14596" width="9.140625" style="16"/>
    <col min="14597" max="14597" width="97.85546875" style="16" customWidth="1"/>
    <col min="14598" max="14600" width="15.7109375" style="16" customWidth="1"/>
    <col min="14601" max="14601" width="1.7109375" style="16" customWidth="1"/>
    <col min="14602" max="14602" width="9.140625" style="16"/>
    <col min="14603" max="14603" width="12.85546875" style="16" bestFit="1" customWidth="1"/>
    <col min="14604" max="14852" width="9.140625" style="16"/>
    <col min="14853" max="14853" width="97.85546875" style="16" customWidth="1"/>
    <col min="14854" max="14856" width="15.7109375" style="16" customWidth="1"/>
    <col min="14857" max="14857" width="1.7109375" style="16" customWidth="1"/>
    <col min="14858" max="14858" width="9.140625" style="16"/>
    <col min="14859" max="14859" width="12.85546875" style="16" bestFit="1" customWidth="1"/>
    <col min="14860" max="15108" width="9.140625" style="16"/>
    <col min="15109" max="15109" width="97.85546875" style="16" customWidth="1"/>
    <col min="15110" max="15112" width="15.7109375" style="16" customWidth="1"/>
    <col min="15113" max="15113" width="1.7109375" style="16" customWidth="1"/>
    <col min="15114" max="15114" width="9.140625" style="16"/>
    <col min="15115" max="15115" width="12.85546875" style="16" bestFit="1" customWidth="1"/>
    <col min="15116" max="15364" width="9.140625" style="16"/>
    <col min="15365" max="15365" width="97.85546875" style="16" customWidth="1"/>
    <col min="15366" max="15368" width="15.7109375" style="16" customWidth="1"/>
    <col min="15369" max="15369" width="1.7109375" style="16" customWidth="1"/>
    <col min="15370" max="15370" width="9.140625" style="16"/>
    <col min="15371" max="15371" width="12.85546875" style="16" bestFit="1" customWidth="1"/>
    <col min="15372" max="15620" width="9.140625" style="16"/>
    <col min="15621" max="15621" width="97.85546875" style="16" customWidth="1"/>
    <col min="15622" max="15624" width="15.7109375" style="16" customWidth="1"/>
    <col min="15625" max="15625" width="1.7109375" style="16" customWidth="1"/>
    <col min="15626" max="15626" width="9.140625" style="16"/>
    <col min="15627" max="15627" width="12.85546875" style="16" bestFit="1" customWidth="1"/>
    <col min="15628" max="15876" width="9.140625" style="16"/>
    <col min="15877" max="15877" width="97.85546875" style="16" customWidth="1"/>
    <col min="15878" max="15880" width="15.7109375" style="16" customWidth="1"/>
    <col min="15881" max="15881" width="1.7109375" style="16" customWidth="1"/>
    <col min="15882" max="15882" width="9.140625" style="16"/>
    <col min="15883" max="15883" width="12.85546875" style="16" bestFit="1" customWidth="1"/>
    <col min="15884" max="16132" width="9.140625" style="16"/>
    <col min="16133" max="16133" width="97.85546875" style="16" customWidth="1"/>
    <col min="16134" max="16136" width="15.7109375" style="16" customWidth="1"/>
    <col min="16137" max="16137" width="1.7109375" style="16" customWidth="1"/>
    <col min="16138" max="16138" width="9.140625" style="16"/>
    <col min="16139" max="16139" width="12.85546875" style="16" bestFit="1" customWidth="1"/>
    <col min="16140" max="16384" width="9.140625" style="16"/>
  </cols>
  <sheetData>
    <row r="1" spans="1:12" x14ac:dyDescent="0.2">
      <c r="I1" s="18"/>
    </row>
    <row r="2" spans="1:12" s="19" customFormat="1" ht="15" thickBot="1" x14ac:dyDescent="0.25">
      <c r="D2" s="20"/>
      <c r="E2" s="20"/>
      <c r="F2" s="17"/>
      <c r="G2" s="17"/>
      <c r="H2" s="16"/>
      <c r="I2" s="18"/>
      <c r="J2" s="16"/>
      <c r="K2" s="16"/>
      <c r="L2" s="16"/>
    </row>
    <row r="3" spans="1:12" s="21" customFormat="1" ht="51" customHeight="1" thickBot="1" x14ac:dyDescent="0.25">
      <c r="C3" s="22"/>
      <c r="D3" s="23"/>
      <c r="E3" s="23"/>
      <c r="F3" s="24"/>
      <c r="G3" s="17"/>
      <c r="H3" s="16"/>
      <c r="I3" s="18"/>
      <c r="J3" s="16"/>
      <c r="K3" s="16"/>
      <c r="L3" s="16"/>
    </row>
    <row r="4" spans="1:12" s="20" customFormat="1" x14ac:dyDescent="0.2">
      <c r="A4" s="25"/>
      <c r="F4" s="17"/>
      <c r="G4" s="17"/>
      <c r="H4" s="16"/>
      <c r="I4" s="18"/>
      <c r="J4" s="16"/>
      <c r="K4" s="16"/>
      <c r="L4" s="16"/>
    </row>
    <row r="5" spans="1:12" ht="13.5" thickBot="1" x14ac:dyDescent="0.25">
      <c r="I5" s="18"/>
    </row>
    <row r="6" spans="1:12" ht="30" customHeight="1" thickBot="1" x14ac:dyDescent="0.25">
      <c r="C6" s="98" t="s">
        <v>51</v>
      </c>
      <c r="D6" s="99"/>
      <c r="E6" s="99"/>
      <c r="F6" s="100"/>
      <c r="H6" s="17"/>
      <c r="I6" s="18"/>
    </row>
    <row r="7" spans="1:12" ht="15" x14ac:dyDescent="0.2">
      <c r="C7" s="26"/>
      <c r="D7" s="27"/>
      <c r="E7" s="27"/>
      <c r="F7" s="27"/>
      <c r="I7" s="18"/>
    </row>
    <row r="8" spans="1:12" ht="15.75" thickBot="1" x14ac:dyDescent="0.25">
      <c r="C8" s="26"/>
      <c r="D8" s="27"/>
      <c r="E8" s="27"/>
      <c r="F8" s="27"/>
      <c r="I8" s="18"/>
    </row>
    <row r="9" spans="1:12" ht="15" customHeight="1" thickBot="1" x14ac:dyDescent="0.25">
      <c r="C9" s="28" t="s">
        <v>30</v>
      </c>
      <c r="D9" s="29"/>
      <c r="E9" s="29"/>
      <c r="F9" s="30"/>
      <c r="G9" s="16"/>
      <c r="I9" s="31"/>
    </row>
    <row r="10" spans="1:12" ht="24.95" customHeight="1" thickBot="1" x14ac:dyDescent="0.25">
      <c r="C10" s="32" t="s">
        <v>31</v>
      </c>
      <c r="D10" s="101" t="s">
        <v>32</v>
      </c>
      <c r="E10" s="102"/>
      <c r="F10" s="103"/>
      <c r="G10" s="16"/>
      <c r="I10" s="31"/>
    </row>
    <row r="11" spans="1:12" ht="24.95" customHeight="1" thickBot="1" x14ac:dyDescent="0.25">
      <c r="C11" s="32" t="s">
        <v>33</v>
      </c>
      <c r="D11" s="101" t="s">
        <v>34</v>
      </c>
      <c r="E11" s="102"/>
      <c r="F11" s="103"/>
      <c r="G11" s="33"/>
      <c r="H11" s="33"/>
      <c r="I11" s="31"/>
    </row>
    <row r="12" spans="1:12" ht="24.95" customHeight="1" thickBot="1" x14ac:dyDescent="0.25">
      <c r="C12" s="32" t="s">
        <v>35</v>
      </c>
      <c r="D12" s="101" t="s">
        <v>36</v>
      </c>
      <c r="E12" s="102"/>
      <c r="F12" s="103"/>
      <c r="G12" s="33"/>
      <c r="H12" s="33"/>
      <c r="I12" s="31"/>
    </row>
    <row r="13" spans="1:12" ht="24.95" customHeight="1" thickBot="1" x14ac:dyDescent="0.25">
      <c r="C13" s="32" t="s">
        <v>22</v>
      </c>
      <c r="D13" s="101" t="s">
        <v>37</v>
      </c>
      <c r="E13" s="102"/>
      <c r="F13" s="103"/>
      <c r="G13" s="33"/>
      <c r="H13" s="33"/>
      <c r="I13" s="31"/>
    </row>
    <row r="14" spans="1:12" ht="15" customHeight="1" thickBot="1" x14ac:dyDescent="0.25">
      <c r="C14" s="28"/>
      <c r="D14" s="29"/>
      <c r="E14" s="29"/>
      <c r="F14" s="30"/>
      <c r="G14" s="16"/>
      <c r="I14" s="31"/>
    </row>
    <row r="15" spans="1:12" ht="15" x14ac:dyDescent="0.2">
      <c r="C15" s="26"/>
      <c r="D15" s="27"/>
      <c r="E15" s="27"/>
      <c r="F15" s="27"/>
      <c r="I15" s="18"/>
    </row>
    <row r="16" spans="1:12" ht="15.75" thickBot="1" x14ac:dyDescent="0.25">
      <c r="C16" s="26"/>
      <c r="D16" s="27"/>
      <c r="E16" s="27"/>
      <c r="F16" s="27"/>
      <c r="I16" s="18"/>
    </row>
    <row r="17" spans="3:9" ht="26.25" thickBot="1" x14ac:dyDescent="0.25">
      <c r="C17" s="34" t="s">
        <v>38</v>
      </c>
      <c r="D17" s="35" t="s">
        <v>0</v>
      </c>
      <c r="E17" s="35" t="s">
        <v>43</v>
      </c>
      <c r="F17" s="36" t="s">
        <v>0</v>
      </c>
      <c r="I17" s="18"/>
    </row>
    <row r="18" spans="3:9" ht="26.25" thickBot="1" x14ac:dyDescent="0.25">
      <c r="C18" s="37" t="s">
        <v>49</v>
      </c>
      <c r="D18" s="38">
        <v>240</v>
      </c>
      <c r="E18" s="14"/>
      <c r="F18" s="39">
        <f>IFERROR(D18*E18,0)</f>
        <v>0</v>
      </c>
      <c r="I18" s="18"/>
    </row>
    <row r="19" spans="3:9" ht="26.25" thickBot="1" x14ac:dyDescent="0.25">
      <c r="C19" s="76" t="s">
        <v>61</v>
      </c>
      <c r="D19" s="38">
        <v>240</v>
      </c>
      <c r="E19" s="14"/>
      <c r="F19" s="39">
        <f t="shared" ref="F19:F20" si="0">IFERROR(D19*E19,0)</f>
        <v>0</v>
      </c>
      <c r="I19" s="18"/>
    </row>
    <row r="20" spans="3:9" ht="13.5" thickBot="1" x14ac:dyDescent="0.25">
      <c r="C20" s="40" t="s">
        <v>50</v>
      </c>
      <c r="D20" s="38">
        <v>40</v>
      </c>
      <c r="E20" s="14"/>
      <c r="F20" s="39">
        <f t="shared" si="0"/>
        <v>0</v>
      </c>
      <c r="I20" s="18"/>
    </row>
    <row r="21" spans="3:9" ht="13.5" thickBot="1" x14ac:dyDescent="0.25">
      <c r="C21" s="41" t="str">
        <f>"Totaal "&amp;$C$17</f>
        <v>Totaal Levering en gebruiksklaar opleveren van ondergrondse containers voor restafval, PMD, textiel</v>
      </c>
      <c r="D21" s="42"/>
      <c r="E21" s="43"/>
      <c r="F21" s="44">
        <f>SUM(F18:F20)</f>
        <v>0</v>
      </c>
      <c r="I21" s="18"/>
    </row>
    <row r="22" spans="3:9" ht="13.5" thickBot="1" x14ac:dyDescent="0.25">
      <c r="C22" s="86"/>
      <c r="D22" s="86"/>
      <c r="E22" s="86"/>
      <c r="F22" s="86"/>
      <c r="I22" s="18"/>
    </row>
    <row r="23" spans="3:9" ht="26.25" thickBot="1" x14ac:dyDescent="0.25">
      <c r="C23" s="34" t="s">
        <v>39</v>
      </c>
      <c r="D23" s="35" t="s">
        <v>0</v>
      </c>
      <c r="E23" s="35" t="s">
        <v>43</v>
      </c>
      <c r="F23" s="36" t="s">
        <v>0</v>
      </c>
      <c r="I23" s="18"/>
    </row>
    <row r="24" spans="3:9" ht="26.25" thickBot="1" x14ac:dyDescent="0.25">
      <c r="C24" s="78" t="s">
        <v>64</v>
      </c>
      <c r="D24" s="38">
        <v>10</v>
      </c>
      <c r="E24" s="14"/>
      <c r="F24" s="39">
        <f t="shared" ref="F24:F27" si="1">IFERROR(D24*E24,0)</f>
        <v>0</v>
      </c>
      <c r="I24" s="18"/>
    </row>
    <row r="25" spans="3:9" ht="26.25" thickBot="1" x14ac:dyDescent="0.25">
      <c r="C25" s="78" t="s">
        <v>65</v>
      </c>
      <c r="D25" s="38">
        <v>10</v>
      </c>
      <c r="E25" s="14"/>
      <c r="F25" s="39">
        <f t="shared" si="1"/>
        <v>0</v>
      </c>
      <c r="I25" s="18"/>
    </row>
    <row r="26" spans="3:9" ht="26.25" thickBot="1" x14ac:dyDescent="0.25">
      <c r="C26" s="78" t="s">
        <v>66</v>
      </c>
      <c r="D26" s="38">
        <v>10</v>
      </c>
      <c r="E26" s="14"/>
      <c r="F26" s="39">
        <f t="shared" si="1"/>
        <v>0</v>
      </c>
      <c r="I26" s="18"/>
    </row>
    <row r="27" spans="3:9" ht="26.25" thickBot="1" x14ac:dyDescent="0.25">
      <c r="C27" s="37" t="s">
        <v>28</v>
      </c>
      <c r="D27" s="38">
        <v>30</v>
      </c>
      <c r="E27" s="14"/>
      <c r="F27" s="39">
        <f t="shared" si="1"/>
        <v>0</v>
      </c>
      <c r="I27" s="18"/>
    </row>
    <row r="28" spans="3:9" ht="13.5" thickBot="1" x14ac:dyDescent="0.25">
      <c r="C28" s="41" t="str">
        <f>"Totaal "&amp;$C$23</f>
        <v>Totaal Levering en gebruiksklaar opleveren van ondergrondse containers voor glas</v>
      </c>
      <c r="D28" s="42"/>
      <c r="E28" s="43"/>
      <c r="F28" s="44">
        <f>SUM(F24:F27)</f>
        <v>0</v>
      </c>
      <c r="I28" s="18"/>
    </row>
    <row r="29" spans="3:9" ht="13.5" thickBot="1" x14ac:dyDescent="0.25">
      <c r="C29" s="45"/>
      <c r="D29" s="45"/>
      <c r="E29" s="45"/>
      <c r="F29" s="45"/>
      <c r="I29" s="18"/>
    </row>
    <row r="30" spans="3:9" ht="26.25" thickBot="1" x14ac:dyDescent="0.25">
      <c r="C30" s="34" t="s">
        <v>40</v>
      </c>
      <c r="D30" s="35" t="s">
        <v>0</v>
      </c>
      <c r="E30" s="35" t="s">
        <v>43</v>
      </c>
      <c r="F30" s="36" t="s">
        <v>0</v>
      </c>
      <c r="I30" s="18"/>
    </row>
    <row r="31" spans="3:9" ht="13.5" thickBot="1" x14ac:dyDescent="0.25">
      <c r="C31" s="37" t="s">
        <v>23</v>
      </c>
      <c r="D31" s="38">
        <v>30</v>
      </c>
      <c r="E31" s="14"/>
      <c r="F31" s="39">
        <f t="shared" ref="F31:F32" si="2">IFERROR(D31*E31,0)</f>
        <v>0</v>
      </c>
      <c r="I31" s="18"/>
    </row>
    <row r="32" spans="3:9" ht="26.25" thickBot="1" x14ac:dyDescent="0.25">
      <c r="C32" s="37" t="s">
        <v>25</v>
      </c>
      <c r="D32" s="38">
        <v>30</v>
      </c>
      <c r="E32" s="14"/>
      <c r="F32" s="39">
        <f t="shared" si="2"/>
        <v>0</v>
      </c>
      <c r="I32" s="18"/>
    </row>
    <row r="33" spans="3:20" ht="13.5" thickBot="1" x14ac:dyDescent="0.25">
      <c r="C33" s="41" t="str">
        <f>"Totaal "&amp;$C$30</f>
        <v>Totaal Levering en gebruiksklaar opleveren van ondergrondse containers voor OPK</v>
      </c>
      <c r="D33" s="42"/>
      <c r="E33" s="43"/>
      <c r="F33" s="44">
        <f>SUM(F31:F32)</f>
        <v>0</v>
      </c>
      <c r="I33" s="18"/>
    </row>
    <row r="34" spans="3:20" ht="13.5" thickBot="1" x14ac:dyDescent="0.25">
      <c r="C34" s="45"/>
      <c r="D34" s="45"/>
      <c r="E34" s="45"/>
      <c r="F34" s="45"/>
      <c r="I34" s="18"/>
    </row>
    <row r="35" spans="3:20" ht="13.5" thickBot="1" x14ac:dyDescent="0.25">
      <c r="C35" s="34" t="s">
        <v>41</v>
      </c>
      <c r="D35" s="35" t="s">
        <v>0</v>
      </c>
      <c r="E35" s="35" t="s">
        <v>43</v>
      </c>
      <c r="F35" s="36" t="s">
        <v>0</v>
      </c>
      <c r="I35" s="18"/>
    </row>
    <row r="36" spans="3:20" ht="13.5" thickBot="1" x14ac:dyDescent="0.25">
      <c r="C36" s="46" t="s">
        <v>13</v>
      </c>
      <c r="D36" s="38">
        <v>1</v>
      </c>
      <c r="E36" s="14"/>
      <c r="F36" s="39">
        <f t="shared" ref="F36:F44" si="3">IFERROR(D36*E36,0)</f>
        <v>0</v>
      </c>
      <c r="I36" s="18"/>
    </row>
    <row r="37" spans="3:20" ht="13.5" thickBot="1" x14ac:dyDescent="0.25">
      <c r="C37" s="46" t="s">
        <v>14</v>
      </c>
      <c r="D37" s="38">
        <v>1</v>
      </c>
      <c r="E37" s="14"/>
      <c r="F37" s="39">
        <f t="shared" si="3"/>
        <v>0</v>
      </c>
      <c r="I37" s="18"/>
    </row>
    <row r="38" spans="3:20" ht="26.25" thickBot="1" x14ac:dyDescent="0.25">
      <c r="C38" s="46" t="s">
        <v>62</v>
      </c>
      <c r="D38" s="38">
        <v>1</v>
      </c>
      <c r="E38" s="14"/>
      <c r="F38" s="39">
        <f t="shared" si="3"/>
        <v>0</v>
      </c>
      <c r="I38" s="18"/>
    </row>
    <row r="39" spans="3:20" ht="13.5" thickBot="1" x14ac:dyDescent="0.25">
      <c r="C39" s="46" t="s">
        <v>26</v>
      </c>
      <c r="D39" s="38">
        <v>1</v>
      </c>
      <c r="E39" s="14"/>
      <c r="F39" s="39">
        <f t="shared" si="3"/>
        <v>0</v>
      </c>
      <c r="I39" s="18"/>
    </row>
    <row r="40" spans="3:20" ht="13.5" thickBot="1" x14ac:dyDescent="0.25">
      <c r="C40" s="46" t="s">
        <v>15</v>
      </c>
      <c r="D40" s="38">
        <v>1</v>
      </c>
      <c r="E40" s="14"/>
      <c r="F40" s="39">
        <f t="shared" si="3"/>
        <v>0</v>
      </c>
      <c r="I40" s="18"/>
    </row>
    <row r="41" spans="3:20" ht="13.5" thickBot="1" x14ac:dyDescent="0.25">
      <c r="C41" s="46" t="s">
        <v>16</v>
      </c>
      <c r="D41" s="38">
        <v>1</v>
      </c>
      <c r="E41" s="14"/>
      <c r="F41" s="39">
        <f t="shared" si="3"/>
        <v>0</v>
      </c>
      <c r="I41" s="18"/>
    </row>
    <row r="42" spans="3:20" ht="13.5" thickBot="1" x14ac:dyDescent="0.25">
      <c r="C42" s="46" t="s">
        <v>17</v>
      </c>
      <c r="D42" s="38">
        <v>1</v>
      </c>
      <c r="E42" s="14"/>
      <c r="F42" s="39">
        <f t="shared" si="3"/>
        <v>0</v>
      </c>
      <c r="I42" s="18"/>
    </row>
    <row r="43" spans="3:20" ht="13.5" thickBot="1" x14ac:dyDescent="0.25">
      <c r="C43" s="46" t="s">
        <v>18</v>
      </c>
      <c r="D43" s="38">
        <v>1</v>
      </c>
      <c r="E43" s="14"/>
      <c r="F43" s="39">
        <f t="shared" si="3"/>
        <v>0</v>
      </c>
      <c r="I43" s="18"/>
    </row>
    <row r="44" spans="3:20" ht="13.5" thickBot="1" x14ac:dyDescent="0.25">
      <c r="C44" s="46" t="s">
        <v>19</v>
      </c>
      <c r="D44" s="38">
        <v>1</v>
      </c>
      <c r="E44" s="14"/>
      <c r="F44" s="39">
        <f t="shared" si="3"/>
        <v>0</v>
      </c>
      <c r="I44" s="18"/>
    </row>
    <row r="45" spans="3:20" ht="13.5" thickBot="1" x14ac:dyDescent="0.25">
      <c r="C45" s="41" t="str">
        <f>"Totaal "&amp;$C$35</f>
        <v>Totaal Leveren en/of inbouwen van losse componenten</v>
      </c>
      <c r="D45" s="42"/>
      <c r="E45" s="43"/>
      <c r="F45" s="44">
        <f>SUM(F36:F44)</f>
        <v>0</v>
      </c>
      <c r="I45" s="18"/>
    </row>
    <row r="46" spans="3:20" ht="13.5" thickBot="1" x14ac:dyDescent="0.25">
      <c r="C46" s="45"/>
      <c r="D46" s="45"/>
      <c r="E46" s="45"/>
      <c r="F46" s="45"/>
      <c r="I46" s="18"/>
    </row>
    <row r="47" spans="3:20" ht="13.5" thickBot="1" x14ac:dyDescent="0.25">
      <c r="C47" s="47" t="s">
        <v>27</v>
      </c>
      <c r="D47" s="48"/>
      <c r="E47" s="49"/>
      <c r="F47" s="44">
        <f>SUM(F21,F28,F33,F45)</f>
        <v>0</v>
      </c>
      <c r="I47" s="18"/>
    </row>
    <row r="48" spans="3:20" ht="13.5" thickBot="1" x14ac:dyDescent="0.25">
      <c r="C48" s="50"/>
      <c r="D48" s="50"/>
      <c r="E48" s="51"/>
      <c r="F48" s="51"/>
      <c r="I48" s="18"/>
      <c r="J48" s="80"/>
      <c r="K48" s="80"/>
      <c r="L48" s="80"/>
      <c r="M48" s="80"/>
      <c r="N48" s="80"/>
      <c r="O48" s="80"/>
      <c r="P48" s="80"/>
      <c r="Q48" s="80"/>
      <c r="R48" s="80"/>
      <c r="S48" s="80"/>
      <c r="T48" s="80"/>
    </row>
    <row r="49" spans="3:20" ht="13.5" thickBot="1" x14ac:dyDescent="0.25">
      <c r="C49" s="87" t="s">
        <v>1</v>
      </c>
      <c r="D49" s="88"/>
      <c r="E49" s="52" t="s">
        <v>46</v>
      </c>
      <c r="F49" s="36" t="s">
        <v>0</v>
      </c>
      <c r="I49" s="18"/>
      <c r="J49" s="80"/>
      <c r="K49" s="80"/>
      <c r="L49" s="80"/>
      <c r="M49" s="80"/>
      <c r="N49" s="80"/>
      <c r="O49" s="81"/>
      <c r="P49" s="80"/>
      <c r="Q49" s="80"/>
      <c r="R49" s="80"/>
      <c r="S49" s="80"/>
      <c r="T49" s="80"/>
    </row>
    <row r="50" spans="3:20" ht="13.5" thickBot="1" x14ac:dyDescent="0.25">
      <c r="C50" s="53" t="s">
        <v>2</v>
      </c>
      <c r="D50" s="54"/>
      <c r="E50" s="52"/>
      <c r="F50" s="52"/>
      <c r="I50" s="18"/>
      <c r="J50" s="80"/>
      <c r="K50" s="80"/>
      <c r="L50" s="80"/>
      <c r="M50" s="80"/>
      <c r="N50" s="57"/>
      <c r="O50" s="70"/>
      <c r="P50" s="70"/>
      <c r="Q50" s="70"/>
      <c r="R50" s="80"/>
      <c r="S50" s="80"/>
      <c r="T50" s="80"/>
    </row>
    <row r="51" spans="3:20" ht="13.5" thickBot="1" x14ac:dyDescent="0.25">
      <c r="C51" s="89" t="s">
        <v>3</v>
      </c>
      <c r="D51" s="90"/>
      <c r="E51" s="67"/>
      <c r="F51" s="55">
        <f>50*E51/100*1.5</f>
        <v>0</v>
      </c>
      <c r="I51" s="18"/>
      <c r="J51" s="80"/>
      <c r="K51" s="80"/>
      <c r="L51" s="80"/>
      <c r="M51" s="80"/>
      <c r="N51" s="70"/>
      <c r="O51" s="70"/>
      <c r="P51" s="70"/>
      <c r="Q51" s="85"/>
      <c r="R51" s="80"/>
      <c r="S51" s="80"/>
      <c r="T51" s="80"/>
    </row>
    <row r="52" spans="3:20" ht="13.5" thickBot="1" x14ac:dyDescent="0.25">
      <c r="C52" s="89" t="s">
        <v>4</v>
      </c>
      <c r="D52" s="90"/>
      <c r="E52" s="67"/>
      <c r="F52" s="55">
        <f>40*E52/100*1.5</f>
        <v>0</v>
      </c>
      <c r="I52" s="18"/>
      <c r="J52" s="80"/>
      <c r="K52" s="80"/>
      <c r="L52" s="80"/>
      <c r="M52" s="80"/>
      <c r="N52" s="57">
        <v>6</v>
      </c>
      <c r="O52" s="84">
        <v>50</v>
      </c>
      <c r="P52" s="70"/>
      <c r="Q52" s="85"/>
      <c r="R52" s="80"/>
      <c r="S52" s="80"/>
      <c r="T52" s="80"/>
    </row>
    <row r="53" spans="3:20" ht="13.5" thickBot="1" x14ac:dyDescent="0.25">
      <c r="C53" s="89" t="s">
        <v>5</v>
      </c>
      <c r="D53" s="90"/>
      <c r="E53" s="68"/>
      <c r="F53" s="55">
        <f>20*E53/100*1.5</f>
        <v>0</v>
      </c>
      <c r="I53" s="18"/>
      <c r="J53" s="80"/>
      <c r="K53" s="80"/>
      <c r="L53" s="80"/>
      <c r="M53" s="80"/>
      <c r="N53" s="70">
        <v>7</v>
      </c>
      <c r="O53" s="57">
        <v>50</v>
      </c>
      <c r="P53" s="70"/>
      <c r="Q53" s="70"/>
      <c r="R53" s="80"/>
      <c r="S53" s="80"/>
      <c r="T53" s="80"/>
    </row>
    <row r="54" spans="3:20" ht="13.5" thickBot="1" x14ac:dyDescent="0.25">
      <c r="C54" s="89" t="s">
        <v>42</v>
      </c>
      <c r="D54" s="90"/>
      <c r="E54" s="56">
        <f>100-SUM(E51:E53)</f>
        <v>100</v>
      </c>
      <c r="F54" s="55">
        <f>0*E54/100*1.5</f>
        <v>0</v>
      </c>
      <c r="I54" s="18"/>
      <c r="J54" s="80"/>
      <c r="K54" s="80"/>
      <c r="L54" s="80"/>
      <c r="M54" s="80"/>
      <c r="N54" s="57">
        <v>8</v>
      </c>
      <c r="O54" s="57">
        <v>50</v>
      </c>
      <c r="P54" s="70"/>
      <c r="Q54" s="70"/>
      <c r="R54" s="80"/>
      <c r="S54" s="80"/>
      <c r="T54" s="80"/>
    </row>
    <row r="55" spans="3:20" ht="13.5" thickBot="1" x14ac:dyDescent="0.25">
      <c r="C55" s="53" t="s">
        <v>6</v>
      </c>
      <c r="D55" s="54"/>
      <c r="E55" s="52" t="s">
        <v>47</v>
      </c>
      <c r="F55" s="36" t="s">
        <v>0</v>
      </c>
      <c r="I55" s="18"/>
      <c r="J55" s="80"/>
      <c r="K55" s="80"/>
      <c r="L55" s="80"/>
      <c r="M55" s="80"/>
      <c r="N55" s="70">
        <v>9</v>
      </c>
      <c r="O55" s="57">
        <v>50</v>
      </c>
      <c r="P55" s="70"/>
      <c r="Q55" s="70"/>
      <c r="R55" s="80"/>
      <c r="S55" s="80"/>
      <c r="T55" s="80"/>
    </row>
    <row r="56" spans="3:20" ht="13.5" thickBot="1" x14ac:dyDescent="0.25">
      <c r="C56" s="89" t="s">
        <v>7</v>
      </c>
      <c r="D56" s="90"/>
      <c r="E56" s="67"/>
      <c r="F56" s="55">
        <f>IFERROR(VLOOKUP($E56,$N$52:$O$59,2)*50/250*0.5,0)</f>
        <v>0</v>
      </c>
      <c r="I56" s="18"/>
      <c r="J56" s="80"/>
      <c r="K56" s="80"/>
      <c r="L56" s="80"/>
      <c r="M56" s="80"/>
      <c r="N56" s="57">
        <v>10</v>
      </c>
      <c r="O56" s="57">
        <v>50</v>
      </c>
      <c r="P56" s="70"/>
      <c r="Q56" s="70"/>
      <c r="R56" s="80"/>
      <c r="S56" s="80"/>
      <c r="T56" s="80"/>
    </row>
    <row r="57" spans="3:20" ht="13.5" thickBot="1" x14ac:dyDescent="0.25">
      <c r="C57" s="89" t="s">
        <v>8</v>
      </c>
      <c r="D57" s="90"/>
      <c r="E57" s="67"/>
      <c r="F57" s="55">
        <f>IFERROR(VLOOKUP($E57,$N$52:$O$59,2)*50/250*0.5,0)</f>
        <v>0</v>
      </c>
      <c r="I57" s="18"/>
      <c r="J57" s="80"/>
      <c r="K57" s="80"/>
      <c r="L57" s="80"/>
      <c r="M57" s="80"/>
      <c r="N57" s="57">
        <v>12</v>
      </c>
      <c r="O57" s="57">
        <v>40</v>
      </c>
      <c r="P57" s="70"/>
      <c r="Q57" s="70"/>
      <c r="R57" s="80"/>
      <c r="S57" s="80"/>
      <c r="T57" s="80"/>
    </row>
    <row r="58" spans="3:20" ht="13.5" thickBot="1" x14ac:dyDescent="0.25">
      <c r="C58" s="89" t="s">
        <v>9</v>
      </c>
      <c r="D58" s="90"/>
      <c r="E58" s="68"/>
      <c r="F58" s="55">
        <f>IFERROR(VLOOKUP($E58,$N$52:$O$59,2)*50/250*0.5,0)</f>
        <v>0</v>
      </c>
      <c r="I58" s="18"/>
      <c r="J58" s="80"/>
      <c r="K58" s="80"/>
      <c r="L58" s="80"/>
      <c r="M58" s="80"/>
      <c r="N58" s="57">
        <v>16</v>
      </c>
      <c r="O58" s="57">
        <v>20</v>
      </c>
      <c r="P58" s="70"/>
      <c r="Q58" s="70"/>
      <c r="R58" s="80"/>
      <c r="S58" s="80"/>
      <c r="T58" s="80"/>
    </row>
    <row r="59" spans="3:20" ht="13.5" thickBot="1" x14ac:dyDescent="0.25">
      <c r="C59" s="89" t="s">
        <v>10</v>
      </c>
      <c r="D59" s="90"/>
      <c r="E59" s="68"/>
      <c r="F59" s="55">
        <f>IFERROR(VLOOKUP($E59,$N$52:$O$59,2)*50/250*0.5,0)</f>
        <v>0</v>
      </c>
      <c r="I59" s="18"/>
      <c r="J59" s="80"/>
      <c r="K59" s="80"/>
      <c r="L59" s="80"/>
      <c r="M59" s="80"/>
      <c r="N59" s="57">
        <v>20</v>
      </c>
      <c r="O59" s="57">
        <v>0</v>
      </c>
      <c r="P59" s="70"/>
      <c r="Q59" s="70"/>
      <c r="R59" s="80"/>
      <c r="S59" s="80"/>
      <c r="T59" s="80"/>
    </row>
    <row r="60" spans="3:20" ht="13.5" thickBot="1" x14ac:dyDescent="0.25">
      <c r="C60" s="89" t="s">
        <v>11</v>
      </c>
      <c r="D60" s="90"/>
      <c r="E60" s="68"/>
      <c r="F60" s="55">
        <f>IFERROR(VLOOKUP($E60,$N$52:$O$59,2)*50/250*0.5,0)</f>
        <v>0</v>
      </c>
      <c r="I60" s="18"/>
      <c r="J60" s="80"/>
      <c r="K60" s="80"/>
      <c r="L60" s="80"/>
      <c r="M60" s="80"/>
      <c r="N60" s="70"/>
      <c r="O60" s="70"/>
      <c r="P60" s="70"/>
      <c r="Q60" s="70"/>
      <c r="R60" s="80"/>
      <c r="S60" s="80"/>
      <c r="T60" s="80"/>
    </row>
    <row r="61" spans="3:20" ht="13.5" thickBot="1" x14ac:dyDescent="0.25">
      <c r="C61" s="93" t="s">
        <v>12</v>
      </c>
      <c r="D61" s="94"/>
      <c r="E61" s="58"/>
      <c r="F61" s="59">
        <f>SUM(F51:F54,F56:F60)</f>
        <v>0</v>
      </c>
      <c r="I61" s="18"/>
      <c r="J61" s="80"/>
      <c r="K61" s="80"/>
      <c r="L61" s="80"/>
      <c r="M61" s="80"/>
      <c r="N61" s="70"/>
      <c r="O61" s="70"/>
      <c r="P61" s="70"/>
      <c r="Q61" s="70"/>
      <c r="R61" s="80"/>
      <c r="S61" s="80"/>
      <c r="T61" s="80"/>
    </row>
    <row r="62" spans="3:20" ht="13.5" thickBot="1" x14ac:dyDescent="0.25">
      <c r="C62" s="60"/>
      <c r="D62" s="60"/>
      <c r="E62" s="60"/>
      <c r="F62" s="60"/>
      <c r="I62" s="18"/>
      <c r="J62" s="80"/>
      <c r="K62" s="80"/>
      <c r="L62" s="80"/>
      <c r="M62" s="80"/>
      <c r="N62" s="70"/>
      <c r="O62" s="70"/>
      <c r="P62" s="70"/>
      <c r="Q62" s="70"/>
      <c r="R62" s="80"/>
      <c r="S62" s="80"/>
      <c r="T62" s="80"/>
    </row>
    <row r="63" spans="3:20" ht="13.5" thickBot="1" x14ac:dyDescent="0.25">
      <c r="C63" s="87" t="s">
        <v>1</v>
      </c>
      <c r="D63" s="88"/>
      <c r="E63" s="52" t="s">
        <v>48</v>
      </c>
      <c r="F63" s="36" t="s">
        <v>0</v>
      </c>
      <c r="I63" s="18"/>
      <c r="J63" s="80"/>
      <c r="K63" s="80"/>
      <c r="L63" s="80"/>
      <c r="M63" s="80"/>
      <c r="N63" s="70"/>
      <c r="O63" s="70"/>
      <c r="P63" s="70"/>
      <c r="Q63" s="70"/>
      <c r="R63" s="80"/>
      <c r="S63" s="80"/>
      <c r="T63" s="80"/>
    </row>
    <row r="64" spans="3:20" ht="30" customHeight="1" thickBot="1" x14ac:dyDescent="0.25">
      <c r="C64" s="91" t="s">
        <v>20</v>
      </c>
      <c r="D64" s="92"/>
      <c r="E64" s="15"/>
      <c r="F64" s="62">
        <f>IF(50/5*E64&lt;=50,50/5*E64,50)</f>
        <v>0</v>
      </c>
      <c r="I64" s="18"/>
      <c r="J64" s="80"/>
      <c r="K64" s="80"/>
      <c r="L64" s="80"/>
      <c r="M64" s="80"/>
      <c r="N64" s="70"/>
      <c r="O64" s="70"/>
      <c r="P64" s="70"/>
      <c r="Q64" s="70"/>
      <c r="R64" s="80"/>
      <c r="S64" s="80"/>
      <c r="T64" s="80"/>
    </row>
    <row r="65" spans="1:20" ht="13.5" thickBot="1" x14ac:dyDescent="0.25">
      <c r="C65" s="93" t="s">
        <v>21</v>
      </c>
      <c r="D65" s="94"/>
      <c r="E65" s="58"/>
      <c r="F65" s="59">
        <f>F64</f>
        <v>0</v>
      </c>
      <c r="I65" s="18"/>
      <c r="J65" s="80"/>
      <c r="K65" s="80"/>
      <c r="L65" s="80"/>
      <c r="M65" s="80"/>
      <c r="N65" s="70"/>
      <c r="O65" s="70"/>
      <c r="P65" s="70"/>
      <c r="Q65" s="70"/>
      <c r="R65" s="80"/>
      <c r="S65" s="80"/>
      <c r="T65" s="80"/>
    </row>
    <row r="66" spans="1:20" x14ac:dyDescent="0.2">
      <c r="C66" s="63"/>
      <c r="D66" s="60"/>
      <c r="E66" s="64"/>
      <c r="F66" s="64"/>
      <c r="I66" s="18"/>
      <c r="J66" s="80"/>
      <c r="K66" s="80"/>
      <c r="L66" s="80"/>
      <c r="M66" s="80"/>
      <c r="N66" s="80"/>
      <c r="O66" s="80"/>
      <c r="P66" s="80"/>
      <c r="Q66" s="80"/>
      <c r="R66" s="80"/>
      <c r="S66" s="80"/>
      <c r="T66" s="80"/>
    </row>
    <row r="67" spans="1:20" ht="13.5" thickBot="1" x14ac:dyDescent="0.25">
      <c r="C67" s="63"/>
      <c r="D67" s="60"/>
      <c r="E67" s="64"/>
      <c r="F67" s="64"/>
      <c r="I67" s="18"/>
      <c r="J67" s="80"/>
      <c r="K67" s="80"/>
      <c r="L67" s="80"/>
      <c r="M67" s="80"/>
      <c r="N67" s="80"/>
      <c r="O67" s="80"/>
      <c r="P67" s="80"/>
      <c r="Q67" s="80"/>
      <c r="R67" s="80"/>
      <c r="S67" s="80"/>
      <c r="T67" s="80"/>
    </row>
    <row r="68" spans="1:20" ht="96" customHeight="1" thickBot="1" x14ac:dyDescent="0.25">
      <c r="C68" s="95" t="s">
        <v>53</v>
      </c>
      <c r="D68" s="96"/>
      <c r="E68" s="96"/>
      <c r="F68" s="97"/>
      <c r="I68" s="18"/>
      <c r="J68" s="80"/>
      <c r="K68" s="80"/>
      <c r="L68" s="80"/>
      <c r="M68" s="80"/>
      <c r="N68" s="80"/>
      <c r="O68" s="80"/>
      <c r="P68" s="80"/>
      <c r="Q68" s="80"/>
      <c r="R68" s="80"/>
      <c r="S68" s="80"/>
      <c r="T68" s="80"/>
    </row>
    <row r="69" spans="1:20" x14ac:dyDescent="0.2">
      <c r="C69" s="65"/>
      <c r="D69" s="65"/>
      <c r="E69" s="66"/>
      <c r="F69" s="66"/>
      <c r="I69" s="18"/>
    </row>
    <row r="70" spans="1:20" x14ac:dyDescent="0.2">
      <c r="I70" s="18"/>
    </row>
    <row r="71" spans="1:20" x14ac:dyDescent="0.2">
      <c r="A71" s="18"/>
      <c r="B71" s="18"/>
      <c r="C71" s="18"/>
      <c r="D71" s="18"/>
      <c r="E71" s="18"/>
      <c r="F71" s="18"/>
      <c r="G71" s="18"/>
      <c r="H71" s="18"/>
      <c r="I71" s="18"/>
    </row>
  </sheetData>
  <sheetProtection algorithmName="SHA-512" hashValue="zLaQ/L/+X2OcaV7cvrd9Rjcsql9JP39GaATtGe9lNq1KAVdRmvhassRQQSDR5VPW3PvZAaqTf3HHcETRG9pyVA==" saltValue="L88+EBtlgcF10BdMe0UKuA==" spinCount="100000" sheet="1" objects="1" scenarios="1"/>
  <protectedRanges>
    <protectedRange sqref="E18:E20 E24:E27 E31:E32 E56:E60 E51:E53" name="Bereik1"/>
    <protectedRange sqref="E36:E44" name="Bereik1_1"/>
    <protectedRange sqref="E10" name="gegevens_1"/>
    <protectedRange sqref="E11:E14" name="handtekening_1"/>
    <protectedRange sqref="D10:D14" name="gegevens_1_2"/>
  </protectedRanges>
  <mergeCells count="21">
    <mergeCell ref="C63:D63"/>
    <mergeCell ref="C64:D64"/>
    <mergeCell ref="C65:D65"/>
    <mergeCell ref="C68:F68"/>
    <mergeCell ref="C6:F6"/>
    <mergeCell ref="C56:D56"/>
    <mergeCell ref="C57:D57"/>
    <mergeCell ref="C58:D58"/>
    <mergeCell ref="C59:D59"/>
    <mergeCell ref="C60:D60"/>
    <mergeCell ref="C61:D61"/>
    <mergeCell ref="D10:F10"/>
    <mergeCell ref="D11:F11"/>
    <mergeCell ref="D12:F12"/>
    <mergeCell ref="D13:F13"/>
    <mergeCell ref="C54:D54"/>
    <mergeCell ref="C22:F22"/>
    <mergeCell ref="C49:D49"/>
    <mergeCell ref="C51:D51"/>
    <mergeCell ref="C52:D52"/>
    <mergeCell ref="C53:D53"/>
  </mergeCells>
  <pageMargins left="0.7" right="0.7" top="0.75" bottom="0.75" header="0.3" footer="0.3"/>
  <pageSetup paperSize="8"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34F2-2E82-4666-B2F2-4AC13411988F}">
  <sheetPr>
    <pageSetUpPr fitToPage="1"/>
  </sheetPr>
  <dimension ref="A1:R65"/>
  <sheetViews>
    <sheetView topLeftCell="A17" workbookViewId="0">
      <selection activeCell="L24" sqref="L24"/>
    </sheetView>
  </sheetViews>
  <sheetFormatPr defaultRowHeight="12.75" x14ac:dyDescent="0.2"/>
  <cols>
    <col min="1" max="2" width="2.7109375" style="16" customWidth="1"/>
    <col min="3" max="3" width="80.7109375" style="17" customWidth="1"/>
    <col min="4" max="6" width="25.7109375" style="17" customWidth="1"/>
    <col min="7" max="8" width="2.7109375" style="17" customWidth="1"/>
    <col min="9" max="11" width="2.7109375" style="16" customWidth="1"/>
    <col min="12" max="12" width="12.85546875" style="16" bestFit="1" customWidth="1"/>
    <col min="13" max="16" width="9.140625" style="16"/>
    <col min="17" max="17" width="8.7109375" style="16" customWidth="1"/>
    <col min="18" max="260" width="9.140625" style="16"/>
    <col min="261" max="261" width="97.85546875" style="16" customWidth="1"/>
    <col min="262" max="264" width="15.7109375" style="16" customWidth="1"/>
    <col min="265" max="265" width="1.7109375" style="16" customWidth="1"/>
    <col min="266" max="266" width="9.140625" style="16"/>
    <col min="267" max="267" width="12.85546875" style="16" bestFit="1" customWidth="1"/>
    <col min="268" max="516" width="9.140625" style="16"/>
    <col min="517" max="517" width="97.85546875" style="16" customWidth="1"/>
    <col min="518" max="520" width="15.7109375" style="16" customWidth="1"/>
    <col min="521" max="521" width="1.7109375" style="16" customWidth="1"/>
    <col min="522" max="522" width="9.140625" style="16"/>
    <col min="523" max="523" width="12.85546875" style="16" bestFit="1" customWidth="1"/>
    <col min="524" max="772" width="9.140625" style="16"/>
    <col min="773" max="773" width="97.85546875" style="16" customWidth="1"/>
    <col min="774" max="776" width="15.7109375" style="16" customWidth="1"/>
    <col min="777" max="777" width="1.7109375" style="16" customWidth="1"/>
    <col min="778" max="778" width="9.140625" style="16"/>
    <col min="779" max="779" width="12.85546875" style="16" bestFit="1" customWidth="1"/>
    <col min="780" max="1028" width="9.140625" style="16"/>
    <col min="1029" max="1029" width="97.85546875" style="16" customWidth="1"/>
    <col min="1030" max="1032" width="15.7109375" style="16" customWidth="1"/>
    <col min="1033" max="1033" width="1.7109375" style="16" customWidth="1"/>
    <col min="1034" max="1034" width="9.140625" style="16"/>
    <col min="1035" max="1035" width="12.85546875" style="16" bestFit="1" customWidth="1"/>
    <col min="1036" max="1284" width="9.140625" style="16"/>
    <col min="1285" max="1285" width="97.85546875" style="16" customWidth="1"/>
    <col min="1286" max="1288" width="15.7109375" style="16" customWidth="1"/>
    <col min="1289" max="1289" width="1.7109375" style="16" customWidth="1"/>
    <col min="1290" max="1290" width="9.140625" style="16"/>
    <col min="1291" max="1291" width="12.85546875" style="16" bestFit="1" customWidth="1"/>
    <col min="1292" max="1540" width="9.140625" style="16"/>
    <col min="1541" max="1541" width="97.85546875" style="16" customWidth="1"/>
    <col min="1542" max="1544" width="15.7109375" style="16" customWidth="1"/>
    <col min="1545" max="1545" width="1.7109375" style="16" customWidth="1"/>
    <col min="1546" max="1546" width="9.140625" style="16"/>
    <col min="1547" max="1547" width="12.85546875" style="16" bestFit="1" customWidth="1"/>
    <col min="1548" max="1796" width="9.140625" style="16"/>
    <col min="1797" max="1797" width="97.85546875" style="16" customWidth="1"/>
    <col min="1798" max="1800" width="15.7109375" style="16" customWidth="1"/>
    <col min="1801" max="1801" width="1.7109375" style="16" customWidth="1"/>
    <col min="1802" max="1802" width="9.140625" style="16"/>
    <col min="1803" max="1803" width="12.85546875" style="16" bestFit="1" customWidth="1"/>
    <col min="1804" max="2052" width="9.140625" style="16"/>
    <col min="2053" max="2053" width="97.85546875" style="16" customWidth="1"/>
    <col min="2054" max="2056" width="15.7109375" style="16" customWidth="1"/>
    <col min="2057" max="2057" width="1.7109375" style="16" customWidth="1"/>
    <col min="2058" max="2058" width="9.140625" style="16"/>
    <col min="2059" max="2059" width="12.85546875" style="16" bestFit="1" customWidth="1"/>
    <col min="2060" max="2308" width="9.140625" style="16"/>
    <col min="2309" max="2309" width="97.85546875" style="16" customWidth="1"/>
    <col min="2310" max="2312" width="15.7109375" style="16" customWidth="1"/>
    <col min="2313" max="2313" width="1.7109375" style="16" customWidth="1"/>
    <col min="2314" max="2314" width="9.140625" style="16"/>
    <col min="2315" max="2315" width="12.85546875" style="16" bestFit="1" customWidth="1"/>
    <col min="2316" max="2564" width="9.140625" style="16"/>
    <col min="2565" max="2565" width="97.85546875" style="16" customWidth="1"/>
    <col min="2566" max="2568" width="15.7109375" style="16" customWidth="1"/>
    <col min="2569" max="2569" width="1.7109375" style="16" customWidth="1"/>
    <col min="2570" max="2570" width="9.140625" style="16"/>
    <col min="2571" max="2571" width="12.85546875" style="16" bestFit="1" customWidth="1"/>
    <col min="2572" max="2820" width="9.140625" style="16"/>
    <col min="2821" max="2821" width="97.85546875" style="16" customWidth="1"/>
    <col min="2822" max="2824" width="15.7109375" style="16" customWidth="1"/>
    <col min="2825" max="2825" width="1.7109375" style="16" customWidth="1"/>
    <col min="2826" max="2826" width="9.140625" style="16"/>
    <col min="2827" max="2827" width="12.85546875" style="16" bestFit="1" customWidth="1"/>
    <col min="2828" max="3076" width="9.140625" style="16"/>
    <col min="3077" max="3077" width="97.85546875" style="16" customWidth="1"/>
    <col min="3078" max="3080" width="15.7109375" style="16" customWidth="1"/>
    <col min="3081" max="3081" width="1.7109375" style="16" customWidth="1"/>
    <col min="3082" max="3082" width="9.140625" style="16"/>
    <col min="3083" max="3083" width="12.85546875" style="16" bestFit="1" customWidth="1"/>
    <col min="3084" max="3332" width="9.140625" style="16"/>
    <col min="3333" max="3333" width="97.85546875" style="16" customWidth="1"/>
    <col min="3334" max="3336" width="15.7109375" style="16" customWidth="1"/>
    <col min="3337" max="3337" width="1.7109375" style="16" customWidth="1"/>
    <col min="3338" max="3338" width="9.140625" style="16"/>
    <col min="3339" max="3339" width="12.85546875" style="16" bestFit="1" customWidth="1"/>
    <col min="3340" max="3588" width="9.140625" style="16"/>
    <col min="3589" max="3589" width="97.85546875" style="16" customWidth="1"/>
    <col min="3590" max="3592" width="15.7109375" style="16" customWidth="1"/>
    <col min="3593" max="3593" width="1.7109375" style="16" customWidth="1"/>
    <col min="3594" max="3594" width="9.140625" style="16"/>
    <col min="3595" max="3595" width="12.85546875" style="16" bestFit="1" customWidth="1"/>
    <col min="3596" max="3844" width="9.140625" style="16"/>
    <col min="3845" max="3845" width="97.85546875" style="16" customWidth="1"/>
    <col min="3846" max="3848" width="15.7109375" style="16" customWidth="1"/>
    <col min="3849" max="3849" width="1.7109375" style="16" customWidth="1"/>
    <col min="3850" max="3850" width="9.140625" style="16"/>
    <col min="3851" max="3851" width="12.85546875" style="16" bestFit="1" customWidth="1"/>
    <col min="3852" max="4100" width="9.140625" style="16"/>
    <col min="4101" max="4101" width="97.85546875" style="16" customWidth="1"/>
    <col min="4102" max="4104" width="15.7109375" style="16" customWidth="1"/>
    <col min="4105" max="4105" width="1.7109375" style="16" customWidth="1"/>
    <col min="4106" max="4106" width="9.140625" style="16"/>
    <col min="4107" max="4107" width="12.85546875" style="16" bestFit="1" customWidth="1"/>
    <col min="4108" max="4356" width="9.140625" style="16"/>
    <col min="4357" max="4357" width="97.85546875" style="16" customWidth="1"/>
    <col min="4358" max="4360" width="15.7109375" style="16" customWidth="1"/>
    <col min="4361" max="4361" width="1.7109375" style="16" customWidth="1"/>
    <col min="4362" max="4362" width="9.140625" style="16"/>
    <col min="4363" max="4363" width="12.85546875" style="16" bestFit="1" customWidth="1"/>
    <col min="4364" max="4612" width="9.140625" style="16"/>
    <col min="4613" max="4613" width="97.85546875" style="16" customWidth="1"/>
    <col min="4614" max="4616" width="15.7109375" style="16" customWidth="1"/>
    <col min="4617" max="4617" width="1.7109375" style="16" customWidth="1"/>
    <col min="4618" max="4618" width="9.140625" style="16"/>
    <col min="4619" max="4619" width="12.85546875" style="16" bestFit="1" customWidth="1"/>
    <col min="4620" max="4868" width="9.140625" style="16"/>
    <col min="4869" max="4869" width="97.85546875" style="16" customWidth="1"/>
    <col min="4870" max="4872" width="15.7109375" style="16" customWidth="1"/>
    <col min="4873" max="4873" width="1.7109375" style="16" customWidth="1"/>
    <col min="4874" max="4874" width="9.140625" style="16"/>
    <col min="4875" max="4875" width="12.85546875" style="16" bestFit="1" customWidth="1"/>
    <col min="4876" max="5124" width="9.140625" style="16"/>
    <col min="5125" max="5125" width="97.85546875" style="16" customWidth="1"/>
    <col min="5126" max="5128" width="15.7109375" style="16" customWidth="1"/>
    <col min="5129" max="5129" width="1.7109375" style="16" customWidth="1"/>
    <col min="5130" max="5130" width="9.140625" style="16"/>
    <col min="5131" max="5131" width="12.85546875" style="16" bestFit="1" customWidth="1"/>
    <col min="5132" max="5380" width="9.140625" style="16"/>
    <col min="5381" max="5381" width="97.85546875" style="16" customWidth="1"/>
    <col min="5382" max="5384" width="15.7109375" style="16" customWidth="1"/>
    <col min="5385" max="5385" width="1.7109375" style="16" customWidth="1"/>
    <col min="5386" max="5386" width="9.140625" style="16"/>
    <col min="5387" max="5387" width="12.85546875" style="16" bestFit="1" customWidth="1"/>
    <col min="5388" max="5636" width="9.140625" style="16"/>
    <col min="5637" max="5637" width="97.85546875" style="16" customWidth="1"/>
    <col min="5638" max="5640" width="15.7109375" style="16" customWidth="1"/>
    <col min="5641" max="5641" width="1.7109375" style="16" customWidth="1"/>
    <col min="5642" max="5642" width="9.140625" style="16"/>
    <col min="5643" max="5643" width="12.85546875" style="16" bestFit="1" customWidth="1"/>
    <col min="5644" max="5892" width="9.140625" style="16"/>
    <col min="5893" max="5893" width="97.85546875" style="16" customWidth="1"/>
    <col min="5894" max="5896" width="15.7109375" style="16" customWidth="1"/>
    <col min="5897" max="5897" width="1.7109375" style="16" customWidth="1"/>
    <col min="5898" max="5898" width="9.140625" style="16"/>
    <col min="5899" max="5899" width="12.85546875" style="16" bestFit="1" customWidth="1"/>
    <col min="5900" max="6148" width="9.140625" style="16"/>
    <col min="6149" max="6149" width="97.85546875" style="16" customWidth="1"/>
    <col min="6150" max="6152" width="15.7109375" style="16" customWidth="1"/>
    <col min="6153" max="6153" width="1.7109375" style="16" customWidth="1"/>
    <col min="6154" max="6154" width="9.140625" style="16"/>
    <col min="6155" max="6155" width="12.85546875" style="16" bestFit="1" customWidth="1"/>
    <col min="6156" max="6404" width="9.140625" style="16"/>
    <col min="6405" max="6405" width="97.85546875" style="16" customWidth="1"/>
    <col min="6406" max="6408" width="15.7109375" style="16" customWidth="1"/>
    <col min="6409" max="6409" width="1.7109375" style="16" customWidth="1"/>
    <col min="6410" max="6410" width="9.140625" style="16"/>
    <col min="6411" max="6411" width="12.85546875" style="16" bestFit="1" customWidth="1"/>
    <col min="6412" max="6660" width="9.140625" style="16"/>
    <col min="6661" max="6661" width="97.85546875" style="16" customWidth="1"/>
    <col min="6662" max="6664" width="15.7109375" style="16" customWidth="1"/>
    <col min="6665" max="6665" width="1.7109375" style="16" customWidth="1"/>
    <col min="6666" max="6666" width="9.140625" style="16"/>
    <col min="6667" max="6667" width="12.85546875" style="16" bestFit="1" customWidth="1"/>
    <col min="6668" max="6916" width="9.140625" style="16"/>
    <col min="6917" max="6917" width="97.85546875" style="16" customWidth="1"/>
    <col min="6918" max="6920" width="15.7109375" style="16" customWidth="1"/>
    <col min="6921" max="6921" width="1.7109375" style="16" customWidth="1"/>
    <col min="6922" max="6922" width="9.140625" style="16"/>
    <col min="6923" max="6923" width="12.85546875" style="16" bestFit="1" customWidth="1"/>
    <col min="6924" max="7172" width="9.140625" style="16"/>
    <col min="7173" max="7173" width="97.85546875" style="16" customWidth="1"/>
    <col min="7174" max="7176" width="15.7109375" style="16" customWidth="1"/>
    <col min="7177" max="7177" width="1.7109375" style="16" customWidth="1"/>
    <col min="7178" max="7178" width="9.140625" style="16"/>
    <col min="7179" max="7179" width="12.85546875" style="16" bestFit="1" customWidth="1"/>
    <col min="7180" max="7428" width="9.140625" style="16"/>
    <col min="7429" max="7429" width="97.85546875" style="16" customWidth="1"/>
    <col min="7430" max="7432" width="15.7109375" style="16" customWidth="1"/>
    <col min="7433" max="7433" width="1.7109375" style="16" customWidth="1"/>
    <col min="7434" max="7434" width="9.140625" style="16"/>
    <col min="7435" max="7435" width="12.85546875" style="16" bestFit="1" customWidth="1"/>
    <col min="7436" max="7684" width="9.140625" style="16"/>
    <col min="7685" max="7685" width="97.85546875" style="16" customWidth="1"/>
    <col min="7686" max="7688" width="15.7109375" style="16" customWidth="1"/>
    <col min="7689" max="7689" width="1.7109375" style="16" customWidth="1"/>
    <col min="7690" max="7690" width="9.140625" style="16"/>
    <col min="7691" max="7691" width="12.85546875" style="16" bestFit="1" customWidth="1"/>
    <col min="7692" max="7940" width="9.140625" style="16"/>
    <col min="7941" max="7941" width="97.85546875" style="16" customWidth="1"/>
    <col min="7942" max="7944" width="15.7109375" style="16" customWidth="1"/>
    <col min="7945" max="7945" width="1.7109375" style="16" customWidth="1"/>
    <col min="7946" max="7946" width="9.140625" style="16"/>
    <col min="7947" max="7947" width="12.85546875" style="16" bestFit="1" customWidth="1"/>
    <col min="7948" max="8196" width="9.140625" style="16"/>
    <col min="8197" max="8197" width="97.85546875" style="16" customWidth="1"/>
    <col min="8198" max="8200" width="15.7109375" style="16" customWidth="1"/>
    <col min="8201" max="8201" width="1.7109375" style="16" customWidth="1"/>
    <col min="8202" max="8202" width="9.140625" style="16"/>
    <col min="8203" max="8203" width="12.85546875" style="16" bestFit="1" customWidth="1"/>
    <col min="8204" max="8452" width="9.140625" style="16"/>
    <col min="8453" max="8453" width="97.85546875" style="16" customWidth="1"/>
    <col min="8454" max="8456" width="15.7109375" style="16" customWidth="1"/>
    <col min="8457" max="8457" width="1.7109375" style="16" customWidth="1"/>
    <col min="8458" max="8458" width="9.140625" style="16"/>
    <col min="8459" max="8459" width="12.85546875" style="16" bestFit="1" customWidth="1"/>
    <col min="8460" max="8708" width="9.140625" style="16"/>
    <col min="8709" max="8709" width="97.85546875" style="16" customWidth="1"/>
    <col min="8710" max="8712" width="15.7109375" style="16" customWidth="1"/>
    <col min="8713" max="8713" width="1.7109375" style="16" customWidth="1"/>
    <col min="8714" max="8714" width="9.140625" style="16"/>
    <col min="8715" max="8715" width="12.85546875" style="16" bestFit="1" customWidth="1"/>
    <col min="8716" max="8964" width="9.140625" style="16"/>
    <col min="8965" max="8965" width="97.85546875" style="16" customWidth="1"/>
    <col min="8966" max="8968" width="15.7109375" style="16" customWidth="1"/>
    <col min="8969" max="8969" width="1.7109375" style="16" customWidth="1"/>
    <col min="8970" max="8970" width="9.140625" style="16"/>
    <col min="8971" max="8971" width="12.85546875" style="16" bestFit="1" customWidth="1"/>
    <col min="8972" max="9220" width="9.140625" style="16"/>
    <col min="9221" max="9221" width="97.85546875" style="16" customWidth="1"/>
    <col min="9222" max="9224" width="15.7109375" style="16" customWidth="1"/>
    <col min="9225" max="9225" width="1.7109375" style="16" customWidth="1"/>
    <col min="9226" max="9226" width="9.140625" style="16"/>
    <col min="9227" max="9227" width="12.85546875" style="16" bestFit="1" customWidth="1"/>
    <col min="9228" max="9476" width="9.140625" style="16"/>
    <col min="9477" max="9477" width="97.85546875" style="16" customWidth="1"/>
    <col min="9478" max="9480" width="15.7109375" style="16" customWidth="1"/>
    <col min="9481" max="9481" width="1.7109375" style="16" customWidth="1"/>
    <col min="9482" max="9482" width="9.140625" style="16"/>
    <col min="9483" max="9483" width="12.85546875" style="16" bestFit="1" customWidth="1"/>
    <col min="9484" max="9732" width="9.140625" style="16"/>
    <col min="9733" max="9733" width="97.85546875" style="16" customWidth="1"/>
    <col min="9734" max="9736" width="15.7109375" style="16" customWidth="1"/>
    <col min="9737" max="9737" width="1.7109375" style="16" customWidth="1"/>
    <col min="9738" max="9738" width="9.140625" style="16"/>
    <col min="9739" max="9739" width="12.85546875" style="16" bestFit="1" customWidth="1"/>
    <col min="9740" max="9988" width="9.140625" style="16"/>
    <col min="9989" max="9989" width="97.85546875" style="16" customWidth="1"/>
    <col min="9990" max="9992" width="15.7109375" style="16" customWidth="1"/>
    <col min="9993" max="9993" width="1.7109375" style="16" customWidth="1"/>
    <col min="9994" max="9994" width="9.140625" style="16"/>
    <col min="9995" max="9995" width="12.85546875" style="16" bestFit="1" customWidth="1"/>
    <col min="9996" max="10244" width="9.140625" style="16"/>
    <col min="10245" max="10245" width="97.85546875" style="16" customWidth="1"/>
    <col min="10246" max="10248" width="15.7109375" style="16" customWidth="1"/>
    <col min="10249" max="10249" width="1.7109375" style="16" customWidth="1"/>
    <col min="10250" max="10250" width="9.140625" style="16"/>
    <col min="10251" max="10251" width="12.85546875" style="16" bestFit="1" customWidth="1"/>
    <col min="10252" max="10500" width="9.140625" style="16"/>
    <col min="10501" max="10501" width="97.85546875" style="16" customWidth="1"/>
    <col min="10502" max="10504" width="15.7109375" style="16" customWidth="1"/>
    <col min="10505" max="10505" width="1.7109375" style="16" customWidth="1"/>
    <col min="10506" max="10506" width="9.140625" style="16"/>
    <col min="10507" max="10507" width="12.85546875" style="16" bestFit="1" customWidth="1"/>
    <col min="10508" max="10756" width="9.140625" style="16"/>
    <col min="10757" max="10757" width="97.85546875" style="16" customWidth="1"/>
    <col min="10758" max="10760" width="15.7109375" style="16" customWidth="1"/>
    <col min="10761" max="10761" width="1.7109375" style="16" customWidth="1"/>
    <col min="10762" max="10762" width="9.140625" style="16"/>
    <col min="10763" max="10763" width="12.85546875" style="16" bestFit="1" customWidth="1"/>
    <col min="10764" max="11012" width="9.140625" style="16"/>
    <col min="11013" max="11013" width="97.85546875" style="16" customWidth="1"/>
    <col min="11014" max="11016" width="15.7109375" style="16" customWidth="1"/>
    <col min="11017" max="11017" width="1.7109375" style="16" customWidth="1"/>
    <col min="11018" max="11018" width="9.140625" style="16"/>
    <col min="11019" max="11019" width="12.85546875" style="16" bestFit="1" customWidth="1"/>
    <col min="11020" max="11268" width="9.140625" style="16"/>
    <col min="11269" max="11269" width="97.85546875" style="16" customWidth="1"/>
    <col min="11270" max="11272" width="15.7109375" style="16" customWidth="1"/>
    <col min="11273" max="11273" width="1.7109375" style="16" customWidth="1"/>
    <col min="11274" max="11274" width="9.140625" style="16"/>
    <col min="11275" max="11275" width="12.85546875" style="16" bestFit="1" customWidth="1"/>
    <col min="11276" max="11524" width="9.140625" style="16"/>
    <col min="11525" max="11525" width="97.85546875" style="16" customWidth="1"/>
    <col min="11526" max="11528" width="15.7109375" style="16" customWidth="1"/>
    <col min="11529" max="11529" width="1.7109375" style="16" customWidth="1"/>
    <col min="11530" max="11530" width="9.140625" style="16"/>
    <col min="11531" max="11531" width="12.85546875" style="16" bestFit="1" customWidth="1"/>
    <col min="11532" max="11780" width="9.140625" style="16"/>
    <col min="11781" max="11781" width="97.85546875" style="16" customWidth="1"/>
    <col min="11782" max="11784" width="15.7109375" style="16" customWidth="1"/>
    <col min="11785" max="11785" width="1.7109375" style="16" customWidth="1"/>
    <col min="11786" max="11786" width="9.140625" style="16"/>
    <col min="11787" max="11787" width="12.85546875" style="16" bestFit="1" customWidth="1"/>
    <col min="11788" max="12036" width="9.140625" style="16"/>
    <col min="12037" max="12037" width="97.85546875" style="16" customWidth="1"/>
    <col min="12038" max="12040" width="15.7109375" style="16" customWidth="1"/>
    <col min="12041" max="12041" width="1.7109375" style="16" customWidth="1"/>
    <col min="12042" max="12042" width="9.140625" style="16"/>
    <col min="12043" max="12043" width="12.85546875" style="16" bestFit="1" customWidth="1"/>
    <col min="12044" max="12292" width="9.140625" style="16"/>
    <col min="12293" max="12293" width="97.85546875" style="16" customWidth="1"/>
    <col min="12294" max="12296" width="15.7109375" style="16" customWidth="1"/>
    <col min="12297" max="12297" width="1.7109375" style="16" customWidth="1"/>
    <col min="12298" max="12298" width="9.140625" style="16"/>
    <col min="12299" max="12299" width="12.85546875" style="16" bestFit="1" customWidth="1"/>
    <col min="12300" max="12548" width="9.140625" style="16"/>
    <col min="12549" max="12549" width="97.85546875" style="16" customWidth="1"/>
    <col min="12550" max="12552" width="15.7109375" style="16" customWidth="1"/>
    <col min="12553" max="12553" width="1.7109375" style="16" customWidth="1"/>
    <col min="12554" max="12554" width="9.140625" style="16"/>
    <col min="12555" max="12555" width="12.85546875" style="16" bestFit="1" customWidth="1"/>
    <col min="12556" max="12804" width="9.140625" style="16"/>
    <col min="12805" max="12805" width="97.85546875" style="16" customWidth="1"/>
    <col min="12806" max="12808" width="15.7109375" style="16" customWidth="1"/>
    <col min="12809" max="12809" width="1.7109375" style="16" customWidth="1"/>
    <col min="12810" max="12810" width="9.140625" style="16"/>
    <col min="12811" max="12811" width="12.85546875" style="16" bestFit="1" customWidth="1"/>
    <col min="12812" max="13060" width="9.140625" style="16"/>
    <col min="13061" max="13061" width="97.85546875" style="16" customWidth="1"/>
    <col min="13062" max="13064" width="15.7109375" style="16" customWidth="1"/>
    <col min="13065" max="13065" width="1.7109375" style="16" customWidth="1"/>
    <col min="13066" max="13066" width="9.140625" style="16"/>
    <col min="13067" max="13067" width="12.85546875" style="16" bestFit="1" customWidth="1"/>
    <col min="13068" max="13316" width="9.140625" style="16"/>
    <col min="13317" max="13317" width="97.85546875" style="16" customWidth="1"/>
    <col min="13318" max="13320" width="15.7109375" style="16" customWidth="1"/>
    <col min="13321" max="13321" width="1.7109375" style="16" customWidth="1"/>
    <col min="13322" max="13322" width="9.140625" style="16"/>
    <col min="13323" max="13323" width="12.85546875" style="16" bestFit="1" customWidth="1"/>
    <col min="13324" max="13572" width="9.140625" style="16"/>
    <col min="13573" max="13573" width="97.85546875" style="16" customWidth="1"/>
    <col min="13574" max="13576" width="15.7109375" style="16" customWidth="1"/>
    <col min="13577" max="13577" width="1.7109375" style="16" customWidth="1"/>
    <col min="13578" max="13578" width="9.140625" style="16"/>
    <col min="13579" max="13579" width="12.85546875" style="16" bestFit="1" customWidth="1"/>
    <col min="13580" max="13828" width="9.140625" style="16"/>
    <col min="13829" max="13829" width="97.85546875" style="16" customWidth="1"/>
    <col min="13830" max="13832" width="15.7109375" style="16" customWidth="1"/>
    <col min="13833" max="13833" width="1.7109375" style="16" customWidth="1"/>
    <col min="13834" max="13834" width="9.140625" style="16"/>
    <col min="13835" max="13835" width="12.85546875" style="16" bestFit="1" customWidth="1"/>
    <col min="13836" max="14084" width="9.140625" style="16"/>
    <col min="14085" max="14085" width="97.85546875" style="16" customWidth="1"/>
    <col min="14086" max="14088" width="15.7109375" style="16" customWidth="1"/>
    <col min="14089" max="14089" width="1.7109375" style="16" customWidth="1"/>
    <col min="14090" max="14090" width="9.140625" style="16"/>
    <col min="14091" max="14091" width="12.85546875" style="16" bestFit="1" customWidth="1"/>
    <col min="14092" max="14340" width="9.140625" style="16"/>
    <col min="14341" max="14341" width="97.85546875" style="16" customWidth="1"/>
    <col min="14342" max="14344" width="15.7109375" style="16" customWidth="1"/>
    <col min="14345" max="14345" width="1.7109375" style="16" customWidth="1"/>
    <col min="14346" max="14346" width="9.140625" style="16"/>
    <col min="14347" max="14347" width="12.85546875" style="16" bestFit="1" customWidth="1"/>
    <col min="14348" max="14596" width="9.140625" style="16"/>
    <col min="14597" max="14597" width="97.85546875" style="16" customWidth="1"/>
    <col min="14598" max="14600" width="15.7109375" style="16" customWidth="1"/>
    <col min="14601" max="14601" width="1.7109375" style="16" customWidth="1"/>
    <col min="14602" max="14602" width="9.140625" style="16"/>
    <col min="14603" max="14603" width="12.85546875" style="16" bestFit="1" customWidth="1"/>
    <col min="14604" max="14852" width="9.140625" style="16"/>
    <col min="14853" max="14853" width="97.85546875" style="16" customWidth="1"/>
    <col min="14854" max="14856" width="15.7109375" style="16" customWidth="1"/>
    <col min="14857" max="14857" width="1.7109375" style="16" customWidth="1"/>
    <col min="14858" max="14858" width="9.140625" style="16"/>
    <col min="14859" max="14859" width="12.85546875" style="16" bestFit="1" customWidth="1"/>
    <col min="14860" max="15108" width="9.140625" style="16"/>
    <col min="15109" max="15109" width="97.85546875" style="16" customWidth="1"/>
    <col min="15110" max="15112" width="15.7109375" style="16" customWidth="1"/>
    <col min="15113" max="15113" width="1.7109375" style="16" customWidth="1"/>
    <col min="15114" max="15114" width="9.140625" style="16"/>
    <col min="15115" max="15115" width="12.85546875" style="16" bestFit="1" customWidth="1"/>
    <col min="15116" max="15364" width="9.140625" style="16"/>
    <col min="15365" max="15365" width="97.85546875" style="16" customWidth="1"/>
    <col min="15366" max="15368" width="15.7109375" style="16" customWidth="1"/>
    <col min="15369" max="15369" width="1.7109375" style="16" customWidth="1"/>
    <col min="15370" max="15370" width="9.140625" style="16"/>
    <col min="15371" max="15371" width="12.85546875" style="16" bestFit="1" customWidth="1"/>
    <col min="15372" max="15620" width="9.140625" style="16"/>
    <col min="15621" max="15621" width="97.85546875" style="16" customWidth="1"/>
    <col min="15622" max="15624" width="15.7109375" style="16" customWidth="1"/>
    <col min="15625" max="15625" width="1.7109375" style="16" customWidth="1"/>
    <col min="15626" max="15626" width="9.140625" style="16"/>
    <col min="15627" max="15627" width="12.85546875" style="16" bestFit="1" customWidth="1"/>
    <col min="15628" max="15876" width="9.140625" style="16"/>
    <col min="15877" max="15877" width="97.85546875" style="16" customWidth="1"/>
    <col min="15878" max="15880" width="15.7109375" style="16" customWidth="1"/>
    <col min="15881" max="15881" width="1.7109375" style="16" customWidth="1"/>
    <col min="15882" max="15882" width="9.140625" style="16"/>
    <col min="15883" max="15883" width="12.85546875" style="16" bestFit="1" customWidth="1"/>
    <col min="15884" max="16132" width="9.140625" style="16"/>
    <col min="16133" max="16133" width="97.85546875" style="16" customWidth="1"/>
    <col min="16134" max="16136" width="15.7109375" style="16" customWidth="1"/>
    <col min="16137" max="16137" width="1.7109375" style="16" customWidth="1"/>
    <col min="16138" max="16138" width="9.140625" style="16"/>
    <col min="16139" max="16139" width="12.85546875" style="16" bestFit="1" customWidth="1"/>
    <col min="16140" max="16384" width="9.140625" style="16"/>
  </cols>
  <sheetData>
    <row r="1" spans="1:12" x14ac:dyDescent="0.2">
      <c r="H1" s="16"/>
      <c r="I1" s="18"/>
    </row>
    <row r="2" spans="1:12" s="19" customFormat="1" ht="15" thickBot="1" x14ac:dyDescent="0.25">
      <c r="D2" s="20"/>
      <c r="E2" s="20"/>
      <c r="F2" s="17"/>
      <c r="G2" s="17"/>
      <c r="H2" s="16"/>
      <c r="I2" s="18"/>
      <c r="J2" s="16"/>
      <c r="K2" s="16"/>
      <c r="L2" s="16"/>
    </row>
    <row r="3" spans="1:12" s="21" customFormat="1" ht="51" customHeight="1" thickBot="1" x14ac:dyDescent="0.25">
      <c r="C3" s="22"/>
      <c r="D3" s="23"/>
      <c r="E3" s="23"/>
      <c r="F3" s="24"/>
      <c r="G3" s="17"/>
      <c r="H3" s="16"/>
      <c r="I3" s="18"/>
      <c r="J3" s="16"/>
      <c r="K3" s="16"/>
      <c r="L3" s="16"/>
    </row>
    <row r="4" spans="1:12" s="20" customFormat="1" x14ac:dyDescent="0.2">
      <c r="A4" s="25"/>
      <c r="F4" s="17"/>
      <c r="G4" s="17"/>
      <c r="H4" s="16"/>
      <c r="I4" s="18"/>
      <c r="J4" s="16"/>
      <c r="K4" s="16"/>
      <c r="L4" s="16"/>
    </row>
    <row r="5" spans="1:12" ht="13.5" thickBot="1" x14ac:dyDescent="0.25">
      <c r="H5" s="16"/>
      <c r="I5" s="18"/>
    </row>
    <row r="6" spans="1:12" ht="30" customHeight="1" thickBot="1" x14ac:dyDescent="0.25">
      <c r="C6" s="104" t="s">
        <v>52</v>
      </c>
      <c r="D6" s="105"/>
      <c r="E6" s="105"/>
      <c r="F6" s="106"/>
      <c r="I6" s="18"/>
    </row>
    <row r="7" spans="1:12" ht="15" x14ac:dyDescent="0.2">
      <c r="C7" s="26"/>
      <c r="D7" s="27"/>
      <c r="E7" s="27"/>
      <c r="F7" s="27"/>
      <c r="H7" s="16"/>
      <c r="I7" s="18"/>
    </row>
    <row r="8" spans="1:12" ht="15.75" thickBot="1" x14ac:dyDescent="0.25">
      <c r="C8" s="26"/>
      <c r="D8" s="27"/>
      <c r="E8" s="27"/>
      <c r="F8" s="27"/>
      <c r="H8" s="16"/>
      <c r="I8" s="18"/>
    </row>
    <row r="9" spans="1:12" ht="15" customHeight="1" thickBot="1" x14ac:dyDescent="0.25">
      <c r="C9" s="28" t="s">
        <v>30</v>
      </c>
      <c r="D9" s="29"/>
      <c r="E9" s="29"/>
      <c r="F9" s="30"/>
      <c r="G9" s="16"/>
      <c r="H9" s="16"/>
      <c r="I9" s="31"/>
    </row>
    <row r="10" spans="1:12" ht="24.95" customHeight="1" thickBot="1" x14ac:dyDescent="0.25">
      <c r="C10" s="73" t="s">
        <v>31</v>
      </c>
      <c r="D10" s="101" t="s">
        <v>32</v>
      </c>
      <c r="E10" s="102"/>
      <c r="F10" s="103"/>
      <c r="G10" s="16"/>
      <c r="H10" s="16"/>
      <c r="I10" s="31"/>
    </row>
    <row r="11" spans="1:12" ht="24.95" customHeight="1" thickBot="1" x14ac:dyDescent="0.25">
      <c r="C11" s="73" t="s">
        <v>33</v>
      </c>
      <c r="D11" s="101" t="s">
        <v>34</v>
      </c>
      <c r="E11" s="102"/>
      <c r="F11" s="103"/>
      <c r="G11" s="33"/>
      <c r="H11" s="33"/>
      <c r="I11" s="31"/>
    </row>
    <row r="12" spans="1:12" ht="24.95" customHeight="1" thickBot="1" x14ac:dyDescent="0.25">
      <c r="C12" s="73" t="s">
        <v>35</v>
      </c>
      <c r="D12" s="101" t="s">
        <v>36</v>
      </c>
      <c r="E12" s="102"/>
      <c r="F12" s="103"/>
      <c r="G12" s="33"/>
      <c r="H12" s="33"/>
      <c r="I12" s="31"/>
    </row>
    <row r="13" spans="1:12" ht="24.95" customHeight="1" thickBot="1" x14ac:dyDescent="0.25">
      <c r="C13" s="73" t="s">
        <v>22</v>
      </c>
      <c r="D13" s="101" t="s">
        <v>37</v>
      </c>
      <c r="E13" s="102"/>
      <c r="F13" s="103"/>
      <c r="G13" s="33"/>
      <c r="H13" s="33"/>
      <c r="I13" s="31"/>
    </row>
    <row r="14" spans="1:12" ht="15" customHeight="1" thickBot="1" x14ac:dyDescent="0.25">
      <c r="C14" s="28"/>
      <c r="D14" s="29"/>
      <c r="E14" s="29"/>
      <c r="F14" s="30"/>
      <c r="G14" s="16"/>
      <c r="H14" s="16"/>
      <c r="I14" s="31"/>
    </row>
    <row r="15" spans="1:12" x14ac:dyDescent="0.2">
      <c r="C15" s="74"/>
      <c r="D15" s="75"/>
      <c r="E15" s="75"/>
      <c r="F15" s="75"/>
      <c r="H15" s="16"/>
      <c r="I15" s="18"/>
    </row>
    <row r="16" spans="1:12" ht="13.5" thickBot="1" x14ac:dyDescent="0.25">
      <c r="C16" s="74"/>
      <c r="D16" s="75"/>
      <c r="E16" s="75"/>
      <c r="F16" s="75"/>
      <c r="I16" s="18"/>
    </row>
    <row r="17" spans="3:12" ht="26.25" thickBot="1" x14ac:dyDescent="0.25">
      <c r="C17" s="34" t="s">
        <v>38</v>
      </c>
      <c r="D17" s="35" t="s">
        <v>0</v>
      </c>
      <c r="E17" s="35" t="s">
        <v>43</v>
      </c>
      <c r="F17" s="36" t="s">
        <v>0</v>
      </c>
      <c r="I17" s="18"/>
    </row>
    <row r="18" spans="3:12" ht="12.75" customHeight="1" thickBot="1" x14ac:dyDescent="0.25">
      <c r="C18" s="76" t="s">
        <v>49</v>
      </c>
      <c r="D18" s="38">
        <v>60</v>
      </c>
      <c r="E18" s="14"/>
      <c r="F18" s="39">
        <f>IFERROR(D18*E18,0)</f>
        <v>0</v>
      </c>
      <c r="I18" s="18"/>
    </row>
    <row r="19" spans="3:12" ht="26.25" thickBot="1" x14ac:dyDescent="0.25">
      <c r="C19" s="76" t="s">
        <v>63</v>
      </c>
      <c r="D19" s="38">
        <v>60</v>
      </c>
      <c r="E19" s="14"/>
      <c r="F19" s="39">
        <f t="shared" ref="F19:F20" si="0">IFERROR(D19*E19,0)</f>
        <v>0</v>
      </c>
      <c r="I19" s="18"/>
    </row>
    <row r="20" spans="3:12" ht="13.5" thickBot="1" x14ac:dyDescent="0.25">
      <c r="C20" s="40" t="s">
        <v>24</v>
      </c>
      <c r="D20" s="38">
        <v>10</v>
      </c>
      <c r="E20" s="14"/>
      <c r="F20" s="39">
        <f t="shared" si="0"/>
        <v>0</v>
      </c>
      <c r="I20" s="18"/>
      <c r="L20" s="69"/>
    </row>
    <row r="21" spans="3:12" ht="13.5" customHeight="1" thickBot="1" x14ac:dyDescent="0.25">
      <c r="C21" s="41" t="str">
        <f>"Totaal "&amp;$C$17</f>
        <v>Totaal Levering en gebruiksklaar opleveren van ondergrondse containers voor restafval, PMD, textiel</v>
      </c>
      <c r="D21" s="42"/>
      <c r="E21" s="43"/>
      <c r="F21" s="44">
        <f>SUM(F18:F20)</f>
        <v>0</v>
      </c>
      <c r="I21" s="18"/>
      <c r="L21" s="69"/>
    </row>
    <row r="22" spans="3:12" ht="13.5" thickBot="1" x14ac:dyDescent="0.25">
      <c r="C22" s="86"/>
      <c r="D22" s="86"/>
      <c r="E22" s="86"/>
      <c r="F22" s="86"/>
      <c r="I22" s="18"/>
      <c r="L22" s="69"/>
    </row>
    <row r="23" spans="3:12" ht="26.25" thickBot="1" x14ac:dyDescent="0.25">
      <c r="C23" s="34" t="s">
        <v>39</v>
      </c>
      <c r="D23" s="35" t="s">
        <v>0</v>
      </c>
      <c r="E23" s="35" t="s">
        <v>43</v>
      </c>
      <c r="F23" s="36" t="s">
        <v>0</v>
      </c>
      <c r="I23" s="18"/>
      <c r="L23" s="69"/>
    </row>
    <row r="24" spans="3:12" ht="26.25" thickBot="1" x14ac:dyDescent="0.25">
      <c r="C24" s="79" t="s">
        <v>64</v>
      </c>
      <c r="D24" s="38">
        <f>10/3</f>
        <v>3.3333333333333335</v>
      </c>
      <c r="E24" s="14"/>
      <c r="F24" s="39">
        <f t="shared" ref="F24:F27" si="1">IFERROR(D24*E24,0)</f>
        <v>0</v>
      </c>
      <c r="I24" s="18"/>
      <c r="L24" s="69"/>
    </row>
    <row r="25" spans="3:12" ht="26.25" thickBot="1" x14ac:dyDescent="0.25">
      <c r="C25" s="79" t="s">
        <v>65</v>
      </c>
      <c r="D25" s="38">
        <f>10/3</f>
        <v>3.3333333333333335</v>
      </c>
      <c r="E25" s="14"/>
      <c r="F25" s="39">
        <f t="shared" si="1"/>
        <v>0</v>
      </c>
      <c r="I25" s="18"/>
      <c r="L25" s="69"/>
    </row>
    <row r="26" spans="3:12" ht="26.25" thickBot="1" x14ac:dyDescent="0.25">
      <c r="C26" s="79" t="s">
        <v>66</v>
      </c>
      <c r="D26" s="38">
        <f>10/3</f>
        <v>3.3333333333333335</v>
      </c>
      <c r="E26" s="14"/>
      <c r="F26" s="39">
        <f t="shared" si="1"/>
        <v>0</v>
      </c>
      <c r="I26" s="18"/>
      <c r="L26" s="69"/>
    </row>
    <row r="27" spans="3:12" ht="12.75" customHeight="1" thickBot="1" x14ac:dyDescent="0.25">
      <c r="C27" s="61" t="s">
        <v>28</v>
      </c>
      <c r="D27" s="38">
        <v>10</v>
      </c>
      <c r="E27" s="14"/>
      <c r="F27" s="39">
        <f t="shared" si="1"/>
        <v>0</v>
      </c>
      <c r="I27" s="18"/>
      <c r="L27" s="69"/>
    </row>
    <row r="28" spans="3:12" ht="13.5" thickBot="1" x14ac:dyDescent="0.25">
      <c r="C28" s="41" t="str">
        <f>"Totaal "&amp;$C$23</f>
        <v>Totaal Levering en gebruiksklaar opleveren van ondergrondse containers voor glas</v>
      </c>
      <c r="D28" s="42"/>
      <c r="E28" s="43"/>
      <c r="F28" s="44">
        <f>SUM(F24:F27)</f>
        <v>0</v>
      </c>
      <c r="I28" s="18"/>
      <c r="L28" s="69"/>
    </row>
    <row r="29" spans="3:12" ht="13.5" thickBot="1" x14ac:dyDescent="0.25">
      <c r="C29" s="45"/>
      <c r="D29" s="45"/>
      <c r="E29" s="45"/>
      <c r="F29" s="45"/>
      <c r="I29" s="18"/>
      <c r="L29" s="69"/>
    </row>
    <row r="30" spans="3:12" ht="26.25" thickBot="1" x14ac:dyDescent="0.25">
      <c r="C30" s="34" t="s">
        <v>40</v>
      </c>
      <c r="D30" s="35" t="s">
        <v>0</v>
      </c>
      <c r="E30" s="35" t="s">
        <v>43</v>
      </c>
      <c r="F30" s="36" t="s">
        <v>0</v>
      </c>
      <c r="I30" s="18"/>
      <c r="L30" s="69"/>
    </row>
    <row r="31" spans="3:12" ht="13.5" thickBot="1" x14ac:dyDescent="0.25">
      <c r="C31" s="61" t="s">
        <v>23</v>
      </c>
      <c r="D31" s="38">
        <v>30</v>
      </c>
      <c r="E31" s="14"/>
      <c r="F31" s="39">
        <f t="shared" ref="F31:F32" si="2">IFERROR(D31*E31,0)</f>
        <v>0</v>
      </c>
      <c r="I31" s="18"/>
      <c r="L31" s="69"/>
    </row>
    <row r="32" spans="3:12" ht="12.75" customHeight="1" thickBot="1" x14ac:dyDescent="0.25">
      <c r="C32" s="61" t="s">
        <v>25</v>
      </c>
      <c r="D32" s="38">
        <v>30</v>
      </c>
      <c r="E32" s="14"/>
      <c r="F32" s="39">
        <f t="shared" si="2"/>
        <v>0</v>
      </c>
      <c r="I32" s="18"/>
      <c r="L32" s="69"/>
    </row>
    <row r="33" spans="3:18" ht="13.5" thickBot="1" x14ac:dyDescent="0.25">
      <c r="C33" s="41" t="str">
        <f>"Totaal "&amp;$C$23</f>
        <v>Totaal Levering en gebruiksklaar opleveren van ondergrondse containers voor glas</v>
      </c>
      <c r="D33" s="42"/>
      <c r="E33" s="43"/>
      <c r="F33" s="44">
        <f>SUM(F31:F32)</f>
        <v>0</v>
      </c>
      <c r="I33" s="18"/>
      <c r="L33" s="83"/>
      <c r="M33" s="80"/>
      <c r="N33" s="80"/>
      <c r="O33" s="80"/>
      <c r="P33" s="80"/>
    </row>
    <row r="34" spans="3:18" ht="13.5" thickBot="1" x14ac:dyDescent="0.25">
      <c r="C34" s="45"/>
      <c r="D34" s="45"/>
      <c r="E34" s="45"/>
      <c r="F34" s="45"/>
      <c r="I34" s="18"/>
      <c r="L34" s="83"/>
      <c r="M34" s="80"/>
      <c r="N34" s="80"/>
      <c r="O34" s="80"/>
      <c r="P34" s="80"/>
    </row>
    <row r="35" spans="3:18" ht="13.5" thickBot="1" x14ac:dyDescent="0.25">
      <c r="C35" s="34" t="s">
        <v>41</v>
      </c>
      <c r="D35" s="35" t="s">
        <v>0</v>
      </c>
      <c r="E35" s="35" t="s">
        <v>43</v>
      </c>
      <c r="F35" s="36" t="s">
        <v>0</v>
      </c>
      <c r="I35" s="18"/>
      <c r="L35" s="83"/>
      <c r="M35" s="80"/>
      <c r="N35" s="80"/>
      <c r="O35" s="80"/>
      <c r="P35" s="80"/>
    </row>
    <row r="36" spans="3:18" ht="13.5" thickBot="1" x14ac:dyDescent="0.25">
      <c r="C36" s="46" t="s">
        <v>13</v>
      </c>
      <c r="D36" s="38">
        <v>1</v>
      </c>
      <c r="E36" s="14"/>
      <c r="F36" s="39">
        <f t="shared" ref="F36:F43" si="3">IFERROR(D36*E36,0)</f>
        <v>0</v>
      </c>
      <c r="I36" s="18"/>
      <c r="L36" s="83"/>
      <c r="M36" s="80"/>
      <c r="N36" s="80"/>
      <c r="O36" s="80"/>
      <c r="P36" s="80"/>
    </row>
    <row r="37" spans="3:18" ht="13.5" thickBot="1" x14ac:dyDescent="0.25">
      <c r="C37" s="46" t="s">
        <v>14</v>
      </c>
      <c r="D37" s="38">
        <v>1</v>
      </c>
      <c r="E37" s="14"/>
      <c r="F37" s="39">
        <f t="shared" si="3"/>
        <v>0</v>
      </c>
      <c r="I37" s="18"/>
      <c r="L37" s="83"/>
      <c r="M37" s="80"/>
      <c r="N37" s="80"/>
      <c r="O37" s="80"/>
      <c r="P37" s="80"/>
    </row>
    <row r="38" spans="3:18" ht="26.25" thickBot="1" x14ac:dyDescent="0.25">
      <c r="C38" s="46" t="s">
        <v>62</v>
      </c>
      <c r="D38" s="38">
        <v>1</v>
      </c>
      <c r="E38" s="14"/>
      <c r="F38" s="39">
        <f t="shared" si="3"/>
        <v>0</v>
      </c>
      <c r="I38" s="18"/>
      <c r="L38" s="83"/>
      <c r="M38" s="80"/>
      <c r="N38" s="80"/>
      <c r="O38" s="80"/>
      <c r="P38" s="80"/>
      <c r="Q38" s="80"/>
    </row>
    <row r="39" spans="3:18" ht="13.5" thickBot="1" x14ac:dyDescent="0.25">
      <c r="C39" s="46" t="s">
        <v>44</v>
      </c>
      <c r="D39" s="38">
        <v>1</v>
      </c>
      <c r="E39" s="14"/>
      <c r="F39" s="39">
        <f t="shared" si="3"/>
        <v>0</v>
      </c>
      <c r="I39" s="18"/>
      <c r="J39" s="80"/>
      <c r="K39" s="80"/>
      <c r="L39" s="83"/>
      <c r="M39" s="80"/>
      <c r="N39" s="80"/>
      <c r="O39" s="80"/>
      <c r="P39" s="80"/>
      <c r="Q39" s="80"/>
    </row>
    <row r="40" spans="3:18" ht="13.5" thickBot="1" x14ac:dyDescent="0.25">
      <c r="C40" s="46" t="s">
        <v>15</v>
      </c>
      <c r="D40" s="38">
        <v>1</v>
      </c>
      <c r="E40" s="14"/>
      <c r="F40" s="39">
        <f t="shared" si="3"/>
        <v>0</v>
      </c>
      <c r="I40" s="18"/>
      <c r="J40" s="80"/>
      <c r="K40" s="80"/>
      <c r="L40" s="83"/>
      <c r="M40" s="80"/>
      <c r="N40" s="80"/>
      <c r="O40" s="80"/>
      <c r="P40" s="80"/>
      <c r="Q40" s="80"/>
    </row>
    <row r="41" spans="3:18" ht="13.5" thickBot="1" x14ac:dyDescent="0.25">
      <c r="C41" s="46" t="s">
        <v>16</v>
      </c>
      <c r="D41" s="38">
        <v>1</v>
      </c>
      <c r="E41" s="14"/>
      <c r="F41" s="39">
        <f t="shared" si="3"/>
        <v>0</v>
      </c>
      <c r="I41" s="18"/>
      <c r="J41" s="80"/>
      <c r="K41" s="80"/>
      <c r="L41" s="83"/>
      <c r="M41" s="80"/>
      <c r="N41" s="80"/>
      <c r="O41" s="80"/>
      <c r="P41" s="80"/>
      <c r="Q41" s="80"/>
    </row>
    <row r="42" spans="3:18" ht="13.5" thickBot="1" x14ac:dyDescent="0.25">
      <c r="C42" s="46" t="s">
        <v>17</v>
      </c>
      <c r="D42" s="38">
        <v>1</v>
      </c>
      <c r="E42" s="14"/>
      <c r="F42" s="39">
        <f t="shared" si="3"/>
        <v>0</v>
      </c>
      <c r="I42" s="18"/>
      <c r="J42" s="80"/>
      <c r="K42" s="80"/>
      <c r="L42" s="83"/>
      <c r="M42" s="70"/>
      <c r="N42" s="70"/>
      <c r="O42" s="70"/>
      <c r="P42" s="70"/>
      <c r="Q42" s="70"/>
    </row>
    <row r="43" spans="3:18" ht="13.5" thickBot="1" x14ac:dyDescent="0.25">
      <c r="C43" s="46" t="s">
        <v>18</v>
      </c>
      <c r="D43" s="38">
        <v>1</v>
      </c>
      <c r="E43" s="14"/>
      <c r="F43" s="39">
        <f t="shared" si="3"/>
        <v>0</v>
      </c>
      <c r="I43" s="18"/>
      <c r="J43" s="80"/>
      <c r="K43" s="80"/>
      <c r="L43" s="83"/>
      <c r="M43" s="70"/>
      <c r="N43" s="70"/>
      <c r="O43" s="70"/>
      <c r="P43" s="70"/>
      <c r="Q43" s="70"/>
      <c r="R43" s="70"/>
    </row>
    <row r="44" spans="3:18" ht="14.25" customHeight="1" thickBot="1" x14ac:dyDescent="0.25">
      <c r="C44" s="41" t="str">
        <f>"Totaal "&amp;$C$35</f>
        <v>Totaal Leveren en/of inbouwen van losse componenten</v>
      </c>
      <c r="D44" s="42"/>
      <c r="E44" s="43"/>
      <c r="F44" s="44">
        <f>SUM(F36:F43)</f>
        <v>0</v>
      </c>
      <c r="I44" s="18"/>
      <c r="J44" s="80"/>
      <c r="K44" s="80"/>
      <c r="L44" s="83"/>
      <c r="M44" s="70"/>
      <c r="N44" s="70"/>
      <c r="O44" s="70"/>
      <c r="P44" s="70"/>
      <c r="Q44" s="70"/>
      <c r="R44" s="70"/>
    </row>
    <row r="45" spans="3:18" ht="13.5" thickBot="1" x14ac:dyDescent="0.25">
      <c r="C45" s="45"/>
      <c r="D45" s="45"/>
      <c r="E45" s="45"/>
      <c r="F45" s="45"/>
      <c r="I45" s="18"/>
      <c r="J45" s="80"/>
      <c r="K45" s="80"/>
      <c r="L45" s="83"/>
      <c r="M45" s="70"/>
      <c r="N45" s="70"/>
      <c r="O45" s="70"/>
      <c r="P45" s="70"/>
      <c r="Q45" s="70"/>
      <c r="R45" s="70"/>
    </row>
    <row r="46" spans="3:18" ht="13.5" thickBot="1" x14ac:dyDescent="0.25">
      <c r="C46" s="47" t="s">
        <v>27</v>
      </c>
      <c r="D46" s="48"/>
      <c r="E46" s="49"/>
      <c r="F46" s="44">
        <f>SUM(F21,F28,F33,F44)</f>
        <v>0</v>
      </c>
      <c r="I46" s="18"/>
      <c r="J46" s="80"/>
      <c r="K46" s="80"/>
      <c r="L46" s="82"/>
      <c r="M46" s="57"/>
      <c r="N46" s="57">
        <v>6</v>
      </c>
      <c r="O46" s="84">
        <v>50</v>
      </c>
      <c r="P46" s="57"/>
      <c r="Q46" s="57"/>
      <c r="R46" s="70"/>
    </row>
    <row r="47" spans="3:18" ht="13.5" thickBot="1" x14ac:dyDescent="0.25">
      <c r="C47" s="50"/>
      <c r="D47" s="50"/>
      <c r="E47" s="51"/>
      <c r="F47" s="51"/>
      <c r="I47" s="18"/>
      <c r="J47" s="80"/>
      <c r="K47" s="80"/>
      <c r="L47" s="82"/>
      <c r="M47" s="57"/>
      <c r="N47" s="70">
        <v>7</v>
      </c>
      <c r="O47" s="57">
        <v>50</v>
      </c>
      <c r="P47" s="57"/>
      <c r="Q47" s="57"/>
      <c r="R47" s="70"/>
    </row>
    <row r="48" spans="3:18" ht="13.5" thickBot="1" x14ac:dyDescent="0.25">
      <c r="C48" s="87" t="s">
        <v>1</v>
      </c>
      <c r="D48" s="88"/>
      <c r="E48" s="52"/>
      <c r="F48" s="52"/>
      <c r="I48" s="18"/>
      <c r="J48" s="80"/>
      <c r="K48" s="80"/>
      <c r="L48" s="82"/>
      <c r="M48" s="57"/>
      <c r="N48" s="57">
        <v>8</v>
      </c>
      <c r="O48" s="57">
        <v>50</v>
      </c>
      <c r="P48" s="57"/>
      <c r="Q48" s="57"/>
      <c r="R48" s="70"/>
    </row>
    <row r="49" spans="3:18" ht="13.5" thickBot="1" x14ac:dyDescent="0.25">
      <c r="C49" s="53" t="s">
        <v>6</v>
      </c>
      <c r="D49" s="54"/>
      <c r="E49" s="52" t="s">
        <v>47</v>
      </c>
      <c r="F49" s="36" t="s">
        <v>0</v>
      </c>
      <c r="I49" s="18"/>
      <c r="J49" s="80"/>
      <c r="K49" s="80"/>
      <c r="L49" s="82"/>
      <c r="M49" s="57"/>
      <c r="N49" s="70">
        <v>9</v>
      </c>
      <c r="O49" s="57">
        <v>50</v>
      </c>
      <c r="P49" s="57"/>
      <c r="Q49" s="57"/>
      <c r="R49" s="70"/>
    </row>
    <row r="50" spans="3:18" ht="13.5" thickBot="1" x14ac:dyDescent="0.25">
      <c r="C50" s="89" t="s">
        <v>7</v>
      </c>
      <c r="D50" s="90"/>
      <c r="E50" s="67"/>
      <c r="F50" s="55">
        <f>IFERROR(VLOOKUP($E50,$N$46:$O$53,2)*50/150*2,0)</f>
        <v>0</v>
      </c>
      <c r="I50" s="18"/>
      <c r="J50" s="80"/>
      <c r="K50" s="80"/>
      <c r="L50" s="82"/>
      <c r="M50" s="57"/>
      <c r="N50" s="57">
        <v>10</v>
      </c>
      <c r="O50" s="57">
        <v>50</v>
      </c>
      <c r="P50" s="57"/>
      <c r="Q50" s="57"/>
      <c r="R50" s="70"/>
    </row>
    <row r="51" spans="3:18" ht="13.5" thickBot="1" x14ac:dyDescent="0.25">
      <c r="C51" s="89" t="s">
        <v>8</v>
      </c>
      <c r="D51" s="90"/>
      <c r="E51" s="67"/>
      <c r="F51" s="55">
        <f>IFERROR(VLOOKUP($E51,$N$46:$O$53,2)*40/150*2,0)</f>
        <v>0</v>
      </c>
      <c r="I51" s="18"/>
      <c r="J51" s="80"/>
      <c r="K51" s="80"/>
      <c r="L51" s="82"/>
      <c r="M51" s="57"/>
      <c r="N51" s="57">
        <v>12</v>
      </c>
      <c r="O51" s="57">
        <v>40</v>
      </c>
      <c r="P51" s="57"/>
      <c r="Q51" s="57"/>
      <c r="R51" s="70"/>
    </row>
    <row r="52" spans="3:18" ht="13.5" thickBot="1" x14ac:dyDescent="0.25">
      <c r="C52" s="89" t="s">
        <v>9</v>
      </c>
      <c r="D52" s="90"/>
      <c r="E52" s="68"/>
      <c r="F52" s="55">
        <f>IFERROR(VLOOKUP($E52,$N$46:$O$53,2)*30/150*2,0)</f>
        <v>0</v>
      </c>
      <c r="I52" s="18"/>
      <c r="J52" s="80"/>
      <c r="K52" s="80"/>
      <c r="L52" s="82"/>
      <c r="M52" s="57"/>
      <c r="N52" s="57">
        <v>16</v>
      </c>
      <c r="O52" s="57">
        <v>20</v>
      </c>
      <c r="P52" s="57"/>
      <c r="Q52" s="57"/>
      <c r="R52" s="70"/>
    </row>
    <row r="53" spans="3:18" ht="13.5" thickBot="1" x14ac:dyDescent="0.25">
      <c r="C53" s="89" t="s">
        <v>10</v>
      </c>
      <c r="D53" s="90"/>
      <c r="E53" s="68"/>
      <c r="F53" s="55">
        <f>IFERROR(VLOOKUP($E53,$N$46:$O$53,2)*20/150*2,0)</f>
        <v>0</v>
      </c>
      <c r="I53" s="18"/>
      <c r="J53" s="80"/>
      <c r="K53" s="80"/>
      <c r="L53" s="82"/>
      <c r="M53" s="57"/>
      <c r="N53" s="57">
        <v>20</v>
      </c>
      <c r="O53" s="57">
        <v>0</v>
      </c>
      <c r="P53" s="57"/>
      <c r="Q53" s="57"/>
      <c r="R53" s="70"/>
    </row>
    <row r="54" spans="3:18" ht="13.5" thickBot="1" x14ac:dyDescent="0.25">
      <c r="C54" s="89" t="s">
        <v>11</v>
      </c>
      <c r="D54" s="90"/>
      <c r="E54" s="68"/>
      <c r="F54" s="55">
        <f>IFERROR(VLOOKUP($E54,$N$46:$O$53,2)*10/150*2,0)</f>
        <v>0</v>
      </c>
      <c r="I54" s="18"/>
      <c r="J54" s="80"/>
      <c r="K54" s="80"/>
      <c r="L54" s="82"/>
      <c r="M54" s="57"/>
      <c r="N54" s="57"/>
      <c r="O54" s="57"/>
      <c r="P54" s="57"/>
      <c r="Q54" s="57"/>
      <c r="R54" s="70"/>
    </row>
    <row r="55" spans="3:18" ht="13.5" thickBot="1" x14ac:dyDescent="0.25">
      <c r="C55" s="93" t="s">
        <v>12</v>
      </c>
      <c r="D55" s="94"/>
      <c r="E55" s="58"/>
      <c r="F55" s="59">
        <f>SUM($F$50:$F$54)</f>
        <v>0</v>
      </c>
      <c r="I55" s="18"/>
      <c r="J55" s="80"/>
      <c r="K55" s="80"/>
      <c r="L55" s="82"/>
      <c r="M55" s="70"/>
      <c r="N55" s="70"/>
      <c r="O55" s="70"/>
      <c r="P55" s="70"/>
      <c r="Q55" s="70"/>
      <c r="R55" s="70"/>
    </row>
    <row r="56" spans="3:18" ht="13.5" thickBot="1" x14ac:dyDescent="0.25">
      <c r="C56" s="60"/>
      <c r="D56" s="60"/>
      <c r="E56" s="60"/>
      <c r="F56" s="60"/>
      <c r="I56" s="18"/>
      <c r="J56" s="80"/>
      <c r="K56" s="80"/>
      <c r="L56" s="82"/>
      <c r="M56" s="70"/>
      <c r="N56" s="70"/>
      <c r="O56" s="70"/>
      <c r="P56" s="70"/>
      <c r="Q56" s="70"/>
      <c r="R56" s="70"/>
    </row>
    <row r="57" spans="3:18" ht="13.5" thickBot="1" x14ac:dyDescent="0.25">
      <c r="C57" s="87" t="s">
        <v>1</v>
      </c>
      <c r="D57" s="88"/>
      <c r="E57" s="52" t="s">
        <v>45</v>
      </c>
      <c r="F57" s="36" t="s">
        <v>0</v>
      </c>
      <c r="I57" s="18"/>
      <c r="J57" s="80"/>
      <c r="K57" s="80"/>
      <c r="L57" s="80"/>
      <c r="M57" s="70"/>
      <c r="N57" s="70"/>
      <c r="O57" s="70"/>
      <c r="P57" s="70"/>
      <c r="Q57" s="70"/>
      <c r="R57" s="70"/>
    </row>
    <row r="58" spans="3:18" ht="30" customHeight="1" thickBot="1" x14ac:dyDescent="0.25">
      <c r="C58" s="91" t="s">
        <v>20</v>
      </c>
      <c r="D58" s="92"/>
      <c r="E58" s="15"/>
      <c r="F58" s="62">
        <f>IF(50/5*E58&lt;=50,50/5*E58,50)</f>
        <v>0</v>
      </c>
      <c r="H58" s="16"/>
      <c r="I58" s="18"/>
      <c r="J58" s="80"/>
      <c r="K58" s="80"/>
      <c r="L58" s="80"/>
      <c r="M58" s="80"/>
      <c r="N58" s="80"/>
      <c r="O58" s="80"/>
      <c r="P58" s="80"/>
      <c r="Q58" s="80"/>
      <c r="R58" s="70"/>
    </row>
    <row r="59" spans="3:18" ht="13.5" thickBot="1" x14ac:dyDescent="0.25">
      <c r="C59" s="107" t="s">
        <v>21</v>
      </c>
      <c r="D59" s="107"/>
      <c r="E59" s="71"/>
      <c r="F59" s="72">
        <f>F58</f>
        <v>0</v>
      </c>
      <c r="I59" s="18"/>
      <c r="J59" s="80"/>
      <c r="K59" s="80"/>
      <c r="L59" s="80"/>
      <c r="M59" s="80"/>
      <c r="N59" s="80"/>
      <c r="O59" s="80"/>
      <c r="P59" s="80"/>
      <c r="Q59" s="80"/>
      <c r="R59" s="70"/>
    </row>
    <row r="60" spans="3:18" x14ac:dyDescent="0.2">
      <c r="C60" s="63"/>
      <c r="D60" s="60"/>
      <c r="E60" s="64"/>
      <c r="F60" s="64"/>
      <c r="I60" s="18"/>
      <c r="J60" s="80"/>
      <c r="K60" s="80"/>
      <c r="L60" s="80"/>
      <c r="M60" s="80"/>
      <c r="N60" s="80"/>
      <c r="O60" s="80"/>
      <c r="P60" s="80"/>
      <c r="Q60" s="80"/>
      <c r="R60" s="70"/>
    </row>
    <row r="61" spans="3:18" ht="13.5" thickBot="1" x14ac:dyDescent="0.25">
      <c r="C61" s="63"/>
      <c r="D61" s="60"/>
      <c r="E61" s="64"/>
      <c r="F61" s="64"/>
      <c r="I61" s="18"/>
      <c r="J61" s="80"/>
      <c r="K61" s="80"/>
      <c r="L61" s="80"/>
      <c r="M61" s="80"/>
      <c r="N61" s="80"/>
      <c r="O61" s="80"/>
      <c r="P61" s="80"/>
      <c r="Q61" s="80"/>
      <c r="R61" s="70"/>
    </row>
    <row r="62" spans="3:18" ht="96" customHeight="1" thickBot="1" x14ac:dyDescent="0.25">
      <c r="C62" s="95" t="s">
        <v>53</v>
      </c>
      <c r="D62" s="96"/>
      <c r="E62" s="96"/>
      <c r="F62" s="97"/>
      <c r="I62" s="18"/>
      <c r="J62" s="80"/>
      <c r="K62" s="80"/>
      <c r="L62" s="80"/>
      <c r="M62" s="80"/>
      <c r="N62" s="80"/>
      <c r="O62" s="80"/>
      <c r="P62" s="80"/>
      <c r="Q62" s="80"/>
    </row>
    <row r="63" spans="3:18" x14ac:dyDescent="0.2">
      <c r="C63" s="65"/>
      <c r="D63" s="65"/>
      <c r="E63" s="66"/>
      <c r="F63" s="66"/>
      <c r="I63" s="18"/>
      <c r="L63" s="80"/>
      <c r="M63" s="80"/>
      <c r="N63" s="80"/>
      <c r="O63" s="80"/>
      <c r="P63" s="80"/>
    </row>
    <row r="64" spans="3:18" x14ac:dyDescent="0.2">
      <c r="I64" s="18"/>
    </row>
    <row r="65" spans="1:9" x14ac:dyDescent="0.2">
      <c r="A65" s="18"/>
      <c r="B65" s="18"/>
      <c r="C65" s="18"/>
      <c r="D65" s="18"/>
      <c r="E65" s="18"/>
      <c r="F65" s="18"/>
      <c r="G65" s="18"/>
      <c r="H65" s="18"/>
      <c r="I65" s="18"/>
    </row>
  </sheetData>
  <sheetProtection algorithmName="SHA-512" hashValue="0NAFB8azphiZd2JPJZwYrYhuWZu59vKsnhH6rON6rGnk8AhM6pAh5en2angl3uiY4R3VihDYRHY8pwlB87TYXw==" saltValue="SnGaqKyIFrAn+dlvLnkr4A==" spinCount="100000" sheet="1" objects="1" scenarios="1"/>
  <protectedRanges>
    <protectedRange sqref="E31:E32 E18:E20 E24:E27 E50:E54 E36:E43" name="Bereik1"/>
    <protectedRange sqref="E10" name="gegevens_1"/>
    <protectedRange sqref="E11:E14" name="handtekening_1"/>
    <protectedRange sqref="D10:D14" name="gegevens_1_2"/>
  </protectedRanges>
  <mergeCells count="17">
    <mergeCell ref="C59:D59"/>
    <mergeCell ref="C62:F62"/>
    <mergeCell ref="C53:D53"/>
    <mergeCell ref="C54:D54"/>
    <mergeCell ref="C55:D55"/>
    <mergeCell ref="C57:D57"/>
    <mergeCell ref="C58:D58"/>
    <mergeCell ref="C48:D48"/>
    <mergeCell ref="C22:F22"/>
    <mergeCell ref="C50:D50"/>
    <mergeCell ref="C51:D51"/>
    <mergeCell ref="C52:D52"/>
    <mergeCell ref="C6:F6"/>
    <mergeCell ref="D10:F10"/>
    <mergeCell ref="D11:F11"/>
    <mergeCell ref="D12:F12"/>
    <mergeCell ref="D13:F13"/>
  </mergeCells>
  <pageMargins left="0.7" right="0.7" top="0.75" bottom="0.75" header="0.3" footer="0.3"/>
  <pageSetup paperSize="8" scale="7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Instructie</vt:lpstr>
      <vt:lpstr>Inschrijfformulier P1 Area</vt:lpstr>
      <vt:lpstr>Inschrijfformulier P2 Assen</vt:lpstr>
      <vt:lpstr>'Inschrijfformulier P1 Area'!Afdrukbereik</vt:lpstr>
      <vt:lpstr>'Inschrijfformulier P2 Assen'!Afdrukbereik</vt:lpstr>
      <vt:lpstr>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dcterms:created xsi:type="dcterms:W3CDTF">2022-09-05T12:53:36Z</dcterms:created>
  <dcterms:modified xsi:type="dcterms:W3CDTF">2022-10-31T15:19:47Z</dcterms:modified>
</cp:coreProperties>
</file>