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ncta Maria/Schoonmaak/5. Documenten/"/>
    </mc:Choice>
  </mc:AlternateContent>
  <xr:revisionPtr revIDLastSave="537" documentId="8_{40A868EA-399D-4CB4-8818-F7A339660BE8}" xr6:coauthVersionLast="47" xr6:coauthVersionMax="47" xr10:uidLastSave="{1C714F67-7D5E-4CAF-9A35-90356003A499}"/>
  <bookViews>
    <workbookView xWindow="28680" yWindow="-120" windowWidth="57840" windowHeight="17640" xr2:uid="{39B02300-3178-40CA-BCD6-8C3C06B1A0AD}"/>
  </bookViews>
  <sheets>
    <sheet name="Invulblad normen" sheetId="1" r:id="rId1"/>
    <sheet name="Werkprogramma" sheetId="2" r:id="rId2"/>
    <sheet name="Ruimtestaat" sheetId="3" r:id="rId3"/>
    <sheet name="Calculatieresultaat" sheetId="4" r:id="rId4"/>
  </sheets>
  <definedNames>
    <definedName name="_xlnm._FilterDatabase" localSheetId="2" hidden="1">Ruimtestaat!$A$7:$I$184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A2" i="4"/>
  <c r="A1" i="4"/>
  <c r="B2" i="3"/>
  <c r="B1" i="3"/>
  <c r="N22" i="3"/>
  <c r="N23" i="3"/>
  <c r="M22" i="3"/>
  <c r="M23" i="3"/>
  <c r="M106" i="3"/>
  <c r="L9" i="3"/>
  <c r="M9" i="3" s="1"/>
  <c r="N9" i="3" s="1"/>
  <c r="L10" i="3"/>
  <c r="M10" i="3" s="1"/>
  <c r="N10" i="3" s="1"/>
  <c r="L11" i="3"/>
  <c r="M11" i="3" s="1"/>
  <c r="N11" i="3" s="1"/>
  <c r="L12" i="3"/>
  <c r="M12" i="3" s="1"/>
  <c r="N12" i="3" s="1"/>
  <c r="L13" i="3"/>
  <c r="M13" i="3" s="1"/>
  <c r="N13" i="3" s="1"/>
  <c r="L14" i="3"/>
  <c r="M14" i="3" s="1"/>
  <c r="N14" i="3" s="1"/>
  <c r="L15" i="3"/>
  <c r="M15" i="3" s="1"/>
  <c r="N15" i="3" s="1"/>
  <c r="L16" i="3"/>
  <c r="M16" i="3" s="1"/>
  <c r="N16" i="3" s="1"/>
  <c r="L17" i="3"/>
  <c r="M17" i="3" s="1"/>
  <c r="N17" i="3" s="1"/>
  <c r="L18" i="3"/>
  <c r="M18" i="3" s="1"/>
  <c r="N18" i="3" s="1"/>
  <c r="L19" i="3"/>
  <c r="M19" i="3" s="1"/>
  <c r="N19" i="3" s="1"/>
  <c r="L20" i="3"/>
  <c r="M20" i="3" s="1"/>
  <c r="N20" i="3" s="1"/>
  <c r="L21" i="3"/>
  <c r="M21" i="3" s="1"/>
  <c r="N21" i="3" s="1"/>
  <c r="L24" i="3"/>
  <c r="M24" i="3" s="1"/>
  <c r="N24" i="3" s="1"/>
  <c r="L25" i="3"/>
  <c r="M25" i="3" s="1"/>
  <c r="N25" i="3" s="1"/>
  <c r="L27" i="3"/>
  <c r="M27" i="3" s="1"/>
  <c r="N27" i="3" s="1"/>
  <c r="L28" i="3"/>
  <c r="M28" i="3" s="1"/>
  <c r="N28" i="3" s="1"/>
  <c r="L30" i="3"/>
  <c r="M30" i="3" s="1"/>
  <c r="N30" i="3" s="1"/>
  <c r="L31" i="3"/>
  <c r="M31" i="3" s="1"/>
  <c r="N31" i="3" s="1"/>
  <c r="L32" i="3"/>
  <c r="M32" i="3" s="1"/>
  <c r="N32" i="3" s="1"/>
  <c r="L33" i="3"/>
  <c r="M33" i="3" s="1"/>
  <c r="N33" i="3" s="1"/>
  <c r="L34" i="3"/>
  <c r="M34" i="3" s="1"/>
  <c r="N34" i="3" s="1"/>
  <c r="L35" i="3"/>
  <c r="M35" i="3" s="1"/>
  <c r="N35" i="3" s="1"/>
  <c r="L36" i="3"/>
  <c r="M36" i="3" s="1"/>
  <c r="N36" i="3" s="1"/>
  <c r="L37" i="3"/>
  <c r="M37" i="3" s="1"/>
  <c r="N37" i="3" s="1"/>
  <c r="L38" i="3"/>
  <c r="M38" i="3" s="1"/>
  <c r="N38" i="3" s="1"/>
  <c r="L39" i="3"/>
  <c r="M39" i="3" s="1"/>
  <c r="N39" i="3" s="1"/>
  <c r="L40" i="3"/>
  <c r="M40" i="3" s="1"/>
  <c r="N40" i="3" s="1"/>
  <c r="L41" i="3"/>
  <c r="M41" i="3" s="1"/>
  <c r="N41" i="3" s="1"/>
  <c r="L42" i="3"/>
  <c r="M42" i="3" s="1"/>
  <c r="N42" i="3" s="1"/>
  <c r="L43" i="3"/>
  <c r="M43" i="3" s="1"/>
  <c r="N43" i="3" s="1"/>
  <c r="L44" i="3"/>
  <c r="M44" i="3" s="1"/>
  <c r="N44" i="3" s="1"/>
  <c r="L45" i="3"/>
  <c r="M45" i="3" s="1"/>
  <c r="N45" i="3" s="1"/>
  <c r="L46" i="3"/>
  <c r="M46" i="3" s="1"/>
  <c r="N46" i="3" s="1"/>
  <c r="L47" i="3"/>
  <c r="M47" i="3" s="1"/>
  <c r="N47" i="3" s="1"/>
  <c r="L48" i="3"/>
  <c r="M48" i="3" s="1"/>
  <c r="N48" i="3" s="1"/>
  <c r="L49" i="3"/>
  <c r="M49" i="3" s="1"/>
  <c r="N49" i="3" s="1"/>
  <c r="L50" i="3"/>
  <c r="M50" i="3" s="1"/>
  <c r="N50" i="3" s="1"/>
  <c r="L52" i="3"/>
  <c r="M52" i="3" s="1"/>
  <c r="N52" i="3" s="1"/>
  <c r="L53" i="3"/>
  <c r="M53" i="3" s="1"/>
  <c r="N53" i="3" s="1"/>
  <c r="L54" i="3"/>
  <c r="M54" i="3" s="1"/>
  <c r="N54" i="3" s="1"/>
  <c r="L55" i="3"/>
  <c r="M55" i="3" s="1"/>
  <c r="N55" i="3" s="1"/>
  <c r="L56" i="3"/>
  <c r="M56" i="3" s="1"/>
  <c r="N56" i="3" s="1"/>
  <c r="L57" i="3"/>
  <c r="M57" i="3" s="1"/>
  <c r="N57" i="3" s="1"/>
  <c r="L58" i="3"/>
  <c r="M58" i="3" s="1"/>
  <c r="N58" i="3" s="1"/>
  <c r="L59" i="3"/>
  <c r="M59" i="3" s="1"/>
  <c r="N59" i="3" s="1"/>
  <c r="L60" i="3"/>
  <c r="M60" i="3" s="1"/>
  <c r="N60" i="3" s="1"/>
  <c r="L61" i="3"/>
  <c r="M61" i="3" s="1"/>
  <c r="N61" i="3" s="1"/>
  <c r="L62" i="3"/>
  <c r="M62" i="3" s="1"/>
  <c r="N62" i="3" s="1"/>
  <c r="L63" i="3"/>
  <c r="M63" i="3" s="1"/>
  <c r="N63" i="3" s="1"/>
  <c r="L64" i="3"/>
  <c r="M64" i="3" s="1"/>
  <c r="N64" i="3" s="1"/>
  <c r="L65" i="3"/>
  <c r="M65" i="3" s="1"/>
  <c r="N65" i="3" s="1"/>
  <c r="L66" i="3"/>
  <c r="M66" i="3" s="1"/>
  <c r="N66" i="3" s="1"/>
  <c r="L67" i="3"/>
  <c r="M67" i="3" s="1"/>
  <c r="N67" i="3" s="1"/>
  <c r="L68" i="3"/>
  <c r="M68" i="3" s="1"/>
  <c r="N68" i="3" s="1"/>
  <c r="L69" i="3"/>
  <c r="M69" i="3" s="1"/>
  <c r="N69" i="3" s="1"/>
  <c r="L70" i="3"/>
  <c r="M70" i="3" s="1"/>
  <c r="N70" i="3" s="1"/>
  <c r="L71" i="3"/>
  <c r="M71" i="3" s="1"/>
  <c r="N71" i="3" s="1"/>
  <c r="L72" i="3"/>
  <c r="M72" i="3" s="1"/>
  <c r="N72" i="3" s="1"/>
  <c r="L73" i="3"/>
  <c r="M73" i="3" s="1"/>
  <c r="N73" i="3" s="1"/>
  <c r="L74" i="3"/>
  <c r="M74" i="3" s="1"/>
  <c r="N74" i="3" s="1"/>
  <c r="L75" i="3"/>
  <c r="M75" i="3" s="1"/>
  <c r="N75" i="3" s="1"/>
  <c r="L76" i="3"/>
  <c r="M76" i="3" s="1"/>
  <c r="N76" i="3" s="1"/>
  <c r="L77" i="3"/>
  <c r="M77" i="3" s="1"/>
  <c r="N77" i="3" s="1"/>
  <c r="L78" i="3"/>
  <c r="M78" i="3" s="1"/>
  <c r="N78" i="3" s="1"/>
  <c r="L79" i="3"/>
  <c r="M79" i="3" s="1"/>
  <c r="N79" i="3" s="1"/>
  <c r="L80" i="3"/>
  <c r="M80" i="3" s="1"/>
  <c r="N80" i="3" s="1"/>
  <c r="L81" i="3"/>
  <c r="M81" i="3" s="1"/>
  <c r="N81" i="3" s="1"/>
  <c r="L82" i="3"/>
  <c r="M82" i="3" s="1"/>
  <c r="N82" i="3" s="1"/>
  <c r="L83" i="3"/>
  <c r="M83" i="3" s="1"/>
  <c r="N83" i="3" s="1"/>
  <c r="L84" i="3"/>
  <c r="M84" i="3" s="1"/>
  <c r="N84" i="3" s="1"/>
  <c r="L85" i="3"/>
  <c r="M85" i="3" s="1"/>
  <c r="N85" i="3" s="1"/>
  <c r="L86" i="3"/>
  <c r="M86" i="3" s="1"/>
  <c r="N86" i="3" s="1"/>
  <c r="L87" i="3"/>
  <c r="M87" i="3" s="1"/>
  <c r="N87" i="3" s="1"/>
  <c r="L88" i="3"/>
  <c r="M88" i="3" s="1"/>
  <c r="N88" i="3" s="1"/>
  <c r="L89" i="3"/>
  <c r="M89" i="3" s="1"/>
  <c r="N89" i="3" s="1"/>
  <c r="L90" i="3"/>
  <c r="M90" i="3" s="1"/>
  <c r="N90" i="3" s="1"/>
  <c r="L91" i="3"/>
  <c r="M91" i="3" s="1"/>
  <c r="N91" i="3" s="1"/>
  <c r="L92" i="3"/>
  <c r="M92" i="3" s="1"/>
  <c r="N92" i="3" s="1"/>
  <c r="L93" i="3"/>
  <c r="M93" i="3" s="1"/>
  <c r="N93" i="3" s="1"/>
  <c r="L94" i="3"/>
  <c r="M94" i="3" s="1"/>
  <c r="N94" i="3" s="1"/>
  <c r="L95" i="3"/>
  <c r="M95" i="3" s="1"/>
  <c r="N95" i="3" s="1"/>
  <c r="L96" i="3"/>
  <c r="M96" i="3" s="1"/>
  <c r="N96" i="3" s="1"/>
  <c r="L97" i="3"/>
  <c r="M97" i="3" s="1"/>
  <c r="N97" i="3" s="1"/>
  <c r="L98" i="3"/>
  <c r="M98" i="3" s="1"/>
  <c r="N98" i="3" s="1"/>
  <c r="L99" i="3"/>
  <c r="M99" i="3" s="1"/>
  <c r="N99" i="3" s="1"/>
  <c r="L100" i="3"/>
  <c r="M100" i="3" s="1"/>
  <c r="N100" i="3" s="1"/>
  <c r="L101" i="3"/>
  <c r="M101" i="3" s="1"/>
  <c r="N101" i="3" s="1"/>
  <c r="L102" i="3"/>
  <c r="M102" i="3" s="1"/>
  <c r="N102" i="3" s="1"/>
  <c r="L103" i="3"/>
  <c r="M103" i="3" s="1"/>
  <c r="N103" i="3" s="1"/>
  <c r="L104" i="3"/>
  <c r="M104" i="3" s="1"/>
  <c r="N104" i="3" s="1"/>
  <c r="L105" i="3"/>
  <c r="M105" i="3" s="1"/>
  <c r="N105" i="3" s="1"/>
  <c r="L107" i="3"/>
  <c r="M107" i="3" s="1"/>
  <c r="N107" i="3" s="1"/>
  <c r="L108" i="3"/>
  <c r="M108" i="3" s="1"/>
  <c r="N108" i="3" s="1"/>
  <c r="L109" i="3"/>
  <c r="M109" i="3" s="1"/>
  <c r="N109" i="3" s="1"/>
  <c r="L110" i="3"/>
  <c r="M110" i="3" s="1"/>
  <c r="N110" i="3" s="1"/>
  <c r="L111" i="3"/>
  <c r="M111" i="3" s="1"/>
  <c r="N111" i="3" s="1"/>
  <c r="L112" i="3"/>
  <c r="M112" i="3" s="1"/>
  <c r="N112" i="3" s="1"/>
  <c r="L113" i="3"/>
  <c r="M113" i="3" s="1"/>
  <c r="N113" i="3" s="1"/>
  <c r="L114" i="3"/>
  <c r="M114" i="3" s="1"/>
  <c r="N114" i="3" s="1"/>
  <c r="L115" i="3"/>
  <c r="M115" i="3" s="1"/>
  <c r="N115" i="3" s="1"/>
  <c r="L116" i="3"/>
  <c r="M116" i="3" s="1"/>
  <c r="N116" i="3" s="1"/>
  <c r="L117" i="3"/>
  <c r="M117" i="3" s="1"/>
  <c r="N117" i="3" s="1"/>
  <c r="L118" i="3"/>
  <c r="M118" i="3" s="1"/>
  <c r="N118" i="3" s="1"/>
  <c r="L119" i="3"/>
  <c r="M119" i="3" s="1"/>
  <c r="N119" i="3" s="1"/>
  <c r="L120" i="3"/>
  <c r="M120" i="3" s="1"/>
  <c r="N120" i="3" s="1"/>
  <c r="L121" i="3"/>
  <c r="M121" i="3" s="1"/>
  <c r="N121" i="3" s="1"/>
  <c r="L122" i="3"/>
  <c r="M122" i="3" s="1"/>
  <c r="N122" i="3" s="1"/>
  <c r="L125" i="3"/>
  <c r="M125" i="3" s="1"/>
  <c r="N125" i="3" s="1"/>
  <c r="L126" i="3"/>
  <c r="M126" i="3" s="1"/>
  <c r="N126" i="3" s="1"/>
  <c r="L127" i="3"/>
  <c r="M127" i="3" s="1"/>
  <c r="N127" i="3" s="1"/>
  <c r="L128" i="3"/>
  <c r="M128" i="3" s="1"/>
  <c r="N128" i="3" s="1"/>
  <c r="L129" i="3"/>
  <c r="M129" i="3" s="1"/>
  <c r="N129" i="3" s="1"/>
  <c r="L130" i="3"/>
  <c r="M130" i="3" s="1"/>
  <c r="N130" i="3" s="1"/>
  <c r="L131" i="3"/>
  <c r="M131" i="3" s="1"/>
  <c r="N131" i="3" s="1"/>
  <c r="L132" i="3"/>
  <c r="M132" i="3" s="1"/>
  <c r="N132" i="3" s="1"/>
  <c r="L133" i="3"/>
  <c r="M133" i="3" s="1"/>
  <c r="N133" i="3" s="1"/>
  <c r="L134" i="3"/>
  <c r="M134" i="3" s="1"/>
  <c r="N134" i="3" s="1"/>
  <c r="L136" i="3"/>
  <c r="M136" i="3" s="1"/>
  <c r="N136" i="3" s="1"/>
  <c r="L137" i="3"/>
  <c r="M137" i="3" s="1"/>
  <c r="N137" i="3" s="1"/>
  <c r="L138" i="3"/>
  <c r="M138" i="3" s="1"/>
  <c r="N138" i="3" s="1"/>
  <c r="L139" i="3"/>
  <c r="M139" i="3" s="1"/>
  <c r="N139" i="3" s="1"/>
  <c r="L140" i="3"/>
  <c r="M140" i="3" s="1"/>
  <c r="N140" i="3" s="1"/>
  <c r="L141" i="3"/>
  <c r="M141" i="3" s="1"/>
  <c r="N141" i="3" s="1"/>
  <c r="L142" i="3"/>
  <c r="M142" i="3" s="1"/>
  <c r="N142" i="3" s="1"/>
  <c r="L143" i="3"/>
  <c r="M143" i="3" s="1"/>
  <c r="N143" i="3" s="1"/>
  <c r="L144" i="3"/>
  <c r="M144" i="3" s="1"/>
  <c r="N144" i="3" s="1"/>
  <c r="L145" i="3"/>
  <c r="M145" i="3" s="1"/>
  <c r="N145" i="3" s="1"/>
  <c r="L146" i="3"/>
  <c r="M146" i="3" s="1"/>
  <c r="N146" i="3" s="1"/>
  <c r="L147" i="3"/>
  <c r="M147" i="3" s="1"/>
  <c r="N147" i="3" s="1"/>
  <c r="L148" i="3"/>
  <c r="M148" i="3" s="1"/>
  <c r="N148" i="3" s="1"/>
  <c r="L149" i="3"/>
  <c r="M149" i="3" s="1"/>
  <c r="N149" i="3" s="1"/>
  <c r="L150" i="3"/>
  <c r="M150" i="3" s="1"/>
  <c r="N150" i="3" s="1"/>
  <c r="L151" i="3"/>
  <c r="M151" i="3" s="1"/>
  <c r="N151" i="3" s="1"/>
  <c r="L152" i="3"/>
  <c r="M152" i="3" s="1"/>
  <c r="N152" i="3" s="1"/>
  <c r="L153" i="3"/>
  <c r="M153" i="3" s="1"/>
  <c r="N153" i="3" s="1"/>
  <c r="L154" i="3"/>
  <c r="M154" i="3" s="1"/>
  <c r="N154" i="3" s="1"/>
  <c r="L155" i="3"/>
  <c r="M155" i="3" s="1"/>
  <c r="N155" i="3" s="1"/>
  <c r="L156" i="3"/>
  <c r="M156" i="3" s="1"/>
  <c r="N156" i="3" s="1"/>
  <c r="L157" i="3"/>
  <c r="M157" i="3" s="1"/>
  <c r="N157" i="3" s="1"/>
  <c r="L158" i="3"/>
  <c r="M158" i="3" s="1"/>
  <c r="N158" i="3" s="1"/>
  <c r="L159" i="3"/>
  <c r="M159" i="3" s="1"/>
  <c r="N159" i="3" s="1"/>
  <c r="L160" i="3"/>
  <c r="M160" i="3" s="1"/>
  <c r="N160" i="3" s="1"/>
  <c r="L161" i="3"/>
  <c r="M161" i="3" s="1"/>
  <c r="N161" i="3" s="1"/>
  <c r="L162" i="3"/>
  <c r="M162" i="3" s="1"/>
  <c r="N162" i="3" s="1"/>
  <c r="L163" i="3"/>
  <c r="M163" i="3" s="1"/>
  <c r="N163" i="3" s="1"/>
  <c r="L164" i="3"/>
  <c r="M164" i="3" s="1"/>
  <c r="N164" i="3" s="1"/>
  <c r="L165" i="3"/>
  <c r="M165" i="3" s="1"/>
  <c r="N165" i="3" s="1"/>
  <c r="L166" i="3"/>
  <c r="M166" i="3" s="1"/>
  <c r="N166" i="3" s="1"/>
  <c r="L167" i="3"/>
  <c r="M167" i="3" s="1"/>
  <c r="N167" i="3" s="1"/>
  <c r="L168" i="3"/>
  <c r="M168" i="3" s="1"/>
  <c r="N168" i="3" s="1"/>
  <c r="L169" i="3"/>
  <c r="M169" i="3" s="1"/>
  <c r="N169" i="3" s="1"/>
  <c r="L170" i="3"/>
  <c r="M170" i="3" s="1"/>
  <c r="N170" i="3" s="1"/>
  <c r="L171" i="3"/>
  <c r="M171" i="3" s="1"/>
  <c r="N171" i="3" s="1"/>
  <c r="L172" i="3"/>
  <c r="M172" i="3" s="1"/>
  <c r="N172" i="3" s="1"/>
  <c r="L173" i="3"/>
  <c r="M173" i="3" s="1"/>
  <c r="N173" i="3" s="1"/>
  <c r="L174" i="3"/>
  <c r="M174" i="3" s="1"/>
  <c r="N174" i="3" s="1"/>
  <c r="L175" i="3"/>
  <c r="M175" i="3" s="1"/>
  <c r="N175" i="3" s="1"/>
  <c r="L176" i="3"/>
  <c r="M176" i="3" s="1"/>
  <c r="N176" i="3" s="1"/>
  <c r="L177" i="3"/>
  <c r="M177" i="3" s="1"/>
  <c r="N177" i="3" s="1"/>
  <c r="L178" i="3"/>
  <c r="M178" i="3" s="1"/>
  <c r="N178" i="3" s="1"/>
  <c r="L179" i="3"/>
  <c r="M179" i="3" s="1"/>
  <c r="N179" i="3" s="1"/>
  <c r="L180" i="3"/>
  <c r="M180" i="3" s="1"/>
  <c r="N180" i="3" s="1"/>
  <c r="L181" i="3"/>
  <c r="M181" i="3" s="1"/>
  <c r="N181" i="3" s="1"/>
  <c r="L182" i="3"/>
  <c r="M182" i="3" s="1"/>
  <c r="N182" i="3" s="1"/>
  <c r="L183" i="3"/>
  <c r="M183" i="3" s="1"/>
  <c r="N183" i="3" s="1"/>
  <c r="L184" i="3"/>
  <c r="M184" i="3" s="1"/>
  <c r="N184" i="3" s="1"/>
  <c r="L8" i="3"/>
  <c r="M8" i="3" s="1"/>
  <c r="N8" i="3" s="1"/>
  <c r="A4" i="3"/>
  <c r="A2" i="3"/>
  <c r="A1" i="3"/>
  <c r="N186" i="3" l="1"/>
  <c r="M186" i="3"/>
  <c r="B6" i="4" s="1"/>
</calcChain>
</file>

<file path=xl/sharedStrings.xml><?xml version="1.0" encoding="utf-8"?>
<sst xmlns="http://schemas.openxmlformats.org/spreadsheetml/2006/main" count="1249" uniqueCount="317">
  <si>
    <t>Lyceum Sancta Maria</t>
  </si>
  <si>
    <t>Aanbesteding Schoonmaak</t>
  </si>
  <si>
    <t>Invulblad normen</t>
  </si>
  <si>
    <t>- Bedragen zijn inclusief btw.</t>
  </si>
  <si>
    <t xml:space="preserve">- U dient alleen uw bedrijfsnaam, de relevante tijdnormen en het te hanteren uurtarief (gele cellen) in te voeren. </t>
  </si>
  <si>
    <t xml:space="preserve">Naam inschrijver: </t>
  </si>
  <si>
    <r>
      <rPr>
        <b/>
        <u/>
        <sz val="12"/>
        <color theme="0"/>
        <rFont val="Verdana"/>
        <family val="2"/>
      </rPr>
      <t xml:space="preserve">Indicatief </t>
    </r>
    <r>
      <rPr>
        <b/>
        <sz val="12"/>
        <color theme="0"/>
        <rFont val="Verdana"/>
        <family val="2"/>
      </rPr>
      <t>werkprogramma les-, verkeers-, sport- en bureauruimten</t>
    </r>
  </si>
  <si>
    <t>De onderstreepte werkzaamheden dienen minimaal met de genoemde frequentie te worden uitgevoerd</t>
  </si>
  <si>
    <t>Vloerhandelingen dagelijks (hoofdfrequentie ruimte)</t>
  </si>
  <si>
    <t>Zachte vloeren tippend stofzuigen</t>
  </si>
  <si>
    <t>Harde vloeren stofwissen</t>
  </si>
  <si>
    <t>Vlekken, licht aangehecht en losliggend vuil verwijderen (moeilijk verwijderbare vlekken melden aan opdrachtgever).</t>
  </si>
  <si>
    <t xml:space="preserve">Schopstrepen en kauwgum verwijderen </t>
  </si>
  <si>
    <t>(Entree)mat stofzuigen</t>
  </si>
  <si>
    <t>Machinaal schrobben van kooklokalen (code 11) minimaal dagelijks</t>
  </si>
  <si>
    <t>Machinaal schrobben van gangen, hallen en kantines waar mogelijk dagelijks, in plaats van moppen</t>
  </si>
  <si>
    <t>Dagelijks stofzuigen van de houtbewerkingslokalen (code 21)</t>
  </si>
  <si>
    <t>Inventaris- en interieurhandelingen dagelijks (hoofdfrequentie ruimte)</t>
  </si>
  <si>
    <t>Afvalbakken: legen en uitwendig vlekken verwijderen, plastic binnenzak vervangen indien nodig (dagelijks, ook als hoofdfrequentie niet dagelijks is)</t>
  </si>
  <si>
    <t>Deuren, deurglas, glasstrook naast deur, spiegels en loketten: vlekken, stof en vingertasten verwijderen (tot reikhoogte, 2 meter)</t>
  </si>
  <si>
    <t xml:space="preserve">Horizontale vlakken en voorzijde van meubilair (tot reikhoogte, 2 meter), vlekken, stof en vingertasten verwijderen. </t>
  </si>
  <si>
    <t xml:space="preserve">Apparatuur (koelkast, watercooler, koffieautomaat, printer/copier) voor- en bovenzijde vlekken, stof en vingertasten droog verwijderen, </t>
  </si>
  <si>
    <t>Schopstrepen van vloeren, deuren en wanden verwijderen.</t>
  </si>
  <si>
    <t>Wasbakken/aanrecht reinigen</t>
  </si>
  <si>
    <t>Tegelwanden en spiegels: vlek verwijderen.</t>
  </si>
  <si>
    <t>Telefoontoestellen: klamvochtig reinigen.</t>
  </si>
  <si>
    <t>Harde vloeren moppen</t>
  </si>
  <si>
    <t>Zachte vloeren volledig stofzuigen</t>
  </si>
  <si>
    <t>Moppen houtbewerkingslokalen (code 21)</t>
  </si>
  <si>
    <t>Machinaal schrobben van kooklokalen (code 11)</t>
  </si>
  <si>
    <t>Machinaal schrobben van sportzalen (code 18) minimaal éénmaal per week (van oktober tot april)</t>
  </si>
  <si>
    <t>Spinrag in gehele ruimte verwijderen. Ook iedere buitenentree tot 5 meter rond de deur spinrag verwijderen</t>
  </si>
  <si>
    <t>Vlek-, stof-, en vingertasten verwijderen van alle deuren, meubilair, separatieglas, leidingen en verwarmingselementen,</t>
  </si>
  <si>
    <t xml:space="preserve">Afvalbakken volledig reinigen; </t>
  </si>
  <si>
    <t>Meubilair, (incl. bureauonderleggers, bovenzijde lage en hoge kasten e.d.), alle horizontale vlakken, handgrepen en vensterbanken reinigen.</t>
  </si>
  <si>
    <t>Werkkasten reinigen (voor eigen rekening, ook indien de m2 zijn niet opgenomen in de ruimtestaten).</t>
  </si>
  <si>
    <t>Wekelijks RVS-delen bij en in liftpartijen behandelen met RVS reiniging c.q. onderhoudsmiddel.</t>
  </si>
  <si>
    <t xml:space="preserve">Alle deuren (geheel), afwasbare wanden (geheel/volledig) en luchtroosters (uitwendig): klamvochtig reinigen. </t>
  </si>
  <si>
    <t>Textielbekleding: stofzuigen</t>
  </si>
  <si>
    <t>Gehele inventaris (uitwendig) reinigen</t>
  </si>
  <si>
    <t>Randen / richels, leidingen en verwarmingselementen, armaturen e.d. (boven reikhoogte, 2 meter): stof afnemen en vlekken verwijderen</t>
  </si>
  <si>
    <t xml:space="preserve">Gehele inventaris m.u.v. kunstvoorwerpen: nat reinigen of indien noodzakelijk vochtig afnemen (uitwendig).  </t>
  </si>
  <si>
    <t>Kaugom verwijderen onder stoelen, tafels en overige meubilair.</t>
  </si>
  <si>
    <r>
      <rPr>
        <b/>
        <u/>
        <sz val="12"/>
        <color theme="0"/>
        <rFont val="Verdana"/>
        <family val="2"/>
      </rPr>
      <t>Indicatief</t>
    </r>
    <r>
      <rPr>
        <b/>
        <sz val="12"/>
        <color theme="0"/>
        <rFont val="Verdana"/>
        <family val="2"/>
      </rPr>
      <t xml:space="preserve"> werkprogramma sanitaire ruimten</t>
    </r>
  </si>
  <si>
    <t>Stofwissen en moppen</t>
  </si>
  <si>
    <t>Schrobben (incl. putjes reinigen en bijvullen) en drogen</t>
  </si>
  <si>
    <t>Sanitair handelingen dagelijks (hoofdfrequentie ruimte)</t>
  </si>
  <si>
    <t xml:space="preserve">Toiletpotten, urinoirs, schaamschotten, wasbakken e.d. vochtig reinigen; </t>
  </si>
  <si>
    <t xml:space="preserve">Leidingen en verwarmingselementen: vochtig reinigen;  </t>
  </si>
  <si>
    <t>Spiegels bewassen en wanden tot reikhoogte (2 meter) vochtig reinigen</t>
  </si>
  <si>
    <t xml:space="preserve">Planchetten, doorspoelmechanismen, handgrepen e.d.: nat reinigen; </t>
  </si>
  <si>
    <t>Afvalbakken: legen en uitwendig vochtig reinigen, plastic binnenzak vervangen indien nodig.</t>
  </si>
  <si>
    <t>Wanneer aanwezig dient kalkaanslag direct verwijderd te worden</t>
  </si>
  <si>
    <t>Bijvullen en vochtig reinigen van dispensers van sanitaire voorzieningen</t>
  </si>
  <si>
    <t xml:space="preserve">Gehele inventaris en interieur, incl. deuren, separatieglas, tegelwanden, luchtroosters (uitwendig) en leidingen e.d. tot reikhoogte (2 meter): nat reinigen; </t>
  </si>
  <si>
    <t xml:space="preserve">Sanitairhandelingen Periodiek </t>
  </si>
  <si>
    <t>Gehele ruimte reinigen m.b.v. fantomat-methode of stoomreiniging minimaal tweemaal per jaar</t>
  </si>
  <si>
    <t>Sanitairhandeling naloop</t>
  </si>
  <si>
    <t xml:space="preserve">Vloeren: enkelvoudig moppen; </t>
  </si>
  <si>
    <t xml:space="preserve">Toiletpotten, urinoirs, schaamschotten, wasbakken e.d. + tegelwanden (tot reikhoogte, 2 meter): vochtig reinigen; </t>
  </si>
  <si>
    <t xml:space="preserve">Planchetten, doorspoelmechanismen, handgrepen e.d.: vochtig reinigen; </t>
  </si>
  <si>
    <t>Afvalbakken: legen en uitwendig vochtig reinigen, plastic binnenzakken vervangen indien nodig.</t>
  </si>
  <si>
    <t>Handelingen dieptereiniging per sanitair eenheid (= 3 toiletpotten of urinoirs en 2 wastafels)</t>
  </si>
  <si>
    <t>Toiletpot / urinoir</t>
  </si>
  <si>
    <t>verwijderen van vervuiling in spoelranden, afvoersluitingen en restant van de binnenzijde van het toilet</t>
  </si>
  <si>
    <t>de drukspoeler controleren op goede werking en ontdoen van aanslag op de buitenzijde</t>
  </si>
  <si>
    <t>spoelpijp ontdoen van aanslag en controleren op losse of defecte bevestigingsbeugels op de aansluiting van de pot en op lekkage</t>
  </si>
  <si>
    <t>verwijderen van vervuiling van schaamschotten</t>
  </si>
  <si>
    <t>Volledig (diep)reinigen van de deur (beide zijden), (tegel-)wanden, vloeren en putjes (in- en uitwendig)</t>
  </si>
  <si>
    <t>Wastafel</t>
  </si>
  <si>
    <t>reinigen van het toilet/urinoir aan de buitenzijde</t>
  </si>
  <si>
    <t xml:space="preserve">bevestiging controleren; waar nodig vernieuwen van pluggen en schroeven </t>
  </si>
  <si>
    <t>aansluiting op het afvoersysteem controleren; waar nodig afdichten van onregelmatige aansluiting op de afvoer</t>
  </si>
  <si>
    <t>de toiletbril ontdoen van aanslag, demonteren van een bril met brugstuk (teneinde het vuil eronder te verwijderen) en weer monteren</t>
  </si>
  <si>
    <t>binnen- en buitenzijde van de stortbak ontdoen van aanslag en vuil (gietijzer alleen buitenzijde)</t>
  </si>
  <si>
    <t>stortbak controleren op het functioneren van het mechanisme, het waterniveau en de bevestiging ervan</t>
  </si>
  <si>
    <t>stopkraan van de stortbak ontkalken en controleren op goede werking</t>
  </si>
  <si>
    <t>valpijp ontdoen van aanslag en controleren op losse of defecte bevestigingsbeugels en op de aansluiting van het toilet</t>
  </si>
  <si>
    <t>bij een inbouwstortbak de voorplaat reinigen, het waterniveau controleren en eventueel opnieuw afstellen</t>
  </si>
  <si>
    <t>verwijderen van organische en anorganische vervuiling op de binnen- en buitenzijde</t>
  </si>
  <si>
    <t>kranen ontkalken en controleren op functioneren en eventuele rubbers vervangen</t>
  </si>
  <si>
    <t>perlators demonteren en ontkalken en eventueel vervangen</t>
  </si>
  <si>
    <t>sifon in- en uitwendig reinigen, zonodig nieuwe pakkingring aanbrengen</t>
  </si>
  <si>
    <t>spiegels reinigen</t>
  </si>
  <si>
    <t>tegelwand tot 1 meter aan weerszijde van de wastafel(s) tot aan bovenzijde reinigen</t>
  </si>
  <si>
    <t>vloer tot 1 meter aan weerszijde van de wastafel(s) en 1 meter vanaf de wand reinigen</t>
  </si>
  <si>
    <t>Leuningen, armaturen, randen/ richels, staande en hangende lampen (tot reikhoogte, 2 meter) e.d.</t>
  </si>
  <si>
    <t xml:space="preserve">Lyceum Sancta Maria </t>
  </si>
  <si>
    <t>Werkprogramma</t>
  </si>
  <si>
    <t>Vloerhandelingen wekelijks (minimaal eenmaal per week)</t>
  </si>
  <si>
    <t>Sanitairhandelingen wekelijks (minimaal eenmaal per week)</t>
  </si>
  <si>
    <t>Inventaris- en interieurhandelingen wekelijks (minimaal eenmaal per week)</t>
  </si>
  <si>
    <t>Inventaris- en interieurhandelingen maandelijks (minimaal eenmaal per maand)</t>
  </si>
  <si>
    <t>Inventaris- en interieurhandelingen vakantiebeurt (minimaal eenmaal per jaar in alle ruimtes)</t>
  </si>
  <si>
    <t>programma</t>
  </si>
  <si>
    <t>ruimtesoort</t>
  </si>
  <si>
    <t>norm (uur/m2/jaar)</t>
  </si>
  <si>
    <t>Sanitair</t>
  </si>
  <si>
    <t>uurtarief reguliere schoonmaak</t>
  </si>
  <si>
    <t>Categorie</t>
  </si>
  <si>
    <t>Kantoren/spreekkamers/kabinet Binas</t>
  </si>
  <si>
    <t xml:space="preserve">Bureauruimte </t>
  </si>
  <si>
    <t>Lesruimte</t>
  </si>
  <si>
    <t>Mediatheek/praktijklokalen/leslokalen</t>
  </si>
  <si>
    <t>Sportruimte</t>
  </si>
  <si>
    <t>Toestelberging/gymzaal</t>
  </si>
  <si>
    <t>Verkeersruimte</t>
  </si>
  <si>
    <t>Magazijn/repro/gang/hal/entree/garderobe/trappenhuis/lift/kantine/keuken/pantry/kleedruimten</t>
  </si>
  <si>
    <t>Ruimtestaat</t>
  </si>
  <si>
    <t>Locatie</t>
  </si>
  <si>
    <t>Adres</t>
  </si>
  <si>
    <t>Van Limburg Stirumstraat 4 Haarlem</t>
  </si>
  <si>
    <t>Souterrain</t>
  </si>
  <si>
    <t>Bijgebouw</t>
  </si>
  <si>
    <t xml:space="preserve">Etage </t>
  </si>
  <si>
    <t>1,4a</t>
  </si>
  <si>
    <t>1,4c</t>
  </si>
  <si>
    <t>1,4B</t>
  </si>
  <si>
    <t>1,60a</t>
  </si>
  <si>
    <t>1,62a</t>
  </si>
  <si>
    <t>2,2a</t>
  </si>
  <si>
    <t>2,4h</t>
  </si>
  <si>
    <t>2,4g</t>
  </si>
  <si>
    <t>2,4e</t>
  </si>
  <si>
    <t>2,4f</t>
  </si>
  <si>
    <t>2,4d</t>
  </si>
  <si>
    <t>2,4c</t>
  </si>
  <si>
    <t>2,4b</t>
  </si>
  <si>
    <t>2,04a</t>
  </si>
  <si>
    <t>2,8b</t>
  </si>
  <si>
    <t>2,62a</t>
  </si>
  <si>
    <t>3,02a</t>
  </si>
  <si>
    <t>3,29a</t>
  </si>
  <si>
    <t>3,4a</t>
  </si>
  <si>
    <t>3,4b</t>
  </si>
  <si>
    <t>3,41b</t>
  </si>
  <si>
    <t>3,41a</t>
  </si>
  <si>
    <t>3,2b</t>
  </si>
  <si>
    <t>3,62a</t>
  </si>
  <si>
    <t>0,01 b</t>
  </si>
  <si>
    <t>0,04a</t>
  </si>
  <si>
    <t>0,02a</t>
  </si>
  <si>
    <t>0,02b</t>
  </si>
  <si>
    <t>0,02c</t>
  </si>
  <si>
    <t>0,02d</t>
  </si>
  <si>
    <t>0,02e</t>
  </si>
  <si>
    <t>0,02f</t>
  </si>
  <si>
    <t>1,0a</t>
  </si>
  <si>
    <t xml:space="preserve">1,0b </t>
  </si>
  <si>
    <t>1,21 + 1,22</t>
  </si>
  <si>
    <t>1,2a</t>
  </si>
  <si>
    <t>1,2b</t>
  </si>
  <si>
    <t>1,2c</t>
  </si>
  <si>
    <t>1,2d</t>
  </si>
  <si>
    <t>1,2e</t>
  </si>
  <si>
    <t>1,2f</t>
  </si>
  <si>
    <t>1,2g</t>
  </si>
  <si>
    <t>2,24a</t>
  </si>
  <si>
    <t>3,24a</t>
  </si>
  <si>
    <t>0,80a</t>
  </si>
  <si>
    <t>0,80b</t>
  </si>
  <si>
    <t>0,80c</t>
  </si>
  <si>
    <t>0,81b</t>
  </si>
  <si>
    <t>0,81c</t>
  </si>
  <si>
    <t>0,81a</t>
  </si>
  <si>
    <t xml:space="preserve">0,8k </t>
  </si>
  <si>
    <t>0,82a</t>
  </si>
  <si>
    <t>0,82d</t>
  </si>
  <si>
    <t>0,82e</t>
  </si>
  <si>
    <t>Ruimtenummer</t>
  </si>
  <si>
    <t>Begane grond</t>
  </si>
  <si>
    <t>1e verdieping</t>
  </si>
  <si>
    <t>2e verdieping</t>
  </si>
  <si>
    <t>3e verdieping</t>
  </si>
  <si>
    <t>Ruimte omschrijving</t>
  </si>
  <si>
    <t>Ruimte code</t>
  </si>
  <si>
    <t>Afd 1e2e</t>
  </si>
  <si>
    <t>Spreekkamer</t>
  </si>
  <si>
    <t>AK, ML Gesch</t>
  </si>
  <si>
    <t>toiletgroep hoofdtrap</t>
  </si>
  <si>
    <t>Werkkast noodtrap</t>
  </si>
  <si>
    <t>Geschiedenis</t>
  </si>
  <si>
    <t>Geschiedenis + Kt</t>
  </si>
  <si>
    <t>Garderobe docenten</t>
  </si>
  <si>
    <t>EHBO</t>
  </si>
  <si>
    <t>Receptie</t>
  </si>
  <si>
    <t>Stille administratie</t>
  </si>
  <si>
    <t xml:space="preserve">toilet </t>
  </si>
  <si>
    <t>Entree</t>
  </si>
  <si>
    <t>Gang</t>
  </si>
  <si>
    <t>ICT</t>
  </si>
  <si>
    <t xml:space="preserve">Toiletgroep hoofdtrap </t>
  </si>
  <si>
    <t>toiletgroep noodtrap</t>
  </si>
  <si>
    <t>frans</t>
  </si>
  <si>
    <t>Engels</t>
  </si>
  <si>
    <t>Duits</t>
  </si>
  <si>
    <t>Ned/Wisk/econ</t>
  </si>
  <si>
    <t>Wisk</t>
  </si>
  <si>
    <t xml:space="preserve">Ned </t>
  </si>
  <si>
    <t>Toiletgroep hoofdtrap</t>
  </si>
  <si>
    <t>Ned</t>
  </si>
  <si>
    <t>Gymlokaal</t>
  </si>
  <si>
    <t xml:space="preserve">Berging </t>
  </si>
  <si>
    <t>Kleedruimte</t>
  </si>
  <si>
    <t>Douches</t>
  </si>
  <si>
    <t>kleedruimte</t>
  </si>
  <si>
    <t>Berging</t>
  </si>
  <si>
    <t>Kantoor</t>
  </si>
  <si>
    <t>Was-/kleedruimte</t>
  </si>
  <si>
    <t>toilet 4x</t>
  </si>
  <si>
    <t>Trap naar 1ste</t>
  </si>
  <si>
    <t>toiletgroep</t>
  </si>
  <si>
    <t>Hal</t>
  </si>
  <si>
    <t>Handvaardigheid</t>
  </si>
  <si>
    <t xml:space="preserve">Toilet groep H (sta kantine </t>
  </si>
  <si>
    <t xml:space="preserve">Toilet groep D ( sta kantine ) </t>
  </si>
  <si>
    <t>Sta kantine</t>
  </si>
  <si>
    <t>Techniek</t>
  </si>
  <si>
    <t>Wissel</t>
  </si>
  <si>
    <t>Lebo</t>
  </si>
  <si>
    <t>Mediatheek/ pc</t>
  </si>
  <si>
    <t xml:space="preserve">Mediatheek </t>
  </si>
  <si>
    <t xml:space="preserve">Gang bij mediatheel </t>
  </si>
  <si>
    <t>Beta</t>
  </si>
  <si>
    <t>Toiltet groep mediatheek</t>
  </si>
  <si>
    <t>Wasruimte</t>
  </si>
  <si>
    <t>keuken</t>
  </si>
  <si>
    <t>Kantine</t>
  </si>
  <si>
    <t>Gang bij kantine</t>
  </si>
  <si>
    <t>Trajectbegeleiding</t>
  </si>
  <si>
    <t>Dagwacht</t>
  </si>
  <si>
    <t>Opslag</t>
  </si>
  <si>
    <t>Werkplaats</t>
  </si>
  <si>
    <t>RT</t>
  </si>
  <si>
    <t>VC</t>
  </si>
  <si>
    <t>Zorgteam</t>
  </si>
  <si>
    <t>Gang bij dagwacht</t>
  </si>
  <si>
    <t>Ingang leerlingen</t>
  </si>
  <si>
    <t xml:space="preserve">Trap ( bij Beta ) </t>
  </si>
  <si>
    <t>K1</t>
  </si>
  <si>
    <t>AK</t>
  </si>
  <si>
    <t>Maatschappijleer</t>
  </si>
  <si>
    <t>Economie</t>
  </si>
  <si>
    <t>Economie/ Kt</t>
  </si>
  <si>
    <t xml:space="preserve">Toilet groep ( nw) </t>
  </si>
  <si>
    <t>Drukkerij</t>
  </si>
  <si>
    <t>Systeembeheer</t>
  </si>
  <si>
    <t>Studio</t>
  </si>
  <si>
    <t>Muziek lokaal</t>
  </si>
  <si>
    <t xml:space="preserve">Toilet groep heren </t>
  </si>
  <si>
    <t>Toilet Miva</t>
  </si>
  <si>
    <t>Aula</t>
  </si>
  <si>
    <t xml:space="preserve">Toiletgroep h. n. trap.h. </t>
  </si>
  <si>
    <t xml:space="preserve">Toiletgroep D.N. Trap. H. </t>
  </si>
  <si>
    <t>Spreekkamer noodtrap</t>
  </si>
  <si>
    <t>Noodtrappenhuis</t>
  </si>
  <si>
    <t>Natuurkunde</t>
  </si>
  <si>
    <t>Toa natuurkunde</t>
  </si>
  <si>
    <t>werkplek</t>
  </si>
  <si>
    <t>Frans</t>
  </si>
  <si>
    <t>M.V.T.</t>
  </si>
  <si>
    <t xml:space="preserve">toilet groep (nw) </t>
  </si>
  <si>
    <t>Decanen</t>
  </si>
  <si>
    <t>afdelingsleiders</t>
  </si>
  <si>
    <t>Conrector onderwijs</t>
  </si>
  <si>
    <t xml:space="preserve">Conrecor P &amp; O </t>
  </si>
  <si>
    <t>Rector</t>
  </si>
  <si>
    <t>Administratie</t>
  </si>
  <si>
    <t xml:space="preserve">Toilet groep bij administratie </t>
  </si>
  <si>
    <t>Studio Ruimte</t>
  </si>
  <si>
    <t>Biologie</t>
  </si>
  <si>
    <t>Toa Biologie</t>
  </si>
  <si>
    <t>Werkplek ned/wisk</t>
  </si>
  <si>
    <t>Wiskunde</t>
  </si>
  <si>
    <t>Textiel</t>
  </si>
  <si>
    <t xml:space="preserve">Toilet groep (nw ) </t>
  </si>
  <si>
    <t>spreekkamer</t>
  </si>
  <si>
    <t>Lokaal</t>
  </si>
  <si>
    <t>tekenlokaal</t>
  </si>
  <si>
    <t>opslag</t>
  </si>
  <si>
    <t>drama lokaal</t>
  </si>
  <si>
    <t>stilte ruimte</t>
  </si>
  <si>
    <t>gang</t>
  </si>
  <si>
    <t>toiletgroep Heren</t>
  </si>
  <si>
    <t>toiletgroep Dames</t>
  </si>
  <si>
    <t>Scheikunde</t>
  </si>
  <si>
    <t>TOA scheikunde</t>
  </si>
  <si>
    <t>Achter de counter</t>
  </si>
  <si>
    <t>Toiletruimte heren</t>
  </si>
  <si>
    <t>Toiletruimte dames</t>
  </si>
  <si>
    <t xml:space="preserve">ICT </t>
  </si>
  <si>
    <t xml:space="preserve">Hooftrappenhuis </t>
  </si>
  <si>
    <t>Noodtrap bij kntr conierge</t>
  </si>
  <si>
    <t>kntr concierge</t>
  </si>
  <si>
    <t>Aardrijkskunde</t>
  </si>
  <si>
    <t>Ruimtesoort</t>
  </si>
  <si>
    <t>NIO</t>
  </si>
  <si>
    <t xml:space="preserve">gietvloer </t>
  </si>
  <si>
    <t xml:space="preserve">linoleum </t>
  </si>
  <si>
    <t>rubber</t>
  </si>
  <si>
    <t>linoleum</t>
  </si>
  <si>
    <t>tapijt</t>
  </si>
  <si>
    <t>steen</t>
  </si>
  <si>
    <t>Linoleum</t>
  </si>
  <si>
    <t>gietvloer</t>
  </si>
  <si>
    <t>hout</t>
  </si>
  <si>
    <t>sportvloer</t>
  </si>
  <si>
    <t>Vloersoort</t>
  </si>
  <si>
    <t>Oppervlakte (m2)</t>
  </si>
  <si>
    <t>Aantal weken per jaar</t>
  </si>
  <si>
    <t>Uitvoering werkdagen</t>
  </si>
  <si>
    <t>Norm</t>
  </si>
  <si>
    <t>uren/jaar</t>
  </si>
  <si>
    <t>uren/dag</t>
  </si>
  <si>
    <t>totaal m2: 10.135,14</t>
  </si>
  <si>
    <t>Calculatieresultaat</t>
  </si>
  <si>
    <t>Prijs reguliere schoonmaak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</si>
</sst>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00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Verdana"/>
      <family val="2"/>
    </font>
    <font>
      <b/>
      <u/>
      <sz val="12"/>
      <color theme="0"/>
      <name val="Verdana"/>
      <family val="2"/>
    </font>
    <font>
      <sz val="12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b/>
      <u/>
      <sz val="9"/>
      <name val="Verdana"/>
      <family val="2"/>
    </font>
    <font>
      <b/>
      <sz val="10"/>
      <color theme="0"/>
      <name val="Verdan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quotePrefix="1" applyFont="1"/>
    <xf numFmtId="0" fontId="7" fillId="3" borderId="4" xfId="1" applyFont="1" applyFill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11" fillId="4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0" fontId="12" fillId="4" borderId="1" xfId="1" applyFont="1" applyFill="1" applyBorder="1" applyAlignment="1">
      <alignment vertical="center" wrapText="1"/>
    </xf>
    <xf numFmtId="14" fontId="1" fillId="0" borderId="0" xfId="0" applyNumberFormat="1" applyFont="1" applyAlignment="1">
      <alignment horizontal="left"/>
    </xf>
    <xf numFmtId="14" fontId="13" fillId="0" borderId="5" xfId="0" applyNumberFormat="1" applyFont="1" applyBorder="1" applyAlignment="1">
      <alignment horizontal="left"/>
    </xf>
    <xf numFmtId="0" fontId="13" fillId="0" borderId="5" xfId="0" applyFont="1" applyBorder="1"/>
    <xf numFmtId="0" fontId="14" fillId="0" borderId="5" xfId="0" applyFont="1" applyBorder="1"/>
    <xf numFmtId="0" fontId="14" fillId="0" borderId="5" xfId="0" applyFont="1" applyBorder="1" applyAlignment="1">
      <alignment horizontal="left"/>
    </xf>
    <xf numFmtId="14" fontId="14" fillId="0" borderId="5" xfId="0" applyNumberFormat="1" applyFont="1" applyBorder="1" applyAlignment="1">
      <alignment horizontal="left"/>
    </xf>
    <xf numFmtId="2" fontId="15" fillId="5" borderId="5" xfId="0" applyNumberFormat="1" applyFont="1" applyFill="1" applyBorder="1" applyProtection="1">
      <protection locked="0"/>
    </xf>
    <xf numFmtId="2" fontId="14" fillId="5" borderId="5" xfId="0" applyNumberFormat="1" applyFont="1" applyFill="1" applyBorder="1" applyProtection="1">
      <protection locked="0"/>
    </xf>
    <xf numFmtId="0" fontId="14" fillId="0" borderId="0" xfId="0" applyFont="1"/>
    <xf numFmtId="14" fontId="14" fillId="0" borderId="5" xfId="0" applyNumberFormat="1" applyFont="1" applyBorder="1" applyAlignment="1">
      <alignment horizontal="left" wrapText="1"/>
    </xf>
    <xf numFmtId="0" fontId="2" fillId="0" borderId="1" xfId="0" applyFont="1" applyBorder="1"/>
    <xf numFmtId="0" fontId="0" fillId="0" borderId="1" xfId="0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2" fillId="0" borderId="0" xfId="0" applyNumberFormat="1" applyFont="1" applyAlignment="1">
      <alignment horizontal="left" vertical="top"/>
    </xf>
    <xf numFmtId="44" fontId="0" fillId="6" borderId="0" xfId="0" applyNumberFormat="1" applyFill="1"/>
    <xf numFmtId="0" fontId="9" fillId="0" borderId="2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44" fontId="14" fillId="5" borderId="5" xfId="0" applyNumberFormat="1" applyFont="1" applyFill="1" applyBorder="1" applyProtection="1">
      <protection locked="0"/>
    </xf>
    <xf numFmtId="14" fontId="17" fillId="0" borderId="0" xfId="0" applyNumberFormat="1" applyFont="1" applyAlignment="1">
      <alignment horizontal="left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4" fillId="0" borderId="0" xfId="0" applyFont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Standaard" xfId="0" builtinId="0"/>
    <cellStyle name="Standaard 4" xfId="1" xr:uid="{25F0BADD-4511-4248-86B4-119B72D747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35D0-E0ED-4AB5-8874-343A25AA778B}">
  <dimension ref="A1:D20"/>
  <sheetViews>
    <sheetView tabSelected="1" workbookViewId="0">
      <selection activeCell="C27" sqref="C27"/>
    </sheetView>
  </sheetViews>
  <sheetFormatPr defaultRowHeight="14.4" x14ac:dyDescent="0.3"/>
  <cols>
    <col min="1" max="1" width="30.5546875" customWidth="1"/>
    <col min="2" max="2" width="35" customWidth="1"/>
    <col min="3" max="3" width="33.77734375" customWidth="1"/>
    <col min="4" max="4" width="19.33203125" customWidth="1"/>
  </cols>
  <sheetData>
    <row r="1" spans="1:4" x14ac:dyDescent="0.3">
      <c r="A1" s="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s="38">
        <v>44953</v>
      </c>
    </row>
    <row r="7" spans="1:4" x14ac:dyDescent="0.3">
      <c r="A7" s="3" t="s">
        <v>4</v>
      </c>
    </row>
    <row r="8" spans="1:4" x14ac:dyDescent="0.3">
      <c r="A8" s="3" t="s">
        <v>3</v>
      </c>
    </row>
    <row r="10" spans="1:4" x14ac:dyDescent="0.3">
      <c r="A10" t="s">
        <v>5</v>
      </c>
      <c r="B10" s="44"/>
    </row>
    <row r="13" spans="1:4" x14ac:dyDescent="0.3">
      <c r="A13" s="14" t="s">
        <v>94</v>
      </c>
      <c r="B13" s="15" t="s">
        <v>95</v>
      </c>
      <c r="C13" s="15" t="s">
        <v>99</v>
      </c>
      <c r="D13" s="15" t="s">
        <v>96</v>
      </c>
    </row>
    <row r="14" spans="1:4" x14ac:dyDescent="0.3">
      <c r="A14" s="17">
        <v>1</v>
      </c>
      <c r="B14" s="18" t="s">
        <v>100</v>
      </c>
      <c r="C14" s="18" t="s">
        <v>101</v>
      </c>
      <c r="D14" s="19"/>
    </row>
    <row r="15" spans="1:4" x14ac:dyDescent="0.3">
      <c r="A15" s="17">
        <v>2</v>
      </c>
      <c r="B15" s="18" t="s">
        <v>103</v>
      </c>
      <c r="C15" s="18" t="s">
        <v>102</v>
      </c>
      <c r="D15" s="19"/>
    </row>
    <row r="16" spans="1:4" x14ac:dyDescent="0.3">
      <c r="A16" s="17">
        <v>3</v>
      </c>
      <c r="B16" s="18" t="s">
        <v>97</v>
      </c>
      <c r="C16" s="18" t="s">
        <v>97</v>
      </c>
      <c r="D16" s="19"/>
    </row>
    <row r="17" spans="1:4" x14ac:dyDescent="0.3">
      <c r="A17" s="17">
        <v>4</v>
      </c>
      <c r="B17" s="18" t="s">
        <v>105</v>
      </c>
      <c r="C17" s="18" t="s">
        <v>104</v>
      </c>
      <c r="D17" s="20"/>
    </row>
    <row r="18" spans="1:4" ht="43.2" x14ac:dyDescent="0.3">
      <c r="A18" s="17">
        <v>5</v>
      </c>
      <c r="B18" s="22" t="s">
        <v>107</v>
      </c>
      <c r="C18" s="18" t="s">
        <v>106</v>
      </c>
      <c r="D18" s="20"/>
    </row>
    <row r="19" spans="1:4" x14ac:dyDescent="0.3">
      <c r="A19" s="21"/>
      <c r="B19" s="21"/>
      <c r="C19" s="21"/>
      <c r="D19" s="43"/>
    </row>
    <row r="20" spans="1:4" x14ac:dyDescent="0.3">
      <c r="A20" s="16" t="s">
        <v>98</v>
      </c>
      <c r="B20" s="16"/>
      <c r="C20" s="16"/>
      <c r="D20" s="37"/>
    </row>
  </sheetData>
  <sheetProtection algorithmName="SHA-512" hashValue="nzpHYlr3PrubwQUWniM076tApsJ7+1n/WHuhAhAo8jqYqu2K5+1W468MhCJyVN1PcjqftjoHDPDgpfNV1Btr4A==" saltValue="vZOZbC+GenJl0U3a6RWrQQ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7BB1-F619-4465-A5F0-6CA37BC57096}">
  <dimension ref="A1:C61"/>
  <sheetViews>
    <sheetView workbookViewId="0">
      <selection activeCell="A4" sqref="A4"/>
    </sheetView>
  </sheetViews>
  <sheetFormatPr defaultRowHeight="14.4" x14ac:dyDescent="0.3"/>
  <cols>
    <col min="1" max="1" width="99.44140625" bestFit="1" customWidth="1"/>
    <col min="3" max="3" width="141.6640625" bestFit="1" customWidth="1"/>
  </cols>
  <sheetData>
    <row r="1" spans="1:3" x14ac:dyDescent="0.3">
      <c r="A1" s="1" t="s">
        <v>87</v>
      </c>
    </row>
    <row r="2" spans="1:3" x14ac:dyDescent="0.3">
      <c r="A2" t="s">
        <v>1</v>
      </c>
    </row>
    <row r="3" spans="1:3" x14ac:dyDescent="0.3">
      <c r="A3" t="s">
        <v>88</v>
      </c>
    </row>
    <row r="4" spans="1:3" x14ac:dyDescent="0.3">
      <c r="A4" s="38">
        <f>'Invulblad normen'!A4</f>
        <v>44953</v>
      </c>
    </row>
    <row r="6" spans="1:3" x14ac:dyDescent="0.3">
      <c r="A6" s="39" t="s">
        <v>6</v>
      </c>
      <c r="C6" s="39" t="s">
        <v>43</v>
      </c>
    </row>
    <row r="7" spans="1:3" x14ac:dyDescent="0.3">
      <c r="A7" s="40"/>
      <c r="C7" s="40"/>
    </row>
    <row r="8" spans="1:3" ht="32.4" x14ac:dyDescent="0.3">
      <c r="A8" s="4" t="s">
        <v>7</v>
      </c>
      <c r="C8" s="4" t="s">
        <v>7</v>
      </c>
    </row>
    <row r="9" spans="1:3" x14ac:dyDescent="0.3">
      <c r="A9" s="5" t="s">
        <v>8</v>
      </c>
      <c r="C9" s="5" t="s">
        <v>8</v>
      </c>
    </row>
    <row r="10" spans="1:3" x14ac:dyDescent="0.3">
      <c r="A10" s="6" t="s">
        <v>9</v>
      </c>
      <c r="C10" s="9" t="s">
        <v>44</v>
      </c>
    </row>
    <row r="11" spans="1:3" x14ac:dyDescent="0.3">
      <c r="A11" s="6" t="s">
        <v>10</v>
      </c>
      <c r="C11" s="9"/>
    </row>
    <row r="12" spans="1:3" ht="28.2" customHeight="1" x14ac:dyDescent="0.3">
      <c r="A12" s="6" t="s">
        <v>11</v>
      </c>
      <c r="C12" s="5" t="s">
        <v>89</v>
      </c>
    </row>
    <row r="13" spans="1:3" x14ac:dyDescent="0.3">
      <c r="A13" s="6" t="s">
        <v>12</v>
      </c>
      <c r="C13" s="9" t="s">
        <v>45</v>
      </c>
    </row>
    <row r="14" spans="1:3" x14ac:dyDescent="0.3">
      <c r="A14" s="6" t="s">
        <v>13</v>
      </c>
      <c r="C14" s="9"/>
    </row>
    <row r="15" spans="1:3" x14ac:dyDescent="0.3">
      <c r="A15" s="7" t="s">
        <v>14</v>
      </c>
      <c r="C15" s="8" t="s">
        <v>46</v>
      </c>
    </row>
    <row r="16" spans="1:3" x14ac:dyDescent="0.3">
      <c r="A16" s="7" t="s">
        <v>15</v>
      </c>
      <c r="C16" s="6" t="s">
        <v>47</v>
      </c>
    </row>
    <row r="17" spans="1:3" x14ac:dyDescent="0.3">
      <c r="A17" s="7" t="s">
        <v>16</v>
      </c>
      <c r="C17" s="9" t="s">
        <v>48</v>
      </c>
    </row>
    <row r="18" spans="1:3" x14ac:dyDescent="0.3">
      <c r="A18" s="6"/>
      <c r="C18" s="9" t="s">
        <v>49</v>
      </c>
    </row>
    <row r="19" spans="1:3" x14ac:dyDescent="0.3">
      <c r="A19" s="8" t="s">
        <v>17</v>
      </c>
      <c r="C19" s="9" t="s">
        <v>50</v>
      </c>
    </row>
    <row r="20" spans="1:3" ht="22.8" x14ac:dyDescent="0.3">
      <c r="A20" s="7" t="s">
        <v>18</v>
      </c>
      <c r="C20" s="6" t="s">
        <v>51</v>
      </c>
    </row>
    <row r="21" spans="1:3" ht="22.8" x14ac:dyDescent="0.3">
      <c r="A21" s="6" t="s">
        <v>19</v>
      </c>
      <c r="C21" s="6" t="s">
        <v>52</v>
      </c>
    </row>
    <row r="22" spans="1:3" ht="22.8" x14ac:dyDescent="0.3">
      <c r="A22" s="6" t="s">
        <v>20</v>
      </c>
      <c r="C22" s="6" t="s">
        <v>53</v>
      </c>
    </row>
    <row r="23" spans="1:3" ht="22.8" x14ac:dyDescent="0.3">
      <c r="A23" s="6" t="s">
        <v>21</v>
      </c>
      <c r="C23" s="6"/>
    </row>
    <row r="24" spans="1:3" x14ac:dyDescent="0.3">
      <c r="A24" s="6" t="s">
        <v>22</v>
      </c>
      <c r="C24" s="8" t="s">
        <v>90</v>
      </c>
    </row>
    <row r="25" spans="1:3" x14ac:dyDescent="0.3">
      <c r="A25" s="6" t="s">
        <v>23</v>
      </c>
      <c r="C25" s="11" t="s">
        <v>54</v>
      </c>
    </row>
    <row r="26" spans="1:3" x14ac:dyDescent="0.3">
      <c r="A26" s="6" t="s">
        <v>24</v>
      </c>
      <c r="C26" s="9"/>
    </row>
    <row r="27" spans="1:3" x14ac:dyDescent="0.3">
      <c r="A27" s="6" t="s">
        <v>25</v>
      </c>
      <c r="C27" s="8" t="s">
        <v>55</v>
      </c>
    </row>
    <row r="28" spans="1:3" x14ac:dyDescent="0.3">
      <c r="A28" s="6"/>
      <c r="C28" s="9" t="s">
        <v>56</v>
      </c>
    </row>
    <row r="29" spans="1:3" x14ac:dyDescent="0.3">
      <c r="A29" s="5" t="s">
        <v>89</v>
      </c>
      <c r="C29" s="6"/>
    </row>
    <row r="30" spans="1:3" x14ac:dyDescent="0.3">
      <c r="A30" s="6" t="s">
        <v>26</v>
      </c>
      <c r="C30" s="8" t="s">
        <v>57</v>
      </c>
    </row>
    <row r="31" spans="1:3" x14ac:dyDescent="0.3">
      <c r="A31" s="6" t="s">
        <v>27</v>
      </c>
      <c r="C31" s="9" t="s">
        <v>58</v>
      </c>
    </row>
    <row r="32" spans="1:3" x14ac:dyDescent="0.3">
      <c r="A32" s="6" t="s">
        <v>28</v>
      </c>
      <c r="C32" s="6" t="s">
        <v>59</v>
      </c>
    </row>
    <row r="33" spans="1:3" x14ac:dyDescent="0.3">
      <c r="A33" s="7" t="s">
        <v>29</v>
      </c>
      <c r="C33" s="9" t="s">
        <v>60</v>
      </c>
    </row>
    <row r="34" spans="1:3" x14ac:dyDescent="0.3">
      <c r="A34" s="7" t="s">
        <v>30</v>
      </c>
      <c r="C34" s="6" t="s">
        <v>61</v>
      </c>
    </row>
    <row r="35" spans="1:3" x14ac:dyDescent="0.3">
      <c r="A35" s="9"/>
      <c r="C35" s="12"/>
    </row>
    <row r="36" spans="1:3" x14ac:dyDescent="0.3">
      <c r="A36" s="5" t="s">
        <v>91</v>
      </c>
      <c r="C36" s="41" t="s">
        <v>62</v>
      </c>
    </row>
    <row r="37" spans="1:3" x14ac:dyDescent="0.3">
      <c r="A37" s="9" t="s">
        <v>31</v>
      </c>
      <c r="C37" s="41"/>
    </row>
    <row r="38" spans="1:3" ht="22.8" x14ac:dyDescent="0.3">
      <c r="A38" s="6" t="s">
        <v>32</v>
      </c>
      <c r="C38" s="8" t="s">
        <v>63</v>
      </c>
    </row>
    <row r="39" spans="1:3" x14ac:dyDescent="0.3">
      <c r="A39" s="6" t="s">
        <v>86</v>
      </c>
      <c r="C39" s="9" t="s">
        <v>64</v>
      </c>
    </row>
    <row r="40" spans="1:3" x14ac:dyDescent="0.3">
      <c r="A40" s="9" t="s">
        <v>33</v>
      </c>
      <c r="C40" s="9" t="s">
        <v>65</v>
      </c>
    </row>
    <row r="41" spans="1:3" ht="22.8" x14ac:dyDescent="0.3">
      <c r="A41" s="6" t="s">
        <v>34</v>
      </c>
      <c r="C41" s="9" t="s">
        <v>66</v>
      </c>
    </row>
    <row r="42" spans="1:3" x14ac:dyDescent="0.3">
      <c r="A42" s="6" t="s">
        <v>35</v>
      </c>
      <c r="C42" s="9" t="s">
        <v>67</v>
      </c>
    </row>
    <row r="43" spans="1:3" x14ac:dyDescent="0.3">
      <c r="A43" s="6" t="s">
        <v>36</v>
      </c>
      <c r="C43" s="9" t="s">
        <v>68</v>
      </c>
    </row>
    <row r="44" spans="1:3" x14ac:dyDescent="0.3">
      <c r="A44" s="6"/>
      <c r="C44" s="9"/>
    </row>
    <row r="45" spans="1:3" x14ac:dyDescent="0.3">
      <c r="A45" s="5" t="s">
        <v>92</v>
      </c>
      <c r="C45" s="8" t="s">
        <v>69</v>
      </c>
    </row>
    <row r="46" spans="1:3" x14ac:dyDescent="0.3">
      <c r="A46" s="6" t="s">
        <v>37</v>
      </c>
      <c r="C46" s="9" t="s">
        <v>70</v>
      </c>
    </row>
    <row r="47" spans="1:3" x14ac:dyDescent="0.3">
      <c r="A47" s="6" t="s">
        <v>38</v>
      </c>
      <c r="C47" s="9" t="s">
        <v>71</v>
      </c>
    </row>
    <row r="48" spans="1:3" x14ac:dyDescent="0.3">
      <c r="A48" s="9" t="s">
        <v>39</v>
      </c>
      <c r="C48" s="9" t="s">
        <v>72</v>
      </c>
    </row>
    <row r="49" spans="1:3" ht="22.8" x14ac:dyDescent="0.3">
      <c r="A49" s="6" t="s">
        <v>40</v>
      </c>
      <c r="C49" s="9" t="s">
        <v>73</v>
      </c>
    </row>
    <row r="50" spans="1:3" x14ac:dyDescent="0.3">
      <c r="A50" s="6"/>
      <c r="C50" s="9" t="s">
        <v>74</v>
      </c>
    </row>
    <row r="51" spans="1:3" x14ac:dyDescent="0.3">
      <c r="A51" s="10" t="s">
        <v>93</v>
      </c>
      <c r="C51" s="9" t="s">
        <v>75</v>
      </c>
    </row>
    <row r="52" spans="1:3" x14ac:dyDescent="0.3">
      <c r="A52" s="7" t="s">
        <v>41</v>
      </c>
      <c r="C52" s="9" t="s">
        <v>76</v>
      </c>
    </row>
    <row r="53" spans="1:3" x14ac:dyDescent="0.3">
      <c r="A53" s="7" t="s">
        <v>42</v>
      </c>
      <c r="C53" s="9" t="s">
        <v>77</v>
      </c>
    </row>
    <row r="54" spans="1:3" x14ac:dyDescent="0.3">
      <c r="A54" s="9"/>
      <c r="C54" s="9" t="s">
        <v>78</v>
      </c>
    </row>
    <row r="55" spans="1:3" x14ac:dyDescent="0.3">
      <c r="A55" s="34"/>
      <c r="C55" s="9" t="s">
        <v>79</v>
      </c>
    </row>
    <row r="56" spans="1:3" x14ac:dyDescent="0.3">
      <c r="A56" s="35"/>
      <c r="C56" s="9" t="s">
        <v>80</v>
      </c>
    </row>
    <row r="57" spans="1:3" x14ac:dyDescent="0.3">
      <c r="A57" s="36"/>
      <c r="C57" s="9" t="s">
        <v>81</v>
      </c>
    </row>
    <row r="58" spans="1:3" x14ac:dyDescent="0.3">
      <c r="B58" s="2"/>
      <c r="C58" s="9" t="s">
        <v>82</v>
      </c>
    </row>
    <row r="59" spans="1:3" x14ac:dyDescent="0.3">
      <c r="C59" s="9" t="s">
        <v>83</v>
      </c>
    </row>
    <row r="60" spans="1:3" x14ac:dyDescent="0.3">
      <c r="C60" s="9" t="s">
        <v>84</v>
      </c>
    </row>
    <row r="61" spans="1:3" x14ac:dyDescent="0.3">
      <c r="C61" s="9" t="s">
        <v>85</v>
      </c>
    </row>
  </sheetData>
  <sheetProtection algorithmName="SHA-512" hashValue="ZtGTSMkjHR52yVR4MMXG1OZfeRkSLg3iU2QSYszkozW/ggRyIB+saYzptJqRen5Mm0TrN/gEdroj2PQFqZYaow==" saltValue="HR1IoX/WvNqUUsa44eWMZQ==" spinCount="100000" sheet="1" objects="1" scenarios="1"/>
  <mergeCells count="3">
    <mergeCell ref="A6:A7"/>
    <mergeCell ref="C6:C7"/>
    <mergeCell ref="C36:C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3594-AF59-4FC6-B1E9-662236D376D4}">
  <dimension ref="A1:N186"/>
  <sheetViews>
    <sheetView topLeftCell="B1" workbookViewId="0">
      <selection activeCell="B5" sqref="B5"/>
    </sheetView>
  </sheetViews>
  <sheetFormatPr defaultRowHeight="14.4" x14ac:dyDescent="0.3"/>
  <cols>
    <col min="1" max="1" width="24.5546875" bestFit="1" customWidth="1"/>
    <col min="2" max="2" width="32.33203125" bestFit="1" customWidth="1"/>
    <col min="3" max="3" width="12.88671875" bestFit="1" customWidth="1"/>
    <col min="4" max="4" width="16.88671875" bestFit="1" customWidth="1"/>
    <col min="5" max="5" width="26.88671875" bestFit="1" customWidth="1"/>
    <col min="6" max="6" width="14" bestFit="1" customWidth="1"/>
    <col min="7" max="7" width="35" bestFit="1" customWidth="1"/>
    <col min="8" max="8" width="12.33203125" bestFit="1" customWidth="1"/>
    <col min="9" max="9" width="18.44140625" bestFit="1" customWidth="1"/>
    <col min="10" max="10" width="22.21875" bestFit="1" customWidth="1"/>
    <col min="11" max="11" width="22.6640625" bestFit="1" customWidth="1"/>
    <col min="12" max="12" width="16.88671875" customWidth="1"/>
    <col min="13" max="13" width="11.5546875" customWidth="1"/>
    <col min="14" max="14" width="12.44140625" customWidth="1"/>
  </cols>
  <sheetData>
    <row r="1" spans="1:14" x14ac:dyDescent="0.3">
      <c r="A1" s="1" t="str">
        <f>'Invulblad normen'!A1</f>
        <v>Lyceum Sancta Maria</v>
      </c>
      <c r="B1" s="1" t="str">
        <f>'Invulblad normen'!A1</f>
        <v>Lyceum Sancta Maria</v>
      </c>
    </row>
    <row r="2" spans="1:14" x14ac:dyDescent="0.3">
      <c r="A2" t="str">
        <f>'Invulblad normen'!A2</f>
        <v>Aanbesteding Schoonmaak</v>
      </c>
      <c r="B2" t="str">
        <f>'Invulblad normen'!A2</f>
        <v>Aanbesteding Schoonmaak</v>
      </c>
    </row>
    <row r="3" spans="1:14" x14ac:dyDescent="0.3">
      <c r="A3" t="s">
        <v>108</v>
      </c>
      <c r="B3" t="s">
        <v>108</v>
      </c>
    </row>
    <row r="4" spans="1:14" x14ac:dyDescent="0.3">
      <c r="A4" s="13">
        <f>'Invulblad normen'!A4</f>
        <v>44953</v>
      </c>
      <c r="B4" s="38">
        <v>44953</v>
      </c>
    </row>
    <row r="7" spans="1:14" x14ac:dyDescent="0.3">
      <c r="A7" s="23" t="s">
        <v>109</v>
      </c>
      <c r="B7" s="23" t="s">
        <v>110</v>
      </c>
      <c r="C7" s="23" t="s">
        <v>114</v>
      </c>
      <c r="D7" s="23" t="s">
        <v>169</v>
      </c>
      <c r="E7" s="23" t="s">
        <v>174</v>
      </c>
      <c r="F7" s="23" t="s">
        <v>175</v>
      </c>
      <c r="G7" s="23" t="s">
        <v>295</v>
      </c>
      <c r="H7" s="27" t="s">
        <v>307</v>
      </c>
      <c r="I7" s="23" t="s">
        <v>308</v>
      </c>
      <c r="J7" s="27" t="s">
        <v>309</v>
      </c>
      <c r="K7" s="27" t="s">
        <v>310</v>
      </c>
      <c r="L7" s="29" t="s">
        <v>311</v>
      </c>
      <c r="M7" s="29" t="s">
        <v>312</v>
      </c>
      <c r="N7" s="29" t="s">
        <v>313</v>
      </c>
    </row>
    <row r="8" spans="1:14" x14ac:dyDescent="0.3">
      <c r="A8" s="24" t="s">
        <v>0</v>
      </c>
      <c r="B8" s="24" t="s">
        <v>111</v>
      </c>
      <c r="C8" s="24" t="s">
        <v>112</v>
      </c>
      <c r="D8" s="24" t="s">
        <v>115</v>
      </c>
      <c r="E8" s="24" t="s">
        <v>214</v>
      </c>
      <c r="F8" s="24">
        <v>3</v>
      </c>
      <c r="G8" s="25" t="s">
        <v>97</v>
      </c>
      <c r="H8" s="24" t="s">
        <v>297</v>
      </c>
      <c r="I8" s="28">
        <v>18.332999999999998</v>
      </c>
      <c r="J8" s="24">
        <v>40</v>
      </c>
      <c r="K8" s="24">
        <v>200</v>
      </c>
      <c r="L8" s="30">
        <f>VLOOKUP(G8,'Invulblad normen'!$B$14:$D$18,3,FALSE)</f>
        <v>0</v>
      </c>
      <c r="M8" s="31">
        <f>I8*L8</f>
        <v>0</v>
      </c>
      <c r="N8" s="31">
        <f>M8/K8</f>
        <v>0</v>
      </c>
    </row>
    <row r="9" spans="1:14" x14ac:dyDescent="0.3">
      <c r="A9" s="24" t="s">
        <v>0</v>
      </c>
      <c r="B9" s="24" t="s">
        <v>111</v>
      </c>
      <c r="C9" s="24" t="s">
        <v>112</v>
      </c>
      <c r="D9" s="24" t="s">
        <v>116</v>
      </c>
      <c r="E9" s="24" t="s">
        <v>215</v>
      </c>
      <c r="F9" s="24">
        <v>3</v>
      </c>
      <c r="G9" s="25" t="s">
        <v>97</v>
      </c>
      <c r="H9" s="24" t="s">
        <v>297</v>
      </c>
      <c r="I9" s="28">
        <v>18.332999999999998</v>
      </c>
      <c r="J9" s="24">
        <v>40</v>
      </c>
      <c r="K9" s="24">
        <v>200</v>
      </c>
      <c r="L9" s="30">
        <f>VLOOKUP(G9,'Invulblad normen'!$B$14:$D$18,3,FALSE)</f>
        <v>0</v>
      </c>
      <c r="M9" s="31">
        <f t="shared" ref="M9:M72" si="0">I9*L9</f>
        <v>0</v>
      </c>
      <c r="N9" s="31">
        <f t="shared" ref="N9:N72" si="1">M9/K9</f>
        <v>0</v>
      </c>
    </row>
    <row r="10" spans="1:14" ht="43.2" x14ac:dyDescent="0.3">
      <c r="A10" s="24" t="s">
        <v>0</v>
      </c>
      <c r="B10" s="24" t="s">
        <v>111</v>
      </c>
      <c r="C10" s="24" t="s">
        <v>112</v>
      </c>
      <c r="D10" s="24" t="s">
        <v>117</v>
      </c>
      <c r="E10" s="24" t="s">
        <v>216</v>
      </c>
      <c r="F10" s="24">
        <v>5</v>
      </c>
      <c r="G10" s="26" t="s">
        <v>107</v>
      </c>
      <c r="H10" s="24" t="s">
        <v>298</v>
      </c>
      <c r="I10" s="28">
        <v>167.32499999999999</v>
      </c>
      <c r="J10" s="24">
        <v>40</v>
      </c>
      <c r="K10" s="24">
        <v>200</v>
      </c>
      <c r="L10" s="30">
        <f>VLOOKUP(G10,'Invulblad normen'!$B$14:$D$18,3,FALSE)</f>
        <v>0</v>
      </c>
      <c r="M10" s="31">
        <f t="shared" si="0"/>
        <v>0</v>
      </c>
      <c r="N10" s="31">
        <f t="shared" si="1"/>
        <v>0</v>
      </c>
    </row>
    <row r="11" spans="1:14" x14ac:dyDescent="0.3">
      <c r="A11" s="24" t="s">
        <v>0</v>
      </c>
      <c r="B11" s="24" t="s">
        <v>111</v>
      </c>
      <c r="C11" s="24" t="s">
        <v>112</v>
      </c>
      <c r="D11" s="24" t="s">
        <v>118</v>
      </c>
      <c r="E11" s="24" t="s">
        <v>217</v>
      </c>
      <c r="F11" s="24">
        <v>2</v>
      </c>
      <c r="G11" s="25" t="s">
        <v>103</v>
      </c>
      <c r="H11" s="24" t="s">
        <v>299</v>
      </c>
      <c r="I11" s="28">
        <v>106.7</v>
      </c>
      <c r="J11" s="24">
        <v>40</v>
      </c>
      <c r="K11" s="24">
        <v>200</v>
      </c>
      <c r="L11" s="30">
        <f>VLOOKUP(G11,'Invulblad normen'!$B$14:$D$18,3,FALSE)</f>
        <v>0</v>
      </c>
      <c r="M11" s="31">
        <f t="shared" si="0"/>
        <v>0</v>
      </c>
      <c r="N11" s="31">
        <f t="shared" si="1"/>
        <v>0</v>
      </c>
    </row>
    <row r="12" spans="1:14" x14ac:dyDescent="0.3">
      <c r="A12" s="24" t="s">
        <v>0</v>
      </c>
      <c r="B12" s="24" t="s">
        <v>111</v>
      </c>
      <c r="C12" s="24" t="s">
        <v>112</v>
      </c>
      <c r="D12" s="24">
        <v>1.43</v>
      </c>
      <c r="E12" s="24" t="s">
        <v>218</v>
      </c>
      <c r="F12" s="24">
        <v>2</v>
      </c>
      <c r="G12" s="25" t="s">
        <v>103</v>
      </c>
      <c r="H12" s="24" t="s">
        <v>300</v>
      </c>
      <c r="I12" s="28">
        <v>50.44</v>
      </c>
      <c r="J12" s="24">
        <v>40</v>
      </c>
      <c r="K12" s="24">
        <v>200</v>
      </c>
      <c r="L12" s="30">
        <f>VLOOKUP(G12,'Invulblad normen'!$B$14:$D$18,3,FALSE)</f>
        <v>0</v>
      </c>
      <c r="M12" s="31">
        <f t="shared" si="0"/>
        <v>0</v>
      </c>
      <c r="N12" s="31">
        <f t="shared" si="1"/>
        <v>0</v>
      </c>
    </row>
    <row r="13" spans="1:14" x14ac:dyDescent="0.3">
      <c r="A13" s="24" t="s">
        <v>0</v>
      </c>
      <c r="B13" s="24" t="s">
        <v>111</v>
      </c>
      <c r="C13" s="24" t="s">
        <v>112</v>
      </c>
      <c r="D13" s="24">
        <v>1.44</v>
      </c>
      <c r="E13" s="24" t="s">
        <v>219</v>
      </c>
      <c r="F13" s="24">
        <v>2</v>
      </c>
      <c r="G13" s="25" t="s">
        <v>103</v>
      </c>
      <c r="H13" s="24" t="s">
        <v>300</v>
      </c>
      <c r="I13" s="28">
        <v>50.44</v>
      </c>
      <c r="J13" s="24">
        <v>40</v>
      </c>
      <c r="K13" s="24">
        <v>200</v>
      </c>
      <c r="L13" s="30">
        <f>VLOOKUP(G13,'Invulblad normen'!$B$14:$D$18,3,FALSE)</f>
        <v>0</v>
      </c>
      <c r="M13" s="31">
        <f t="shared" si="0"/>
        <v>0</v>
      </c>
      <c r="N13" s="31">
        <f t="shared" si="1"/>
        <v>0</v>
      </c>
    </row>
    <row r="14" spans="1:14" x14ac:dyDescent="0.3">
      <c r="A14" s="24" t="s">
        <v>0</v>
      </c>
      <c r="B14" s="24" t="s">
        <v>111</v>
      </c>
      <c r="C14" s="24" t="s">
        <v>112</v>
      </c>
      <c r="D14" s="24">
        <v>1.45</v>
      </c>
      <c r="E14" s="24" t="s">
        <v>219</v>
      </c>
      <c r="F14" s="24">
        <v>2</v>
      </c>
      <c r="G14" s="25" t="s">
        <v>103</v>
      </c>
      <c r="H14" s="24" t="s">
        <v>300</v>
      </c>
      <c r="I14" s="28">
        <v>50.44</v>
      </c>
      <c r="J14" s="24">
        <v>40</v>
      </c>
      <c r="K14" s="24">
        <v>200</v>
      </c>
      <c r="L14" s="30">
        <f>VLOOKUP(G14,'Invulblad normen'!$B$14:$D$18,3,FALSE)</f>
        <v>0</v>
      </c>
      <c r="M14" s="31">
        <f t="shared" si="0"/>
        <v>0</v>
      </c>
      <c r="N14" s="31">
        <f t="shared" si="1"/>
        <v>0</v>
      </c>
    </row>
    <row r="15" spans="1:14" x14ac:dyDescent="0.3">
      <c r="A15" s="24" t="s">
        <v>0</v>
      </c>
      <c r="B15" s="24" t="s">
        <v>111</v>
      </c>
      <c r="C15" s="24" t="s">
        <v>112</v>
      </c>
      <c r="D15" s="24" t="s">
        <v>115</v>
      </c>
      <c r="E15" s="24" t="s">
        <v>220</v>
      </c>
      <c r="F15" s="24">
        <v>2</v>
      </c>
      <c r="G15" s="25" t="s">
        <v>103</v>
      </c>
      <c r="H15" s="24" t="s">
        <v>300</v>
      </c>
      <c r="I15" s="28">
        <v>50.44</v>
      </c>
      <c r="J15" s="24">
        <v>40</v>
      </c>
      <c r="K15" s="24">
        <v>200</v>
      </c>
      <c r="L15" s="30">
        <f>VLOOKUP(G15,'Invulblad normen'!$B$14:$D$18,3,FALSE)</f>
        <v>0</v>
      </c>
      <c r="M15" s="31">
        <f t="shared" si="0"/>
        <v>0</v>
      </c>
      <c r="N15" s="31">
        <f t="shared" si="1"/>
        <v>0</v>
      </c>
    </row>
    <row r="16" spans="1:14" x14ac:dyDescent="0.3">
      <c r="A16" s="24" t="s">
        <v>0</v>
      </c>
      <c r="B16" s="24" t="s">
        <v>111</v>
      </c>
      <c r="C16" s="24" t="s">
        <v>112</v>
      </c>
      <c r="D16" s="24">
        <v>1.46</v>
      </c>
      <c r="E16" s="24" t="s">
        <v>221</v>
      </c>
      <c r="F16" s="24">
        <v>2</v>
      </c>
      <c r="G16" s="25" t="s">
        <v>103</v>
      </c>
      <c r="H16" s="24" t="s">
        <v>300</v>
      </c>
      <c r="I16" s="28">
        <v>275.67399999999998</v>
      </c>
      <c r="J16" s="24">
        <v>40</v>
      </c>
      <c r="K16" s="24">
        <v>200</v>
      </c>
      <c r="L16" s="30">
        <f>VLOOKUP(G16,'Invulblad normen'!$B$14:$D$18,3,FALSE)</f>
        <v>0</v>
      </c>
      <c r="M16" s="31">
        <f t="shared" si="0"/>
        <v>0</v>
      </c>
      <c r="N16" s="31">
        <f t="shared" si="1"/>
        <v>0</v>
      </c>
    </row>
    <row r="17" spans="1:14" ht="43.2" x14ac:dyDescent="0.3">
      <c r="A17" s="24" t="s">
        <v>0</v>
      </c>
      <c r="B17" s="24" t="s">
        <v>111</v>
      </c>
      <c r="C17" s="24" t="s">
        <v>112</v>
      </c>
      <c r="D17" s="24">
        <v>1.47</v>
      </c>
      <c r="E17" s="24" t="s">
        <v>222</v>
      </c>
      <c r="F17" s="24">
        <v>5</v>
      </c>
      <c r="G17" s="26" t="s">
        <v>107</v>
      </c>
      <c r="H17" s="24" t="s">
        <v>300</v>
      </c>
      <c r="I17" s="28">
        <v>88.27</v>
      </c>
      <c r="J17" s="24">
        <v>40</v>
      </c>
      <c r="K17" s="24">
        <v>200</v>
      </c>
      <c r="L17" s="30">
        <f>VLOOKUP(G17,'Invulblad normen'!$B$14:$D$18,3,FALSE)</f>
        <v>0</v>
      </c>
      <c r="M17" s="31">
        <f t="shared" si="0"/>
        <v>0</v>
      </c>
      <c r="N17" s="31">
        <f t="shared" si="1"/>
        <v>0</v>
      </c>
    </row>
    <row r="18" spans="1:14" x14ac:dyDescent="0.3">
      <c r="A18" s="24" t="s">
        <v>0</v>
      </c>
      <c r="B18" s="24" t="s">
        <v>111</v>
      </c>
      <c r="C18" s="24" t="s">
        <v>112</v>
      </c>
      <c r="D18" s="24">
        <v>1.47</v>
      </c>
      <c r="E18" s="24" t="s">
        <v>223</v>
      </c>
      <c r="F18" s="24">
        <v>2</v>
      </c>
      <c r="G18" s="25" t="s">
        <v>103</v>
      </c>
      <c r="H18" s="24" t="s">
        <v>300</v>
      </c>
      <c r="I18" s="28">
        <v>54.029000000000003</v>
      </c>
      <c r="J18" s="24">
        <v>40</v>
      </c>
      <c r="K18" s="24">
        <v>200</v>
      </c>
      <c r="L18" s="30">
        <f>VLOOKUP(G18,'Invulblad normen'!$B$14:$D$18,3,FALSE)</f>
        <v>0</v>
      </c>
      <c r="M18" s="31">
        <f t="shared" si="0"/>
        <v>0</v>
      </c>
      <c r="N18" s="31">
        <f t="shared" si="1"/>
        <v>0</v>
      </c>
    </row>
    <row r="19" spans="1:14" x14ac:dyDescent="0.3">
      <c r="A19" s="24" t="s">
        <v>0</v>
      </c>
      <c r="B19" s="24" t="s">
        <v>111</v>
      </c>
      <c r="C19" s="24" t="s">
        <v>112</v>
      </c>
      <c r="D19" s="24">
        <v>1.47</v>
      </c>
      <c r="E19" s="24" t="s">
        <v>223</v>
      </c>
      <c r="F19" s="24">
        <v>2</v>
      </c>
      <c r="G19" s="25" t="s">
        <v>103</v>
      </c>
      <c r="H19" s="24" t="s">
        <v>300</v>
      </c>
      <c r="I19" s="28">
        <v>54.029000000000003</v>
      </c>
      <c r="J19" s="24">
        <v>40</v>
      </c>
      <c r="K19" s="24">
        <v>200</v>
      </c>
      <c r="L19" s="30">
        <f>VLOOKUP(G19,'Invulblad normen'!$B$14:$D$18,3,FALSE)</f>
        <v>0</v>
      </c>
      <c r="M19" s="31">
        <f t="shared" si="0"/>
        <v>0</v>
      </c>
      <c r="N19" s="31">
        <f t="shared" si="1"/>
        <v>0</v>
      </c>
    </row>
    <row r="20" spans="1:14" x14ac:dyDescent="0.3">
      <c r="A20" s="24" t="s">
        <v>0</v>
      </c>
      <c r="B20" s="24" t="s">
        <v>111</v>
      </c>
      <c r="C20" s="24" t="s">
        <v>112</v>
      </c>
      <c r="D20" s="24">
        <v>1.47</v>
      </c>
      <c r="E20" s="24" t="s">
        <v>218</v>
      </c>
      <c r="F20" s="24">
        <v>2</v>
      </c>
      <c r="G20" s="25" t="s">
        <v>103</v>
      </c>
      <c r="H20" s="24" t="s">
        <v>300</v>
      </c>
      <c r="I20" s="28">
        <v>39.769999999999996</v>
      </c>
      <c r="J20" s="24">
        <v>40</v>
      </c>
      <c r="K20" s="24">
        <v>200</v>
      </c>
      <c r="L20" s="30">
        <f>VLOOKUP(G20,'Invulblad normen'!$B$14:$D$18,3,FALSE)</f>
        <v>0</v>
      </c>
      <c r="M20" s="31">
        <f t="shared" si="0"/>
        <v>0</v>
      </c>
      <c r="N20" s="31">
        <f t="shared" si="1"/>
        <v>0</v>
      </c>
    </row>
    <row r="21" spans="1:14" x14ac:dyDescent="0.3">
      <c r="A21" s="24" t="s">
        <v>0</v>
      </c>
      <c r="B21" s="24" t="s">
        <v>111</v>
      </c>
      <c r="C21" s="24" t="s">
        <v>112</v>
      </c>
      <c r="D21" s="24">
        <v>1.47</v>
      </c>
      <c r="E21" s="24" t="s">
        <v>224</v>
      </c>
      <c r="F21" s="24">
        <v>3</v>
      </c>
      <c r="G21" s="25" t="s">
        <v>97</v>
      </c>
      <c r="H21" s="24" t="s">
        <v>297</v>
      </c>
      <c r="I21" s="28">
        <v>10.67</v>
      </c>
      <c r="J21" s="24">
        <v>40</v>
      </c>
      <c r="K21" s="24">
        <v>200</v>
      </c>
      <c r="L21" s="30">
        <f>VLOOKUP(G21,'Invulblad normen'!$B$14:$D$18,3,FALSE)</f>
        <v>0</v>
      </c>
      <c r="M21" s="31">
        <f t="shared" si="0"/>
        <v>0</v>
      </c>
      <c r="N21" s="31">
        <f t="shared" si="1"/>
        <v>0</v>
      </c>
    </row>
    <row r="22" spans="1:14" x14ac:dyDescent="0.3">
      <c r="A22" s="24" t="s">
        <v>0</v>
      </c>
      <c r="B22" s="24" t="s">
        <v>111</v>
      </c>
      <c r="C22" s="24" t="s">
        <v>112</v>
      </c>
      <c r="D22" s="24">
        <v>1.61</v>
      </c>
      <c r="E22" s="24" t="s">
        <v>225</v>
      </c>
      <c r="F22" s="24" t="s">
        <v>296</v>
      </c>
      <c r="G22" s="24"/>
      <c r="H22" s="24" t="s">
        <v>300</v>
      </c>
      <c r="I22" s="28">
        <v>0</v>
      </c>
      <c r="J22" s="24">
        <v>40</v>
      </c>
      <c r="K22" s="24">
        <v>200</v>
      </c>
      <c r="L22" s="30"/>
      <c r="M22" s="31">
        <f t="shared" si="0"/>
        <v>0</v>
      </c>
      <c r="N22" s="31">
        <f t="shared" si="1"/>
        <v>0</v>
      </c>
    </row>
    <row r="23" spans="1:14" x14ac:dyDescent="0.3">
      <c r="A23" s="24" t="s">
        <v>0</v>
      </c>
      <c r="B23" s="24" t="s">
        <v>111</v>
      </c>
      <c r="C23" s="24" t="s">
        <v>112</v>
      </c>
      <c r="D23" s="24">
        <v>1.62</v>
      </c>
      <c r="E23" s="24" t="s">
        <v>226</v>
      </c>
      <c r="F23" s="24" t="s">
        <v>296</v>
      </c>
      <c r="G23" s="24"/>
      <c r="H23" s="24" t="s">
        <v>300</v>
      </c>
      <c r="I23" s="28">
        <v>0</v>
      </c>
      <c r="J23" s="24">
        <v>40</v>
      </c>
      <c r="K23" s="24">
        <v>200</v>
      </c>
      <c r="L23" s="30"/>
      <c r="M23" s="31">
        <f t="shared" si="0"/>
        <v>0</v>
      </c>
      <c r="N23" s="31">
        <f t="shared" si="1"/>
        <v>0</v>
      </c>
    </row>
    <row r="24" spans="1:14" ht="43.2" x14ac:dyDescent="0.3">
      <c r="A24" s="24" t="s">
        <v>0</v>
      </c>
      <c r="B24" s="24" t="s">
        <v>111</v>
      </c>
      <c r="C24" s="24" t="s">
        <v>112</v>
      </c>
      <c r="D24" s="24" t="s">
        <v>119</v>
      </c>
      <c r="E24" s="24" t="s">
        <v>227</v>
      </c>
      <c r="F24" s="24">
        <v>5</v>
      </c>
      <c r="G24" s="26" t="s">
        <v>107</v>
      </c>
      <c r="H24" s="24" t="s">
        <v>300</v>
      </c>
      <c r="I24" s="28">
        <v>336.29899999999998</v>
      </c>
      <c r="J24" s="24">
        <v>40</v>
      </c>
      <c r="K24" s="24">
        <v>200</v>
      </c>
      <c r="L24" s="30">
        <f>VLOOKUP(G24,'Invulblad normen'!$B$14:$D$18,3,FALSE)</f>
        <v>0</v>
      </c>
      <c r="M24" s="31">
        <f t="shared" si="0"/>
        <v>0</v>
      </c>
      <c r="N24" s="31">
        <f t="shared" si="1"/>
        <v>0</v>
      </c>
    </row>
    <row r="25" spans="1:14" ht="43.2" x14ac:dyDescent="0.3">
      <c r="A25" s="24" t="s">
        <v>0</v>
      </c>
      <c r="B25" s="24" t="s">
        <v>111</v>
      </c>
      <c r="C25" s="24" t="s">
        <v>112</v>
      </c>
      <c r="D25" s="24" t="s">
        <v>120</v>
      </c>
      <c r="E25" s="24" t="s">
        <v>228</v>
      </c>
      <c r="F25" s="24">
        <v>5</v>
      </c>
      <c r="G25" s="26" t="s">
        <v>107</v>
      </c>
      <c r="H25" s="24" t="s">
        <v>300</v>
      </c>
      <c r="I25" s="28">
        <v>38.799999999999997</v>
      </c>
      <c r="J25" s="24">
        <v>40</v>
      </c>
      <c r="K25" s="24">
        <v>200</v>
      </c>
      <c r="L25" s="30">
        <f>VLOOKUP(G25,'Invulblad normen'!$B$14:$D$18,3,FALSE)</f>
        <v>0</v>
      </c>
      <c r="M25" s="31">
        <f t="shared" si="0"/>
        <v>0</v>
      </c>
      <c r="N25" s="31">
        <f t="shared" si="1"/>
        <v>0</v>
      </c>
    </row>
    <row r="26" spans="1:14" x14ac:dyDescent="0.3">
      <c r="A26" s="24" t="s">
        <v>0</v>
      </c>
      <c r="B26" s="24" t="s">
        <v>111</v>
      </c>
      <c r="C26" s="24" t="s">
        <v>112</v>
      </c>
      <c r="D26" s="24">
        <v>2.25</v>
      </c>
      <c r="E26" s="24" t="s">
        <v>206</v>
      </c>
      <c r="F26" s="24" t="s">
        <v>296</v>
      </c>
      <c r="G26" s="24"/>
      <c r="H26" s="24" t="s">
        <v>300</v>
      </c>
      <c r="I26" s="28">
        <v>0</v>
      </c>
      <c r="J26" s="24"/>
      <c r="K26" s="24">
        <v>0</v>
      </c>
      <c r="L26" s="30"/>
      <c r="M26" s="31"/>
      <c r="N26" s="31"/>
    </row>
    <row r="27" spans="1:14" x14ac:dyDescent="0.3">
      <c r="A27" s="24" t="s">
        <v>0</v>
      </c>
      <c r="B27" s="24" t="s">
        <v>111</v>
      </c>
      <c r="C27" s="24" t="s">
        <v>112</v>
      </c>
      <c r="D27" s="24">
        <v>2.2599999999999998</v>
      </c>
      <c r="E27" s="24" t="s">
        <v>229</v>
      </c>
      <c r="F27" s="24">
        <v>1</v>
      </c>
      <c r="G27" s="25" t="s">
        <v>100</v>
      </c>
      <c r="H27" s="24" t="s">
        <v>300</v>
      </c>
      <c r="I27" s="28">
        <v>29.390999999999998</v>
      </c>
      <c r="J27" s="24">
        <v>42</v>
      </c>
      <c r="K27" s="24">
        <v>210</v>
      </c>
      <c r="L27" s="30">
        <f>VLOOKUP(G27,'Invulblad normen'!$B$14:$D$18,3,FALSE)</f>
        <v>0</v>
      </c>
      <c r="M27" s="31">
        <f t="shared" si="0"/>
        <v>0</v>
      </c>
      <c r="N27" s="31">
        <f t="shared" si="1"/>
        <v>0</v>
      </c>
    </row>
    <row r="28" spans="1:14" x14ac:dyDescent="0.3">
      <c r="A28" s="24" t="s">
        <v>0</v>
      </c>
      <c r="B28" s="24" t="s">
        <v>111</v>
      </c>
      <c r="C28" s="24" t="s">
        <v>112</v>
      </c>
      <c r="D28" s="24">
        <v>2.27</v>
      </c>
      <c r="E28" s="24" t="s">
        <v>230</v>
      </c>
      <c r="F28" s="24">
        <v>1</v>
      </c>
      <c r="G28" s="25" t="s">
        <v>100</v>
      </c>
      <c r="H28" s="24" t="s">
        <v>300</v>
      </c>
      <c r="I28" s="28">
        <v>24.734999999999999</v>
      </c>
      <c r="J28" s="24">
        <v>42</v>
      </c>
      <c r="K28" s="24">
        <v>210</v>
      </c>
      <c r="L28" s="30">
        <f>VLOOKUP(G28,'Invulblad normen'!$B$14:$D$18,3,FALSE)</f>
        <v>0</v>
      </c>
      <c r="M28" s="31">
        <f t="shared" si="0"/>
        <v>0</v>
      </c>
      <c r="N28" s="31">
        <f t="shared" si="1"/>
        <v>0</v>
      </c>
    </row>
    <row r="29" spans="1:14" x14ac:dyDescent="0.3">
      <c r="A29" s="24" t="s">
        <v>0</v>
      </c>
      <c r="B29" s="24" t="s">
        <v>111</v>
      </c>
      <c r="C29" s="24" t="s">
        <v>112</v>
      </c>
      <c r="D29" s="24">
        <v>2.2799999999999998</v>
      </c>
      <c r="E29" s="24" t="s">
        <v>231</v>
      </c>
      <c r="F29" s="24" t="s">
        <v>296</v>
      </c>
      <c r="G29" s="24"/>
      <c r="H29" s="24" t="s">
        <v>300</v>
      </c>
      <c r="I29" s="28">
        <v>0</v>
      </c>
      <c r="J29" s="24"/>
      <c r="K29" s="24">
        <v>0</v>
      </c>
      <c r="L29" s="30"/>
      <c r="M29" s="31"/>
      <c r="N29" s="31"/>
    </row>
    <row r="30" spans="1:14" x14ac:dyDescent="0.3">
      <c r="A30" s="24" t="s">
        <v>0</v>
      </c>
      <c r="B30" s="24" t="s">
        <v>111</v>
      </c>
      <c r="C30" s="24" t="s">
        <v>112</v>
      </c>
      <c r="D30" s="24">
        <v>2.29</v>
      </c>
      <c r="E30" s="24" t="s">
        <v>232</v>
      </c>
      <c r="F30" s="24">
        <v>2</v>
      </c>
      <c r="G30" s="25" t="s">
        <v>103</v>
      </c>
      <c r="H30" s="24" t="s">
        <v>300</v>
      </c>
      <c r="I30" s="28">
        <v>29.390999999999998</v>
      </c>
      <c r="J30" s="24">
        <v>42</v>
      </c>
      <c r="K30" s="24">
        <v>210</v>
      </c>
      <c r="L30" s="30">
        <f>VLOOKUP(G30,'Invulblad normen'!$B$14:$D$18,3,FALSE)</f>
        <v>0</v>
      </c>
      <c r="M30" s="31">
        <f t="shared" si="0"/>
        <v>0</v>
      </c>
      <c r="N30" s="31">
        <f t="shared" si="1"/>
        <v>0</v>
      </c>
    </row>
    <row r="31" spans="1:14" x14ac:dyDescent="0.3">
      <c r="A31" s="24" t="s">
        <v>0</v>
      </c>
      <c r="B31" s="24" t="s">
        <v>111</v>
      </c>
      <c r="C31" s="24" t="s">
        <v>112</v>
      </c>
      <c r="D31" s="24">
        <v>2.2999999999999998</v>
      </c>
      <c r="E31" s="24" t="s">
        <v>207</v>
      </c>
      <c r="F31" s="24">
        <v>1</v>
      </c>
      <c r="G31" s="25" t="s">
        <v>100</v>
      </c>
      <c r="H31" s="24" t="s">
        <v>300</v>
      </c>
      <c r="I31" s="28">
        <v>24.734999999999999</v>
      </c>
      <c r="J31" s="24">
        <v>42</v>
      </c>
      <c r="K31" s="24">
        <v>210</v>
      </c>
      <c r="L31" s="30">
        <f>VLOOKUP(G31,'Invulblad normen'!$B$14:$D$18,3,FALSE)</f>
        <v>0</v>
      </c>
      <c r="M31" s="31">
        <f t="shared" si="0"/>
        <v>0</v>
      </c>
      <c r="N31" s="31">
        <f t="shared" si="1"/>
        <v>0</v>
      </c>
    </row>
    <row r="32" spans="1:14" x14ac:dyDescent="0.3">
      <c r="A32" s="24" t="s">
        <v>0</v>
      </c>
      <c r="B32" s="24" t="s">
        <v>111</v>
      </c>
      <c r="C32" s="24" t="s">
        <v>112</v>
      </c>
      <c r="D32" s="24">
        <v>2.31</v>
      </c>
      <c r="E32" s="24" t="s">
        <v>233</v>
      </c>
      <c r="F32" s="24">
        <v>1</v>
      </c>
      <c r="G32" s="25" t="s">
        <v>100</v>
      </c>
      <c r="H32" s="24" t="s">
        <v>300</v>
      </c>
      <c r="I32" s="28">
        <v>12.416</v>
      </c>
      <c r="J32" s="24">
        <v>42</v>
      </c>
      <c r="K32" s="24">
        <v>210</v>
      </c>
      <c r="L32" s="30">
        <f>VLOOKUP(G32,'Invulblad normen'!$B$14:$D$18,3,FALSE)</f>
        <v>0</v>
      </c>
      <c r="M32" s="31">
        <f t="shared" si="0"/>
        <v>0</v>
      </c>
      <c r="N32" s="31">
        <f t="shared" si="1"/>
        <v>0</v>
      </c>
    </row>
    <row r="33" spans="1:14" x14ac:dyDescent="0.3">
      <c r="A33" s="24" t="s">
        <v>0</v>
      </c>
      <c r="B33" s="24" t="s">
        <v>111</v>
      </c>
      <c r="C33" s="24" t="s">
        <v>112</v>
      </c>
      <c r="D33" s="24">
        <v>2.4</v>
      </c>
      <c r="E33" s="24" t="s">
        <v>234</v>
      </c>
      <c r="F33" s="24">
        <v>1</v>
      </c>
      <c r="G33" s="25" t="s">
        <v>100</v>
      </c>
      <c r="H33" s="24" t="s">
        <v>300</v>
      </c>
      <c r="I33" s="28">
        <v>12.416</v>
      </c>
      <c r="J33" s="24">
        <v>42</v>
      </c>
      <c r="K33" s="24">
        <v>210</v>
      </c>
      <c r="L33" s="30">
        <f>VLOOKUP(G33,'Invulblad normen'!$B$14:$D$18,3,FALSE)</f>
        <v>0</v>
      </c>
      <c r="M33" s="31">
        <f t="shared" si="0"/>
        <v>0</v>
      </c>
      <c r="N33" s="31">
        <f t="shared" si="1"/>
        <v>0</v>
      </c>
    </row>
    <row r="34" spans="1:14" x14ac:dyDescent="0.3">
      <c r="A34" s="24" t="s">
        <v>0</v>
      </c>
      <c r="B34" s="24" t="s">
        <v>111</v>
      </c>
      <c r="C34" s="24" t="s">
        <v>112</v>
      </c>
      <c r="D34" s="24">
        <v>2.41</v>
      </c>
      <c r="E34" s="24" t="s">
        <v>230</v>
      </c>
      <c r="F34" s="24">
        <v>1</v>
      </c>
      <c r="G34" s="25" t="s">
        <v>100</v>
      </c>
      <c r="H34" s="24" t="s">
        <v>300</v>
      </c>
      <c r="I34" s="28">
        <v>12.416</v>
      </c>
      <c r="J34" s="24">
        <v>42</v>
      </c>
      <c r="K34" s="24">
        <v>210</v>
      </c>
      <c r="L34" s="30">
        <f>VLOOKUP(G34,'Invulblad normen'!$B$14:$D$18,3,FALSE)</f>
        <v>0</v>
      </c>
      <c r="M34" s="31">
        <f t="shared" si="0"/>
        <v>0</v>
      </c>
      <c r="N34" s="31">
        <f t="shared" si="1"/>
        <v>0</v>
      </c>
    </row>
    <row r="35" spans="1:14" x14ac:dyDescent="0.3">
      <c r="A35" s="24" t="s">
        <v>0</v>
      </c>
      <c r="B35" s="24" t="s">
        <v>111</v>
      </c>
      <c r="C35" s="24" t="s">
        <v>112</v>
      </c>
      <c r="D35" s="24">
        <v>2.42</v>
      </c>
      <c r="E35" s="24" t="s">
        <v>235</v>
      </c>
      <c r="F35" s="24">
        <v>1</v>
      </c>
      <c r="G35" s="25" t="s">
        <v>100</v>
      </c>
      <c r="H35" s="24" t="s">
        <v>300</v>
      </c>
      <c r="I35" s="28">
        <v>12.416</v>
      </c>
      <c r="J35" s="24">
        <v>42</v>
      </c>
      <c r="K35" s="24">
        <v>210</v>
      </c>
      <c r="L35" s="30">
        <f>VLOOKUP(G35,'Invulblad normen'!$B$14:$D$18,3,FALSE)</f>
        <v>0</v>
      </c>
      <c r="M35" s="31">
        <f t="shared" si="0"/>
        <v>0</v>
      </c>
      <c r="N35" s="31">
        <f t="shared" si="1"/>
        <v>0</v>
      </c>
    </row>
    <row r="36" spans="1:14" ht="43.2" x14ac:dyDescent="0.3">
      <c r="A36" s="24" t="s">
        <v>0</v>
      </c>
      <c r="B36" s="24" t="s">
        <v>111</v>
      </c>
      <c r="C36" s="24" t="s">
        <v>112</v>
      </c>
      <c r="D36" s="24" t="s">
        <v>121</v>
      </c>
      <c r="E36" s="24" t="s">
        <v>236</v>
      </c>
      <c r="F36" s="24">
        <v>5</v>
      </c>
      <c r="G36" s="26" t="s">
        <v>107</v>
      </c>
      <c r="H36" s="24" t="s">
        <v>300</v>
      </c>
      <c r="I36" s="28">
        <v>40.449000000000005</v>
      </c>
      <c r="J36" s="24">
        <v>40</v>
      </c>
      <c r="K36" s="24">
        <v>200</v>
      </c>
      <c r="L36" s="30">
        <f>VLOOKUP(G36,'Invulblad normen'!$B$14:$D$18,3,FALSE)</f>
        <v>0</v>
      </c>
      <c r="M36" s="31">
        <f t="shared" si="0"/>
        <v>0</v>
      </c>
      <c r="N36" s="31">
        <f t="shared" si="1"/>
        <v>0</v>
      </c>
    </row>
    <row r="37" spans="1:14" ht="43.2" x14ac:dyDescent="0.3">
      <c r="A37" s="24" t="s">
        <v>0</v>
      </c>
      <c r="B37" s="24" t="s">
        <v>111</v>
      </c>
      <c r="C37" s="24" t="s">
        <v>112</v>
      </c>
      <c r="D37" s="24" t="s">
        <v>122</v>
      </c>
      <c r="E37" s="24" t="s">
        <v>237</v>
      </c>
      <c r="F37" s="24">
        <v>5</v>
      </c>
      <c r="G37" s="26" t="s">
        <v>107</v>
      </c>
      <c r="H37" s="24" t="s">
        <v>301</v>
      </c>
      <c r="I37" s="28">
        <v>161.40799999999999</v>
      </c>
      <c r="J37" s="24">
        <v>40</v>
      </c>
      <c r="K37" s="24">
        <v>200</v>
      </c>
      <c r="L37" s="30">
        <f>VLOOKUP(G37,'Invulblad normen'!$B$14:$D$18,3,FALSE)</f>
        <v>0</v>
      </c>
      <c r="M37" s="31">
        <f t="shared" si="0"/>
        <v>0</v>
      </c>
      <c r="N37" s="31">
        <f t="shared" si="1"/>
        <v>0</v>
      </c>
    </row>
    <row r="38" spans="1:14" ht="43.2" x14ac:dyDescent="0.3">
      <c r="A38" s="24" t="s">
        <v>0</v>
      </c>
      <c r="B38" s="24" t="s">
        <v>111</v>
      </c>
      <c r="C38" s="24" t="s">
        <v>112</v>
      </c>
      <c r="D38" s="24" t="s">
        <v>123</v>
      </c>
      <c r="E38" s="24" t="s">
        <v>238</v>
      </c>
      <c r="F38" s="24">
        <v>5</v>
      </c>
      <c r="G38" s="26" t="s">
        <v>107</v>
      </c>
      <c r="H38" s="24" t="s">
        <v>302</v>
      </c>
      <c r="I38" s="28">
        <v>114.94499999999999</v>
      </c>
      <c r="J38" s="24">
        <v>40</v>
      </c>
      <c r="K38" s="24">
        <v>200</v>
      </c>
      <c r="L38" s="30">
        <f>VLOOKUP(G38,'Invulblad normen'!$B$14:$D$18,3,FALSE)</f>
        <v>0</v>
      </c>
      <c r="M38" s="31">
        <f t="shared" si="0"/>
        <v>0</v>
      </c>
      <c r="N38" s="31">
        <f t="shared" si="1"/>
        <v>0</v>
      </c>
    </row>
    <row r="39" spans="1:14" x14ac:dyDescent="0.3">
      <c r="A39" s="24" t="s">
        <v>0</v>
      </c>
      <c r="B39" s="24" t="s">
        <v>111</v>
      </c>
      <c r="C39" s="24" t="s">
        <v>170</v>
      </c>
      <c r="D39" s="24" t="s">
        <v>124</v>
      </c>
      <c r="E39" s="24" t="s">
        <v>239</v>
      </c>
      <c r="F39" s="24">
        <v>1</v>
      </c>
      <c r="G39" s="25" t="s">
        <v>100</v>
      </c>
      <c r="H39" s="24" t="s">
        <v>303</v>
      </c>
      <c r="I39" s="28">
        <v>45.880999999999993</v>
      </c>
      <c r="J39" s="24">
        <v>42</v>
      </c>
      <c r="K39" s="24">
        <v>210</v>
      </c>
      <c r="L39" s="30">
        <f>VLOOKUP(G39,'Invulblad normen'!$B$14:$D$18,3,FALSE)</f>
        <v>0</v>
      </c>
      <c r="M39" s="31">
        <f t="shared" si="0"/>
        <v>0</v>
      </c>
      <c r="N39" s="31">
        <f t="shared" si="1"/>
        <v>0</v>
      </c>
    </row>
    <row r="40" spans="1:14" x14ac:dyDescent="0.3">
      <c r="A40" s="24" t="s">
        <v>0</v>
      </c>
      <c r="B40" s="24" t="s">
        <v>111</v>
      </c>
      <c r="C40" s="24" t="s">
        <v>170</v>
      </c>
      <c r="D40" s="24" t="s">
        <v>125</v>
      </c>
      <c r="E40" s="24" t="s">
        <v>240</v>
      </c>
      <c r="F40" s="24">
        <v>2</v>
      </c>
      <c r="G40" s="25" t="s">
        <v>103</v>
      </c>
      <c r="H40" s="24" t="s">
        <v>303</v>
      </c>
      <c r="I40" s="28">
        <v>45.880999999999993</v>
      </c>
      <c r="J40" s="24">
        <v>40</v>
      </c>
      <c r="K40" s="24">
        <v>200</v>
      </c>
      <c r="L40" s="30">
        <f>VLOOKUP(G40,'Invulblad normen'!$B$14:$D$18,3,FALSE)</f>
        <v>0</v>
      </c>
      <c r="M40" s="31">
        <f t="shared" si="0"/>
        <v>0</v>
      </c>
      <c r="N40" s="31">
        <f t="shared" si="1"/>
        <v>0</v>
      </c>
    </row>
    <row r="41" spans="1:14" x14ac:dyDescent="0.3">
      <c r="A41" s="24" t="s">
        <v>0</v>
      </c>
      <c r="B41" s="24" t="s">
        <v>111</v>
      </c>
      <c r="C41" s="24" t="s">
        <v>170</v>
      </c>
      <c r="D41" s="24" t="s">
        <v>126</v>
      </c>
      <c r="E41" s="24" t="s">
        <v>181</v>
      </c>
      <c r="F41" s="24">
        <v>2</v>
      </c>
      <c r="G41" s="25" t="s">
        <v>103</v>
      </c>
      <c r="H41" s="24" t="s">
        <v>303</v>
      </c>
      <c r="I41" s="28">
        <v>45.880999999999993</v>
      </c>
      <c r="J41" s="24">
        <v>40</v>
      </c>
      <c r="K41" s="24">
        <v>200</v>
      </c>
      <c r="L41" s="30">
        <f>VLOOKUP(G41,'Invulblad normen'!$B$14:$D$18,3,FALSE)</f>
        <v>0</v>
      </c>
      <c r="M41" s="31">
        <f t="shared" si="0"/>
        <v>0</v>
      </c>
      <c r="N41" s="31">
        <f t="shared" si="1"/>
        <v>0</v>
      </c>
    </row>
    <row r="42" spans="1:14" x14ac:dyDescent="0.3">
      <c r="A42" s="24" t="s">
        <v>0</v>
      </c>
      <c r="B42" s="24" t="s">
        <v>111</v>
      </c>
      <c r="C42" s="24" t="s">
        <v>170</v>
      </c>
      <c r="D42" s="24" t="s">
        <v>127</v>
      </c>
      <c r="E42" s="24" t="s">
        <v>181</v>
      </c>
      <c r="F42" s="24">
        <v>2</v>
      </c>
      <c r="G42" s="25" t="s">
        <v>103</v>
      </c>
      <c r="H42" s="24" t="s">
        <v>303</v>
      </c>
      <c r="I42" s="28">
        <v>45.880999999999993</v>
      </c>
      <c r="J42" s="24">
        <v>40</v>
      </c>
      <c r="K42" s="24">
        <v>200</v>
      </c>
      <c r="L42" s="30">
        <f>VLOOKUP(G42,'Invulblad normen'!$B$14:$D$18,3,FALSE)</f>
        <v>0</v>
      </c>
      <c r="M42" s="31">
        <f t="shared" si="0"/>
        <v>0</v>
      </c>
      <c r="N42" s="31">
        <f t="shared" si="1"/>
        <v>0</v>
      </c>
    </row>
    <row r="43" spans="1:14" x14ac:dyDescent="0.3">
      <c r="A43" s="24" t="s">
        <v>0</v>
      </c>
      <c r="B43" s="24" t="s">
        <v>111</v>
      </c>
      <c r="C43" s="24" t="s">
        <v>170</v>
      </c>
      <c r="D43" s="24" t="s">
        <v>128</v>
      </c>
      <c r="E43" s="24" t="s">
        <v>241</v>
      </c>
      <c r="F43" s="24">
        <v>2</v>
      </c>
      <c r="G43" s="25" t="s">
        <v>103</v>
      </c>
      <c r="H43" s="24" t="s">
        <v>303</v>
      </c>
      <c r="I43" s="28">
        <v>45.880999999999993</v>
      </c>
      <c r="J43" s="24">
        <v>40</v>
      </c>
      <c r="K43" s="24">
        <v>200</v>
      </c>
      <c r="L43" s="30">
        <f>VLOOKUP(G43,'Invulblad normen'!$B$14:$D$18,3,FALSE)</f>
        <v>0</v>
      </c>
      <c r="M43" s="31">
        <f t="shared" si="0"/>
        <v>0</v>
      </c>
      <c r="N43" s="31">
        <f t="shared" si="1"/>
        <v>0</v>
      </c>
    </row>
    <row r="44" spans="1:14" x14ac:dyDescent="0.3">
      <c r="A44" s="24" t="s">
        <v>0</v>
      </c>
      <c r="B44" s="24" t="s">
        <v>111</v>
      </c>
      <c r="C44" s="24" t="s">
        <v>170</v>
      </c>
      <c r="D44" s="24">
        <v>2.5</v>
      </c>
      <c r="E44" s="24" t="s">
        <v>242</v>
      </c>
      <c r="F44" s="24">
        <v>2</v>
      </c>
      <c r="G44" s="25" t="s">
        <v>103</v>
      </c>
      <c r="H44" s="24" t="s">
        <v>303</v>
      </c>
      <c r="I44" s="28">
        <v>45.880999999999993</v>
      </c>
      <c r="J44" s="24">
        <v>40</v>
      </c>
      <c r="K44" s="24">
        <v>200</v>
      </c>
      <c r="L44" s="30">
        <f>VLOOKUP(G44,'Invulblad normen'!$B$14:$D$18,3,FALSE)</f>
        <v>0</v>
      </c>
      <c r="M44" s="31">
        <f t="shared" si="0"/>
        <v>0</v>
      </c>
      <c r="N44" s="31">
        <f t="shared" si="1"/>
        <v>0</v>
      </c>
    </row>
    <row r="45" spans="1:14" x14ac:dyDescent="0.3">
      <c r="A45" s="24" t="s">
        <v>0</v>
      </c>
      <c r="B45" s="24" t="s">
        <v>111</v>
      </c>
      <c r="C45" s="24" t="s">
        <v>170</v>
      </c>
      <c r="D45" s="24">
        <v>2.8</v>
      </c>
      <c r="E45" s="24" t="s">
        <v>190</v>
      </c>
      <c r="F45" s="24">
        <v>2</v>
      </c>
      <c r="G45" s="25" t="s">
        <v>103</v>
      </c>
      <c r="H45" s="24" t="s">
        <v>303</v>
      </c>
      <c r="I45" s="28">
        <v>71.78</v>
      </c>
      <c r="J45" s="24">
        <v>40</v>
      </c>
      <c r="K45" s="24">
        <v>200</v>
      </c>
      <c r="L45" s="30">
        <f>VLOOKUP(G45,'Invulblad normen'!$B$14:$D$18,3,FALSE)</f>
        <v>0</v>
      </c>
      <c r="M45" s="31">
        <f t="shared" si="0"/>
        <v>0</v>
      </c>
      <c r="N45" s="31">
        <f t="shared" si="1"/>
        <v>0</v>
      </c>
    </row>
    <row r="46" spans="1:14" x14ac:dyDescent="0.3">
      <c r="A46" s="24" t="s">
        <v>0</v>
      </c>
      <c r="B46" s="24" t="s">
        <v>111</v>
      </c>
      <c r="C46" s="24" t="s">
        <v>170</v>
      </c>
      <c r="D46" s="24" t="s">
        <v>129</v>
      </c>
      <c r="E46" s="24" t="s">
        <v>242</v>
      </c>
      <c r="F46" s="24">
        <v>2</v>
      </c>
      <c r="G46" s="25" t="s">
        <v>103</v>
      </c>
      <c r="H46" s="24" t="s">
        <v>303</v>
      </c>
      <c r="I46" s="28">
        <v>55.872</v>
      </c>
      <c r="J46" s="24">
        <v>40</v>
      </c>
      <c r="K46" s="24">
        <v>200</v>
      </c>
      <c r="L46" s="30">
        <f>VLOOKUP(G46,'Invulblad normen'!$B$14:$D$18,3,FALSE)</f>
        <v>0</v>
      </c>
      <c r="M46" s="31">
        <f t="shared" si="0"/>
        <v>0</v>
      </c>
      <c r="N46" s="31">
        <f t="shared" si="1"/>
        <v>0</v>
      </c>
    </row>
    <row r="47" spans="1:14" x14ac:dyDescent="0.3">
      <c r="A47" s="24" t="s">
        <v>0</v>
      </c>
      <c r="B47" s="24" t="s">
        <v>111</v>
      </c>
      <c r="C47" s="24" t="s">
        <v>170</v>
      </c>
      <c r="D47" s="24">
        <v>2.61</v>
      </c>
      <c r="E47" s="24" t="s">
        <v>242</v>
      </c>
      <c r="F47" s="24">
        <v>2</v>
      </c>
      <c r="G47" s="25" t="s">
        <v>103</v>
      </c>
      <c r="H47" s="24" t="s">
        <v>303</v>
      </c>
      <c r="I47" s="28">
        <v>55.872</v>
      </c>
      <c r="J47" s="24">
        <v>40</v>
      </c>
      <c r="K47" s="24">
        <v>200</v>
      </c>
      <c r="L47" s="30">
        <f>VLOOKUP(G47,'Invulblad normen'!$B$14:$D$18,3,FALSE)</f>
        <v>0</v>
      </c>
      <c r="M47" s="31">
        <f t="shared" si="0"/>
        <v>0</v>
      </c>
      <c r="N47" s="31">
        <f t="shared" si="1"/>
        <v>0</v>
      </c>
    </row>
    <row r="48" spans="1:14" x14ac:dyDescent="0.3">
      <c r="A48" s="24" t="s">
        <v>0</v>
      </c>
      <c r="B48" s="24" t="s">
        <v>111</v>
      </c>
      <c r="C48" s="24" t="s">
        <v>170</v>
      </c>
      <c r="D48" s="24">
        <v>2.62</v>
      </c>
      <c r="E48" s="24" t="s">
        <v>243</v>
      </c>
      <c r="F48" s="24">
        <v>2</v>
      </c>
      <c r="G48" s="25" t="s">
        <v>103</v>
      </c>
      <c r="H48" s="24" t="s">
        <v>303</v>
      </c>
      <c r="I48" s="28">
        <v>31.427999999999997</v>
      </c>
      <c r="J48" s="24">
        <v>40</v>
      </c>
      <c r="K48" s="24">
        <v>200</v>
      </c>
      <c r="L48" s="30">
        <f>VLOOKUP(G48,'Invulblad normen'!$B$14:$D$18,3,FALSE)</f>
        <v>0</v>
      </c>
      <c r="M48" s="31">
        <f t="shared" si="0"/>
        <v>0</v>
      </c>
      <c r="N48" s="31">
        <f t="shared" si="1"/>
        <v>0</v>
      </c>
    </row>
    <row r="49" spans="1:14" x14ac:dyDescent="0.3">
      <c r="A49" s="24" t="s">
        <v>0</v>
      </c>
      <c r="B49" s="24" t="s">
        <v>111</v>
      </c>
      <c r="C49" s="24" t="s">
        <v>170</v>
      </c>
      <c r="D49" s="24" t="s">
        <v>130</v>
      </c>
      <c r="E49" s="24" t="s">
        <v>177</v>
      </c>
      <c r="F49" s="24">
        <v>1</v>
      </c>
      <c r="G49" s="25" t="s">
        <v>100</v>
      </c>
      <c r="H49" s="24" t="s">
        <v>303</v>
      </c>
      <c r="I49" s="28">
        <v>10.087999999999999</v>
      </c>
      <c r="J49" s="24">
        <v>42</v>
      </c>
      <c r="K49" s="24">
        <v>210</v>
      </c>
      <c r="L49" s="30">
        <f>VLOOKUP(G49,'Invulblad normen'!$B$14:$D$18,3,FALSE)</f>
        <v>0</v>
      </c>
      <c r="M49" s="31">
        <f t="shared" si="0"/>
        <v>0</v>
      </c>
      <c r="N49" s="31">
        <f t="shared" si="1"/>
        <v>0</v>
      </c>
    </row>
    <row r="50" spans="1:14" x14ac:dyDescent="0.3">
      <c r="A50" s="24" t="s">
        <v>0</v>
      </c>
      <c r="B50" s="24" t="s">
        <v>111</v>
      </c>
      <c r="C50" s="24" t="s">
        <v>170</v>
      </c>
      <c r="D50" s="24" t="s">
        <v>131</v>
      </c>
      <c r="E50" s="24" t="s">
        <v>244</v>
      </c>
      <c r="F50" s="24">
        <v>3</v>
      </c>
      <c r="G50" s="25" t="s">
        <v>97</v>
      </c>
      <c r="H50" s="24" t="s">
        <v>304</v>
      </c>
      <c r="I50" s="28">
        <v>10.67</v>
      </c>
      <c r="J50" s="24">
        <v>40</v>
      </c>
      <c r="K50" s="24">
        <v>200</v>
      </c>
      <c r="L50" s="30">
        <f>VLOOKUP(G50,'Invulblad normen'!$B$14:$D$18,3,FALSE)</f>
        <v>0</v>
      </c>
      <c r="M50" s="31">
        <f t="shared" si="0"/>
        <v>0</v>
      </c>
      <c r="N50" s="31">
        <f t="shared" si="1"/>
        <v>0</v>
      </c>
    </row>
    <row r="51" spans="1:14" x14ac:dyDescent="0.3">
      <c r="A51" s="24" t="s">
        <v>0</v>
      </c>
      <c r="B51" s="24" t="s">
        <v>111</v>
      </c>
      <c r="C51" s="24" t="s">
        <v>170</v>
      </c>
      <c r="D51" s="24">
        <v>3.25</v>
      </c>
      <c r="E51" s="24" t="s">
        <v>231</v>
      </c>
      <c r="F51" s="24" t="s">
        <v>296</v>
      </c>
      <c r="G51" s="24"/>
      <c r="H51" s="24" t="s">
        <v>303</v>
      </c>
      <c r="I51" s="28">
        <v>0</v>
      </c>
      <c r="J51" s="24"/>
      <c r="K51" s="24">
        <v>0</v>
      </c>
      <c r="L51" s="30"/>
      <c r="M51" s="31"/>
      <c r="N51" s="31"/>
    </row>
    <row r="52" spans="1:14" ht="43.2" x14ac:dyDescent="0.3">
      <c r="A52" s="24" t="s">
        <v>0</v>
      </c>
      <c r="B52" s="24" t="s">
        <v>111</v>
      </c>
      <c r="C52" s="24" t="s">
        <v>170</v>
      </c>
      <c r="D52" s="24">
        <v>3.26</v>
      </c>
      <c r="E52" s="24" t="s">
        <v>245</v>
      </c>
      <c r="F52" s="24">
        <v>5</v>
      </c>
      <c r="G52" s="26" t="s">
        <v>107</v>
      </c>
      <c r="H52" s="24" t="s">
        <v>303</v>
      </c>
      <c r="I52" s="28">
        <v>48.402999999999999</v>
      </c>
      <c r="J52" s="24">
        <v>40</v>
      </c>
      <c r="K52" s="24">
        <v>200</v>
      </c>
      <c r="L52" s="30">
        <f>VLOOKUP(G52,'Invulblad normen'!$B$14:$D$18,3,FALSE)</f>
        <v>0</v>
      </c>
      <c r="M52" s="31">
        <f t="shared" si="0"/>
        <v>0</v>
      </c>
      <c r="N52" s="31">
        <f t="shared" si="1"/>
        <v>0</v>
      </c>
    </row>
    <row r="53" spans="1:14" x14ac:dyDescent="0.3">
      <c r="A53" s="24" t="s">
        <v>0</v>
      </c>
      <c r="B53" s="24" t="s">
        <v>111</v>
      </c>
      <c r="C53" s="24" t="s">
        <v>170</v>
      </c>
      <c r="D53" s="24">
        <v>3.27</v>
      </c>
      <c r="E53" s="24" t="s">
        <v>246</v>
      </c>
      <c r="F53" s="24">
        <v>1</v>
      </c>
      <c r="G53" s="25" t="s">
        <v>100</v>
      </c>
      <c r="H53" s="24" t="s">
        <v>303</v>
      </c>
      <c r="I53" s="28">
        <v>29.585000000000001</v>
      </c>
      <c r="J53" s="24">
        <v>42</v>
      </c>
      <c r="K53" s="24">
        <v>210</v>
      </c>
      <c r="L53" s="30">
        <f>VLOOKUP(G53,'Invulblad normen'!$B$14:$D$18,3,FALSE)</f>
        <v>0</v>
      </c>
      <c r="M53" s="31">
        <f t="shared" si="0"/>
        <v>0</v>
      </c>
      <c r="N53" s="31">
        <f t="shared" si="1"/>
        <v>0</v>
      </c>
    </row>
    <row r="54" spans="1:14" x14ac:dyDescent="0.3">
      <c r="A54" s="24" t="s">
        <v>0</v>
      </c>
      <c r="B54" s="24" t="s">
        <v>111</v>
      </c>
      <c r="C54" s="24" t="s">
        <v>170</v>
      </c>
      <c r="D54" s="24">
        <v>3.28</v>
      </c>
      <c r="E54" s="24" t="s">
        <v>247</v>
      </c>
      <c r="F54" s="24">
        <v>2</v>
      </c>
      <c r="G54" s="25" t="s">
        <v>103</v>
      </c>
      <c r="H54" s="24" t="s">
        <v>299</v>
      </c>
      <c r="I54" s="28">
        <v>20.661000000000001</v>
      </c>
      <c r="J54" s="24">
        <v>40</v>
      </c>
      <c r="K54" s="24">
        <v>200</v>
      </c>
      <c r="L54" s="30">
        <f>VLOOKUP(G54,'Invulblad normen'!$B$14:$D$18,3,FALSE)</f>
        <v>0</v>
      </c>
      <c r="M54" s="31">
        <f t="shared" si="0"/>
        <v>0</v>
      </c>
      <c r="N54" s="31">
        <f t="shared" si="1"/>
        <v>0</v>
      </c>
    </row>
    <row r="55" spans="1:14" x14ac:dyDescent="0.3">
      <c r="A55" s="24" t="s">
        <v>0</v>
      </c>
      <c r="B55" s="24" t="s">
        <v>111</v>
      </c>
      <c r="C55" s="24" t="s">
        <v>170</v>
      </c>
      <c r="D55" s="24">
        <v>3.29</v>
      </c>
      <c r="E55" s="24" t="s">
        <v>248</v>
      </c>
      <c r="F55" s="24">
        <v>2</v>
      </c>
      <c r="G55" s="25" t="s">
        <v>103</v>
      </c>
      <c r="H55" s="24" t="s">
        <v>299</v>
      </c>
      <c r="I55" s="28">
        <v>80.412999999999997</v>
      </c>
      <c r="J55" s="24">
        <v>40</v>
      </c>
      <c r="K55" s="24">
        <v>200</v>
      </c>
      <c r="L55" s="30">
        <f>VLOOKUP(G55,'Invulblad normen'!$B$14:$D$18,3,FALSE)</f>
        <v>0</v>
      </c>
      <c r="M55" s="31">
        <f t="shared" si="0"/>
        <v>0</v>
      </c>
      <c r="N55" s="31">
        <f t="shared" si="1"/>
        <v>0</v>
      </c>
    </row>
    <row r="56" spans="1:14" x14ac:dyDescent="0.3">
      <c r="A56" s="24" t="s">
        <v>0</v>
      </c>
      <c r="B56" s="24" t="s">
        <v>111</v>
      </c>
      <c r="C56" s="24" t="s">
        <v>170</v>
      </c>
      <c r="D56" s="24" t="s">
        <v>132</v>
      </c>
      <c r="E56" s="24" t="s">
        <v>249</v>
      </c>
      <c r="F56" s="24">
        <v>3</v>
      </c>
      <c r="G56" s="25" t="s">
        <v>97</v>
      </c>
      <c r="H56" s="24" t="s">
        <v>304</v>
      </c>
      <c r="I56" s="28">
        <v>15.423</v>
      </c>
      <c r="J56" s="24">
        <v>40</v>
      </c>
      <c r="K56" s="24">
        <v>200</v>
      </c>
      <c r="L56" s="30">
        <f>VLOOKUP(G56,'Invulblad normen'!$B$14:$D$18,3,FALSE)</f>
        <v>0</v>
      </c>
      <c r="M56" s="31">
        <f t="shared" si="0"/>
        <v>0</v>
      </c>
      <c r="N56" s="31">
        <f t="shared" si="1"/>
        <v>0</v>
      </c>
    </row>
    <row r="57" spans="1:14" x14ac:dyDescent="0.3">
      <c r="A57" s="24" t="s">
        <v>0</v>
      </c>
      <c r="B57" s="24" t="s">
        <v>111</v>
      </c>
      <c r="C57" s="24" t="s">
        <v>170</v>
      </c>
      <c r="D57" s="24">
        <v>3.3</v>
      </c>
      <c r="E57" s="24" t="s">
        <v>250</v>
      </c>
      <c r="F57" s="24">
        <v>3</v>
      </c>
      <c r="G57" s="25" t="s">
        <v>97</v>
      </c>
      <c r="H57" s="24" t="s">
        <v>304</v>
      </c>
      <c r="I57" s="28">
        <v>3.88</v>
      </c>
      <c r="J57" s="24">
        <v>40</v>
      </c>
      <c r="K57" s="24">
        <v>200</v>
      </c>
      <c r="L57" s="30">
        <f>VLOOKUP(G57,'Invulblad normen'!$B$14:$D$18,3,FALSE)</f>
        <v>0</v>
      </c>
      <c r="M57" s="31">
        <f t="shared" si="0"/>
        <v>0</v>
      </c>
      <c r="N57" s="31">
        <f t="shared" si="1"/>
        <v>0</v>
      </c>
    </row>
    <row r="58" spans="1:14" ht="43.2" x14ac:dyDescent="0.3">
      <c r="A58" s="24" t="s">
        <v>0</v>
      </c>
      <c r="B58" s="24" t="s">
        <v>111</v>
      </c>
      <c r="C58" s="24" t="s">
        <v>170</v>
      </c>
      <c r="D58" s="24" t="s">
        <v>133</v>
      </c>
      <c r="E58" s="24" t="s">
        <v>251</v>
      </c>
      <c r="F58" s="24">
        <v>5</v>
      </c>
      <c r="G58" s="26" t="s">
        <v>107</v>
      </c>
      <c r="H58" s="24" t="s">
        <v>302</v>
      </c>
      <c r="I58" s="28">
        <v>358.9</v>
      </c>
      <c r="J58" s="24">
        <v>40</v>
      </c>
      <c r="K58" s="24">
        <v>200</v>
      </c>
      <c r="L58" s="30">
        <f>VLOOKUP(G58,'Invulblad normen'!$B$14:$D$18,3,FALSE)</f>
        <v>0</v>
      </c>
      <c r="M58" s="31">
        <f t="shared" si="0"/>
        <v>0</v>
      </c>
      <c r="N58" s="31">
        <f t="shared" si="1"/>
        <v>0</v>
      </c>
    </row>
    <row r="59" spans="1:14" ht="43.2" x14ac:dyDescent="0.3">
      <c r="A59" s="24" t="s">
        <v>0</v>
      </c>
      <c r="B59" s="24" t="s">
        <v>111</v>
      </c>
      <c r="C59" s="24" t="s">
        <v>170</v>
      </c>
      <c r="D59" s="24" t="s">
        <v>134</v>
      </c>
      <c r="E59" s="24" t="s">
        <v>189</v>
      </c>
      <c r="F59" s="24">
        <v>5</v>
      </c>
      <c r="G59" s="26" t="s">
        <v>107</v>
      </c>
      <c r="H59" s="24" t="s">
        <v>303</v>
      </c>
      <c r="I59" s="28">
        <v>57.23</v>
      </c>
      <c r="J59" s="24">
        <v>40</v>
      </c>
      <c r="K59" s="24">
        <v>200</v>
      </c>
      <c r="L59" s="30">
        <f>VLOOKUP(G59,'Invulblad normen'!$B$14:$D$18,3,FALSE)</f>
        <v>0</v>
      </c>
      <c r="M59" s="31">
        <f t="shared" si="0"/>
        <v>0</v>
      </c>
      <c r="N59" s="31">
        <f t="shared" si="1"/>
        <v>0</v>
      </c>
    </row>
    <row r="60" spans="1:14" x14ac:dyDescent="0.3">
      <c r="A60" s="24" t="s">
        <v>0</v>
      </c>
      <c r="B60" s="24" t="s">
        <v>111</v>
      </c>
      <c r="C60" s="24" t="s">
        <v>170</v>
      </c>
      <c r="D60" s="24">
        <v>3.4</v>
      </c>
      <c r="E60" s="24" t="s">
        <v>252</v>
      </c>
      <c r="F60" s="24">
        <v>3</v>
      </c>
      <c r="G60" s="25" t="s">
        <v>97</v>
      </c>
      <c r="H60" s="24" t="s">
        <v>304</v>
      </c>
      <c r="I60" s="28">
        <v>15.52</v>
      </c>
      <c r="J60" s="24">
        <v>40</v>
      </c>
      <c r="K60" s="24">
        <v>200</v>
      </c>
      <c r="L60" s="30">
        <f>VLOOKUP(G60,'Invulblad normen'!$B$14:$D$18,3,FALSE)</f>
        <v>0</v>
      </c>
      <c r="M60" s="31">
        <f t="shared" si="0"/>
        <v>0</v>
      </c>
      <c r="N60" s="31">
        <f t="shared" si="1"/>
        <v>0</v>
      </c>
    </row>
    <row r="61" spans="1:14" x14ac:dyDescent="0.3">
      <c r="A61" s="24" t="s">
        <v>0</v>
      </c>
      <c r="B61" s="24" t="s">
        <v>111</v>
      </c>
      <c r="C61" s="24" t="s">
        <v>170</v>
      </c>
      <c r="D61" s="24">
        <v>3.41</v>
      </c>
      <c r="E61" s="24" t="s">
        <v>253</v>
      </c>
      <c r="F61" s="24">
        <v>3</v>
      </c>
      <c r="G61" s="25" t="s">
        <v>97</v>
      </c>
      <c r="H61" s="24" t="s">
        <v>304</v>
      </c>
      <c r="I61" s="28">
        <v>17.266000000000002</v>
      </c>
      <c r="J61" s="24">
        <v>40</v>
      </c>
      <c r="K61" s="24">
        <v>200</v>
      </c>
      <c r="L61" s="30">
        <f>VLOOKUP(G61,'Invulblad normen'!$B$14:$D$18,3,FALSE)</f>
        <v>0</v>
      </c>
      <c r="M61" s="31">
        <f t="shared" si="0"/>
        <v>0</v>
      </c>
      <c r="N61" s="31">
        <f t="shared" si="1"/>
        <v>0</v>
      </c>
    </row>
    <row r="62" spans="1:14" x14ac:dyDescent="0.3">
      <c r="A62" s="24" t="s">
        <v>0</v>
      </c>
      <c r="B62" s="24" t="s">
        <v>111</v>
      </c>
      <c r="C62" s="24" t="s">
        <v>170</v>
      </c>
      <c r="D62" s="24" t="s">
        <v>135</v>
      </c>
      <c r="E62" s="24" t="s">
        <v>253</v>
      </c>
      <c r="F62" s="24">
        <v>3</v>
      </c>
      <c r="G62" s="25" t="s">
        <v>97</v>
      </c>
      <c r="H62" s="24" t="s">
        <v>304</v>
      </c>
      <c r="I62" s="28">
        <v>17.266000000000002</v>
      </c>
      <c r="J62" s="24">
        <v>40</v>
      </c>
      <c r="K62" s="24">
        <v>200</v>
      </c>
      <c r="L62" s="30">
        <f>VLOOKUP(G62,'Invulblad normen'!$B$14:$D$18,3,FALSE)</f>
        <v>0</v>
      </c>
      <c r="M62" s="31">
        <f t="shared" si="0"/>
        <v>0</v>
      </c>
      <c r="N62" s="31">
        <f t="shared" si="1"/>
        <v>0</v>
      </c>
    </row>
    <row r="63" spans="1:14" x14ac:dyDescent="0.3">
      <c r="A63" s="24" t="s">
        <v>0</v>
      </c>
      <c r="B63" s="24" t="s">
        <v>111</v>
      </c>
      <c r="C63" s="24" t="s">
        <v>170</v>
      </c>
      <c r="D63" s="24" t="s">
        <v>136</v>
      </c>
      <c r="E63" s="24" t="s">
        <v>254</v>
      </c>
      <c r="F63" s="24">
        <v>1</v>
      </c>
      <c r="G63" s="25" t="s">
        <v>100</v>
      </c>
      <c r="H63" s="24" t="s">
        <v>303</v>
      </c>
      <c r="I63" s="28">
        <v>13.192</v>
      </c>
      <c r="J63" s="24">
        <v>42</v>
      </c>
      <c r="K63" s="24">
        <v>210</v>
      </c>
      <c r="L63" s="30">
        <f>VLOOKUP(G63,'Invulblad normen'!$B$14:$D$18,3,FALSE)</f>
        <v>0</v>
      </c>
      <c r="M63" s="31">
        <f t="shared" si="0"/>
        <v>0</v>
      </c>
      <c r="N63" s="31">
        <f t="shared" si="1"/>
        <v>0</v>
      </c>
    </row>
    <row r="64" spans="1:14" ht="43.2" x14ac:dyDescent="0.3">
      <c r="A64" s="24" t="s">
        <v>0</v>
      </c>
      <c r="B64" s="24" t="s">
        <v>111</v>
      </c>
      <c r="C64" s="24" t="s">
        <v>170</v>
      </c>
      <c r="D64" s="24">
        <v>3.42</v>
      </c>
      <c r="E64" s="24" t="s">
        <v>255</v>
      </c>
      <c r="F64" s="24">
        <v>5</v>
      </c>
      <c r="G64" s="26" t="s">
        <v>107</v>
      </c>
      <c r="H64" s="24" t="s">
        <v>302</v>
      </c>
      <c r="I64" s="28">
        <v>97.484999999999999</v>
      </c>
      <c r="J64" s="24">
        <v>40</v>
      </c>
      <c r="K64" s="24">
        <v>200</v>
      </c>
      <c r="L64" s="30">
        <f>VLOOKUP(G64,'Invulblad normen'!$B$14:$D$18,3,FALSE)</f>
        <v>0</v>
      </c>
      <c r="M64" s="31">
        <f t="shared" si="0"/>
        <v>0</v>
      </c>
      <c r="N64" s="31">
        <f t="shared" si="1"/>
        <v>0</v>
      </c>
    </row>
    <row r="65" spans="1:14" x14ac:dyDescent="0.3">
      <c r="A65" s="24" t="s">
        <v>0</v>
      </c>
      <c r="B65" s="24" t="s">
        <v>111</v>
      </c>
      <c r="C65" s="24" t="s">
        <v>170</v>
      </c>
      <c r="D65" s="24" t="s">
        <v>137</v>
      </c>
      <c r="E65" s="24" t="s">
        <v>256</v>
      </c>
      <c r="F65" s="24">
        <v>2</v>
      </c>
      <c r="G65" s="25" t="s">
        <v>103</v>
      </c>
      <c r="H65" s="24" t="s">
        <v>303</v>
      </c>
      <c r="I65" s="28">
        <v>110.289</v>
      </c>
      <c r="J65" s="24">
        <v>40</v>
      </c>
      <c r="K65" s="24">
        <v>200</v>
      </c>
      <c r="L65" s="30">
        <f>VLOOKUP(G65,'Invulblad normen'!$B$14:$D$18,3,FALSE)</f>
        <v>0</v>
      </c>
      <c r="M65" s="31">
        <f t="shared" si="0"/>
        <v>0</v>
      </c>
      <c r="N65" s="31">
        <f t="shared" si="1"/>
        <v>0</v>
      </c>
    </row>
    <row r="66" spans="1:14" x14ac:dyDescent="0.3">
      <c r="A66" s="24" t="s">
        <v>0</v>
      </c>
      <c r="B66" s="24" t="s">
        <v>111</v>
      </c>
      <c r="C66" s="24" t="s">
        <v>170</v>
      </c>
      <c r="D66" s="24">
        <v>3.42</v>
      </c>
      <c r="E66" s="24" t="s">
        <v>256</v>
      </c>
      <c r="F66" s="24">
        <v>2</v>
      </c>
      <c r="G66" s="25" t="s">
        <v>103</v>
      </c>
      <c r="H66" s="24" t="s">
        <v>303</v>
      </c>
      <c r="I66" s="28">
        <v>112.423</v>
      </c>
      <c r="J66" s="24">
        <v>40</v>
      </c>
      <c r="K66" s="24">
        <v>200</v>
      </c>
      <c r="L66" s="30">
        <f>VLOOKUP(G66,'Invulblad normen'!$B$14:$D$18,3,FALSE)</f>
        <v>0</v>
      </c>
      <c r="M66" s="31">
        <f t="shared" si="0"/>
        <v>0</v>
      </c>
      <c r="N66" s="31">
        <f t="shared" si="1"/>
        <v>0</v>
      </c>
    </row>
    <row r="67" spans="1:14" x14ac:dyDescent="0.3">
      <c r="A67" s="24" t="s">
        <v>0</v>
      </c>
      <c r="B67" s="24" t="s">
        <v>111</v>
      </c>
      <c r="C67" s="24" t="s">
        <v>170</v>
      </c>
      <c r="D67" s="24">
        <v>3.43</v>
      </c>
      <c r="E67" s="24" t="s">
        <v>257</v>
      </c>
      <c r="F67" s="24">
        <v>1</v>
      </c>
      <c r="G67" s="25" t="s">
        <v>100</v>
      </c>
      <c r="H67" s="24" t="s">
        <v>303</v>
      </c>
      <c r="I67" s="28">
        <v>27.645</v>
      </c>
      <c r="J67" s="24">
        <v>42</v>
      </c>
      <c r="K67" s="24">
        <v>210</v>
      </c>
      <c r="L67" s="30">
        <f>VLOOKUP(G67,'Invulblad normen'!$B$14:$D$18,3,FALSE)</f>
        <v>0</v>
      </c>
      <c r="M67" s="31">
        <f t="shared" si="0"/>
        <v>0</v>
      </c>
      <c r="N67" s="31">
        <f t="shared" si="1"/>
        <v>0</v>
      </c>
    </row>
    <row r="68" spans="1:14" x14ac:dyDescent="0.3">
      <c r="A68" s="24" t="s">
        <v>0</v>
      </c>
      <c r="B68" s="24" t="s">
        <v>111</v>
      </c>
      <c r="C68" s="24" t="s">
        <v>171</v>
      </c>
      <c r="D68" s="24">
        <v>3.44</v>
      </c>
      <c r="E68" s="24" t="s">
        <v>258</v>
      </c>
      <c r="F68" s="24">
        <v>1</v>
      </c>
      <c r="G68" s="25" t="s">
        <v>100</v>
      </c>
      <c r="H68" s="24" t="s">
        <v>300</v>
      </c>
      <c r="I68" s="28">
        <v>45.880999999999993</v>
      </c>
      <c r="J68" s="24">
        <v>42</v>
      </c>
      <c r="K68" s="24">
        <v>210</v>
      </c>
      <c r="L68" s="30">
        <f>VLOOKUP(G68,'Invulblad normen'!$B$14:$D$18,3,FALSE)</f>
        <v>0</v>
      </c>
      <c r="M68" s="31">
        <f t="shared" si="0"/>
        <v>0</v>
      </c>
      <c r="N68" s="31">
        <f t="shared" si="1"/>
        <v>0</v>
      </c>
    </row>
    <row r="69" spans="1:14" x14ac:dyDescent="0.3">
      <c r="A69" s="24" t="s">
        <v>0</v>
      </c>
      <c r="B69" s="24" t="s">
        <v>111</v>
      </c>
      <c r="C69" s="24" t="s">
        <v>171</v>
      </c>
      <c r="D69" s="24">
        <v>3.61</v>
      </c>
      <c r="E69" s="24" t="s">
        <v>195</v>
      </c>
      <c r="F69" s="24">
        <v>2</v>
      </c>
      <c r="G69" s="25" t="s">
        <v>103</v>
      </c>
      <c r="H69" s="24" t="s">
        <v>300</v>
      </c>
      <c r="I69" s="28">
        <v>45.880999999999993</v>
      </c>
      <c r="J69" s="24">
        <v>40</v>
      </c>
      <c r="K69" s="24">
        <v>200</v>
      </c>
      <c r="L69" s="30">
        <f>VLOOKUP(G69,'Invulblad normen'!$B$14:$D$18,3,FALSE)</f>
        <v>0</v>
      </c>
      <c r="M69" s="31">
        <f t="shared" si="0"/>
        <v>0</v>
      </c>
      <c r="N69" s="31">
        <f t="shared" si="1"/>
        <v>0</v>
      </c>
    </row>
    <row r="70" spans="1:14" x14ac:dyDescent="0.3">
      <c r="A70" s="24" t="s">
        <v>0</v>
      </c>
      <c r="B70" s="24" t="s">
        <v>111</v>
      </c>
      <c r="C70" s="24" t="s">
        <v>171</v>
      </c>
      <c r="D70" s="24">
        <v>3.62</v>
      </c>
      <c r="E70" s="24" t="s">
        <v>195</v>
      </c>
      <c r="F70" s="24">
        <v>2</v>
      </c>
      <c r="G70" s="25" t="s">
        <v>103</v>
      </c>
      <c r="H70" s="24" t="s">
        <v>300</v>
      </c>
      <c r="I70" s="28">
        <v>45.880999999999993</v>
      </c>
      <c r="J70" s="24">
        <v>40</v>
      </c>
      <c r="K70" s="24">
        <v>200</v>
      </c>
      <c r="L70" s="30">
        <f>VLOOKUP(G70,'Invulblad normen'!$B$14:$D$18,3,FALSE)</f>
        <v>0</v>
      </c>
      <c r="M70" s="31">
        <f t="shared" si="0"/>
        <v>0</v>
      </c>
      <c r="N70" s="31">
        <f t="shared" si="1"/>
        <v>0</v>
      </c>
    </row>
    <row r="71" spans="1:14" x14ac:dyDescent="0.3">
      <c r="A71" s="24" t="s">
        <v>0</v>
      </c>
      <c r="B71" s="24" t="s">
        <v>111</v>
      </c>
      <c r="C71" s="24" t="s">
        <v>171</v>
      </c>
      <c r="D71" s="24" t="s">
        <v>138</v>
      </c>
      <c r="E71" s="24" t="s">
        <v>259</v>
      </c>
      <c r="F71" s="24">
        <v>2</v>
      </c>
      <c r="G71" s="25" t="s">
        <v>103</v>
      </c>
      <c r="H71" s="24" t="s">
        <v>300</v>
      </c>
      <c r="I71" s="28">
        <v>45.880999999999993</v>
      </c>
      <c r="J71" s="24">
        <v>40</v>
      </c>
      <c r="K71" s="24">
        <v>200</v>
      </c>
      <c r="L71" s="30">
        <f>VLOOKUP(G71,'Invulblad normen'!$B$14:$D$18,3,FALSE)</f>
        <v>0</v>
      </c>
      <c r="M71" s="31">
        <f t="shared" si="0"/>
        <v>0</v>
      </c>
      <c r="N71" s="31">
        <f t="shared" si="1"/>
        <v>0</v>
      </c>
    </row>
    <row r="72" spans="1:14" x14ac:dyDescent="0.3">
      <c r="A72" s="24" t="s">
        <v>0</v>
      </c>
      <c r="B72" s="24" t="s">
        <v>111</v>
      </c>
      <c r="C72" s="24" t="s">
        <v>171</v>
      </c>
      <c r="D72" s="24">
        <v>0.01</v>
      </c>
      <c r="E72" s="24" t="s">
        <v>259</v>
      </c>
      <c r="F72" s="24">
        <v>2</v>
      </c>
      <c r="G72" s="25" t="s">
        <v>103</v>
      </c>
      <c r="H72" s="24" t="s">
        <v>300</v>
      </c>
      <c r="I72" s="28">
        <v>45.880999999999993</v>
      </c>
      <c r="J72" s="24">
        <v>40</v>
      </c>
      <c r="K72" s="24">
        <v>200</v>
      </c>
      <c r="L72" s="30">
        <f>VLOOKUP(G72,'Invulblad normen'!$B$14:$D$18,3,FALSE)</f>
        <v>0</v>
      </c>
      <c r="M72" s="31">
        <f t="shared" si="0"/>
        <v>0</v>
      </c>
      <c r="N72" s="31">
        <f t="shared" si="1"/>
        <v>0</v>
      </c>
    </row>
    <row r="73" spans="1:14" x14ac:dyDescent="0.3">
      <c r="A73" s="24" t="s">
        <v>0</v>
      </c>
      <c r="B73" s="24" t="s">
        <v>111</v>
      </c>
      <c r="C73" s="24" t="s">
        <v>171</v>
      </c>
      <c r="D73" s="24" t="s">
        <v>139</v>
      </c>
      <c r="E73" s="24" t="s">
        <v>194</v>
      </c>
      <c r="F73" s="24">
        <v>2</v>
      </c>
      <c r="G73" s="25" t="s">
        <v>103</v>
      </c>
      <c r="H73" s="24" t="s">
        <v>300</v>
      </c>
      <c r="I73" s="28">
        <v>45.880999999999993</v>
      </c>
      <c r="J73" s="24">
        <v>40</v>
      </c>
      <c r="K73" s="24">
        <v>200</v>
      </c>
      <c r="L73" s="30">
        <f>VLOOKUP(G73,'Invulblad normen'!$B$14:$D$18,3,FALSE)</f>
        <v>0</v>
      </c>
      <c r="M73" s="31">
        <f t="shared" ref="M73:M136" si="2">I73*L73</f>
        <v>0</v>
      </c>
      <c r="N73" s="31">
        <f t="shared" ref="N73:N136" si="3">M73/K73</f>
        <v>0</v>
      </c>
    </row>
    <row r="74" spans="1:14" x14ac:dyDescent="0.3">
      <c r="A74" s="24" t="s">
        <v>0</v>
      </c>
      <c r="B74" s="24" t="s">
        <v>111</v>
      </c>
      <c r="C74" s="24" t="s">
        <v>171</v>
      </c>
      <c r="D74" s="24">
        <v>0.03</v>
      </c>
      <c r="E74" s="24" t="s">
        <v>194</v>
      </c>
      <c r="F74" s="24">
        <v>2</v>
      </c>
      <c r="G74" s="25" t="s">
        <v>103</v>
      </c>
      <c r="H74" s="24" t="s">
        <v>300</v>
      </c>
      <c r="I74" s="28">
        <v>45.880999999999993</v>
      </c>
      <c r="J74" s="24">
        <v>40</v>
      </c>
      <c r="K74" s="24">
        <v>200</v>
      </c>
      <c r="L74" s="30">
        <f>VLOOKUP(G74,'Invulblad normen'!$B$14:$D$18,3,FALSE)</f>
        <v>0</v>
      </c>
      <c r="M74" s="31">
        <f t="shared" si="2"/>
        <v>0</v>
      </c>
      <c r="N74" s="31">
        <f t="shared" si="3"/>
        <v>0</v>
      </c>
    </row>
    <row r="75" spans="1:14" x14ac:dyDescent="0.3">
      <c r="A75" s="24" t="s">
        <v>0</v>
      </c>
      <c r="B75" s="24" t="s">
        <v>111</v>
      </c>
      <c r="C75" s="24" t="s">
        <v>171</v>
      </c>
      <c r="D75" s="24">
        <v>0.04</v>
      </c>
      <c r="E75" s="24" t="s">
        <v>177</v>
      </c>
      <c r="F75" s="24">
        <v>1</v>
      </c>
      <c r="G75" s="25" t="s">
        <v>100</v>
      </c>
      <c r="H75" s="24" t="s">
        <v>300</v>
      </c>
      <c r="I75" s="28">
        <v>11.446</v>
      </c>
      <c r="J75" s="24">
        <v>42</v>
      </c>
      <c r="K75" s="24">
        <v>210</v>
      </c>
      <c r="L75" s="30">
        <f>VLOOKUP(G75,'Invulblad normen'!$B$14:$D$18,3,FALSE)</f>
        <v>0</v>
      </c>
      <c r="M75" s="31">
        <f t="shared" si="2"/>
        <v>0</v>
      </c>
      <c r="N75" s="31">
        <f t="shared" si="3"/>
        <v>0</v>
      </c>
    </row>
    <row r="76" spans="1:14" x14ac:dyDescent="0.3">
      <c r="A76" s="24" t="s">
        <v>0</v>
      </c>
      <c r="B76" s="24" t="s">
        <v>111</v>
      </c>
      <c r="C76" s="24" t="s">
        <v>171</v>
      </c>
      <c r="D76" s="24" t="s">
        <v>140</v>
      </c>
      <c r="E76" s="24" t="s">
        <v>194</v>
      </c>
      <c r="F76" s="24">
        <v>2</v>
      </c>
      <c r="G76" s="25" t="s">
        <v>103</v>
      </c>
      <c r="H76" s="24" t="s">
        <v>300</v>
      </c>
      <c r="I76" s="28">
        <v>55.872</v>
      </c>
      <c r="J76" s="24">
        <v>40</v>
      </c>
      <c r="K76" s="24">
        <v>200</v>
      </c>
      <c r="L76" s="30">
        <f>VLOOKUP(G76,'Invulblad normen'!$B$14:$D$18,3,FALSE)</f>
        <v>0</v>
      </c>
      <c r="M76" s="31">
        <f t="shared" si="2"/>
        <v>0</v>
      </c>
      <c r="N76" s="31">
        <f t="shared" si="3"/>
        <v>0</v>
      </c>
    </row>
    <row r="77" spans="1:14" x14ac:dyDescent="0.3">
      <c r="A77" s="24" t="s">
        <v>0</v>
      </c>
      <c r="B77" s="24" t="s">
        <v>111</v>
      </c>
      <c r="C77" s="24" t="s">
        <v>171</v>
      </c>
      <c r="D77" s="24">
        <v>0.2</v>
      </c>
      <c r="E77" s="24" t="s">
        <v>260</v>
      </c>
      <c r="F77" s="24">
        <v>2</v>
      </c>
      <c r="G77" s="25" t="s">
        <v>103</v>
      </c>
      <c r="H77" s="24" t="s">
        <v>300</v>
      </c>
      <c r="I77" s="28">
        <v>55.872</v>
      </c>
      <c r="J77" s="24">
        <v>40</v>
      </c>
      <c r="K77" s="24">
        <v>200</v>
      </c>
      <c r="L77" s="30">
        <f>VLOOKUP(G77,'Invulblad normen'!$B$14:$D$18,3,FALSE)</f>
        <v>0</v>
      </c>
      <c r="M77" s="31">
        <f t="shared" si="2"/>
        <v>0</v>
      </c>
      <c r="N77" s="31">
        <f t="shared" si="3"/>
        <v>0</v>
      </c>
    </row>
    <row r="78" spans="1:14" x14ac:dyDescent="0.3">
      <c r="A78" s="24" t="s">
        <v>0</v>
      </c>
      <c r="B78" s="24" t="s">
        <v>111</v>
      </c>
      <c r="C78" s="24" t="s">
        <v>171</v>
      </c>
      <c r="D78" s="24">
        <v>0.21</v>
      </c>
      <c r="E78" s="24" t="s">
        <v>261</v>
      </c>
      <c r="F78" s="24">
        <v>3</v>
      </c>
      <c r="G78" s="25" t="s">
        <v>97</v>
      </c>
      <c r="H78" s="24" t="s">
        <v>304</v>
      </c>
      <c r="I78" s="28">
        <v>10.67</v>
      </c>
      <c r="J78" s="24">
        <v>40</v>
      </c>
      <c r="K78" s="24">
        <v>200</v>
      </c>
      <c r="L78" s="30">
        <f>VLOOKUP(G78,'Invulblad normen'!$B$14:$D$18,3,FALSE)</f>
        <v>0</v>
      </c>
      <c r="M78" s="31">
        <f t="shared" si="2"/>
        <v>0</v>
      </c>
      <c r="N78" s="31">
        <f t="shared" si="3"/>
        <v>0</v>
      </c>
    </row>
    <row r="79" spans="1:14" x14ac:dyDescent="0.3">
      <c r="A79" s="24" t="s">
        <v>0</v>
      </c>
      <c r="B79" s="24" t="s">
        <v>111</v>
      </c>
      <c r="C79" s="24" t="s">
        <v>171</v>
      </c>
      <c r="D79" s="24">
        <v>0.02</v>
      </c>
      <c r="E79" s="24" t="s">
        <v>177</v>
      </c>
      <c r="F79" s="24">
        <v>1</v>
      </c>
      <c r="G79" s="25" t="s">
        <v>100</v>
      </c>
      <c r="H79" s="24" t="s">
        <v>300</v>
      </c>
      <c r="I79" s="28">
        <v>10.087999999999999</v>
      </c>
      <c r="J79" s="24">
        <v>42</v>
      </c>
      <c r="K79" s="24">
        <v>210</v>
      </c>
      <c r="L79" s="30">
        <f>VLOOKUP(G79,'Invulblad normen'!$B$14:$D$18,3,FALSE)</f>
        <v>0</v>
      </c>
      <c r="M79" s="31">
        <f t="shared" si="2"/>
        <v>0</v>
      </c>
      <c r="N79" s="31">
        <f t="shared" si="3"/>
        <v>0</v>
      </c>
    </row>
    <row r="80" spans="1:14" x14ac:dyDescent="0.3">
      <c r="A80" s="24" t="s">
        <v>0</v>
      </c>
      <c r="B80" s="24" t="s">
        <v>111</v>
      </c>
      <c r="C80" s="24" t="s">
        <v>171</v>
      </c>
      <c r="D80" s="24" t="s">
        <v>141</v>
      </c>
      <c r="E80" s="24" t="s">
        <v>262</v>
      </c>
      <c r="F80" s="24">
        <v>1</v>
      </c>
      <c r="G80" s="25" t="s">
        <v>100</v>
      </c>
      <c r="H80" s="24" t="s">
        <v>300</v>
      </c>
      <c r="I80" s="28">
        <v>28.032999999999998</v>
      </c>
      <c r="J80" s="24">
        <v>42</v>
      </c>
      <c r="K80" s="24">
        <v>210</v>
      </c>
      <c r="L80" s="30">
        <f>VLOOKUP(G80,'Invulblad normen'!$B$14:$D$18,3,FALSE)</f>
        <v>0</v>
      </c>
      <c r="M80" s="31">
        <f t="shared" si="2"/>
        <v>0</v>
      </c>
      <c r="N80" s="31">
        <f t="shared" si="3"/>
        <v>0</v>
      </c>
    </row>
    <row r="81" spans="1:14" x14ac:dyDescent="0.3">
      <c r="A81" s="24" t="s">
        <v>0</v>
      </c>
      <c r="B81" s="24" t="s">
        <v>111</v>
      </c>
      <c r="C81" s="24" t="s">
        <v>171</v>
      </c>
      <c r="D81" s="24" t="s">
        <v>142</v>
      </c>
      <c r="E81" s="24" t="s">
        <v>177</v>
      </c>
      <c r="F81" s="24">
        <v>1</v>
      </c>
      <c r="G81" s="25" t="s">
        <v>100</v>
      </c>
      <c r="H81" s="24" t="s">
        <v>300</v>
      </c>
      <c r="I81" s="28">
        <v>28.323999999999998</v>
      </c>
      <c r="J81" s="24">
        <v>42</v>
      </c>
      <c r="K81" s="24">
        <v>210</v>
      </c>
      <c r="L81" s="30">
        <f>VLOOKUP(G81,'Invulblad normen'!$B$14:$D$18,3,FALSE)</f>
        <v>0</v>
      </c>
      <c r="M81" s="31">
        <f t="shared" si="2"/>
        <v>0</v>
      </c>
      <c r="N81" s="31">
        <f t="shared" si="3"/>
        <v>0</v>
      </c>
    </row>
    <row r="82" spans="1:14" x14ac:dyDescent="0.3">
      <c r="A82" s="24" t="s">
        <v>0</v>
      </c>
      <c r="B82" s="24" t="s">
        <v>111</v>
      </c>
      <c r="C82" s="24" t="s">
        <v>171</v>
      </c>
      <c r="D82" s="24" t="s">
        <v>143</v>
      </c>
      <c r="E82" s="24" t="s">
        <v>263</v>
      </c>
      <c r="F82" s="24">
        <v>1</v>
      </c>
      <c r="G82" s="25" t="s">
        <v>100</v>
      </c>
      <c r="H82" s="24" t="s">
        <v>300</v>
      </c>
      <c r="I82" s="28">
        <v>28.323999999999998</v>
      </c>
      <c r="J82" s="24">
        <v>42</v>
      </c>
      <c r="K82" s="24">
        <v>210</v>
      </c>
      <c r="L82" s="30">
        <f>VLOOKUP(G82,'Invulblad normen'!$B$14:$D$18,3,FALSE)</f>
        <v>0</v>
      </c>
      <c r="M82" s="31">
        <f t="shared" si="2"/>
        <v>0</v>
      </c>
      <c r="N82" s="31">
        <f t="shared" si="3"/>
        <v>0</v>
      </c>
    </row>
    <row r="83" spans="1:14" x14ac:dyDescent="0.3">
      <c r="A83" s="24" t="s">
        <v>0</v>
      </c>
      <c r="B83" s="24" t="s">
        <v>111</v>
      </c>
      <c r="C83" s="24" t="s">
        <v>171</v>
      </c>
      <c r="D83" s="24" t="s">
        <v>144</v>
      </c>
      <c r="E83" s="24" t="s">
        <v>264</v>
      </c>
      <c r="F83" s="24">
        <v>1</v>
      </c>
      <c r="G83" s="25" t="s">
        <v>100</v>
      </c>
      <c r="H83" s="24" t="s">
        <v>300</v>
      </c>
      <c r="I83" s="28">
        <v>28.323999999999998</v>
      </c>
      <c r="J83" s="24">
        <v>42</v>
      </c>
      <c r="K83" s="24">
        <v>210</v>
      </c>
      <c r="L83" s="30">
        <f>VLOOKUP(G83,'Invulblad normen'!$B$14:$D$18,3,FALSE)</f>
        <v>0</v>
      </c>
      <c r="M83" s="31">
        <f t="shared" si="2"/>
        <v>0</v>
      </c>
      <c r="N83" s="31">
        <f t="shared" si="3"/>
        <v>0</v>
      </c>
    </row>
    <row r="84" spans="1:14" x14ac:dyDescent="0.3">
      <c r="A84" s="24" t="s">
        <v>0</v>
      </c>
      <c r="B84" s="24" t="s">
        <v>111</v>
      </c>
      <c r="C84" s="24" t="s">
        <v>171</v>
      </c>
      <c r="D84" s="24" t="s">
        <v>145</v>
      </c>
      <c r="E84" s="24" t="s">
        <v>265</v>
      </c>
      <c r="F84" s="24">
        <v>1</v>
      </c>
      <c r="G84" s="25" t="s">
        <v>100</v>
      </c>
      <c r="H84" s="24" t="s">
        <v>300</v>
      </c>
      <c r="I84" s="28">
        <v>28.323999999999998</v>
      </c>
      <c r="J84" s="24">
        <v>42</v>
      </c>
      <c r="K84" s="24">
        <v>210</v>
      </c>
      <c r="L84" s="30">
        <f>VLOOKUP(G84,'Invulblad normen'!$B$14:$D$18,3,FALSE)</f>
        <v>0</v>
      </c>
      <c r="M84" s="31">
        <f t="shared" si="2"/>
        <v>0</v>
      </c>
      <c r="N84" s="31">
        <f t="shared" si="3"/>
        <v>0</v>
      </c>
    </row>
    <row r="85" spans="1:14" x14ac:dyDescent="0.3">
      <c r="A85" s="24" t="s">
        <v>0</v>
      </c>
      <c r="B85" s="24" t="s">
        <v>111</v>
      </c>
      <c r="C85" s="24" t="s">
        <v>171</v>
      </c>
      <c r="D85" s="24" t="s">
        <v>146</v>
      </c>
      <c r="E85" s="24" t="s">
        <v>266</v>
      </c>
      <c r="F85" s="24">
        <v>1</v>
      </c>
      <c r="G85" s="25" t="s">
        <v>100</v>
      </c>
      <c r="H85" s="24" t="s">
        <v>300</v>
      </c>
      <c r="I85" s="28">
        <v>28.323999999999998</v>
      </c>
      <c r="J85" s="24">
        <v>42</v>
      </c>
      <c r="K85" s="24">
        <v>210</v>
      </c>
      <c r="L85" s="30">
        <f>VLOOKUP(G85,'Invulblad normen'!$B$14:$D$18,3,FALSE)</f>
        <v>0</v>
      </c>
      <c r="M85" s="31">
        <f t="shared" si="2"/>
        <v>0</v>
      </c>
      <c r="N85" s="31">
        <f t="shared" si="3"/>
        <v>0</v>
      </c>
    </row>
    <row r="86" spans="1:14" x14ac:dyDescent="0.3">
      <c r="A86" s="24" t="s">
        <v>0</v>
      </c>
      <c r="B86" s="24" t="s">
        <v>111</v>
      </c>
      <c r="C86" s="24" t="s">
        <v>171</v>
      </c>
      <c r="D86" s="24">
        <v>1.01</v>
      </c>
      <c r="E86" s="24" t="s">
        <v>267</v>
      </c>
      <c r="F86" s="24">
        <v>1</v>
      </c>
      <c r="G86" s="25" t="s">
        <v>100</v>
      </c>
      <c r="H86" s="24" t="s">
        <v>300</v>
      </c>
      <c r="I86" s="28">
        <v>68.385000000000005</v>
      </c>
      <c r="J86" s="24">
        <v>42</v>
      </c>
      <c r="K86" s="24">
        <v>210</v>
      </c>
      <c r="L86" s="30">
        <f>VLOOKUP(G86,'Invulblad normen'!$B$14:$D$18,3,FALSE)</f>
        <v>0</v>
      </c>
      <c r="M86" s="31">
        <f t="shared" si="2"/>
        <v>0</v>
      </c>
      <c r="N86" s="31">
        <f t="shared" si="3"/>
        <v>0</v>
      </c>
    </row>
    <row r="87" spans="1:14" x14ac:dyDescent="0.3">
      <c r="A87" s="24" t="s">
        <v>0</v>
      </c>
      <c r="B87" s="24" t="s">
        <v>111</v>
      </c>
      <c r="C87" s="24" t="s">
        <v>171</v>
      </c>
      <c r="D87" s="24">
        <v>1.02</v>
      </c>
      <c r="E87" s="24" t="s">
        <v>268</v>
      </c>
      <c r="F87" s="24">
        <v>3</v>
      </c>
      <c r="G87" s="25" t="s">
        <v>97</v>
      </c>
      <c r="H87" s="24" t="s">
        <v>304</v>
      </c>
      <c r="I87" s="28">
        <v>17.266000000000002</v>
      </c>
      <c r="J87" s="24">
        <v>40</v>
      </c>
      <c r="K87" s="24">
        <v>200</v>
      </c>
      <c r="L87" s="30">
        <f>VLOOKUP(G87,'Invulblad normen'!$B$14:$D$18,3,FALSE)</f>
        <v>0</v>
      </c>
      <c r="M87" s="31">
        <f t="shared" si="2"/>
        <v>0</v>
      </c>
      <c r="N87" s="31">
        <f t="shared" si="3"/>
        <v>0</v>
      </c>
    </row>
    <row r="88" spans="1:14" ht="43.2" x14ac:dyDescent="0.3">
      <c r="A88" s="24" t="s">
        <v>0</v>
      </c>
      <c r="B88" s="24" t="s">
        <v>111</v>
      </c>
      <c r="C88" s="24" t="s">
        <v>171</v>
      </c>
      <c r="D88" s="24" t="s">
        <v>147</v>
      </c>
      <c r="E88" s="24" t="s">
        <v>189</v>
      </c>
      <c r="F88" s="24">
        <v>5</v>
      </c>
      <c r="G88" s="26" t="s">
        <v>107</v>
      </c>
      <c r="H88" s="24" t="s">
        <v>300</v>
      </c>
      <c r="I88" s="28">
        <v>315.92899999999997</v>
      </c>
      <c r="J88" s="24">
        <v>40</v>
      </c>
      <c r="K88" s="24">
        <v>200</v>
      </c>
      <c r="L88" s="30">
        <f>VLOOKUP(G88,'Invulblad normen'!$B$14:$D$18,3,FALSE)</f>
        <v>0</v>
      </c>
      <c r="M88" s="31">
        <f t="shared" si="2"/>
        <v>0</v>
      </c>
      <c r="N88" s="31">
        <f t="shared" si="3"/>
        <v>0</v>
      </c>
    </row>
    <row r="89" spans="1:14" x14ac:dyDescent="0.3">
      <c r="A89" s="24" t="s">
        <v>0</v>
      </c>
      <c r="B89" s="24" t="s">
        <v>111</v>
      </c>
      <c r="C89" s="24" t="s">
        <v>171</v>
      </c>
      <c r="D89" s="24" t="s">
        <v>148</v>
      </c>
      <c r="E89" s="24" t="s">
        <v>269</v>
      </c>
      <c r="F89" s="24">
        <v>2</v>
      </c>
      <c r="G89" s="25" t="s">
        <v>103</v>
      </c>
      <c r="H89" s="24" t="s">
        <v>300</v>
      </c>
      <c r="I89" s="28">
        <v>24.541</v>
      </c>
      <c r="J89" s="24">
        <v>40</v>
      </c>
      <c r="K89" s="24">
        <v>200</v>
      </c>
      <c r="L89" s="30">
        <f>VLOOKUP(G89,'Invulblad normen'!$B$14:$D$18,3,FALSE)</f>
        <v>0</v>
      </c>
      <c r="M89" s="31">
        <f t="shared" si="2"/>
        <v>0</v>
      </c>
      <c r="N89" s="31">
        <f t="shared" si="3"/>
        <v>0</v>
      </c>
    </row>
    <row r="90" spans="1:14" x14ac:dyDescent="0.3">
      <c r="A90" s="24" t="s">
        <v>0</v>
      </c>
      <c r="B90" s="24" t="s">
        <v>111</v>
      </c>
      <c r="C90" s="24" t="s">
        <v>171</v>
      </c>
      <c r="D90" s="24">
        <v>1.03</v>
      </c>
      <c r="E90" s="24" t="s">
        <v>270</v>
      </c>
      <c r="F90" s="24">
        <v>2</v>
      </c>
      <c r="G90" s="25" t="s">
        <v>103</v>
      </c>
      <c r="H90" s="24" t="s">
        <v>300</v>
      </c>
      <c r="I90" s="28">
        <v>110.289</v>
      </c>
      <c r="J90" s="24">
        <v>40</v>
      </c>
      <c r="K90" s="24">
        <v>200</v>
      </c>
      <c r="L90" s="30">
        <f>VLOOKUP(G90,'Invulblad normen'!$B$14:$D$18,3,FALSE)</f>
        <v>0</v>
      </c>
      <c r="M90" s="31">
        <f t="shared" si="2"/>
        <v>0</v>
      </c>
      <c r="N90" s="31">
        <f t="shared" si="3"/>
        <v>0</v>
      </c>
    </row>
    <row r="91" spans="1:14" x14ac:dyDescent="0.3">
      <c r="A91" s="24" t="s">
        <v>0</v>
      </c>
      <c r="B91" s="24" t="s">
        <v>111</v>
      </c>
      <c r="C91" s="24" t="s">
        <v>171</v>
      </c>
      <c r="D91" s="24">
        <v>1.05</v>
      </c>
      <c r="E91" s="24" t="s">
        <v>270</v>
      </c>
      <c r="F91" s="24">
        <v>2</v>
      </c>
      <c r="G91" s="25" t="s">
        <v>103</v>
      </c>
      <c r="H91" s="24" t="s">
        <v>300</v>
      </c>
      <c r="I91" s="28">
        <v>112.423</v>
      </c>
      <c r="J91" s="24">
        <v>40</v>
      </c>
      <c r="K91" s="24">
        <v>200</v>
      </c>
      <c r="L91" s="30">
        <f>VLOOKUP(G91,'Invulblad normen'!$B$14:$D$18,3,FALSE)</f>
        <v>0</v>
      </c>
      <c r="M91" s="31">
        <f t="shared" si="2"/>
        <v>0</v>
      </c>
      <c r="N91" s="31">
        <f t="shared" si="3"/>
        <v>0</v>
      </c>
    </row>
    <row r="92" spans="1:14" x14ac:dyDescent="0.3">
      <c r="A92" s="24" t="s">
        <v>0</v>
      </c>
      <c r="B92" s="24" t="s">
        <v>111</v>
      </c>
      <c r="C92" s="24" t="s">
        <v>171</v>
      </c>
      <c r="D92" s="24"/>
      <c r="E92" s="24" t="s">
        <v>271</v>
      </c>
      <c r="F92" s="24">
        <v>1</v>
      </c>
      <c r="G92" s="25" t="s">
        <v>100</v>
      </c>
      <c r="H92" s="24" t="s">
        <v>300</v>
      </c>
      <c r="I92" s="28">
        <v>27.645</v>
      </c>
      <c r="J92" s="24">
        <v>42</v>
      </c>
      <c r="K92" s="24">
        <v>210</v>
      </c>
      <c r="L92" s="30">
        <f>VLOOKUP(G92,'Invulblad normen'!$B$14:$D$18,3,FALSE)</f>
        <v>0</v>
      </c>
      <c r="M92" s="31">
        <f t="shared" si="2"/>
        <v>0</v>
      </c>
      <c r="N92" s="31">
        <f t="shared" si="3"/>
        <v>0</v>
      </c>
    </row>
    <row r="93" spans="1:14" x14ac:dyDescent="0.3">
      <c r="A93" s="24" t="s">
        <v>0</v>
      </c>
      <c r="B93" s="24" t="s">
        <v>111</v>
      </c>
      <c r="C93" s="24" t="s">
        <v>172</v>
      </c>
      <c r="D93" s="24">
        <v>1.2</v>
      </c>
      <c r="E93" s="24" t="s">
        <v>272</v>
      </c>
      <c r="F93" s="24">
        <v>1</v>
      </c>
      <c r="G93" s="25" t="s">
        <v>100</v>
      </c>
      <c r="H93" s="24" t="s">
        <v>300</v>
      </c>
      <c r="I93" s="28">
        <v>45.880999999999993</v>
      </c>
      <c r="J93" s="24">
        <v>42</v>
      </c>
      <c r="K93" s="24">
        <v>210</v>
      </c>
      <c r="L93" s="30">
        <f>VLOOKUP(G93,'Invulblad normen'!$B$14:$D$18,3,FALSE)</f>
        <v>0</v>
      </c>
      <c r="M93" s="31">
        <f t="shared" si="2"/>
        <v>0</v>
      </c>
      <c r="N93" s="31">
        <f t="shared" si="3"/>
        <v>0</v>
      </c>
    </row>
    <row r="94" spans="1:14" x14ac:dyDescent="0.3">
      <c r="A94" s="24" t="s">
        <v>0</v>
      </c>
      <c r="B94" s="24" t="s">
        <v>111</v>
      </c>
      <c r="C94" s="24" t="s">
        <v>172</v>
      </c>
      <c r="D94" s="24" t="s">
        <v>149</v>
      </c>
      <c r="E94" s="24" t="s">
        <v>273</v>
      </c>
      <c r="F94" s="24">
        <v>2</v>
      </c>
      <c r="G94" s="25" t="s">
        <v>103</v>
      </c>
      <c r="H94" s="24" t="s">
        <v>300</v>
      </c>
      <c r="I94" s="28">
        <v>45.880999999999993</v>
      </c>
      <c r="J94" s="24">
        <v>40</v>
      </c>
      <c r="K94" s="24">
        <v>200</v>
      </c>
      <c r="L94" s="30">
        <f>VLOOKUP(G94,'Invulblad normen'!$B$14:$D$18,3,FALSE)</f>
        <v>0</v>
      </c>
      <c r="M94" s="31">
        <f t="shared" si="2"/>
        <v>0</v>
      </c>
      <c r="N94" s="31">
        <f t="shared" si="3"/>
        <v>0</v>
      </c>
    </row>
    <row r="95" spans="1:14" x14ac:dyDescent="0.3">
      <c r="A95" s="24" t="s">
        <v>0</v>
      </c>
      <c r="B95" s="24" t="s">
        <v>111</v>
      </c>
      <c r="C95" s="24" t="s">
        <v>172</v>
      </c>
      <c r="D95" s="24" t="s">
        <v>150</v>
      </c>
      <c r="E95" s="24" t="s">
        <v>273</v>
      </c>
      <c r="F95" s="24">
        <v>2</v>
      </c>
      <c r="G95" s="25" t="s">
        <v>103</v>
      </c>
      <c r="H95" s="24" t="s">
        <v>300</v>
      </c>
      <c r="I95" s="28">
        <v>45.880999999999993</v>
      </c>
      <c r="J95" s="24">
        <v>40</v>
      </c>
      <c r="K95" s="24">
        <v>200</v>
      </c>
      <c r="L95" s="30">
        <f>VLOOKUP(G95,'Invulblad normen'!$B$14:$D$18,3,FALSE)</f>
        <v>0</v>
      </c>
      <c r="M95" s="31">
        <f t="shared" si="2"/>
        <v>0</v>
      </c>
      <c r="N95" s="31">
        <f t="shared" si="3"/>
        <v>0</v>
      </c>
    </row>
    <row r="96" spans="1:14" x14ac:dyDescent="0.3">
      <c r="A96" s="24" t="s">
        <v>0</v>
      </c>
      <c r="B96" s="24" t="s">
        <v>111</v>
      </c>
      <c r="C96" s="24" t="s">
        <v>172</v>
      </c>
      <c r="D96" s="24" t="s">
        <v>151</v>
      </c>
      <c r="E96" s="24" t="s">
        <v>273</v>
      </c>
      <c r="F96" s="24">
        <v>2</v>
      </c>
      <c r="G96" s="25" t="s">
        <v>103</v>
      </c>
      <c r="H96" s="24" t="s">
        <v>300</v>
      </c>
      <c r="I96" s="28">
        <v>45.880999999999993</v>
      </c>
      <c r="J96" s="24">
        <v>40</v>
      </c>
      <c r="K96" s="24">
        <v>200</v>
      </c>
      <c r="L96" s="30">
        <f>VLOOKUP(G96,'Invulblad normen'!$B$14:$D$18,3,FALSE)</f>
        <v>0</v>
      </c>
      <c r="M96" s="31">
        <f t="shared" si="2"/>
        <v>0</v>
      </c>
      <c r="N96" s="31">
        <f t="shared" si="3"/>
        <v>0</v>
      </c>
    </row>
    <row r="97" spans="1:14" x14ac:dyDescent="0.3">
      <c r="A97" s="24" t="s">
        <v>0</v>
      </c>
      <c r="B97" s="24" t="s">
        <v>111</v>
      </c>
      <c r="C97" s="24" t="s">
        <v>172</v>
      </c>
      <c r="D97" s="24" t="s">
        <v>152</v>
      </c>
      <c r="E97" s="24" t="s">
        <v>273</v>
      </c>
      <c r="F97" s="24">
        <v>2</v>
      </c>
      <c r="G97" s="25" t="s">
        <v>103</v>
      </c>
      <c r="H97" s="24" t="s">
        <v>300</v>
      </c>
      <c r="I97" s="28">
        <v>44.329000000000001</v>
      </c>
      <c r="J97" s="24">
        <v>40</v>
      </c>
      <c r="K97" s="24">
        <v>200</v>
      </c>
      <c r="L97" s="30">
        <f>VLOOKUP(G97,'Invulblad normen'!$B$14:$D$18,3,FALSE)</f>
        <v>0</v>
      </c>
      <c r="M97" s="31">
        <f t="shared" si="2"/>
        <v>0</v>
      </c>
      <c r="N97" s="31">
        <f t="shared" si="3"/>
        <v>0</v>
      </c>
    </row>
    <row r="98" spans="1:14" x14ac:dyDescent="0.3">
      <c r="A98" s="24" t="s">
        <v>0</v>
      </c>
      <c r="B98" s="24" t="s">
        <v>111</v>
      </c>
      <c r="C98" s="24" t="s">
        <v>172</v>
      </c>
      <c r="D98" s="24" t="s">
        <v>153</v>
      </c>
      <c r="E98" s="24" t="s">
        <v>274</v>
      </c>
      <c r="F98" s="24">
        <v>2</v>
      </c>
      <c r="G98" s="25" t="s">
        <v>103</v>
      </c>
      <c r="H98" s="24" t="s">
        <v>300</v>
      </c>
      <c r="I98" s="28">
        <v>97.194000000000003</v>
      </c>
      <c r="J98" s="24">
        <v>40</v>
      </c>
      <c r="K98" s="24">
        <v>200</v>
      </c>
      <c r="L98" s="30">
        <f>VLOOKUP(G98,'Invulblad normen'!$B$14:$D$18,3,FALSE)</f>
        <v>0</v>
      </c>
      <c r="M98" s="31">
        <f t="shared" si="2"/>
        <v>0</v>
      </c>
      <c r="N98" s="31">
        <f t="shared" si="3"/>
        <v>0</v>
      </c>
    </row>
    <row r="99" spans="1:14" x14ac:dyDescent="0.3">
      <c r="A99" s="24" t="s">
        <v>0</v>
      </c>
      <c r="B99" s="24" t="s">
        <v>111</v>
      </c>
      <c r="C99" s="24" t="s">
        <v>172</v>
      </c>
      <c r="D99" s="24" t="s">
        <v>154</v>
      </c>
      <c r="E99" s="24" t="s">
        <v>274</v>
      </c>
      <c r="F99" s="24">
        <v>2</v>
      </c>
      <c r="G99" s="25" t="s">
        <v>103</v>
      </c>
      <c r="H99" s="24" t="s">
        <v>300</v>
      </c>
      <c r="I99" s="28">
        <v>20.661000000000001</v>
      </c>
      <c r="J99" s="24">
        <v>40</v>
      </c>
      <c r="K99" s="24">
        <v>200</v>
      </c>
      <c r="L99" s="30">
        <f>VLOOKUP(G99,'Invulblad normen'!$B$14:$D$18,3,FALSE)</f>
        <v>0</v>
      </c>
      <c r="M99" s="31">
        <f t="shared" si="2"/>
        <v>0</v>
      </c>
      <c r="N99" s="31">
        <f t="shared" si="3"/>
        <v>0</v>
      </c>
    </row>
    <row r="100" spans="1:14" x14ac:dyDescent="0.3">
      <c r="A100" s="24" t="s">
        <v>0</v>
      </c>
      <c r="B100" s="24" t="s">
        <v>111</v>
      </c>
      <c r="C100" s="24" t="s">
        <v>172</v>
      </c>
      <c r="D100" s="24" t="s">
        <v>155</v>
      </c>
      <c r="E100" s="24" t="s">
        <v>275</v>
      </c>
      <c r="F100" s="24">
        <v>3</v>
      </c>
      <c r="G100" s="25" t="s">
        <v>97</v>
      </c>
      <c r="H100" s="24" t="s">
        <v>304</v>
      </c>
      <c r="I100" s="28">
        <v>10.67</v>
      </c>
      <c r="J100" s="24">
        <v>40</v>
      </c>
      <c r="K100" s="24">
        <v>200</v>
      </c>
      <c r="L100" s="30">
        <f>VLOOKUP(G100,'Invulblad normen'!$B$14:$D$18,3,FALSE)</f>
        <v>0</v>
      </c>
      <c r="M100" s="31">
        <f t="shared" si="2"/>
        <v>0</v>
      </c>
      <c r="N100" s="31">
        <f t="shared" si="3"/>
        <v>0</v>
      </c>
    </row>
    <row r="101" spans="1:14" x14ac:dyDescent="0.3">
      <c r="A101" s="24" t="s">
        <v>0</v>
      </c>
      <c r="B101" s="24" t="s">
        <v>111</v>
      </c>
      <c r="C101" s="24" t="s">
        <v>172</v>
      </c>
      <c r="D101" s="24" t="s">
        <v>156</v>
      </c>
      <c r="E101" s="24" t="s">
        <v>276</v>
      </c>
      <c r="F101" s="24">
        <v>1</v>
      </c>
      <c r="G101" s="25" t="s">
        <v>100</v>
      </c>
      <c r="H101" s="24" t="s">
        <v>300</v>
      </c>
      <c r="I101" s="28">
        <v>14.356</v>
      </c>
      <c r="J101" s="24">
        <v>42</v>
      </c>
      <c r="K101" s="24">
        <v>210</v>
      </c>
      <c r="L101" s="30">
        <f>VLOOKUP(G101,'Invulblad normen'!$B$14:$D$18,3,FALSE)</f>
        <v>0</v>
      </c>
      <c r="M101" s="31">
        <f t="shared" si="2"/>
        <v>0</v>
      </c>
      <c r="N101" s="31">
        <f t="shared" si="3"/>
        <v>0</v>
      </c>
    </row>
    <row r="102" spans="1:14" x14ac:dyDescent="0.3">
      <c r="A102" s="24" t="s">
        <v>0</v>
      </c>
      <c r="B102" s="24" t="s">
        <v>111</v>
      </c>
      <c r="C102" s="24" t="s">
        <v>172</v>
      </c>
      <c r="D102" s="24">
        <v>2.0099999999999998</v>
      </c>
      <c r="E102" s="24" t="s">
        <v>276</v>
      </c>
      <c r="F102" s="24">
        <v>1</v>
      </c>
      <c r="G102" s="25" t="s">
        <v>100</v>
      </c>
      <c r="H102" s="24" t="s">
        <v>300</v>
      </c>
      <c r="I102" s="28">
        <v>14.356</v>
      </c>
      <c r="J102" s="24">
        <v>42</v>
      </c>
      <c r="K102" s="24">
        <v>210</v>
      </c>
      <c r="L102" s="30">
        <f>VLOOKUP(G102,'Invulblad normen'!$B$14:$D$18,3,FALSE)</f>
        <v>0</v>
      </c>
      <c r="M102" s="31">
        <f t="shared" si="2"/>
        <v>0</v>
      </c>
      <c r="N102" s="31">
        <f t="shared" si="3"/>
        <v>0</v>
      </c>
    </row>
    <row r="103" spans="1:14" x14ac:dyDescent="0.3">
      <c r="A103" s="24" t="s">
        <v>0</v>
      </c>
      <c r="B103" s="24" t="s">
        <v>111</v>
      </c>
      <c r="C103" s="24" t="s">
        <v>172</v>
      </c>
      <c r="D103" s="24"/>
      <c r="E103" s="24" t="s">
        <v>277</v>
      </c>
      <c r="F103" s="24">
        <v>2</v>
      </c>
      <c r="G103" s="25" t="s">
        <v>103</v>
      </c>
      <c r="H103" s="24" t="s">
        <v>300</v>
      </c>
      <c r="I103" s="28">
        <v>43.164999999999999</v>
      </c>
      <c r="J103" s="24">
        <v>40</v>
      </c>
      <c r="K103" s="24">
        <v>200</v>
      </c>
      <c r="L103" s="30">
        <f>VLOOKUP(G103,'Invulblad normen'!$B$14:$D$18,3,FALSE)</f>
        <v>0</v>
      </c>
      <c r="M103" s="31">
        <f t="shared" si="2"/>
        <v>0</v>
      </c>
      <c r="N103" s="31">
        <f t="shared" si="3"/>
        <v>0</v>
      </c>
    </row>
    <row r="104" spans="1:14" x14ac:dyDescent="0.3">
      <c r="A104" s="24" t="s">
        <v>0</v>
      </c>
      <c r="B104" s="24" t="s">
        <v>111</v>
      </c>
      <c r="C104" s="24" t="s">
        <v>172</v>
      </c>
      <c r="D104" s="24"/>
      <c r="E104" s="24" t="s">
        <v>278</v>
      </c>
      <c r="F104" s="24">
        <v>2</v>
      </c>
      <c r="G104" s="25" t="s">
        <v>103</v>
      </c>
      <c r="H104" s="24" t="s">
        <v>300</v>
      </c>
      <c r="I104" s="28">
        <v>103.30499999999999</v>
      </c>
      <c r="J104" s="24">
        <v>40</v>
      </c>
      <c r="K104" s="24">
        <v>200</v>
      </c>
      <c r="L104" s="30">
        <f>VLOOKUP(G104,'Invulblad normen'!$B$14:$D$18,3,FALSE)</f>
        <v>0</v>
      </c>
      <c r="M104" s="31">
        <f t="shared" si="2"/>
        <v>0</v>
      </c>
      <c r="N104" s="31">
        <f t="shared" si="3"/>
        <v>0</v>
      </c>
    </row>
    <row r="105" spans="1:14" x14ac:dyDescent="0.3">
      <c r="A105" s="24" t="s">
        <v>0</v>
      </c>
      <c r="B105" s="24" t="s">
        <v>111</v>
      </c>
      <c r="C105" s="24" t="s">
        <v>172</v>
      </c>
      <c r="D105" s="24">
        <v>2.2000000000000002</v>
      </c>
      <c r="E105" s="24" t="s">
        <v>278</v>
      </c>
      <c r="F105" s="24">
        <v>2</v>
      </c>
      <c r="G105" s="25" t="s">
        <v>103</v>
      </c>
      <c r="H105" s="24" t="s">
        <v>302</v>
      </c>
      <c r="I105" s="28">
        <v>40.837000000000003</v>
      </c>
      <c r="J105" s="24">
        <v>40</v>
      </c>
      <c r="K105" s="24">
        <v>200</v>
      </c>
      <c r="L105" s="30">
        <f>VLOOKUP(G105,'Invulblad normen'!$B$14:$D$18,3,FALSE)</f>
        <v>0</v>
      </c>
      <c r="M105" s="31">
        <f t="shared" si="2"/>
        <v>0</v>
      </c>
      <c r="N105" s="31">
        <f t="shared" si="3"/>
        <v>0</v>
      </c>
    </row>
    <row r="106" spans="1:14" x14ac:dyDescent="0.3">
      <c r="A106" s="24" t="s">
        <v>0</v>
      </c>
      <c r="B106" s="24" t="s">
        <v>111</v>
      </c>
      <c r="C106" s="24" t="s">
        <v>172</v>
      </c>
      <c r="D106" s="24">
        <v>2.21</v>
      </c>
      <c r="E106" s="24" t="s">
        <v>279</v>
      </c>
      <c r="F106" s="24" t="s">
        <v>296</v>
      </c>
      <c r="G106" s="24"/>
      <c r="H106" s="24" t="s">
        <v>300</v>
      </c>
      <c r="I106" s="28">
        <v>0</v>
      </c>
      <c r="J106" s="24"/>
      <c r="K106" s="24">
        <v>0</v>
      </c>
      <c r="L106" s="30"/>
      <c r="M106" s="31">
        <f t="shared" si="2"/>
        <v>0</v>
      </c>
      <c r="N106" s="31"/>
    </row>
    <row r="107" spans="1:14" x14ac:dyDescent="0.3">
      <c r="A107" s="24" t="s">
        <v>0</v>
      </c>
      <c r="B107" s="24" t="s">
        <v>111</v>
      </c>
      <c r="C107" s="24" t="s">
        <v>172</v>
      </c>
      <c r="D107" s="24">
        <v>2.2200000000000002</v>
      </c>
      <c r="E107" s="24" t="s">
        <v>280</v>
      </c>
      <c r="F107" s="24">
        <v>2</v>
      </c>
      <c r="G107" s="25" t="s">
        <v>103</v>
      </c>
      <c r="H107" s="24" t="s">
        <v>305</v>
      </c>
      <c r="I107" s="28">
        <v>168.97399999999999</v>
      </c>
      <c r="J107" s="24">
        <v>40</v>
      </c>
      <c r="K107" s="24">
        <v>200</v>
      </c>
      <c r="L107" s="30">
        <f>VLOOKUP(G107,'Invulblad normen'!$B$14:$D$18,3,FALSE)</f>
        <v>0</v>
      </c>
      <c r="M107" s="31">
        <f t="shared" si="2"/>
        <v>0</v>
      </c>
      <c r="N107" s="31">
        <f t="shared" si="3"/>
        <v>0</v>
      </c>
    </row>
    <row r="108" spans="1:14" x14ac:dyDescent="0.3">
      <c r="A108" s="24" t="s">
        <v>0</v>
      </c>
      <c r="B108" s="24" t="s">
        <v>111</v>
      </c>
      <c r="C108" s="24" t="s">
        <v>172</v>
      </c>
      <c r="D108" s="24">
        <v>2.23</v>
      </c>
      <c r="E108" s="24" t="s">
        <v>281</v>
      </c>
      <c r="F108" s="24">
        <v>1</v>
      </c>
      <c r="G108" s="25" t="s">
        <v>100</v>
      </c>
      <c r="H108" s="24" t="s">
        <v>302</v>
      </c>
      <c r="I108" s="28">
        <v>73.429000000000002</v>
      </c>
      <c r="J108" s="24">
        <v>42</v>
      </c>
      <c r="K108" s="24">
        <v>210</v>
      </c>
      <c r="L108" s="30">
        <f>VLOOKUP(G108,'Invulblad normen'!$B$14:$D$18,3,FALSE)</f>
        <v>0</v>
      </c>
      <c r="M108" s="31">
        <f t="shared" si="2"/>
        <v>0</v>
      </c>
      <c r="N108" s="31">
        <f t="shared" si="3"/>
        <v>0</v>
      </c>
    </row>
    <row r="109" spans="1:14" ht="43.2" x14ac:dyDescent="0.3">
      <c r="A109" s="24" t="s">
        <v>0</v>
      </c>
      <c r="B109" s="24" t="s">
        <v>111</v>
      </c>
      <c r="C109" s="24" t="s">
        <v>172</v>
      </c>
      <c r="D109" s="24">
        <v>2.2400000000000002</v>
      </c>
      <c r="E109" s="24" t="s">
        <v>282</v>
      </c>
      <c r="F109" s="24">
        <v>5</v>
      </c>
      <c r="G109" s="26" t="s">
        <v>107</v>
      </c>
      <c r="H109" s="24" t="s">
        <v>300</v>
      </c>
      <c r="I109" s="28">
        <v>219.41399999999999</v>
      </c>
      <c r="J109" s="24">
        <v>40</v>
      </c>
      <c r="K109" s="24">
        <v>200</v>
      </c>
      <c r="L109" s="30">
        <f>VLOOKUP(G109,'Invulblad normen'!$B$14:$D$18,3,FALSE)</f>
        <v>0</v>
      </c>
      <c r="M109" s="31">
        <f t="shared" si="2"/>
        <v>0</v>
      </c>
      <c r="N109" s="31">
        <f t="shared" si="3"/>
        <v>0</v>
      </c>
    </row>
    <row r="110" spans="1:14" x14ac:dyDescent="0.3">
      <c r="A110" s="24" t="s">
        <v>0</v>
      </c>
      <c r="B110" s="24" t="s">
        <v>111</v>
      </c>
      <c r="C110" s="24" t="s">
        <v>172</v>
      </c>
      <c r="D110" s="24" t="s">
        <v>157</v>
      </c>
      <c r="E110" s="24" t="s">
        <v>283</v>
      </c>
      <c r="F110" s="24">
        <v>3</v>
      </c>
      <c r="G110" s="25" t="s">
        <v>97</v>
      </c>
      <c r="H110" s="24" t="s">
        <v>304</v>
      </c>
      <c r="I110" s="28">
        <v>16.489999999999998</v>
      </c>
      <c r="J110" s="24">
        <v>40</v>
      </c>
      <c r="K110" s="24">
        <v>200</v>
      </c>
      <c r="L110" s="30">
        <f>VLOOKUP(G110,'Invulblad normen'!$B$14:$D$18,3,FALSE)</f>
        <v>0</v>
      </c>
      <c r="M110" s="31">
        <f t="shared" si="2"/>
        <v>0</v>
      </c>
      <c r="N110" s="31">
        <f t="shared" si="3"/>
        <v>0</v>
      </c>
    </row>
    <row r="111" spans="1:14" x14ac:dyDescent="0.3">
      <c r="A111" s="24" t="s">
        <v>0</v>
      </c>
      <c r="B111" s="24" t="s">
        <v>111</v>
      </c>
      <c r="C111" s="24" t="s">
        <v>172</v>
      </c>
      <c r="D111" s="24">
        <v>3.01</v>
      </c>
      <c r="E111" s="24" t="s">
        <v>284</v>
      </c>
      <c r="F111" s="24">
        <v>3</v>
      </c>
      <c r="G111" s="25" t="s">
        <v>97</v>
      </c>
      <c r="H111" s="24" t="s">
        <v>304</v>
      </c>
      <c r="I111" s="28">
        <v>16.974999999999998</v>
      </c>
      <c r="J111" s="24">
        <v>40</v>
      </c>
      <c r="K111" s="24">
        <v>200</v>
      </c>
      <c r="L111" s="30">
        <f>VLOOKUP(G111,'Invulblad normen'!$B$14:$D$18,3,FALSE)</f>
        <v>0</v>
      </c>
      <c r="M111" s="31">
        <f t="shared" si="2"/>
        <v>0</v>
      </c>
      <c r="N111" s="31">
        <f t="shared" si="3"/>
        <v>0</v>
      </c>
    </row>
    <row r="112" spans="1:14" x14ac:dyDescent="0.3">
      <c r="A112" s="24" t="s">
        <v>0</v>
      </c>
      <c r="B112" s="24" t="s">
        <v>111</v>
      </c>
      <c r="C112" s="24" t="s">
        <v>172</v>
      </c>
      <c r="D112" s="24">
        <v>3.02</v>
      </c>
      <c r="E112" s="24" t="s">
        <v>285</v>
      </c>
      <c r="F112" s="24">
        <v>2</v>
      </c>
      <c r="G112" s="25" t="s">
        <v>103</v>
      </c>
      <c r="H112" s="24" t="s">
        <v>300</v>
      </c>
      <c r="I112" s="28">
        <v>110.289</v>
      </c>
      <c r="J112" s="24">
        <v>40</v>
      </c>
      <c r="K112" s="24">
        <v>200</v>
      </c>
      <c r="L112" s="30">
        <f>VLOOKUP(G112,'Invulblad normen'!$B$14:$D$18,3,FALSE)</f>
        <v>0</v>
      </c>
      <c r="M112" s="31">
        <f t="shared" si="2"/>
        <v>0</v>
      </c>
      <c r="N112" s="31">
        <f t="shared" si="3"/>
        <v>0</v>
      </c>
    </row>
    <row r="113" spans="1:14" x14ac:dyDescent="0.3">
      <c r="A113" s="24" t="s">
        <v>0</v>
      </c>
      <c r="B113" s="24" t="s">
        <v>111</v>
      </c>
      <c r="C113" s="24" t="s">
        <v>172</v>
      </c>
      <c r="D113" s="24">
        <v>3.03</v>
      </c>
      <c r="E113" s="24" t="s">
        <v>285</v>
      </c>
      <c r="F113" s="24">
        <v>2</v>
      </c>
      <c r="G113" s="25" t="s">
        <v>103</v>
      </c>
      <c r="H113" s="24" t="s">
        <v>300</v>
      </c>
      <c r="I113" s="28">
        <v>112.423</v>
      </c>
      <c r="J113" s="24">
        <v>40</v>
      </c>
      <c r="K113" s="24">
        <v>200</v>
      </c>
      <c r="L113" s="30">
        <f>VLOOKUP(G113,'Invulblad normen'!$B$14:$D$18,3,FALSE)</f>
        <v>0</v>
      </c>
      <c r="M113" s="31">
        <f t="shared" si="2"/>
        <v>0</v>
      </c>
      <c r="N113" s="31">
        <f t="shared" si="3"/>
        <v>0</v>
      </c>
    </row>
    <row r="114" spans="1:14" x14ac:dyDescent="0.3">
      <c r="A114" s="24" t="s">
        <v>0</v>
      </c>
      <c r="B114" s="24" t="s">
        <v>111</v>
      </c>
      <c r="C114" s="24" t="s">
        <v>172</v>
      </c>
      <c r="D114" s="24">
        <v>3.04</v>
      </c>
      <c r="E114" s="24" t="s">
        <v>286</v>
      </c>
      <c r="F114" s="24">
        <v>1</v>
      </c>
      <c r="G114" s="25" t="s">
        <v>100</v>
      </c>
      <c r="H114" s="24" t="s">
        <v>300</v>
      </c>
      <c r="I114" s="28">
        <v>27.645</v>
      </c>
      <c r="J114" s="24">
        <v>42</v>
      </c>
      <c r="K114" s="24">
        <v>210</v>
      </c>
      <c r="L114" s="30">
        <f>VLOOKUP(G114,'Invulblad normen'!$B$14:$D$18,3,FALSE)</f>
        <v>0</v>
      </c>
      <c r="M114" s="31">
        <f t="shared" si="2"/>
        <v>0</v>
      </c>
      <c r="N114" s="31">
        <f t="shared" si="3"/>
        <v>0</v>
      </c>
    </row>
    <row r="115" spans="1:14" ht="43.2" x14ac:dyDescent="0.3">
      <c r="A115" s="24" t="s">
        <v>0</v>
      </c>
      <c r="B115" s="24" t="s">
        <v>111</v>
      </c>
      <c r="C115" s="24" t="s">
        <v>170</v>
      </c>
      <c r="D115" s="24">
        <v>3.05</v>
      </c>
      <c r="E115" s="24" t="s">
        <v>227</v>
      </c>
      <c r="F115" s="24">
        <v>5</v>
      </c>
      <c r="G115" s="26" t="s">
        <v>107</v>
      </c>
      <c r="H115" s="24" t="s">
        <v>300</v>
      </c>
      <c r="I115" s="28">
        <v>217.18299999999999</v>
      </c>
      <c r="J115" s="24">
        <v>40</v>
      </c>
      <c r="K115" s="24">
        <v>200</v>
      </c>
      <c r="L115" s="30">
        <f>VLOOKUP(G115,'Invulblad normen'!$B$14:$D$18,3,FALSE)</f>
        <v>0</v>
      </c>
      <c r="M115" s="31">
        <f t="shared" si="2"/>
        <v>0</v>
      </c>
      <c r="N115" s="31">
        <f t="shared" si="3"/>
        <v>0</v>
      </c>
    </row>
    <row r="116" spans="1:14" ht="43.2" x14ac:dyDescent="0.3">
      <c r="A116" s="24" t="s">
        <v>0</v>
      </c>
      <c r="B116" s="24" t="s">
        <v>111</v>
      </c>
      <c r="C116" s="24" t="s">
        <v>170</v>
      </c>
      <c r="D116" s="24">
        <v>3.06</v>
      </c>
      <c r="E116" s="24" t="s">
        <v>287</v>
      </c>
      <c r="F116" s="24">
        <v>5</v>
      </c>
      <c r="G116" s="26" t="s">
        <v>107</v>
      </c>
      <c r="H116" s="24" t="s">
        <v>300</v>
      </c>
      <c r="I116" s="28">
        <v>26.772000000000002</v>
      </c>
      <c r="J116" s="24">
        <v>40</v>
      </c>
      <c r="K116" s="24">
        <v>200</v>
      </c>
      <c r="L116" s="30">
        <f>VLOOKUP(G116,'Invulblad normen'!$B$14:$D$18,3,FALSE)</f>
        <v>0</v>
      </c>
      <c r="M116" s="31">
        <f t="shared" si="2"/>
        <v>0</v>
      </c>
      <c r="N116" s="31">
        <f t="shared" si="3"/>
        <v>0</v>
      </c>
    </row>
    <row r="117" spans="1:14" ht="43.2" x14ac:dyDescent="0.3">
      <c r="A117" s="24" t="s">
        <v>0</v>
      </c>
      <c r="B117" s="24" t="s">
        <v>111</v>
      </c>
      <c r="C117" s="24" t="s">
        <v>170</v>
      </c>
      <c r="D117" s="24">
        <v>3.2</v>
      </c>
      <c r="E117" s="24" t="s">
        <v>212</v>
      </c>
      <c r="F117" s="24">
        <v>5</v>
      </c>
      <c r="G117" s="26" t="s">
        <v>107</v>
      </c>
      <c r="H117" s="24" t="s">
        <v>300</v>
      </c>
      <c r="I117" s="28">
        <v>53.640999999999998</v>
      </c>
      <c r="J117" s="24">
        <v>40</v>
      </c>
      <c r="K117" s="24">
        <v>200</v>
      </c>
      <c r="L117" s="30">
        <f>VLOOKUP(G117,'Invulblad normen'!$B$14:$D$18,3,FALSE)</f>
        <v>0</v>
      </c>
      <c r="M117" s="31">
        <f t="shared" si="2"/>
        <v>0</v>
      </c>
      <c r="N117" s="31">
        <f t="shared" si="3"/>
        <v>0</v>
      </c>
    </row>
    <row r="118" spans="1:14" x14ac:dyDescent="0.3">
      <c r="A118" s="24" t="s">
        <v>0</v>
      </c>
      <c r="B118" s="24" t="s">
        <v>111</v>
      </c>
      <c r="C118" s="24" t="s">
        <v>170</v>
      </c>
      <c r="D118" s="24">
        <v>3.21</v>
      </c>
      <c r="E118" s="24" t="s">
        <v>288</v>
      </c>
      <c r="F118" s="24">
        <v>3</v>
      </c>
      <c r="G118" s="25" t="s">
        <v>97</v>
      </c>
      <c r="H118" s="24" t="s">
        <v>304</v>
      </c>
      <c r="I118" s="28">
        <v>11.931000000000001</v>
      </c>
      <c r="J118" s="24">
        <v>40</v>
      </c>
      <c r="K118" s="24">
        <v>200</v>
      </c>
      <c r="L118" s="30">
        <f>VLOOKUP(G118,'Invulblad normen'!$B$14:$D$18,3,FALSE)</f>
        <v>0</v>
      </c>
      <c r="M118" s="31">
        <f t="shared" si="2"/>
        <v>0</v>
      </c>
      <c r="N118" s="31">
        <f t="shared" si="3"/>
        <v>0</v>
      </c>
    </row>
    <row r="119" spans="1:14" x14ac:dyDescent="0.3">
      <c r="A119" s="24" t="s">
        <v>0</v>
      </c>
      <c r="B119" s="24" t="s">
        <v>111</v>
      </c>
      <c r="C119" s="24" t="s">
        <v>170</v>
      </c>
      <c r="D119" s="24">
        <v>3.22</v>
      </c>
      <c r="E119" s="24" t="s">
        <v>289</v>
      </c>
      <c r="F119" s="24">
        <v>3</v>
      </c>
      <c r="G119" s="25" t="s">
        <v>97</v>
      </c>
      <c r="H119" s="24" t="s">
        <v>304</v>
      </c>
      <c r="I119" s="28">
        <v>11.931000000000001</v>
      </c>
      <c r="J119" s="24">
        <v>40</v>
      </c>
      <c r="K119" s="24">
        <v>200</v>
      </c>
      <c r="L119" s="30">
        <f>VLOOKUP(G119,'Invulblad normen'!$B$14:$D$18,3,FALSE)</f>
        <v>0</v>
      </c>
      <c r="M119" s="31">
        <f t="shared" si="2"/>
        <v>0</v>
      </c>
      <c r="N119" s="31">
        <f t="shared" si="3"/>
        <v>0</v>
      </c>
    </row>
    <row r="120" spans="1:14" x14ac:dyDescent="0.3">
      <c r="A120" s="24" t="s">
        <v>0</v>
      </c>
      <c r="B120" s="24" t="s">
        <v>111</v>
      </c>
      <c r="C120" s="24" t="s">
        <v>170</v>
      </c>
      <c r="D120" s="24">
        <v>3.23</v>
      </c>
      <c r="E120" s="24" t="s">
        <v>190</v>
      </c>
      <c r="F120" s="24">
        <v>2</v>
      </c>
      <c r="G120" s="25" t="s">
        <v>103</v>
      </c>
      <c r="H120" s="24" t="s">
        <v>300</v>
      </c>
      <c r="I120" s="28">
        <v>63.631999999999991</v>
      </c>
      <c r="J120" s="24">
        <v>40</v>
      </c>
      <c r="K120" s="24">
        <v>200</v>
      </c>
      <c r="L120" s="30">
        <f>VLOOKUP(G120,'Invulblad normen'!$B$14:$D$18,3,FALSE)</f>
        <v>0</v>
      </c>
      <c r="M120" s="31">
        <f t="shared" si="2"/>
        <v>0</v>
      </c>
      <c r="N120" s="31">
        <f t="shared" si="3"/>
        <v>0</v>
      </c>
    </row>
    <row r="121" spans="1:14" x14ac:dyDescent="0.3">
      <c r="A121" s="24" t="s">
        <v>0</v>
      </c>
      <c r="B121" s="24" t="s">
        <v>111</v>
      </c>
      <c r="C121" s="24" t="s">
        <v>170</v>
      </c>
      <c r="D121" s="24">
        <v>3.24</v>
      </c>
      <c r="E121" s="24" t="s">
        <v>290</v>
      </c>
      <c r="F121" s="24">
        <v>2</v>
      </c>
      <c r="G121" s="25" t="s">
        <v>103</v>
      </c>
      <c r="H121" s="24" t="s">
        <v>300</v>
      </c>
      <c r="I121" s="28">
        <v>72.070999999999998</v>
      </c>
      <c r="J121" s="24">
        <v>40</v>
      </c>
      <c r="K121" s="24">
        <v>200</v>
      </c>
      <c r="L121" s="30">
        <f>VLOOKUP(G121,'Invulblad normen'!$B$14:$D$18,3,FALSE)</f>
        <v>0</v>
      </c>
      <c r="M121" s="31">
        <f t="shared" si="2"/>
        <v>0</v>
      </c>
      <c r="N121" s="31">
        <f t="shared" si="3"/>
        <v>0</v>
      </c>
    </row>
    <row r="122" spans="1:14" ht="43.2" x14ac:dyDescent="0.3">
      <c r="A122" s="24" t="s">
        <v>0</v>
      </c>
      <c r="B122" s="24" t="s">
        <v>111</v>
      </c>
      <c r="C122" s="24" t="s">
        <v>170</v>
      </c>
      <c r="D122" s="24" t="s">
        <v>158</v>
      </c>
      <c r="E122" s="24" t="s">
        <v>188</v>
      </c>
      <c r="F122" s="24">
        <v>5</v>
      </c>
      <c r="G122" s="26" t="s">
        <v>107</v>
      </c>
      <c r="H122" s="24" t="s">
        <v>301</v>
      </c>
      <c r="I122" s="28">
        <v>10.185</v>
      </c>
      <c r="J122" s="24">
        <v>40</v>
      </c>
      <c r="K122" s="24">
        <v>200</v>
      </c>
      <c r="L122" s="30">
        <f>VLOOKUP(G122,'Invulblad normen'!$B$14:$D$18,3,FALSE)</f>
        <v>0</v>
      </c>
      <c r="M122" s="31">
        <f t="shared" si="2"/>
        <v>0</v>
      </c>
      <c r="N122" s="31">
        <f t="shared" si="3"/>
        <v>0</v>
      </c>
    </row>
    <row r="123" spans="1:14" x14ac:dyDescent="0.3">
      <c r="A123" s="24" t="s">
        <v>0</v>
      </c>
      <c r="B123" s="24" t="s">
        <v>111</v>
      </c>
      <c r="C123" s="24" t="s">
        <v>170</v>
      </c>
      <c r="D123" s="24">
        <v>0.8</v>
      </c>
      <c r="E123" s="24" t="s">
        <v>206</v>
      </c>
      <c r="F123" s="24" t="s">
        <v>296</v>
      </c>
      <c r="G123" s="24"/>
      <c r="H123" s="24" t="s">
        <v>300</v>
      </c>
      <c r="I123" s="28">
        <v>0</v>
      </c>
      <c r="J123" s="24"/>
      <c r="K123" s="24">
        <v>0</v>
      </c>
      <c r="L123" s="30"/>
      <c r="M123" s="31"/>
      <c r="N123" s="31"/>
    </row>
    <row r="124" spans="1:14" x14ac:dyDescent="0.3">
      <c r="A124" s="24" t="s">
        <v>0</v>
      </c>
      <c r="B124" s="24" t="s">
        <v>111</v>
      </c>
      <c r="C124" s="24" t="s">
        <v>170</v>
      </c>
      <c r="D124" s="24" t="s">
        <v>159</v>
      </c>
      <c r="E124" s="24" t="s">
        <v>206</v>
      </c>
      <c r="F124" s="24" t="s">
        <v>296</v>
      </c>
      <c r="G124" s="24"/>
      <c r="H124" s="24" t="s">
        <v>300</v>
      </c>
      <c r="I124" s="28">
        <v>0</v>
      </c>
      <c r="J124" s="24"/>
      <c r="K124" s="24">
        <v>0</v>
      </c>
      <c r="L124" s="30"/>
      <c r="M124" s="31"/>
      <c r="N124" s="31"/>
    </row>
    <row r="125" spans="1:14" ht="43.2" x14ac:dyDescent="0.3">
      <c r="A125" s="24" t="s">
        <v>0</v>
      </c>
      <c r="B125" s="24" t="s">
        <v>111</v>
      </c>
      <c r="C125" s="24" t="s">
        <v>170</v>
      </c>
      <c r="D125" s="24" t="s">
        <v>160</v>
      </c>
      <c r="E125" s="24" t="s">
        <v>189</v>
      </c>
      <c r="F125" s="24">
        <v>5</v>
      </c>
      <c r="G125" s="26" t="s">
        <v>107</v>
      </c>
      <c r="H125" s="24" t="s">
        <v>300</v>
      </c>
      <c r="I125" s="28">
        <v>94.671999999999997</v>
      </c>
      <c r="J125" s="24">
        <v>40</v>
      </c>
      <c r="K125" s="24">
        <v>200</v>
      </c>
      <c r="L125" s="30">
        <f>VLOOKUP(G125,'Invulblad normen'!$B$14:$D$18,3,FALSE)</f>
        <v>0</v>
      </c>
      <c r="M125" s="31">
        <f t="shared" si="2"/>
        <v>0</v>
      </c>
      <c r="N125" s="31">
        <f t="shared" si="3"/>
        <v>0</v>
      </c>
    </row>
    <row r="126" spans="1:14" ht="43.2" x14ac:dyDescent="0.3">
      <c r="A126" s="24" t="s">
        <v>0</v>
      </c>
      <c r="B126" s="24" t="s">
        <v>111</v>
      </c>
      <c r="C126" s="24" t="s">
        <v>170</v>
      </c>
      <c r="D126" s="24" t="s">
        <v>161</v>
      </c>
      <c r="E126" s="24" t="s">
        <v>291</v>
      </c>
      <c r="F126" s="24">
        <v>5</v>
      </c>
      <c r="G126" s="26" t="s">
        <v>107</v>
      </c>
      <c r="H126" s="24" t="s">
        <v>300</v>
      </c>
      <c r="I126" s="28">
        <v>110.968</v>
      </c>
      <c r="J126" s="24">
        <v>40</v>
      </c>
      <c r="K126" s="24">
        <v>200</v>
      </c>
      <c r="L126" s="30">
        <f>VLOOKUP(G126,'Invulblad normen'!$B$14:$D$18,3,FALSE)</f>
        <v>0</v>
      </c>
      <c r="M126" s="31">
        <f t="shared" si="2"/>
        <v>0</v>
      </c>
      <c r="N126" s="31">
        <f t="shared" si="3"/>
        <v>0</v>
      </c>
    </row>
    <row r="127" spans="1:14" ht="43.2" x14ac:dyDescent="0.3">
      <c r="A127" s="24" t="s">
        <v>0</v>
      </c>
      <c r="B127" s="24" t="s">
        <v>111</v>
      </c>
      <c r="C127" s="24" t="s">
        <v>170</v>
      </c>
      <c r="D127" s="24" t="s">
        <v>162</v>
      </c>
      <c r="E127" s="24" t="s">
        <v>292</v>
      </c>
      <c r="F127" s="24">
        <v>5</v>
      </c>
      <c r="G127" s="26" t="s">
        <v>107</v>
      </c>
      <c r="H127" s="24" t="s">
        <v>302</v>
      </c>
      <c r="I127" s="28">
        <v>110.968</v>
      </c>
      <c r="J127" s="24">
        <v>40</v>
      </c>
      <c r="K127" s="24">
        <v>200</v>
      </c>
      <c r="L127" s="30">
        <f>VLOOKUP(G127,'Invulblad normen'!$B$14:$D$18,3,FALSE)</f>
        <v>0</v>
      </c>
      <c r="M127" s="31">
        <f t="shared" si="2"/>
        <v>0</v>
      </c>
      <c r="N127" s="31">
        <f t="shared" si="3"/>
        <v>0</v>
      </c>
    </row>
    <row r="128" spans="1:14" x14ac:dyDescent="0.3">
      <c r="A128" s="24" t="s">
        <v>0</v>
      </c>
      <c r="B128" s="24" t="s">
        <v>111</v>
      </c>
      <c r="C128" s="24" t="s">
        <v>170</v>
      </c>
      <c r="D128" s="24" t="s">
        <v>163</v>
      </c>
      <c r="E128" s="24" t="s">
        <v>293</v>
      </c>
      <c r="F128" s="24">
        <v>1</v>
      </c>
      <c r="G128" s="25" t="s">
        <v>100</v>
      </c>
      <c r="H128" s="24" t="s">
        <v>300</v>
      </c>
      <c r="I128" s="28">
        <v>10.67</v>
      </c>
      <c r="J128" s="24">
        <v>42</v>
      </c>
      <c r="K128" s="24">
        <v>210</v>
      </c>
      <c r="L128" s="30">
        <f>VLOOKUP(G128,'Invulblad normen'!$B$14:$D$18,3,FALSE)</f>
        <v>0</v>
      </c>
      <c r="M128" s="31">
        <f t="shared" si="2"/>
        <v>0</v>
      </c>
      <c r="N128" s="31">
        <f t="shared" si="3"/>
        <v>0</v>
      </c>
    </row>
    <row r="129" spans="1:14" x14ac:dyDescent="0.3">
      <c r="A129" s="24" t="s">
        <v>0</v>
      </c>
      <c r="B129" s="24" t="s">
        <v>111</v>
      </c>
      <c r="C129" s="24" t="s">
        <v>171</v>
      </c>
      <c r="D129" s="24">
        <v>0.81</v>
      </c>
      <c r="E129" s="24" t="s">
        <v>294</v>
      </c>
      <c r="F129" s="24">
        <v>2</v>
      </c>
      <c r="G129" s="25" t="s">
        <v>103</v>
      </c>
      <c r="H129" s="24" t="s">
        <v>300</v>
      </c>
      <c r="I129" s="28">
        <v>56.744999999999997</v>
      </c>
      <c r="J129" s="24">
        <v>40</v>
      </c>
      <c r="K129" s="24">
        <v>200</v>
      </c>
      <c r="L129" s="30">
        <f>VLOOKUP(G129,'Invulblad normen'!$B$14:$D$18,3,FALSE)</f>
        <v>0</v>
      </c>
      <c r="M129" s="31">
        <f t="shared" si="2"/>
        <v>0</v>
      </c>
      <c r="N129" s="31">
        <f t="shared" si="3"/>
        <v>0</v>
      </c>
    </row>
    <row r="130" spans="1:14" x14ac:dyDescent="0.3">
      <c r="A130" s="24" t="s">
        <v>0</v>
      </c>
      <c r="B130" s="24" t="s">
        <v>111</v>
      </c>
      <c r="C130" s="24" t="s">
        <v>171</v>
      </c>
      <c r="D130" s="24" t="s">
        <v>164</v>
      </c>
      <c r="E130" s="24" t="s">
        <v>294</v>
      </c>
      <c r="F130" s="24">
        <v>2</v>
      </c>
      <c r="G130" s="25" t="s">
        <v>103</v>
      </c>
      <c r="H130" s="24" t="s">
        <v>300</v>
      </c>
      <c r="I130" s="28">
        <v>56.744999999999997</v>
      </c>
      <c r="J130" s="24">
        <v>40</v>
      </c>
      <c r="K130" s="24">
        <v>200</v>
      </c>
      <c r="L130" s="30">
        <f>VLOOKUP(G130,'Invulblad normen'!$B$14:$D$18,3,FALSE)</f>
        <v>0</v>
      </c>
      <c r="M130" s="31">
        <f t="shared" si="2"/>
        <v>0</v>
      </c>
      <c r="N130" s="31">
        <f t="shared" si="3"/>
        <v>0</v>
      </c>
    </row>
    <row r="131" spans="1:14" x14ac:dyDescent="0.3">
      <c r="A131" s="24" t="s">
        <v>0</v>
      </c>
      <c r="B131" s="24" t="s">
        <v>111</v>
      </c>
      <c r="C131" s="24" t="s">
        <v>171</v>
      </c>
      <c r="D131" s="24" t="s">
        <v>165</v>
      </c>
      <c r="E131" s="24" t="s">
        <v>176</v>
      </c>
      <c r="F131" s="24">
        <v>2</v>
      </c>
      <c r="G131" s="25" t="s">
        <v>103</v>
      </c>
      <c r="H131" s="24" t="s">
        <v>300</v>
      </c>
      <c r="I131" s="28">
        <v>17.46</v>
      </c>
      <c r="J131" s="24">
        <v>40</v>
      </c>
      <c r="K131" s="24">
        <v>200</v>
      </c>
      <c r="L131" s="30">
        <f>VLOOKUP(G131,'Invulblad normen'!$B$14:$D$18,3,FALSE)</f>
        <v>0</v>
      </c>
      <c r="M131" s="31">
        <f t="shared" si="2"/>
        <v>0</v>
      </c>
      <c r="N131" s="31">
        <f t="shared" si="3"/>
        <v>0</v>
      </c>
    </row>
    <row r="132" spans="1:14" x14ac:dyDescent="0.3">
      <c r="A132" s="24" t="s">
        <v>0</v>
      </c>
      <c r="B132" s="24" t="s">
        <v>111</v>
      </c>
      <c r="C132" s="24" t="s">
        <v>171</v>
      </c>
      <c r="D132" s="24">
        <v>0.82</v>
      </c>
      <c r="E132" s="24" t="s">
        <v>177</v>
      </c>
      <c r="F132" s="24">
        <v>1</v>
      </c>
      <c r="G132" s="25" t="s">
        <v>100</v>
      </c>
      <c r="H132" s="24" t="s">
        <v>300</v>
      </c>
      <c r="I132" s="28">
        <v>7.9539999999999988</v>
      </c>
      <c r="J132" s="24">
        <v>42</v>
      </c>
      <c r="K132" s="24">
        <v>210</v>
      </c>
      <c r="L132" s="30">
        <f>VLOOKUP(G132,'Invulblad normen'!$B$14:$D$18,3,FALSE)</f>
        <v>0</v>
      </c>
      <c r="M132" s="31">
        <f t="shared" si="2"/>
        <v>0</v>
      </c>
      <c r="N132" s="31">
        <f t="shared" si="3"/>
        <v>0</v>
      </c>
    </row>
    <row r="133" spans="1:14" x14ac:dyDescent="0.3">
      <c r="A133" s="24" t="s">
        <v>0</v>
      </c>
      <c r="B133" s="24" t="s">
        <v>111</v>
      </c>
      <c r="C133" s="24" t="s">
        <v>171</v>
      </c>
      <c r="D133" s="24" t="s">
        <v>166</v>
      </c>
      <c r="E133" s="24" t="s">
        <v>178</v>
      </c>
      <c r="F133" s="24">
        <v>2</v>
      </c>
      <c r="G133" s="25" t="s">
        <v>103</v>
      </c>
      <c r="H133" s="24" t="s">
        <v>300</v>
      </c>
      <c r="I133" s="28">
        <v>28.420999999999999</v>
      </c>
      <c r="J133" s="24">
        <v>40</v>
      </c>
      <c r="K133" s="24">
        <v>200</v>
      </c>
      <c r="L133" s="30">
        <f>VLOOKUP(G133,'Invulblad normen'!$B$14:$D$18,3,FALSE)</f>
        <v>0</v>
      </c>
      <c r="M133" s="31">
        <f t="shared" si="2"/>
        <v>0</v>
      </c>
      <c r="N133" s="31">
        <f t="shared" si="3"/>
        <v>0</v>
      </c>
    </row>
    <row r="134" spans="1:14" x14ac:dyDescent="0.3">
      <c r="A134" s="24" t="s">
        <v>0</v>
      </c>
      <c r="B134" s="24" t="s">
        <v>111</v>
      </c>
      <c r="C134" s="24" t="s">
        <v>171</v>
      </c>
      <c r="D134" s="24" t="s">
        <v>167</v>
      </c>
      <c r="E134" s="24" t="s">
        <v>179</v>
      </c>
      <c r="F134" s="24">
        <v>3</v>
      </c>
      <c r="G134" s="25" t="s">
        <v>97</v>
      </c>
      <c r="H134" s="24" t="s">
        <v>304</v>
      </c>
      <c r="I134" s="28">
        <v>7.3719999999999999</v>
      </c>
      <c r="J134" s="24">
        <v>40</v>
      </c>
      <c r="K134" s="24">
        <v>200</v>
      </c>
      <c r="L134" s="30">
        <f>VLOOKUP(G134,'Invulblad normen'!$B$14:$D$18,3,FALSE)</f>
        <v>0</v>
      </c>
      <c r="M134" s="31">
        <f t="shared" si="2"/>
        <v>0</v>
      </c>
      <c r="N134" s="31">
        <f t="shared" si="3"/>
        <v>0</v>
      </c>
    </row>
    <row r="135" spans="1:14" x14ac:dyDescent="0.3">
      <c r="A135" s="24" t="s">
        <v>0</v>
      </c>
      <c r="B135" s="24" t="s">
        <v>111</v>
      </c>
      <c r="C135" s="24" t="s">
        <v>171</v>
      </c>
      <c r="D135" s="24" t="s">
        <v>168</v>
      </c>
      <c r="E135" s="24" t="s">
        <v>180</v>
      </c>
      <c r="F135" s="24" t="s">
        <v>296</v>
      </c>
      <c r="G135" s="24"/>
      <c r="H135" s="24" t="s">
        <v>304</v>
      </c>
      <c r="I135" s="28">
        <v>0</v>
      </c>
      <c r="J135" s="24"/>
      <c r="K135" s="24">
        <v>0</v>
      </c>
      <c r="L135" s="30"/>
      <c r="M135" s="31"/>
      <c r="N135" s="31"/>
    </row>
    <row r="136" spans="1:14" x14ac:dyDescent="0.3">
      <c r="A136" s="24" t="s">
        <v>0</v>
      </c>
      <c r="B136" s="24" t="s">
        <v>111</v>
      </c>
      <c r="C136" s="24" t="s">
        <v>171</v>
      </c>
      <c r="D136" s="24">
        <v>0.83</v>
      </c>
      <c r="E136" s="24" t="s">
        <v>181</v>
      </c>
      <c r="F136" s="24">
        <v>2</v>
      </c>
      <c r="G136" s="25" t="s">
        <v>103</v>
      </c>
      <c r="H136" s="24" t="s">
        <v>300</v>
      </c>
      <c r="I136" s="28">
        <v>56.744999999999997</v>
      </c>
      <c r="J136" s="24">
        <v>40</v>
      </c>
      <c r="K136" s="24">
        <v>200</v>
      </c>
      <c r="L136" s="30">
        <f>VLOOKUP(G136,'Invulblad normen'!$B$14:$D$18,3,FALSE)</f>
        <v>0</v>
      </c>
      <c r="M136" s="31">
        <f t="shared" si="2"/>
        <v>0</v>
      </c>
      <c r="N136" s="31">
        <f t="shared" si="3"/>
        <v>0</v>
      </c>
    </row>
    <row r="137" spans="1:14" x14ac:dyDescent="0.3">
      <c r="A137" s="24" t="s">
        <v>0</v>
      </c>
      <c r="B137" s="24" t="s">
        <v>111</v>
      </c>
      <c r="C137" s="24" t="s">
        <v>171</v>
      </c>
      <c r="D137" s="24">
        <v>0.84</v>
      </c>
      <c r="E137" s="24" t="s">
        <v>182</v>
      </c>
      <c r="F137" s="24">
        <v>2</v>
      </c>
      <c r="G137" s="25" t="s">
        <v>103</v>
      </c>
      <c r="H137" s="24" t="s">
        <v>300</v>
      </c>
      <c r="I137" s="28">
        <v>116.10899999999999</v>
      </c>
      <c r="J137" s="24">
        <v>40</v>
      </c>
      <c r="K137" s="24">
        <v>200</v>
      </c>
      <c r="L137" s="30">
        <f>VLOOKUP(G137,'Invulblad normen'!$B$14:$D$18,3,FALSE)</f>
        <v>0</v>
      </c>
      <c r="M137" s="31">
        <f t="shared" ref="M137:M184" si="4">I137*L137</f>
        <v>0</v>
      </c>
      <c r="N137" s="31">
        <f t="shared" ref="N137:N184" si="5">M137/K137</f>
        <v>0</v>
      </c>
    </row>
    <row r="138" spans="1:14" ht="43.2" x14ac:dyDescent="0.3">
      <c r="A138" s="24" t="s">
        <v>0</v>
      </c>
      <c r="B138" s="24" t="s">
        <v>111</v>
      </c>
      <c r="C138" s="24" t="s">
        <v>171</v>
      </c>
      <c r="D138" s="24">
        <v>0.85</v>
      </c>
      <c r="E138" s="24" t="s">
        <v>183</v>
      </c>
      <c r="F138" s="24">
        <v>5</v>
      </c>
      <c r="G138" s="26" t="s">
        <v>107</v>
      </c>
      <c r="H138" s="24" t="s">
        <v>300</v>
      </c>
      <c r="I138" s="28">
        <v>14.744</v>
      </c>
      <c r="J138" s="24">
        <v>40</v>
      </c>
      <c r="K138" s="24">
        <v>200</v>
      </c>
      <c r="L138" s="30">
        <f>VLOOKUP(G138,'Invulblad normen'!$B$14:$D$18,3,FALSE)</f>
        <v>0</v>
      </c>
      <c r="M138" s="31">
        <f t="shared" si="4"/>
        <v>0</v>
      </c>
      <c r="N138" s="31">
        <f t="shared" si="5"/>
        <v>0</v>
      </c>
    </row>
    <row r="139" spans="1:14" x14ac:dyDescent="0.3">
      <c r="A139" s="24" t="s">
        <v>0</v>
      </c>
      <c r="B139" s="24" t="s">
        <v>111</v>
      </c>
      <c r="C139" s="24" t="s">
        <v>171</v>
      </c>
      <c r="D139" s="24">
        <v>0.86</v>
      </c>
      <c r="E139" s="24" t="s">
        <v>184</v>
      </c>
      <c r="F139" s="24">
        <v>1</v>
      </c>
      <c r="G139" s="25" t="s">
        <v>100</v>
      </c>
      <c r="H139" s="24" t="s">
        <v>300</v>
      </c>
      <c r="I139" s="28">
        <v>16.392999999999997</v>
      </c>
      <c r="J139" s="24">
        <v>42</v>
      </c>
      <c r="K139" s="24">
        <v>210</v>
      </c>
      <c r="L139" s="30">
        <f>VLOOKUP(G139,'Invulblad normen'!$B$14:$D$18,3,FALSE)</f>
        <v>0</v>
      </c>
      <c r="M139" s="31">
        <f t="shared" si="4"/>
        <v>0</v>
      </c>
      <c r="N139" s="31">
        <f t="shared" si="5"/>
        <v>0</v>
      </c>
    </row>
    <row r="140" spans="1:14" x14ac:dyDescent="0.3">
      <c r="A140" s="24" t="s">
        <v>0</v>
      </c>
      <c r="B140" s="24" t="s">
        <v>111</v>
      </c>
      <c r="C140" s="24" t="s">
        <v>171</v>
      </c>
      <c r="D140" s="24">
        <v>0.87</v>
      </c>
      <c r="E140" s="24" t="s">
        <v>185</v>
      </c>
      <c r="F140" s="24">
        <v>1</v>
      </c>
      <c r="G140" s="25" t="s">
        <v>100</v>
      </c>
      <c r="H140" s="24" t="s">
        <v>300</v>
      </c>
      <c r="I140" s="28">
        <v>16.587</v>
      </c>
      <c r="J140" s="24">
        <v>42</v>
      </c>
      <c r="K140" s="24">
        <v>210</v>
      </c>
      <c r="L140" s="30">
        <f>VLOOKUP(G140,'Invulblad normen'!$B$14:$D$18,3,FALSE)</f>
        <v>0</v>
      </c>
      <c r="M140" s="31">
        <f t="shared" si="4"/>
        <v>0</v>
      </c>
      <c r="N140" s="31">
        <f t="shared" si="5"/>
        <v>0</v>
      </c>
    </row>
    <row r="141" spans="1:14" x14ac:dyDescent="0.3">
      <c r="A141" s="24" t="s">
        <v>0</v>
      </c>
      <c r="B141" s="24" t="s">
        <v>111</v>
      </c>
      <c r="C141" s="24" t="s">
        <v>171</v>
      </c>
      <c r="D141" s="24">
        <v>0.88</v>
      </c>
      <c r="E141" s="24" t="s">
        <v>186</v>
      </c>
      <c r="F141" s="24">
        <v>1</v>
      </c>
      <c r="G141" s="25" t="s">
        <v>100</v>
      </c>
      <c r="H141" s="24" t="s">
        <v>300</v>
      </c>
      <c r="I141" s="28">
        <v>19.884999999999998</v>
      </c>
      <c r="J141" s="24">
        <v>42</v>
      </c>
      <c r="K141" s="24">
        <v>210</v>
      </c>
      <c r="L141" s="30">
        <f>VLOOKUP(G141,'Invulblad normen'!$B$14:$D$18,3,FALSE)</f>
        <v>0</v>
      </c>
      <c r="M141" s="31">
        <f t="shared" si="4"/>
        <v>0</v>
      </c>
      <c r="N141" s="31">
        <f t="shared" si="5"/>
        <v>0</v>
      </c>
    </row>
    <row r="142" spans="1:14" x14ac:dyDescent="0.3">
      <c r="A142" s="24" t="s">
        <v>0</v>
      </c>
      <c r="B142" s="24" t="s">
        <v>111</v>
      </c>
      <c r="C142" s="24" t="s">
        <v>171</v>
      </c>
      <c r="D142" s="24"/>
      <c r="E142" s="24" t="s">
        <v>187</v>
      </c>
      <c r="F142" s="24">
        <v>3</v>
      </c>
      <c r="G142" s="25" t="s">
        <v>97</v>
      </c>
      <c r="H142" s="24" t="s">
        <v>304</v>
      </c>
      <c r="I142" s="28">
        <v>2.5219999999999998</v>
      </c>
      <c r="J142" s="24">
        <v>40</v>
      </c>
      <c r="K142" s="24">
        <v>200</v>
      </c>
      <c r="L142" s="30">
        <f>VLOOKUP(G142,'Invulblad normen'!$B$14:$D$18,3,FALSE)</f>
        <v>0</v>
      </c>
      <c r="M142" s="31">
        <f t="shared" si="4"/>
        <v>0</v>
      </c>
      <c r="N142" s="31">
        <f t="shared" si="5"/>
        <v>0</v>
      </c>
    </row>
    <row r="143" spans="1:14" ht="43.2" x14ac:dyDescent="0.3">
      <c r="A143" s="24" t="s">
        <v>0</v>
      </c>
      <c r="B143" s="24" t="s">
        <v>111</v>
      </c>
      <c r="C143" s="24" t="s">
        <v>171</v>
      </c>
      <c r="D143" s="24"/>
      <c r="E143" s="24" t="s">
        <v>188</v>
      </c>
      <c r="F143" s="24">
        <v>5</v>
      </c>
      <c r="G143" s="26" t="s">
        <v>107</v>
      </c>
      <c r="H143" s="24" t="s">
        <v>301</v>
      </c>
      <c r="I143" s="28">
        <v>18.332999999999998</v>
      </c>
      <c r="J143" s="24">
        <v>40</v>
      </c>
      <c r="K143" s="24">
        <v>200</v>
      </c>
      <c r="L143" s="30">
        <f>VLOOKUP(G143,'Invulblad normen'!$B$14:$D$18,3,FALSE)</f>
        <v>0</v>
      </c>
      <c r="M143" s="31">
        <f t="shared" si="4"/>
        <v>0</v>
      </c>
      <c r="N143" s="31">
        <f t="shared" si="5"/>
        <v>0</v>
      </c>
    </row>
    <row r="144" spans="1:14" ht="43.2" x14ac:dyDescent="0.3">
      <c r="A144" s="24" t="s">
        <v>0</v>
      </c>
      <c r="B144" s="24" t="s">
        <v>111</v>
      </c>
      <c r="C144" s="24" t="s">
        <v>171</v>
      </c>
      <c r="D144" s="24"/>
      <c r="E144" s="24" t="s">
        <v>189</v>
      </c>
      <c r="F144" s="24">
        <v>5</v>
      </c>
      <c r="G144" s="26" t="s">
        <v>107</v>
      </c>
      <c r="H144" s="24" t="s">
        <v>300</v>
      </c>
      <c r="I144" s="28">
        <v>202.536</v>
      </c>
      <c r="J144" s="24">
        <v>40</v>
      </c>
      <c r="K144" s="24">
        <v>200</v>
      </c>
      <c r="L144" s="30">
        <f>VLOOKUP(G144,'Invulblad normen'!$B$14:$D$18,3,FALSE)</f>
        <v>0</v>
      </c>
      <c r="M144" s="31">
        <f t="shared" si="4"/>
        <v>0</v>
      </c>
      <c r="N144" s="31">
        <f t="shared" si="5"/>
        <v>0</v>
      </c>
    </row>
    <row r="145" spans="1:14" x14ac:dyDescent="0.3">
      <c r="A145" s="24" t="s">
        <v>0</v>
      </c>
      <c r="B145" s="24" t="s">
        <v>111</v>
      </c>
      <c r="C145" s="24" t="s">
        <v>172</v>
      </c>
      <c r="D145" s="24"/>
      <c r="E145" s="24" t="s">
        <v>190</v>
      </c>
      <c r="F145" s="24">
        <v>2</v>
      </c>
      <c r="G145" s="25" t="s">
        <v>103</v>
      </c>
      <c r="H145" s="24" t="s">
        <v>300</v>
      </c>
      <c r="I145" s="28">
        <v>56.744999999999997</v>
      </c>
      <c r="J145" s="24">
        <v>40</v>
      </c>
      <c r="K145" s="24">
        <v>200</v>
      </c>
      <c r="L145" s="30">
        <f>VLOOKUP(G145,'Invulblad normen'!$B$14:$D$18,3,FALSE)</f>
        <v>0</v>
      </c>
      <c r="M145" s="31">
        <f t="shared" si="4"/>
        <v>0</v>
      </c>
      <c r="N145" s="31">
        <f t="shared" si="5"/>
        <v>0</v>
      </c>
    </row>
    <row r="146" spans="1:14" x14ac:dyDescent="0.3">
      <c r="A146" s="24" t="s">
        <v>0</v>
      </c>
      <c r="B146" s="24" t="s">
        <v>111</v>
      </c>
      <c r="C146" s="24" t="s">
        <v>172</v>
      </c>
      <c r="D146" s="24"/>
      <c r="E146" s="24" t="s">
        <v>191</v>
      </c>
      <c r="F146" s="24">
        <v>3</v>
      </c>
      <c r="G146" s="25" t="s">
        <v>97</v>
      </c>
      <c r="H146" s="24" t="s">
        <v>304</v>
      </c>
      <c r="I146" s="28">
        <v>7.3719999999999999</v>
      </c>
      <c r="J146" s="24">
        <v>40</v>
      </c>
      <c r="K146" s="24">
        <v>200</v>
      </c>
      <c r="L146" s="30">
        <f>VLOOKUP(G146,'Invulblad normen'!$B$14:$D$18,3,FALSE)</f>
        <v>0</v>
      </c>
      <c r="M146" s="31">
        <f t="shared" si="4"/>
        <v>0</v>
      </c>
      <c r="N146" s="31">
        <f t="shared" si="5"/>
        <v>0</v>
      </c>
    </row>
    <row r="147" spans="1:14" x14ac:dyDescent="0.3">
      <c r="A147" s="24" t="s">
        <v>0</v>
      </c>
      <c r="B147" s="24" t="s">
        <v>111</v>
      </c>
      <c r="C147" s="24" t="s">
        <v>172</v>
      </c>
      <c r="D147" s="24"/>
      <c r="E147" s="24" t="s">
        <v>192</v>
      </c>
      <c r="F147" s="24">
        <v>3</v>
      </c>
      <c r="G147" s="25" t="s">
        <v>97</v>
      </c>
      <c r="H147" s="24" t="s">
        <v>304</v>
      </c>
      <c r="I147" s="28">
        <v>13.871</v>
      </c>
      <c r="J147" s="24">
        <v>40</v>
      </c>
      <c r="K147" s="24">
        <v>200</v>
      </c>
      <c r="L147" s="30">
        <f>VLOOKUP(G147,'Invulblad normen'!$B$14:$D$18,3,FALSE)</f>
        <v>0</v>
      </c>
      <c r="M147" s="31">
        <f t="shared" si="4"/>
        <v>0</v>
      </c>
      <c r="N147" s="31">
        <f t="shared" si="5"/>
        <v>0</v>
      </c>
    </row>
    <row r="148" spans="1:14" x14ac:dyDescent="0.3">
      <c r="A148" s="24" t="s">
        <v>0</v>
      </c>
      <c r="B148" s="24" t="s">
        <v>111</v>
      </c>
      <c r="C148" s="24" t="s">
        <v>172</v>
      </c>
      <c r="D148" s="24"/>
      <c r="E148" s="24" t="s">
        <v>193</v>
      </c>
      <c r="F148" s="24">
        <v>2</v>
      </c>
      <c r="G148" s="25" t="s">
        <v>103</v>
      </c>
      <c r="H148" s="24" t="s">
        <v>300</v>
      </c>
      <c r="I148" s="28">
        <v>53.253</v>
      </c>
      <c r="J148" s="24">
        <v>40</v>
      </c>
      <c r="K148" s="24">
        <v>200</v>
      </c>
      <c r="L148" s="30">
        <f>VLOOKUP(G148,'Invulblad normen'!$B$14:$D$18,3,FALSE)</f>
        <v>0</v>
      </c>
      <c r="M148" s="31">
        <f t="shared" si="4"/>
        <v>0</v>
      </c>
      <c r="N148" s="31">
        <f t="shared" si="5"/>
        <v>0</v>
      </c>
    </row>
    <row r="149" spans="1:14" x14ac:dyDescent="0.3">
      <c r="A149" s="24" t="s">
        <v>0</v>
      </c>
      <c r="B149" s="24" t="s">
        <v>111</v>
      </c>
      <c r="C149" s="24" t="s">
        <v>172</v>
      </c>
      <c r="D149" s="24"/>
      <c r="E149" s="24" t="s">
        <v>193</v>
      </c>
      <c r="F149" s="24">
        <v>2</v>
      </c>
      <c r="G149" s="25" t="s">
        <v>103</v>
      </c>
      <c r="H149" s="24" t="s">
        <v>300</v>
      </c>
      <c r="I149" s="28">
        <v>56.744999999999997</v>
      </c>
      <c r="J149" s="24">
        <v>40</v>
      </c>
      <c r="K149" s="24">
        <v>200</v>
      </c>
      <c r="L149" s="30">
        <f>VLOOKUP(G149,'Invulblad normen'!$B$14:$D$18,3,FALSE)</f>
        <v>0</v>
      </c>
      <c r="M149" s="31">
        <f t="shared" si="4"/>
        <v>0</v>
      </c>
      <c r="N149" s="31">
        <f t="shared" si="5"/>
        <v>0</v>
      </c>
    </row>
    <row r="150" spans="1:14" x14ac:dyDescent="0.3">
      <c r="A150" s="24" t="s">
        <v>0</v>
      </c>
      <c r="B150" s="24" t="s">
        <v>111</v>
      </c>
      <c r="C150" s="24" t="s">
        <v>172</v>
      </c>
      <c r="D150" s="24"/>
      <c r="E150" s="24" t="s">
        <v>194</v>
      </c>
      <c r="F150" s="24">
        <v>2</v>
      </c>
      <c r="G150" s="25" t="s">
        <v>103</v>
      </c>
      <c r="H150" s="24" t="s">
        <v>300</v>
      </c>
      <c r="I150" s="28">
        <v>56.744999999999997</v>
      </c>
      <c r="J150" s="24">
        <v>40</v>
      </c>
      <c r="K150" s="24">
        <v>200</v>
      </c>
      <c r="L150" s="30">
        <f>VLOOKUP(G150,'Invulblad normen'!$B$14:$D$18,3,FALSE)</f>
        <v>0</v>
      </c>
      <c r="M150" s="31">
        <f t="shared" si="4"/>
        <v>0</v>
      </c>
      <c r="N150" s="31">
        <f t="shared" si="5"/>
        <v>0</v>
      </c>
    </row>
    <row r="151" spans="1:14" x14ac:dyDescent="0.3">
      <c r="A151" s="24" t="s">
        <v>0</v>
      </c>
      <c r="B151" s="24" t="s">
        <v>111</v>
      </c>
      <c r="C151" s="24" t="s">
        <v>172</v>
      </c>
      <c r="D151" s="24"/>
      <c r="E151" s="24" t="s">
        <v>194</v>
      </c>
      <c r="F151" s="24">
        <v>2</v>
      </c>
      <c r="G151" s="25" t="s">
        <v>103</v>
      </c>
      <c r="H151" s="24" t="s">
        <v>300</v>
      </c>
      <c r="I151" s="28">
        <v>56.744999999999997</v>
      </c>
      <c r="J151" s="24">
        <v>40</v>
      </c>
      <c r="K151" s="24">
        <v>200</v>
      </c>
      <c r="L151" s="30">
        <f>VLOOKUP(G151,'Invulblad normen'!$B$14:$D$18,3,FALSE)</f>
        <v>0</v>
      </c>
      <c r="M151" s="31">
        <f t="shared" si="4"/>
        <v>0</v>
      </c>
      <c r="N151" s="31">
        <f t="shared" si="5"/>
        <v>0</v>
      </c>
    </row>
    <row r="152" spans="1:14" x14ac:dyDescent="0.3">
      <c r="A152" s="24" t="s">
        <v>0</v>
      </c>
      <c r="B152" s="24" t="s">
        <v>111</v>
      </c>
      <c r="C152" s="24" t="s">
        <v>172</v>
      </c>
      <c r="D152" s="24"/>
      <c r="E152" s="24" t="s">
        <v>195</v>
      </c>
      <c r="F152" s="24">
        <v>2</v>
      </c>
      <c r="G152" s="25" t="s">
        <v>103</v>
      </c>
      <c r="H152" s="24" t="s">
        <v>300</v>
      </c>
      <c r="I152" s="28">
        <v>56.744999999999997</v>
      </c>
      <c r="J152" s="24">
        <v>40</v>
      </c>
      <c r="K152" s="24">
        <v>200</v>
      </c>
      <c r="L152" s="30">
        <f>VLOOKUP(G152,'Invulblad normen'!$B$14:$D$18,3,FALSE)</f>
        <v>0</v>
      </c>
      <c r="M152" s="31">
        <f t="shared" si="4"/>
        <v>0</v>
      </c>
      <c r="N152" s="31">
        <f t="shared" si="5"/>
        <v>0</v>
      </c>
    </row>
    <row r="153" spans="1:14" ht="43.2" x14ac:dyDescent="0.3">
      <c r="A153" s="24" t="s">
        <v>0</v>
      </c>
      <c r="B153" s="24" t="s">
        <v>111</v>
      </c>
      <c r="C153" s="24" t="s">
        <v>172</v>
      </c>
      <c r="D153" s="24"/>
      <c r="E153" s="24" t="s">
        <v>189</v>
      </c>
      <c r="F153" s="24">
        <v>5</v>
      </c>
      <c r="G153" s="26" t="s">
        <v>107</v>
      </c>
      <c r="H153" s="24" t="s">
        <v>300</v>
      </c>
      <c r="I153" s="28">
        <v>177.316</v>
      </c>
      <c r="J153" s="24">
        <v>40</v>
      </c>
      <c r="K153" s="24">
        <v>200</v>
      </c>
      <c r="L153" s="30">
        <f>VLOOKUP(G153,'Invulblad normen'!$B$14:$D$18,3,FALSE)</f>
        <v>0</v>
      </c>
      <c r="M153" s="31">
        <f t="shared" si="4"/>
        <v>0</v>
      </c>
      <c r="N153" s="31">
        <f t="shared" si="5"/>
        <v>0</v>
      </c>
    </row>
    <row r="154" spans="1:14" x14ac:dyDescent="0.3">
      <c r="A154" s="24" t="s">
        <v>0</v>
      </c>
      <c r="B154" s="24" t="s">
        <v>111</v>
      </c>
      <c r="C154" s="24" t="s">
        <v>172</v>
      </c>
      <c r="D154" s="24"/>
      <c r="E154" s="24" t="s">
        <v>196</v>
      </c>
      <c r="F154" s="24">
        <v>2</v>
      </c>
      <c r="G154" s="25" t="s">
        <v>103</v>
      </c>
      <c r="H154" s="24" t="s">
        <v>300</v>
      </c>
      <c r="I154" s="28">
        <v>62.08</v>
      </c>
      <c r="J154" s="24">
        <v>40</v>
      </c>
      <c r="K154" s="24">
        <v>200</v>
      </c>
      <c r="L154" s="30">
        <f>VLOOKUP(G154,'Invulblad normen'!$B$14:$D$18,3,FALSE)</f>
        <v>0</v>
      </c>
      <c r="M154" s="31">
        <f t="shared" si="4"/>
        <v>0</v>
      </c>
      <c r="N154" s="31">
        <f t="shared" si="5"/>
        <v>0</v>
      </c>
    </row>
    <row r="155" spans="1:14" x14ac:dyDescent="0.3">
      <c r="A155" s="24" t="s">
        <v>0</v>
      </c>
      <c r="B155" s="24" t="s">
        <v>111</v>
      </c>
      <c r="C155" s="24" t="s">
        <v>173</v>
      </c>
      <c r="D155" s="24"/>
      <c r="E155" s="24" t="s">
        <v>197</v>
      </c>
      <c r="F155" s="24">
        <v>2</v>
      </c>
      <c r="G155" s="25" t="s">
        <v>103</v>
      </c>
      <c r="H155" s="24" t="s">
        <v>300</v>
      </c>
      <c r="I155" s="28">
        <v>56.744999999999997</v>
      </c>
      <c r="J155" s="24">
        <v>40</v>
      </c>
      <c r="K155" s="24">
        <v>200</v>
      </c>
      <c r="L155" s="30">
        <f>VLOOKUP(G155,'Invulblad normen'!$B$14:$D$18,3,FALSE)</f>
        <v>0</v>
      </c>
      <c r="M155" s="31">
        <f t="shared" si="4"/>
        <v>0</v>
      </c>
      <c r="N155" s="31">
        <f t="shared" si="5"/>
        <v>0</v>
      </c>
    </row>
    <row r="156" spans="1:14" x14ac:dyDescent="0.3">
      <c r="A156" s="24" t="s">
        <v>0</v>
      </c>
      <c r="B156" s="24" t="s">
        <v>111</v>
      </c>
      <c r="C156" s="24" t="s">
        <v>173</v>
      </c>
      <c r="D156" s="24"/>
      <c r="E156" s="24" t="s">
        <v>197</v>
      </c>
      <c r="F156" s="24">
        <v>2</v>
      </c>
      <c r="G156" s="25" t="s">
        <v>103</v>
      </c>
      <c r="H156" s="24" t="s">
        <v>300</v>
      </c>
      <c r="I156" s="28">
        <v>56.744999999999997</v>
      </c>
      <c r="J156" s="24">
        <v>40</v>
      </c>
      <c r="K156" s="24">
        <v>200</v>
      </c>
      <c r="L156" s="30">
        <f>VLOOKUP(G156,'Invulblad normen'!$B$14:$D$18,3,FALSE)</f>
        <v>0</v>
      </c>
      <c r="M156" s="31">
        <f t="shared" si="4"/>
        <v>0</v>
      </c>
      <c r="N156" s="31">
        <f t="shared" si="5"/>
        <v>0</v>
      </c>
    </row>
    <row r="157" spans="1:14" x14ac:dyDescent="0.3">
      <c r="A157" s="24" t="s">
        <v>0</v>
      </c>
      <c r="B157" s="24" t="s">
        <v>111</v>
      </c>
      <c r="C157" s="24" t="s">
        <v>173</v>
      </c>
      <c r="D157" s="24"/>
      <c r="E157" s="24" t="s">
        <v>198</v>
      </c>
      <c r="F157" s="24">
        <v>2</v>
      </c>
      <c r="G157" s="25" t="s">
        <v>103</v>
      </c>
      <c r="H157" s="24" t="s">
        <v>300</v>
      </c>
      <c r="I157" s="28">
        <v>56.744999999999997</v>
      </c>
      <c r="J157" s="24">
        <v>40</v>
      </c>
      <c r="K157" s="24">
        <v>200</v>
      </c>
      <c r="L157" s="30">
        <f>VLOOKUP(G157,'Invulblad normen'!$B$14:$D$18,3,FALSE)</f>
        <v>0</v>
      </c>
      <c r="M157" s="31">
        <f t="shared" si="4"/>
        <v>0</v>
      </c>
      <c r="N157" s="31">
        <f t="shared" si="5"/>
        <v>0</v>
      </c>
    </row>
    <row r="158" spans="1:14" x14ac:dyDescent="0.3">
      <c r="A158" s="24" t="s">
        <v>0</v>
      </c>
      <c r="B158" s="24" t="s">
        <v>111</v>
      </c>
      <c r="C158" s="24" t="s">
        <v>173</v>
      </c>
      <c r="D158" s="24"/>
      <c r="E158" s="24" t="s">
        <v>199</v>
      </c>
      <c r="F158" s="24">
        <v>3</v>
      </c>
      <c r="G158" s="25" t="s">
        <v>97</v>
      </c>
      <c r="H158" s="24" t="s">
        <v>304</v>
      </c>
      <c r="I158" s="28">
        <v>7.3719999999999999</v>
      </c>
      <c r="J158" s="24">
        <v>40</v>
      </c>
      <c r="K158" s="24">
        <v>200</v>
      </c>
      <c r="L158" s="30">
        <f>VLOOKUP(G158,'Invulblad normen'!$B$14:$D$18,3,FALSE)</f>
        <v>0</v>
      </c>
      <c r="M158" s="31">
        <f t="shared" si="4"/>
        <v>0</v>
      </c>
      <c r="N158" s="31">
        <f t="shared" si="5"/>
        <v>0</v>
      </c>
    </row>
    <row r="159" spans="1:14" x14ac:dyDescent="0.3">
      <c r="A159" s="24" t="s">
        <v>0</v>
      </c>
      <c r="B159" s="24" t="s">
        <v>111</v>
      </c>
      <c r="C159" s="24" t="s">
        <v>173</v>
      </c>
      <c r="D159" s="24"/>
      <c r="E159" s="24" t="s">
        <v>192</v>
      </c>
      <c r="F159" s="24">
        <v>3</v>
      </c>
      <c r="G159" s="25" t="s">
        <v>97</v>
      </c>
      <c r="H159" s="24" t="s">
        <v>304</v>
      </c>
      <c r="I159" s="28">
        <v>5.335</v>
      </c>
      <c r="J159" s="24">
        <v>40</v>
      </c>
      <c r="K159" s="24">
        <v>200</v>
      </c>
      <c r="L159" s="30">
        <f>VLOOKUP(G159,'Invulblad normen'!$B$14:$D$18,3,FALSE)</f>
        <v>0</v>
      </c>
      <c r="M159" s="31">
        <f t="shared" si="4"/>
        <v>0</v>
      </c>
      <c r="N159" s="31">
        <f t="shared" si="5"/>
        <v>0</v>
      </c>
    </row>
    <row r="160" spans="1:14" x14ac:dyDescent="0.3">
      <c r="A160" s="24" t="s">
        <v>0</v>
      </c>
      <c r="B160" s="24" t="s">
        <v>111</v>
      </c>
      <c r="C160" s="24" t="s">
        <v>173</v>
      </c>
      <c r="D160" s="24"/>
      <c r="E160" s="24" t="s">
        <v>200</v>
      </c>
      <c r="F160" s="24">
        <v>2</v>
      </c>
      <c r="G160" s="25" t="s">
        <v>103</v>
      </c>
      <c r="H160" s="24" t="s">
        <v>300</v>
      </c>
      <c r="I160" s="28">
        <v>53.253</v>
      </c>
      <c r="J160" s="24">
        <v>40</v>
      </c>
      <c r="K160" s="24">
        <v>200</v>
      </c>
      <c r="L160" s="30">
        <f>VLOOKUP(G160,'Invulblad normen'!$B$14:$D$18,3,FALSE)</f>
        <v>0</v>
      </c>
      <c r="M160" s="31">
        <f t="shared" si="4"/>
        <v>0</v>
      </c>
      <c r="N160" s="31">
        <f t="shared" si="5"/>
        <v>0</v>
      </c>
    </row>
    <row r="161" spans="1:14" x14ac:dyDescent="0.3">
      <c r="A161" s="24" t="s">
        <v>0</v>
      </c>
      <c r="B161" s="24" t="s">
        <v>111</v>
      </c>
      <c r="C161" s="24" t="s">
        <v>173</v>
      </c>
      <c r="D161" s="24"/>
      <c r="E161" s="24" t="s">
        <v>200</v>
      </c>
      <c r="F161" s="24">
        <v>2</v>
      </c>
      <c r="G161" s="25" t="s">
        <v>103</v>
      </c>
      <c r="H161" s="24" t="s">
        <v>300</v>
      </c>
      <c r="I161" s="28">
        <v>56.744999999999997</v>
      </c>
      <c r="J161" s="24">
        <v>40</v>
      </c>
      <c r="K161" s="24">
        <v>200</v>
      </c>
      <c r="L161" s="30">
        <f>VLOOKUP(G161,'Invulblad normen'!$B$14:$D$18,3,FALSE)</f>
        <v>0</v>
      </c>
      <c r="M161" s="31">
        <f t="shared" si="4"/>
        <v>0</v>
      </c>
      <c r="N161" s="31">
        <f t="shared" si="5"/>
        <v>0</v>
      </c>
    </row>
    <row r="162" spans="1:14" x14ac:dyDescent="0.3">
      <c r="A162" s="24" t="s">
        <v>0</v>
      </c>
      <c r="B162" s="24" t="s">
        <v>111</v>
      </c>
      <c r="C162" s="24" t="s">
        <v>173</v>
      </c>
      <c r="D162" s="24"/>
      <c r="E162" s="24" t="s">
        <v>200</v>
      </c>
      <c r="F162" s="24">
        <v>2</v>
      </c>
      <c r="G162" s="25" t="s">
        <v>103</v>
      </c>
      <c r="H162" s="24" t="s">
        <v>300</v>
      </c>
      <c r="I162" s="28">
        <v>56.744999999999997</v>
      </c>
      <c r="J162" s="24">
        <v>40</v>
      </c>
      <c r="K162" s="24">
        <v>200</v>
      </c>
      <c r="L162" s="30">
        <f>VLOOKUP(G162,'Invulblad normen'!$B$14:$D$18,3,FALSE)</f>
        <v>0</v>
      </c>
      <c r="M162" s="31">
        <f t="shared" si="4"/>
        <v>0</v>
      </c>
      <c r="N162" s="31">
        <f t="shared" si="5"/>
        <v>0</v>
      </c>
    </row>
    <row r="163" spans="1:14" x14ac:dyDescent="0.3">
      <c r="A163" s="24" t="s">
        <v>0</v>
      </c>
      <c r="B163" s="24" t="s">
        <v>111</v>
      </c>
      <c r="C163" s="24" t="s">
        <v>173</v>
      </c>
      <c r="D163" s="24"/>
      <c r="E163" s="24" t="s">
        <v>200</v>
      </c>
      <c r="F163" s="24">
        <v>2</v>
      </c>
      <c r="G163" s="25" t="s">
        <v>103</v>
      </c>
      <c r="H163" s="24" t="s">
        <v>300</v>
      </c>
      <c r="I163" s="28">
        <v>56.744999999999997</v>
      </c>
      <c r="J163" s="24">
        <v>40</v>
      </c>
      <c r="K163" s="24">
        <v>200</v>
      </c>
      <c r="L163" s="30">
        <f>VLOOKUP(G163,'Invulblad normen'!$B$14:$D$18,3,FALSE)</f>
        <v>0</v>
      </c>
      <c r="M163" s="31">
        <f t="shared" si="4"/>
        <v>0</v>
      </c>
      <c r="N163" s="31">
        <f t="shared" si="5"/>
        <v>0</v>
      </c>
    </row>
    <row r="164" spans="1:14" x14ac:dyDescent="0.3">
      <c r="A164" s="24" t="s">
        <v>0</v>
      </c>
      <c r="B164" s="24" t="s">
        <v>111</v>
      </c>
      <c r="C164" s="24" t="s">
        <v>173</v>
      </c>
      <c r="D164" s="24"/>
      <c r="E164" s="24" t="s">
        <v>200</v>
      </c>
      <c r="F164" s="24">
        <v>2</v>
      </c>
      <c r="G164" s="25" t="s">
        <v>103</v>
      </c>
      <c r="H164" s="24" t="s">
        <v>300</v>
      </c>
      <c r="I164" s="28">
        <v>56.744999999999997</v>
      </c>
      <c r="J164" s="24">
        <v>40</v>
      </c>
      <c r="K164" s="24">
        <v>200</v>
      </c>
      <c r="L164" s="30">
        <f>VLOOKUP(G164,'Invulblad normen'!$B$14:$D$18,3,FALSE)</f>
        <v>0</v>
      </c>
      <c r="M164" s="31">
        <f t="shared" si="4"/>
        <v>0</v>
      </c>
      <c r="N164" s="31">
        <f t="shared" si="5"/>
        <v>0</v>
      </c>
    </row>
    <row r="165" spans="1:14" ht="43.2" x14ac:dyDescent="0.3">
      <c r="A165" s="24" t="s">
        <v>0</v>
      </c>
      <c r="B165" s="24" t="s">
        <v>111</v>
      </c>
      <c r="C165" s="24" t="s">
        <v>173</v>
      </c>
      <c r="D165" s="24"/>
      <c r="E165" s="24" t="s">
        <v>189</v>
      </c>
      <c r="F165" s="24">
        <v>5</v>
      </c>
      <c r="G165" s="26" t="s">
        <v>107</v>
      </c>
      <c r="H165" s="24" t="s">
        <v>300</v>
      </c>
      <c r="I165" s="28">
        <v>177.316</v>
      </c>
      <c r="J165" s="24">
        <v>40</v>
      </c>
      <c r="K165" s="24">
        <v>200</v>
      </c>
      <c r="L165" s="30">
        <f>VLOOKUP(G165,'Invulblad normen'!$B$14:$D$18,3,FALSE)</f>
        <v>0</v>
      </c>
      <c r="M165" s="31">
        <f t="shared" si="4"/>
        <v>0</v>
      </c>
      <c r="N165" s="31">
        <f t="shared" si="5"/>
        <v>0</v>
      </c>
    </row>
    <row r="166" spans="1:14" x14ac:dyDescent="0.3">
      <c r="A166" s="24" t="s">
        <v>0</v>
      </c>
      <c r="B166" s="24" t="s">
        <v>111</v>
      </c>
      <c r="C166" s="24" t="s">
        <v>113</v>
      </c>
      <c r="D166" s="24"/>
      <c r="E166" s="24" t="s">
        <v>201</v>
      </c>
      <c r="F166" s="24">
        <v>4</v>
      </c>
      <c r="G166" s="25" t="s">
        <v>105</v>
      </c>
      <c r="H166" s="24" t="s">
        <v>306</v>
      </c>
      <c r="I166" s="28">
        <v>320.09999999999997</v>
      </c>
      <c r="J166" s="24">
        <v>40</v>
      </c>
      <c r="K166" s="24">
        <v>200</v>
      </c>
      <c r="L166" s="30">
        <f>VLOOKUP(G166,'Invulblad normen'!$B$14:$D$18,3,FALSE)</f>
        <v>0</v>
      </c>
      <c r="M166" s="31">
        <f t="shared" si="4"/>
        <v>0</v>
      </c>
      <c r="N166" s="31">
        <f t="shared" si="5"/>
        <v>0</v>
      </c>
    </row>
    <row r="167" spans="1:14" x14ac:dyDescent="0.3">
      <c r="A167" s="24" t="s">
        <v>0</v>
      </c>
      <c r="B167" s="24" t="s">
        <v>111</v>
      </c>
      <c r="C167" s="24" t="s">
        <v>113</v>
      </c>
      <c r="D167" s="24"/>
      <c r="E167" s="24" t="s">
        <v>202</v>
      </c>
      <c r="F167" s="24">
        <v>4</v>
      </c>
      <c r="G167" s="25" t="s">
        <v>105</v>
      </c>
      <c r="H167" s="24" t="s">
        <v>306</v>
      </c>
      <c r="I167" s="28">
        <v>38.314999999999998</v>
      </c>
      <c r="J167" s="24">
        <v>40</v>
      </c>
      <c r="K167" s="24">
        <v>12</v>
      </c>
      <c r="L167" s="30">
        <f>VLOOKUP(G167,'Invulblad normen'!$B$14:$D$18,3,FALSE)</f>
        <v>0</v>
      </c>
      <c r="M167" s="31">
        <f t="shared" si="4"/>
        <v>0</v>
      </c>
      <c r="N167" s="31">
        <f>M167/K167</f>
        <v>0</v>
      </c>
    </row>
    <row r="168" spans="1:14" ht="43.2" x14ac:dyDescent="0.3">
      <c r="A168" s="24" t="s">
        <v>0</v>
      </c>
      <c r="B168" s="24" t="s">
        <v>111</v>
      </c>
      <c r="C168" s="24" t="s">
        <v>113</v>
      </c>
      <c r="D168" s="24"/>
      <c r="E168" s="24" t="s">
        <v>203</v>
      </c>
      <c r="F168" s="24">
        <v>5</v>
      </c>
      <c r="G168" s="26" t="s">
        <v>107</v>
      </c>
      <c r="H168" s="24" t="s">
        <v>302</v>
      </c>
      <c r="I168" s="28">
        <v>42.195</v>
      </c>
      <c r="J168" s="24">
        <v>40</v>
      </c>
      <c r="K168" s="24">
        <v>200</v>
      </c>
      <c r="L168" s="30">
        <f>VLOOKUP(G168,'Invulblad normen'!$B$14:$D$18,3,FALSE)</f>
        <v>0</v>
      </c>
      <c r="M168" s="31">
        <f t="shared" si="4"/>
        <v>0</v>
      </c>
      <c r="N168" s="31">
        <f t="shared" si="5"/>
        <v>0</v>
      </c>
    </row>
    <row r="169" spans="1:14" x14ac:dyDescent="0.3">
      <c r="A169" s="24" t="s">
        <v>0</v>
      </c>
      <c r="B169" s="24" t="s">
        <v>111</v>
      </c>
      <c r="C169" s="24" t="s">
        <v>113</v>
      </c>
      <c r="D169" s="24"/>
      <c r="E169" s="24" t="s">
        <v>204</v>
      </c>
      <c r="F169" s="24">
        <v>3</v>
      </c>
      <c r="G169" s="25" t="s">
        <v>97</v>
      </c>
      <c r="H169" s="24" t="s">
        <v>302</v>
      </c>
      <c r="I169" s="28">
        <v>22.503999999999998</v>
      </c>
      <c r="J169" s="24">
        <v>40</v>
      </c>
      <c r="K169" s="24">
        <v>200</v>
      </c>
      <c r="L169" s="30">
        <f>VLOOKUP(G169,'Invulblad normen'!$B$14:$D$18,3,FALSE)</f>
        <v>0</v>
      </c>
      <c r="M169" s="31">
        <f t="shared" si="4"/>
        <v>0</v>
      </c>
      <c r="N169" s="31">
        <f t="shared" si="5"/>
        <v>0</v>
      </c>
    </row>
    <row r="170" spans="1:14" ht="43.2" x14ac:dyDescent="0.3">
      <c r="A170" s="24" t="s">
        <v>0</v>
      </c>
      <c r="B170" s="24" t="s">
        <v>111</v>
      </c>
      <c r="C170" s="24" t="s">
        <v>113</v>
      </c>
      <c r="D170" s="24"/>
      <c r="E170" s="24" t="s">
        <v>205</v>
      </c>
      <c r="F170" s="24">
        <v>5</v>
      </c>
      <c r="G170" s="26" t="s">
        <v>107</v>
      </c>
      <c r="H170" s="24" t="s">
        <v>302</v>
      </c>
      <c r="I170" s="28">
        <v>42.195</v>
      </c>
      <c r="J170" s="24">
        <v>40</v>
      </c>
      <c r="K170" s="24">
        <v>200</v>
      </c>
      <c r="L170" s="30">
        <f>VLOOKUP(G170,'Invulblad normen'!$B$14:$D$18,3,FALSE)</f>
        <v>0</v>
      </c>
      <c r="M170" s="31">
        <f t="shared" si="4"/>
        <v>0</v>
      </c>
      <c r="N170" s="31">
        <f t="shared" si="5"/>
        <v>0</v>
      </c>
    </row>
    <row r="171" spans="1:14" x14ac:dyDescent="0.3">
      <c r="A171" s="24" t="s">
        <v>0</v>
      </c>
      <c r="B171" s="24" t="s">
        <v>111</v>
      </c>
      <c r="C171" s="24" t="s">
        <v>113</v>
      </c>
      <c r="D171" s="24"/>
      <c r="E171" s="24" t="s">
        <v>204</v>
      </c>
      <c r="F171" s="24">
        <v>3</v>
      </c>
      <c r="G171" s="25" t="s">
        <v>97</v>
      </c>
      <c r="H171" s="24" t="s">
        <v>302</v>
      </c>
      <c r="I171" s="28">
        <v>22.503999999999998</v>
      </c>
      <c r="J171" s="24">
        <v>40</v>
      </c>
      <c r="K171" s="24">
        <v>200</v>
      </c>
      <c r="L171" s="30">
        <f>VLOOKUP(G171,'Invulblad normen'!$B$14:$D$18,3,FALSE)</f>
        <v>0</v>
      </c>
      <c r="M171" s="31">
        <f t="shared" si="4"/>
        <v>0</v>
      </c>
      <c r="N171" s="31">
        <f t="shared" si="5"/>
        <v>0</v>
      </c>
    </row>
    <row r="172" spans="1:14" x14ac:dyDescent="0.3">
      <c r="A172" s="24" t="s">
        <v>0</v>
      </c>
      <c r="B172" s="24" t="s">
        <v>111</v>
      </c>
      <c r="C172" s="24" t="s">
        <v>113</v>
      </c>
      <c r="D172" s="24"/>
      <c r="E172" s="24" t="s">
        <v>201</v>
      </c>
      <c r="F172" s="24">
        <v>4</v>
      </c>
      <c r="G172" s="25" t="s">
        <v>105</v>
      </c>
      <c r="H172" s="24" t="s">
        <v>306</v>
      </c>
      <c r="I172" s="28">
        <v>320.09999999999997</v>
      </c>
      <c r="J172" s="24">
        <v>40</v>
      </c>
      <c r="K172" s="24">
        <v>200</v>
      </c>
      <c r="L172" s="30">
        <f>VLOOKUP(G172,'Invulblad normen'!$B$14:$D$18,3,FALSE)</f>
        <v>0</v>
      </c>
      <c r="M172" s="31">
        <f t="shared" si="4"/>
        <v>0</v>
      </c>
      <c r="N172" s="31">
        <f t="shared" si="5"/>
        <v>0</v>
      </c>
    </row>
    <row r="173" spans="1:14" x14ac:dyDescent="0.3">
      <c r="A173" s="24" t="s">
        <v>0</v>
      </c>
      <c r="B173" s="24" t="s">
        <v>111</v>
      </c>
      <c r="C173" s="24" t="s">
        <v>113</v>
      </c>
      <c r="D173" s="24"/>
      <c r="E173" s="24" t="s">
        <v>206</v>
      </c>
      <c r="F173" s="24">
        <v>4</v>
      </c>
      <c r="G173" s="25" t="s">
        <v>105</v>
      </c>
      <c r="H173" s="24" t="s">
        <v>306</v>
      </c>
      <c r="I173" s="28">
        <v>38.314999999999998</v>
      </c>
      <c r="J173" s="24">
        <v>40</v>
      </c>
      <c r="K173" s="24">
        <v>12</v>
      </c>
      <c r="L173" s="30">
        <f>VLOOKUP(G173,'Invulblad normen'!$B$14:$D$18,3,FALSE)</f>
        <v>0</v>
      </c>
      <c r="M173" s="31">
        <f t="shared" si="4"/>
        <v>0</v>
      </c>
      <c r="N173" s="31">
        <f t="shared" si="5"/>
        <v>0</v>
      </c>
    </row>
    <row r="174" spans="1:14" x14ac:dyDescent="0.3">
      <c r="A174" s="24" t="s">
        <v>0</v>
      </c>
      <c r="B174" s="24" t="s">
        <v>111</v>
      </c>
      <c r="C174" s="24" t="s">
        <v>113</v>
      </c>
      <c r="D174" s="24"/>
      <c r="E174" s="24" t="s">
        <v>207</v>
      </c>
      <c r="F174" s="24">
        <v>1</v>
      </c>
      <c r="G174" s="25" t="s">
        <v>100</v>
      </c>
      <c r="H174" s="24" t="s">
        <v>300</v>
      </c>
      <c r="I174" s="28">
        <v>18.138999999999999</v>
      </c>
      <c r="J174" s="24">
        <v>42</v>
      </c>
      <c r="K174" s="24">
        <v>210</v>
      </c>
      <c r="L174" s="30">
        <f>VLOOKUP(G174,'Invulblad normen'!$B$14:$D$18,3,FALSE)</f>
        <v>0</v>
      </c>
      <c r="M174" s="31">
        <f t="shared" si="4"/>
        <v>0</v>
      </c>
      <c r="N174" s="31">
        <f t="shared" si="5"/>
        <v>0</v>
      </c>
    </row>
    <row r="175" spans="1:14" x14ac:dyDescent="0.3">
      <c r="A175" s="24" t="s">
        <v>0</v>
      </c>
      <c r="B175" s="24" t="s">
        <v>111</v>
      </c>
      <c r="C175" s="24" t="s">
        <v>113</v>
      </c>
      <c r="D175" s="24"/>
      <c r="E175" s="24" t="s">
        <v>201</v>
      </c>
      <c r="F175" s="24">
        <v>4</v>
      </c>
      <c r="G175" s="25" t="s">
        <v>105</v>
      </c>
      <c r="H175" s="24" t="s">
        <v>306</v>
      </c>
      <c r="I175" s="28">
        <v>244.44</v>
      </c>
      <c r="J175" s="24">
        <v>40</v>
      </c>
      <c r="K175" s="24">
        <v>200</v>
      </c>
      <c r="L175" s="30">
        <f>VLOOKUP(G175,'Invulblad normen'!$B$14:$D$18,3,FALSE)</f>
        <v>0</v>
      </c>
      <c r="M175" s="31">
        <f t="shared" si="4"/>
        <v>0</v>
      </c>
      <c r="N175" s="31">
        <f t="shared" si="5"/>
        <v>0</v>
      </c>
    </row>
    <row r="176" spans="1:14" x14ac:dyDescent="0.3">
      <c r="A176" s="24" t="s">
        <v>0</v>
      </c>
      <c r="B176" s="24" t="s">
        <v>111</v>
      </c>
      <c r="C176" s="24" t="s">
        <v>113</v>
      </c>
      <c r="D176" s="24"/>
      <c r="E176" s="24" t="s">
        <v>202</v>
      </c>
      <c r="F176" s="24">
        <v>4</v>
      </c>
      <c r="G176" s="25" t="s">
        <v>105</v>
      </c>
      <c r="H176" s="24" t="s">
        <v>306</v>
      </c>
      <c r="I176" s="28">
        <v>34.629000000000005</v>
      </c>
      <c r="J176" s="24">
        <v>40</v>
      </c>
      <c r="K176" s="24">
        <v>12</v>
      </c>
      <c r="L176" s="30">
        <f>VLOOKUP(G176,'Invulblad normen'!$B$14:$D$18,3,FALSE)</f>
        <v>0</v>
      </c>
      <c r="M176" s="31">
        <f t="shared" si="4"/>
        <v>0</v>
      </c>
      <c r="N176" s="31">
        <f t="shared" si="5"/>
        <v>0</v>
      </c>
    </row>
    <row r="177" spans="1:14" x14ac:dyDescent="0.3">
      <c r="A177" s="24" t="s">
        <v>0</v>
      </c>
      <c r="B177" s="24" t="s">
        <v>111</v>
      </c>
      <c r="C177" s="24" t="s">
        <v>113</v>
      </c>
      <c r="D177" s="24"/>
      <c r="E177" s="24" t="s">
        <v>208</v>
      </c>
      <c r="F177" s="24">
        <v>3</v>
      </c>
      <c r="G177" s="25" t="s">
        <v>97</v>
      </c>
      <c r="H177" s="24" t="s">
        <v>302</v>
      </c>
      <c r="I177" s="28">
        <v>19.884999999999998</v>
      </c>
      <c r="J177" s="24">
        <v>40</v>
      </c>
      <c r="K177" s="24">
        <v>200</v>
      </c>
      <c r="L177" s="30">
        <f>VLOOKUP(G177,'Invulblad normen'!$B$14:$D$18,3,FALSE)</f>
        <v>0</v>
      </c>
      <c r="M177" s="31">
        <f t="shared" si="4"/>
        <v>0</v>
      </c>
      <c r="N177" s="31">
        <f t="shared" si="5"/>
        <v>0</v>
      </c>
    </row>
    <row r="178" spans="1:14" x14ac:dyDescent="0.3">
      <c r="A178" s="24" t="s">
        <v>0</v>
      </c>
      <c r="B178" s="24" t="s">
        <v>111</v>
      </c>
      <c r="C178" s="24" t="s">
        <v>113</v>
      </c>
      <c r="D178" s="24"/>
      <c r="E178" s="24" t="s">
        <v>208</v>
      </c>
      <c r="F178" s="24">
        <v>3</v>
      </c>
      <c r="G178" s="25" t="s">
        <v>97</v>
      </c>
      <c r="H178" s="24" t="s">
        <v>302</v>
      </c>
      <c r="I178" s="28">
        <v>19.884999999999998</v>
      </c>
      <c r="J178" s="24">
        <v>40</v>
      </c>
      <c r="K178" s="24">
        <v>200</v>
      </c>
      <c r="L178" s="30">
        <f>VLOOKUP(G178,'Invulblad normen'!$B$14:$D$18,3,FALSE)</f>
        <v>0</v>
      </c>
      <c r="M178" s="31">
        <f t="shared" si="4"/>
        <v>0</v>
      </c>
      <c r="N178" s="31">
        <f t="shared" si="5"/>
        <v>0</v>
      </c>
    </row>
    <row r="179" spans="1:14" x14ac:dyDescent="0.3">
      <c r="A179" s="24" t="s">
        <v>0</v>
      </c>
      <c r="B179" s="24" t="s">
        <v>111</v>
      </c>
      <c r="C179" s="24" t="s">
        <v>113</v>
      </c>
      <c r="D179" s="24"/>
      <c r="E179" s="24" t="s">
        <v>209</v>
      </c>
      <c r="F179" s="24">
        <v>3</v>
      </c>
      <c r="G179" s="25" t="s">
        <v>97</v>
      </c>
      <c r="H179" s="24" t="s">
        <v>304</v>
      </c>
      <c r="I179" s="28">
        <v>4.0739999999999998</v>
      </c>
      <c r="J179" s="24">
        <v>40</v>
      </c>
      <c r="K179" s="24">
        <v>200</v>
      </c>
      <c r="L179" s="30">
        <f>VLOOKUP(G179,'Invulblad normen'!$B$14:$D$18,3,FALSE)</f>
        <v>0</v>
      </c>
      <c r="M179" s="31">
        <f t="shared" si="4"/>
        <v>0</v>
      </c>
      <c r="N179" s="31">
        <f t="shared" si="5"/>
        <v>0</v>
      </c>
    </row>
    <row r="180" spans="1:14" ht="43.2" x14ac:dyDescent="0.3">
      <c r="A180" s="24" t="s">
        <v>0</v>
      </c>
      <c r="B180" s="24" t="s">
        <v>111</v>
      </c>
      <c r="C180" s="24" t="s">
        <v>113</v>
      </c>
      <c r="D180" s="24"/>
      <c r="E180" s="24" t="s">
        <v>189</v>
      </c>
      <c r="F180" s="24">
        <v>5</v>
      </c>
      <c r="G180" s="26" t="s">
        <v>107</v>
      </c>
      <c r="H180" s="24" t="s">
        <v>300</v>
      </c>
      <c r="I180" s="28">
        <v>110.095</v>
      </c>
      <c r="J180" s="24">
        <v>40</v>
      </c>
      <c r="K180" s="24">
        <v>200</v>
      </c>
      <c r="L180" s="30">
        <f>VLOOKUP(G180,'Invulblad normen'!$B$14:$D$18,3,FALSE)</f>
        <v>0</v>
      </c>
      <c r="M180" s="31">
        <f t="shared" si="4"/>
        <v>0</v>
      </c>
      <c r="N180" s="31">
        <f t="shared" si="5"/>
        <v>0</v>
      </c>
    </row>
    <row r="181" spans="1:14" ht="43.2" x14ac:dyDescent="0.3">
      <c r="A181" s="24" t="s">
        <v>0</v>
      </c>
      <c r="B181" s="24" t="s">
        <v>111</v>
      </c>
      <c r="C181" s="24" t="s">
        <v>113</v>
      </c>
      <c r="D181" s="24"/>
      <c r="E181" s="24" t="s">
        <v>210</v>
      </c>
      <c r="F181" s="24">
        <v>5</v>
      </c>
      <c r="G181" s="26" t="s">
        <v>107</v>
      </c>
      <c r="H181" s="24" t="s">
        <v>300</v>
      </c>
      <c r="I181" s="28">
        <v>7.76</v>
      </c>
      <c r="J181" s="24">
        <v>40</v>
      </c>
      <c r="K181" s="24">
        <v>200</v>
      </c>
      <c r="L181" s="30">
        <f>VLOOKUP(G181,'Invulblad normen'!$B$14:$D$18,3,FALSE)</f>
        <v>0</v>
      </c>
      <c r="M181" s="31">
        <f t="shared" si="4"/>
        <v>0</v>
      </c>
      <c r="N181" s="31">
        <f t="shared" si="5"/>
        <v>0</v>
      </c>
    </row>
    <row r="182" spans="1:14" x14ac:dyDescent="0.3">
      <c r="A182" s="24" t="s">
        <v>0</v>
      </c>
      <c r="B182" s="24" t="s">
        <v>111</v>
      </c>
      <c r="C182" s="24" t="s">
        <v>113</v>
      </c>
      <c r="D182" s="24"/>
      <c r="E182" s="24" t="s">
        <v>211</v>
      </c>
      <c r="F182" s="24">
        <v>3</v>
      </c>
      <c r="G182" s="25" t="s">
        <v>97</v>
      </c>
      <c r="H182" s="24" t="s">
        <v>300</v>
      </c>
      <c r="I182" s="28">
        <v>6.6930000000000005</v>
      </c>
      <c r="J182" s="24">
        <v>40</v>
      </c>
      <c r="K182" s="24">
        <v>200</v>
      </c>
      <c r="L182" s="30">
        <f>VLOOKUP(G182,'Invulblad normen'!$B$14:$D$18,3,FALSE)</f>
        <v>0</v>
      </c>
      <c r="M182" s="31">
        <f t="shared" si="4"/>
        <v>0</v>
      </c>
      <c r="N182" s="31">
        <f t="shared" si="5"/>
        <v>0</v>
      </c>
    </row>
    <row r="183" spans="1:14" ht="43.2" x14ac:dyDescent="0.3">
      <c r="A183" s="24" t="s">
        <v>0</v>
      </c>
      <c r="B183" s="24" t="s">
        <v>111</v>
      </c>
      <c r="C183" s="24" t="s">
        <v>113</v>
      </c>
      <c r="D183" s="24"/>
      <c r="E183" s="24" t="s">
        <v>212</v>
      </c>
      <c r="F183" s="24">
        <v>5</v>
      </c>
      <c r="G183" s="26" t="s">
        <v>107</v>
      </c>
      <c r="H183" s="24" t="s">
        <v>300</v>
      </c>
      <c r="I183" s="28">
        <v>13.871</v>
      </c>
      <c r="J183" s="24">
        <v>40</v>
      </c>
      <c r="K183" s="24">
        <v>200</v>
      </c>
      <c r="L183" s="30">
        <f>VLOOKUP(G183,'Invulblad normen'!$B$14:$D$18,3,FALSE)</f>
        <v>0</v>
      </c>
      <c r="M183" s="31">
        <f t="shared" si="4"/>
        <v>0</v>
      </c>
      <c r="N183" s="31">
        <f t="shared" si="5"/>
        <v>0</v>
      </c>
    </row>
    <row r="184" spans="1:14" x14ac:dyDescent="0.3">
      <c r="A184" s="24" t="s">
        <v>0</v>
      </c>
      <c r="B184" s="24" t="s">
        <v>111</v>
      </c>
      <c r="C184" s="24" t="s">
        <v>113</v>
      </c>
      <c r="D184" s="24"/>
      <c r="E184" s="24" t="s">
        <v>213</v>
      </c>
      <c r="F184" s="24">
        <v>2</v>
      </c>
      <c r="G184" s="25" t="s">
        <v>103</v>
      </c>
      <c r="H184" s="24" t="s">
        <v>300</v>
      </c>
      <c r="I184" s="28">
        <v>87.784999999999997</v>
      </c>
      <c r="J184" s="24">
        <v>40</v>
      </c>
      <c r="K184" s="24">
        <v>200</v>
      </c>
      <c r="L184" s="30">
        <f>VLOOKUP(G184,'Invulblad normen'!$B$14:$D$18,3,FALSE)</f>
        <v>0</v>
      </c>
      <c r="M184" s="31">
        <f t="shared" si="4"/>
        <v>0</v>
      </c>
      <c r="N184" s="31">
        <f t="shared" si="5"/>
        <v>0</v>
      </c>
    </row>
    <row r="186" spans="1:14" x14ac:dyDescent="0.3">
      <c r="H186" s="42" t="s">
        <v>314</v>
      </c>
      <c r="I186" s="42"/>
      <c r="M186" s="32">
        <f>SUM(M8:M184)</f>
        <v>0</v>
      </c>
      <c r="N186" s="32">
        <f>SUM(N8:N184)</f>
        <v>0</v>
      </c>
    </row>
  </sheetData>
  <sheetProtection algorithmName="SHA-512" hashValue="bzrXLovFBuzPZSBVW7pJCB5JuUQP/BhRj7b2Qa+UrUbESxqZAThJTYVS6ztvad+5JW8t/+CV9zj5iI9jU2ArNA==" saltValue="1HN1bhcjM00udmo/2rV9Fw==" spinCount="100000" sheet="1" objects="1" scenarios="1"/>
  <mergeCells count="1">
    <mergeCell ref="H186:I186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D36CC-4C28-492C-B2A7-D941DE75FF7D}">
  <dimension ref="A1:B6"/>
  <sheetViews>
    <sheetView workbookViewId="0">
      <selection activeCell="G23" sqref="G23"/>
    </sheetView>
  </sheetViews>
  <sheetFormatPr defaultRowHeight="14.4" x14ac:dyDescent="0.3"/>
  <cols>
    <col min="1" max="1" width="31.77734375" bestFit="1" customWidth="1"/>
    <col min="2" max="2" width="27.109375" customWidth="1"/>
  </cols>
  <sheetData>
    <row r="1" spans="1:2" x14ac:dyDescent="0.3">
      <c r="A1" s="1" t="str">
        <f>'Invulblad normen'!A1</f>
        <v>Lyceum Sancta Maria</v>
      </c>
    </row>
    <row r="2" spans="1:2" x14ac:dyDescent="0.3">
      <c r="A2" t="str">
        <f>'Invulblad normen'!A2</f>
        <v>Aanbesteding Schoonmaak</v>
      </c>
    </row>
    <row r="3" spans="1:2" x14ac:dyDescent="0.3">
      <c r="A3" t="s">
        <v>315</v>
      </c>
    </row>
    <row r="4" spans="1:2" x14ac:dyDescent="0.3">
      <c r="A4" s="38">
        <v>44953</v>
      </c>
    </row>
    <row r="6" spans="1:2" x14ac:dyDescent="0.3">
      <c r="A6" s="1" t="s">
        <v>316</v>
      </c>
      <c r="B6" s="33">
        <f>Ruimtestaat!M186*'Invulblad normen'!D20</f>
        <v>0</v>
      </c>
    </row>
  </sheetData>
  <sheetProtection algorithmName="SHA-512" hashValue="dUQQjkz9JOdbKL+7W2ncMIcGH2ZOuJPQRUeZJ+wKe5VuS4axG7tqHgBLpFTpcZKNeJiVZR5Ftf49ydfagrwwUw==" saltValue="+yYIYj66VJ4C7FuWfeLOT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7D8BFC-19A5-4670-8018-B39BA4E950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1601C7-5632-4A04-8209-545EE70083E4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9B23AA45-60DC-4D15-8012-696E45EBC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Invulblad normen</vt:lpstr>
      <vt:lpstr>Werkprogramma</vt:lpstr>
      <vt:lpstr>Ruimtestaat</vt:lpstr>
      <vt:lpstr>Calculatieresultaat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Roegies | InkoopMeesters</dc:creator>
  <cp:lastModifiedBy>Nina Roegies | InkoopMeesters</cp:lastModifiedBy>
  <dcterms:created xsi:type="dcterms:W3CDTF">2022-12-21T12:27:46Z</dcterms:created>
  <dcterms:modified xsi:type="dcterms:W3CDTF">2023-01-27T10:32:02Z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