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Project Beurskwartier\Europees aanbesteden\PvE\Prijslijst\Definitief\definitief\"/>
    </mc:Choice>
  </mc:AlternateContent>
  <xr:revisionPtr revIDLastSave="0" documentId="13_ncr:1_{B9E5B716-CCDE-4783-BA6F-D4567007AEA1}" xr6:coauthVersionLast="47" xr6:coauthVersionMax="47" xr10:uidLastSave="{00000000-0000-0000-0000-000000000000}"/>
  <bookViews>
    <workbookView xWindow="-108" yWindow="-108" windowWidth="23256" windowHeight="12576" xr2:uid="{D2D7FAC9-5E85-48BD-8D23-B5A83E640E3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8" i="1" l="1"/>
  <c r="I57" i="1"/>
  <c r="L57" i="1" s="1"/>
  <c r="M57" i="1" s="1"/>
  <c r="N57" i="1" s="1"/>
  <c r="O63" i="1"/>
  <c r="N53" i="1"/>
  <c r="N52" i="1"/>
  <c r="N51" i="1"/>
  <c r="N50" i="1"/>
  <c r="M38" i="1"/>
  <c r="N38" i="1" s="1"/>
  <c r="L53" i="1"/>
  <c r="M53" i="1" s="1"/>
  <c r="L52" i="1"/>
  <c r="M52" i="1" s="1"/>
  <c r="L51" i="1"/>
  <c r="M51" i="1" s="1"/>
  <c r="L50" i="1"/>
  <c r="M50" i="1" s="1"/>
  <c r="L58" i="1"/>
  <c r="M58" i="1" s="1"/>
  <c r="N58" i="1" s="1"/>
  <c r="N28" i="1"/>
  <c r="N27" i="1"/>
  <c r="L46" i="1"/>
  <c r="M46" i="1" s="1"/>
  <c r="N46" i="1" s="1"/>
  <c r="L45" i="1"/>
  <c r="M45" i="1" s="1"/>
  <c r="N45" i="1" s="1"/>
  <c r="L44" i="1"/>
  <c r="M44" i="1" s="1"/>
  <c r="N44" i="1" s="1"/>
  <c r="L43" i="1"/>
  <c r="M43" i="1" s="1"/>
  <c r="N43" i="1" s="1"/>
  <c r="N22" i="1"/>
  <c r="N21" i="1"/>
  <c r="N23" i="1"/>
  <c r="N19" i="1"/>
  <c r="N20" i="1"/>
  <c r="L39" i="1"/>
  <c r="M39" i="1" s="1"/>
  <c r="N39" i="1" s="1"/>
  <c r="L38" i="1"/>
  <c r="L37" i="1"/>
  <c r="M37" i="1" s="1"/>
  <c r="N37" i="1" s="1"/>
  <c r="N40" i="1" s="1"/>
  <c r="N54" i="1" l="1"/>
  <c r="N47" i="1"/>
  <c r="N59" i="1"/>
  <c r="N30" i="1"/>
  <c r="N24" i="1"/>
  <c r="N61" i="1" l="1"/>
  <c r="N32" i="1"/>
  <c r="N63" i="1" l="1"/>
</calcChain>
</file>

<file path=xl/sharedStrings.xml><?xml version="1.0" encoding="utf-8"?>
<sst xmlns="http://schemas.openxmlformats.org/spreadsheetml/2006/main" count="118" uniqueCount="88">
  <si>
    <t>U dient de lichtblauwe cellen in te vullen</t>
  </si>
  <si>
    <t>Volledige naam inschrijver</t>
  </si>
  <si>
    <t>Naam rechtsgeldige ondertekenaar</t>
  </si>
  <si>
    <t>Functie rechtsgeldige ondertekenaar</t>
  </si>
  <si>
    <t>Plaats en datum</t>
  </si>
  <si>
    <t>Handtekening</t>
  </si>
  <si>
    <t>Totaal</t>
  </si>
  <si>
    <t>Prijsinvulformulier Beurskwartier</t>
  </si>
  <si>
    <t>Kenmerk: 2021-VGU-035</t>
  </si>
  <si>
    <t>Eenheid</t>
  </si>
  <si>
    <t>Aantal</t>
  </si>
  <si>
    <t>Prijs / eenheid</t>
  </si>
  <si>
    <t>Opstartkosten overeenkomst</t>
  </si>
  <si>
    <t>post</t>
  </si>
  <si>
    <t>st</t>
  </si>
  <si>
    <t>Alle bedragen zijn exclusief BTW (tenzij anders vermeld)</t>
  </si>
  <si>
    <t>Totaal Excl.BTW</t>
  </si>
  <si>
    <t>Voorstel besproken met Jacqueline van Straaten dd 02-06-2022:</t>
  </si>
  <si>
    <t>Beheren en verhuren:</t>
  </si>
  <si>
    <t>De opzet is goed: bedrag per eenheid per jaar en  afhankelijk van het aantal eenheden in de opbouw per jaar.</t>
  </si>
  <si>
    <t>Onderhoud:</t>
  </si>
  <si>
    <t>Afprijslijst als volgt:</t>
  </si>
  <si>
    <t>Complexgewijse onderhoudswerkzaamheden:</t>
  </si>
  <si>
    <t>Bedrag/percentage coördinatiekosten voor totale complex:</t>
  </si>
  <si>
    <t>&lt; € 100.000 = … %</t>
  </si>
  <si>
    <t>&gt; € 100.000 - &lt; 250.000 = … %</t>
  </si>
  <si>
    <t>&gt; € 250.000 = ….%</t>
  </si>
  <si>
    <t>&lt; € 1.000 = …%</t>
  </si>
  <si>
    <t>&gt; € 1.000 - &lt; € 2.500 = ….%</t>
  </si>
  <si>
    <t>&gt; € 2.500 = ….%</t>
  </si>
  <si>
    <t>Onderhoudswerkzaamheden per pand / per adres:</t>
  </si>
  <si>
    <t>Bedrag/percentage coördinatiekosten per opdracht/per pand</t>
  </si>
  <si>
    <t>Bij dergelijke onderhoudswerkzaamheden verlangen we minimaal 3 offertes</t>
  </si>
  <si>
    <r>
      <t>Co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scheme val="minor"/>
      </rPr>
      <t xml:space="preserve">rdinatiekosten bij offertes &lt; </t>
    </r>
    <r>
      <rPr>
        <sz val="11"/>
        <color theme="1"/>
        <rFont val="Calibri"/>
        <family val="2"/>
      </rPr>
      <t>€ 100.000,00</t>
    </r>
    <r>
      <rPr>
        <sz val="11"/>
        <color theme="1"/>
        <rFont val="Calibri"/>
        <family val="2"/>
        <scheme val="minor"/>
      </rPr>
      <t xml:space="preserve"> (excl. BTW)</t>
    </r>
  </si>
  <si>
    <r>
      <t>Co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scheme val="minor"/>
      </rPr>
      <t>rdinatiekosten bij offertes &gt; € 100.000 -&lt; € 200.000 (excl. BTW)</t>
    </r>
  </si>
  <si>
    <r>
      <t>Co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scheme val="minor"/>
      </rPr>
      <t>rdinatiekosten bij offertes &gt; € 200.000 (excl. BTW)</t>
    </r>
  </si>
  <si>
    <t>Gemiddeld bedrag per opdracht excl.BTW:</t>
  </si>
  <si>
    <t>Percentage coördinatie per opdracht:</t>
  </si>
  <si>
    <t>Totaal bedrag coördinatie</t>
  </si>
  <si>
    <t>Totaal bedrag opdrachten:</t>
  </si>
  <si>
    <r>
      <t>Co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scheme val="minor"/>
      </rPr>
      <t xml:space="preserve">rdinatiekosten bij kosten: &gt; </t>
    </r>
    <r>
      <rPr>
        <sz val="11"/>
        <color theme="1"/>
        <rFont val="Calibri"/>
        <family val="2"/>
      </rPr>
      <t>€ 500,00 &lt; € 1.000</t>
    </r>
  </si>
  <si>
    <r>
      <t>Co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scheme val="minor"/>
      </rPr>
      <t xml:space="preserve">rdinatiekosten bij kosten: &gt; </t>
    </r>
    <r>
      <rPr>
        <sz val="11"/>
        <color theme="1"/>
        <rFont val="Calibri"/>
        <family val="2"/>
      </rPr>
      <t>€ 1.000 &lt; € 2.500</t>
    </r>
  </si>
  <si>
    <r>
      <t>Co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scheme val="minor"/>
      </rPr>
      <t xml:space="preserve">rdinatiekosten bij kosten: &gt; </t>
    </r>
    <r>
      <rPr>
        <sz val="11"/>
        <color theme="1"/>
        <rFont val="Calibri"/>
        <family val="2"/>
      </rPr>
      <t>€ 2.500</t>
    </r>
  </si>
  <si>
    <t>Totaal bedrag opdrachten per jaar:</t>
  </si>
  <si>
    <t>Aantal jaren:</t>
  </si>
  <si>
    <t>éénmalig:</t>
  </si>
  <si>
    <r>
      <t>*</t>
    </r>
    <r>
      <rPr>
        <sz val="11"/>
        <color theme="1"/>
        <rFont val="Calibri"/>
        <family val="2"/>
      </rPr>
      <t>¹</t>
    </r>
    <r>
      <rPr>
        <sz val="11"/>
        <color theme="1"/>
        <rFont val="Calibri"/>
        <family val="2"/>
        <scheme val="minor"/>
      </rPr>
      <t xml:space="preserve"> Uitgangspunt is 100 woningen per jaar</t>
    </r>
  </si>
  <si>
    <t>Sub-Totaalprijs (1+2) excl. BTW:</t>
  </si>
  <si>
    <t>Sub-totaalprijs 1:</t>
  </si>
  <si>
    <t xml:space="preserve">éénmalig Opstellen en coördineren MJOB per woning (inschatting maximaal 40 woningen) </t>
  </si>
  <si>
    <t>3.2. Correctief / klachtenonderhoud: PER ADRES/PAND</t>
  </si>
  <si>
    <t>Sub-totaalprijs 2:</t>
  </si>
  <si>
    <t>Weging:</t>
  </si>
  <si>
    <r>
      <t>Co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scheme val="minor"/>
      </rPr>
      <t xml:space="preserve">rdinatiekosten bij kosten: &gt; </t>
    </r>
    <r>
      <rPr>
        <sz val="11"/>
        <color theme="1"/>
        <rFont val="Calibri"/>
        <family val="2"/>
      </rPr>
      <t>€ 0 &lt; € 500</t>
    </r>
  </si>
  <si>
    <t>Beheren en verhuren panden boekjaar 2023  (aanloop aantal eenheden)</t>
  </si>
  <si>
    <r>
      <t xml:space="preserve">Beheren en verhuren panden boekjaren 2024 tot en met 2027* </t>
    </r>
    <r>
      <rPr>
        <sz val="11"/>
        <rFont val="Calibri"/>
        <family val="2"/>
      </rPr>
      <t>¹</t>
    </r>
  </si>
  <si>
    <t>Prijs is per woning/commerciële ruimte per jaar</t>
  </si>
  <si>
    <t>Indexering vanaf boekjaar 01-01-2024 conform PvE.</t>
  </si>
  <si>
    <r>
      <t>Bij eventuele verlenging contract met 2 jaar: beheren en verhuren panden boekjaren 2028 en 2029*</t>
    </r>
    <r>
      <rPr>
        <sz val="11"/>
        <rFont val="Calibri"/>
        <family val="2"/>
      </rPr>
      <t>¹</t>
    </r>
  </si>
  <si>
    <t>Schatting: frequentie in 5+2= max. 7 jaar totaal:</t>
  </si>
  <si>
    <t>3.1.Subtotaal coördinatiekosten planmatig periode van max. 7 jaar:</t>
  </si>
  <si>
    <t>1:Beheren en verhuren (exclusief uit te voeren onderhoud en coördinatie onderhoud)</t>
  </si>
  <si>
    <t>Prijspeil: 01 september 2022</t>
  </si>
  <si>
    <t>Ingangsdatum contract: 01-02-2023</t>
  </si>
  <si>
    <t>Looptijd contract : 5 jaar ; einddatum contract 31-01-2028</t>
  </si>
  <si>
    <t>Verlengingstermijn: mogelijke verlenging van maximaal 2 jaar voor de periode: 01-02-2028 tot en met 31-01-2030</t>
  </si>
  <si>
    <t>éénmalig</t>
  </si>
  <si>
    <t>0-inspectie bij aankoop tbv eventueel achterstallig onderhoud en basis op te stellen MJOB</t>
  </si>
  <si>
    <t>2: Uit te voeren inspecties bij verwerving van betrokken vastgoed</t>
  </si>
  <si>
    <t>Uitvoeren veiligheidsinspectie conform wet-&amp; regelgeving</t>
  </si>
  <si>
    <r>
      <t xml:space="preserve">3.1.NIET jaarlijks COMPLEXMATIG onderhoud:
COMPLEXMATIG=  Betreft </t>
    </r>
    <r>
      <rPr>
        <b/>
        <sz val="11"/>
        <color theme="1"/>
        <rFont val="Calibri"/>
        <family val="2"/>
      </rPr>
      <t>±</t>
    </r>
    <r>
      <rPr>
        <b/>
        <sz val="11"/>
        <color theme="1"/>
        <rFont val="Calibri"/>
        <family val="2"/>
        <scheme val="minor"/>
      </rPr>
      <t>97 woningen en 3 commerciële (horeca) ruimten</t>
    </r>
  </si>
  <si>
    <t>Percentage coördinatie per opdracht</t>
  </si>
  <si>
    <t>Totaal bedrag opdrachten voor 7 jaar:</t>
  </si>
  <si>
    <t>Coördinatiekosten onderhoudswerkzaamheden naar aanleiding van veiligheidsinspectie.</t>
  </si>
  <si>
    <t xml:space="preserve">3.4.Coördinatiekosten oplossen gebreken naar aanleiding van veiligheidsinspectie en 0-meting </t>
  </si>
  <si>
    <t>Schatting aantal gedurende contract van 7 jaar:</t>
  </si>
  <si>
    <r>
      <t xml:space="preserve">Schatting aantal meldingen </t>
    </r>
    <r>
      <rPr>
        <b/>
        <u/>
        <sz val="9"/>
        <color theme="1"/>
        <rFont val="Calibri"/>
        <family val="2"/>
        <scheme val="minor"/>
      </rPr>
      <t>per jaar</t>
    </r>
    <r>
      <rPr>
        <b/>
        <sz val="9"/>
        <color theme="1"/>
        <rFont val="Calibri"/>
        <family val="2"/>
        <scheme val="minor"/>
      </rPr>
      <t>: boekjaar 2023 is aanloop</t>
    </r>
  </si>
  <si>
    <t>3.3 Subtotaal coördinatiekosten preventief onderhoud voor totaal maximaal 7 jaar:</t>
  </si>
  <si>
    <t>3.4. Subtotaal coördinatiekosten werkzaamheden nav veiligheidsinspecties en 0-meting voor totaal maximaal 7 jaar:</t>
  </si>
  <si>
    <t>Subtotaalprijs coördinatiekosten 3.1.- 3.2.-3.3. en 3.4:</t>
  </si>
  <si>
    <t>3.3.Preventief onderhoud: betreft proactief onderhoud ter voorkoming van schade en/of uitval per adres/pand:</t>
  </si>
  <si>
    <t>Frequentie:</t>
  </si>
  <si>
    <t>Totaal: Beheer; Verhuur en coördinatie onderhoudswerkzaamheden door derden exclusief BTW: 1 + 2 + 3</t>
  </si>
  <si>
    <t>Genoemde aantallen zijn per jaar; éénmalig of geduredne de looptijd van maximaal 7 jaar en indicatief, hier kunnen geen rechten aan ontleend worden.</t>
  </si>
  <si>
    <t>3. Coördinatiekosten uit te voeren onderhoudswerkzaamheden.</t>
  </si>
  <si>
    <t>3.2.Subtotaal coördinatiekosten correctief/klachtenonderhoud voor totaal max. 7 jaar:</t>
  </si>
  <si>
    <t>Datum:</t>
  </si>
  <si>
    <t>Coördinatiekosten onderhoudswerkzaamheden naar aanleiding van 0-inspecties.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</si>
</sst>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#,##0_ ;\-#,##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u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1" fillId="7" borderId="25" xfId="0" applyFont="1" applyFill="1" applyBorder="1"/>
    <xf numFmtId="0" fontId="1" fillId="7" borderId="13" xfId="0" applyFont="1" applyFill="1" applyBorder="1"/>
    <xf numFmtId="0" fontId="1" fillId="7" borderId="32" xfId="0" applyFont="1" applyFill="1" applyBorder="1"/>
    <xf numFmtId="0" fontId="1" fillId="7" borderId="28" xfId="0" applyFont="1" applyFill="1" applyBorder="1"/>
    <xf numFmtId="0" fontId="0" fillId="7" borderId="19" xfId="0" applyFill="1" applyBorder="1"/>
    <xf numFmtId="0" fontId="0" fillId="7" borderId="29" xfId="0" applyFill="1" applyBorder="1"/>
    <xf numFmtId="0" fontId="0" fillId="7" borderId="26" xfId="0" applyFill="1" applyBorder="1"/>
    <xf numFmtId="0" fontId="0" fillId="7" borderId="0" xfId="0" applyFill="1" applyBorder="1"/>
    <xf numFmtId="0" fontId="0" fillId="7" borderId="30" xfId="0" applyFill="1" applyBorder="1"/>
    <xf numFmtId="0" fontId="0" fillId="7" borderId="24" xfId="0" applyFill="1" applyBorder="1"/>
    <xf numFmtId="0" fontId="0" fillId="7" borderId="22" xfId="0" applyFill="1" applyBorder="1"/>
    <xf numFmtId="0" fontId="0" fillId="7" borderId="31" xfId="0" applyFill="1" applyBorder="1"/>
    <xf numFmtId="0" fontId="7" fillId="7" borderId="25" xfId="0" applyFont="1" applyFill="1" applyBorder="1"/>
    <xf numFmtId="0" fontId="7" fillId="7" borderId="13" xfId="0" applyFont="1" applyFill="1" applyBorder="1"/>
    <xf numFmtId="0" fontId="7" fillId="7" borderId="32" xfId="0" applyFont="1" applyFill="1" applyBorder="1"/>
    <xf numFmtId="0" fontId="0" fillId="7" borderId="26" xfId="0" applyFont="1" applyFill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0" fontId="0" fillId="0" borderId="0" xfId="0" applyNumberFormat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6" borderId="18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42" fontId="0" fillId="5" borderId="24" xfId="0" applyNumberFormat="1" applyFill="1" applyBorder="1" applyAlignment="1" applyProtection="1">
      <alignment horizontal="center"/>
      <protection locked="0"/>
    </xf>
    <xf numFmtId="42" fontId="0" fillId="5" borderId="25" xfId="0" applyNumberFormat="1" applyFill="1" applyBorder="1" applyAlignment="1" applyProtection="1">
      <alignment horizontal="center"/>
      <protection locked="0"/>
    </xf>
    <xf numFmtId="9" fontId="0" fillId="0" borderId="0" xfId="0" applyNumberFormat="1" applyProtection="1">
      <protection locked="0"/>
    </xf>
    <xf numFmtId="0" fontId="0" fillId="0" borderId="0" xfId="0" applyBorder="1" applyAlignment="1" applyProtection="1">
      <alignment vertical="center"/>
      <protection locked="0"/>
    </xf>
    <xf numFmtId="9" fontId="0" fillId="0" borderId="0" xfId="0" applyNumberFormat="1" applyBorder="1" applyAlignment="1" applyProtection="1">
      <alignment vertical="center"/>
      <protection locked="0"/>
    </xf>
    <xf numFmtId="0" fontId="1" fillId="0" borderId="0" xfId="0" applyFont="1" applyBorder="1" applyProtection="1">
      <protection locked="0"/>
    </xf>
    <xf numFmtId="42" fontId="1" fillId="0" borderId="0" xfId="0" applyNumberFormat="1" applyFont="1" applyBorder="1" applyAlignment="1" applyProtection="1">
      <alignment horizontal="center"/>
      <protection locked="0"/>
    </xf>
    <xf numFmtId="10" fontId="1" fillId="0" borderId="35" xfId="0" applyNumberFormat="1" applyFont="1" applyBorder="1" applyAlignment="1" applyProtection="1">
      <alignment horizontal="center"/>
      <protection locked="0"/>
    </xf>
    <xf numFmtId="44" fontId="0" fillId="5" borderId="25" xfId="0" applyNumberForma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6" borderId="6" xfId="0" applyFont="1" applyFill="1" applyBorder="1" applyAlignment="1" applyProtection="1">
      <alignment horizontal="center"/>
      <protection locked="0"/>
    </xf>
    <xf numFmtId="10" fontId="0" fillId="5" borderId="24" xfId="0" applyNumberFormat="1" applyFill="1" applyBorder="1" applyAlignment="1" applyProtection="1">
      <alignment horizontal="center"/>
      <protection locked="0"/>
    </xf>
    <xf numFmtId="10" fontId="0" fillId="5" borderId="25" xfId="0" applyNumberFormat="1" applyFill="1" applyBorder="1" applyAlignment="1" applyProtection="1">
      <alignment horizontal="center"/>
      <protection locked="0"/>
    </xf>
    <xf numFmtId="10" fontId="0" fillId="5" borderId="28" xfId="0" applyNumberFormat="1" applyFill="1" applyBorder="1" applyAlignment="1" applyProtection="1">
      <alignment horizontal="center"/>
      <protection locked="0"/>
    </xf>
    <xf numFmtId="0" fontId="8" fillId="8" borderId="5" xfId="0" applyFont="1" applyFill="1" applyBorder="1" applyProtection="1"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horizontal="center"/>
      <protection locked="0"/>
    </xf>
    <xf numFmtId="10" fontId="1" fillId="0" borderId="0" xfId="0" applyNumberFormat="1" applyFont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2" fillId="4" borderId="5" xfId="0" applyFont="1" applyFill="1" applyBorder="1" applyProtection="1"/>
    <xf numFmtId="0" fontId="0" fillId="4" borderId="6" xfId="0" applyFill="1" applyBorder="1" applyProtection="1"/>
    <xf numFmtId="0" fontId="0" fillId="4" borderId="6" xfId="0" applyFill="1" applyBorder="1" applyAlignment="1" applyProtection="1">
      <alignment horizontal="center"/>
    </xf>
    <xf numFmtId="0" fontId="0" fillId="0" borderId="2" xfId="0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5" borderId="25" xfId="0" applyFill="1" applyBorder="1" applyProtection="1"/>
    <xf numFmtId="0" fontId="0" fillId="5" borderId="13" xfId="0" applyFill="1" applyBorder="1" applyProtection="1"/>
    <xf numFmtId="0" fontId="0" fillId="5" borderId="32" xfId="0" applyFill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4" xfId="0" applyBorder="1" applyAlignment="1" applyProtection="1">
      <alignment horizontal="center"/>
    </xf>
    <xf numFmtId="0" fontId="2" fillId="6" borderId="5" xfId="0" applyFont="1" applyFill="1" applyBorder="1" applyProtection="1"/>
    <xf numFmtId="0" fontId="1" fillId="6" borderId="6" xfId="0" applyFont="1" applyFill="1" applyBorder="1" applyProtection="1"/>
    <xf numFmtId="0" fontId="1" fillId="6" borderId="18" xfId="0" applyFont="1" applyFill="1" applyBorder="1" applyAlignment="1" applyProtection="1">
      <alignment horizontal="center"/>
    </xf>
    <xf numFmtId="0" fontId="0" fillId="0" borderId="21" xfId="0" applyBorder="1" applyProtection="1"/>
    <xf numFmtId="0" fontId="0" fillId="0" borderId="22" xfId="0" applyBorder="1" applyProtection="1"/>
    <xf numFmtId="0" fontId="0" fillId="0" borderId="20" xfId="0" applyBorder="1" applyProtection="1"/>
    <xf numFmtId="42" fontId="0" fillId="0" borderId="20" xfId="0" applyNumberFormat="1" applyFill="1" applyBorder="1" applyAlignment="1" applyProtection="1">
      <alignment horizontal="center"/>
    </xf>
    <xf numFmtId="0" fontId="0" fillId="0" borderId="13" xfId="0" applyBorder="1" applyProtection="1"/>
    <xf numFmtId="0" fontId="0" fillId="0" borderId="8" xfId="0" applyBorder="1" applyProtection="1"/>
    <xf numFmtId="0" fontId="6" fillId="0" borderId="21" xfId="0" applyFont="1" applyBorder="1" applyProtection="1"/>
    <xf numFmtId="0" fontId="6" fillId="0" borderId="13" xfId="0" applyFont="1" applyBorder="1" applyProtection="1"/>
    <xf numFmtId="0" fontId="6" fillId="0" borderId="8" xfId="0" applyFont="1" applyBorder="1" applyProtection="1"/>
    <xf numFmtId="42" fontId="6" fillId="0" borderId="20" xfId="0" applyNumberFormat="1" applyFont="1" applyFill="1" applyBorder="1" applyAlignment="1" applyProtection="1">
      <alignment horizontal="center"/>
    </xf>
    <xf numFmtId="0" fontId="6" fillId="0" borderId="2" xfId="0" applyFont="1" applyBorder="1" applyProtection="1"/>
    <xf numFmtId="0" fontId="6" fillId="0" borderId="19" xfId="0" applyFont="1" applyBorder="1" applyProtection="1"/>
    <xf numFmtId="0" fontId="6" fillId="0" borderId="23" xfId="0" applyFont="1" applyBorder="1" applyProtection="1"/>
    <xf numFmtId="42" fontId="6" fillId="0" borderId="36" xfId="0" applyNumberFormat="1" applyFont="1" applyFill="1" applyBorder="1" applyAlignment="1" applyProtection="1">
      <alignment horizontal="center"/>
    </xf>
    <xf numFmtId="0" fontId="0" fillId="0" borderId="23" xfId="0" applyBorder="1" applyProtection="1"/>
    <xf numFmtId="42" fontId="0" fillId="0" borderId="23" xfId="0" applyNumberFormat="1" applyFill="1" applyBorder="1" applyAlignment="1" applyProtection="1">
      <alignment horizontal="center"/>
    </xf>
    <xf numFmtId="0" fontId="1" fillId="2" borderId="5" xfId="0" applyFont="1" applyFill="1" applyBorder="1" applyProtection="1"/>
    <xf numFmtId="0" fontId="0" fillId="2" borderId="6" xfId="0" applyFill="1" applyBorder="1" applyProtection="1"/>
    <xf numFmtId="0" fontId="0" fillId="2" borderId="7" xfId="0" applyFill="1" applyBorder="1" applyProtection="1"/>
    <xf numFmtId="0" fontId="1" fillId="0" borderId="0" xfId="0" applyFont="1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2" borderId="5" xfId="0" applyFont="1" applyFill="1" applyBorder="1" applyProtection="1"/>
    <xf numFmtId="0" fontId="3" fillId="2" borderId="6" xfId="0" applyFont="1" applyFill="1" applyBorder="1" applyProtection="1"/>
    <xf numFmtId="0" fontId="3" fillId="2" borderId="7" xfId="0" applyFont="1" applyFill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0" fontId="3" fillId="6" borderId="6" xfId="0" applyFont="1" applyFill="1" applyBorder="1" applyProtection="1"/>
    <xf numFmtId="0" fontId="3" fillId="6" borderId="6" xfId="0" applyFont="1" applyFill="1" applyBorder="1" applyAlignment="1" applyProtection="1">
      <alignment horizontal="center"/>
    </xf>
    <xf numFmtId="44" fontId="0" fillId="0" borderId="20" xfId="0" applyNumberFormat="1" applyBorder="1" applyProtection="1"/>
    <xf numFmtId="164" fontId="0" fillId="0" borderId="20" xfId="0" applyNumberFormat="1" applyFill="1" applyBorder="1" applyAlignment="1" applyProtection="1">
      <alignment horizontal="center"/>
    </xf>
    <xf numFmtId="44" fontId="0" fillId="0" borderId="8" xfId="0" applyNumberFormat="1" applyBorder="1" applyProtection="1"/>
    <xf numFmtId="0" fontId="0" fillId="0" borderId="19" xfId="0" applyBorder="1" applyProtection="1"/>
    <xf numFmtId="44" fontId="0" fillId="0" borderId="23" xfId="0" applyNumberFormat="1" applyBorder="1" applyProtection="1"/>
    <xf numFmtId="164" fontId="0" fillId="0" borderId="23" xfId="0" applyNumberFormat="1" applyFill="1" applyBorder="1" applyAlignment="1" applyProtection="1">
      <alignment horizontal="center"/>
    </xf>
    <xf numFmtId="0" fontId="1" fillId="6" borderId="6" xfId="0" applyFont="1" applyFill="1" applyBorder="1" applyAlignment="1" applyProtection="1">
      <alignment horizontal="center"/>
    </xf>
    <xf numFmtId="10" fontId="1" fillId="6" borderId="1" xfId="0" applyNumberFormat="1" applyFont="1" applyFill="1" applyBorder="1" applyAlignment="1" applyProtection="1">
      <alignment horizontal="center"/>
    </xf>
    <xf numFmtId="3" fontId="0" fillId="0" borderId="24" xfId="0" applyNumberFormat="1" applyFill="1" applyBorder="1" applyAlignment="1" applyProtection="1">
      <alignment horizontal="center"/>
    </xf>
    <xf numFmtId="42" fontId="0" fillId="0" borderId="24" xfId="0" applyNumberFormat="1" applyBorder="1" applyAlignment="1" applyProtection="1">
      <alignment horizontal="center"/>
    </xf>
    <xf numFmtId="10" fontId="0" fillId="0" borderId="35" xfId="0" applyNumberFormat="1" applyBorder="1" applyAlignment="1" applyProtection="1">
      <alignment horizontal="center"/>
    </xf>
    <xf numFmtId="0" fontId="0" fillId="0" borderId="25" xfId="0" applyFill="1" applyBorder="1" applyAlignment="1" applyProtection="1">
      <alignment horizontal="center"/>
    </xf>
    <xf numFmtId="0" fontId="0" fillId="0" borderId="24" xfId="0" applyFill="1" applyBorder="1" applyAlignment="1" applyProtection="1">
      <alignment horizontal="center"/>
    </xf>
    <xf numFmtId="10" fontId="1" fillId="0" borderId="1" xfId="0" applyNumberFormat="1" applyFont="1" applyFill="1" applyBorder="1" applyAlignment="1" applyProtection="1">
      <alignment horizontal="center"/>
    </xf>
    <xf numFmtId="42" fontId="1" fillId="0" borderId="0" xfId="0" applyNumberFormat="1" applyFont="1" applyBorder="1" applyAlignment="1" applyProtection="1">
      <alignment horizontal="center"/>
    </xf>
    <xf numFmtId="10" fontId="1" fillId="0" borderId="35" xfId="0" applyNumberFormat="1" applyFont="1" applyBorder="1" applyAlignment="1" applyProtection="1">
      <alignment horizontal="center"/>
    </xf>
    <xf numFmtId="10" fontId="1" fillId="0" borderId="35" xfId="0" applyNumberFormat="1" applyFont="1" applyFill="1" applyBorder="1" applyAlignment="1" applyProtection="1">
      <alignment horizontal="center"/>
    </xf>
    <xf numFmtId="42" fontId="0" fillId="0" borderId="25" xfId="0" applyNumberFormat="1" applyBorder="1" applyAlignment="1" applyProtection="1">
      <alignment horizontal="center"/>
    </xf>
    <xf numFmtId="42" fontId="2" fillId="2" borderId="5" xfId="0" applyNumberFormat="1" applyFont="1" applyFill="1" applyBorder="1" applyAlignment="1" applyProtection="1">
      <alignment horizontal="center"/>
    </xf>
    <xf numFmtId="10" fontId="2" fillId="0" borderId="35" xfId="0" applyNumberFormat="1" applyFont="1" applyFill="1" applyBorder="1" applyAlignment="1" applyProtection="1">
      <alignment horizontal="center"/>
    </xf>
    <xf numFmtId="42" fontId="2" fillId="0" borderId="0" xfId="0" applyNumberFormat="1" applyFont="1" applyFill="1" applyBorder="1" applyAlignment="1" applyProtection="1">
      <alignment horizontal="center"/>
    </xf>
    <xf numFmtId="42" fontId="2" fillId="6" borderId="6" xfId="0" applyNumberFormat="1" applyFont="1" applyFill="1" applyBorder="1" applyAlignment="1" applyProtection="1">
      <alignment horizontal="center"/>
    </xf>
    <xf numFmtId="10" fontId="1" fillId="0" borderId="35" xfId="0" applyNumberFormat="1" applyFont="1" applyFill="1" applyBorder="1" applyAlignment="1" applyProtection="1">
      <alignment horizontal="center" wrapText="1"/>
    </xf>
    <xf numFmtId="44" fontId="0" fillId="0" borderId="24" xfId="0" applyNumberFormat="1" applyFill="1" applyBorder="1" applyAlignment="1" applyProtection="1">
      <alignment horizontal="right"/>
    </xf>
    <xf numFmtId="42" fontId="0" fillId="0" borderId="24" xfId="0" applyNumberFormat="1" applyFill="1" applyBorder="1" applyAlignment="1" applyProtection="1">
      <alignment horizontal="center"/>
    </xf>
    <xf numFmtId="44" fontId="0" fillId="0" borderId="24" xfId="0" applyNumberFormat="1" applyFill="1" applyBorder="1" applyAlignment="1" applyProtection="1">
      <alignment horizontal="center"/>
    </xf>
    <xf numFmtId="44" fontId="0" fillId="0" borderId="25" xfId="0" applyNumberFormat="1" applyFill="1" applyBorder="1" applyAlignment="1" applyProtection="1">
      <alignment horizontal="center"/>
    </xf>
    <xf numFmtId="44" fontId="0" fillId="0" borderId="26" xfId="0" applyNumberFormat="1" applyFill="1" applyBorder="1" applyAlignment="1" applyProtection="1">
      <alignment horizontal="center"/>
    </xf>
    <xf numFmtId="10" fontId="0" fillId="4" borderId="1" xfId="0" applyNumberFormat="1" applyFill="1" applyBorder="1" applyAlignment="1" applyProtection="1">
      <alignment horizontal="center"/>
    </xf>
    <xf numFmtId="0" fontId="0" fillId="0" borderId="9" xfId="0" applyBorder="1" applyProtection="1"/>
    <xf numFmtId="0" fontId="0" fillId="0" borderId="10" xfId="0" applyBorder="1" applyProtection="1"/>
    <xf numFmtId="0" fontId="0" fillId="0" borderId="12" xfId="0" applyBorder="1" applyProtection="1"/>
    <xf numFmtId="0" fontId="0" fillId="0" borderId="15" xfId="0" applyBorder="1" applyProtection="1"/>
    <xf numFmtId="0" fontId="0" fillId="0" borderId="16" xfId="0" applyBorder="1" applyProtection="1"/>
    <xf numFmtId="10" fontId="0" fillId="0" borderId="0" xfId="0" applyNumberFormat="1" applyFill="1" applyBorder="1" applyAlignment="1" applyProtection="1">
      <alignment horizontal="center"/>
      <protection locked="0"/>
    </xf>
    <xf numFmtId="10" fontId="0" fillId="0" borderId="25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 vertical="center" wrapText="1"/>
    </xf>
    <xf numFmtId="2" fontId="9" fillId="4" borderId="18" xfId="0" applyNumberFormat="1" applyFont="1" applyFill="1" applyBorder="1" applyAlignment="1" applyProtection="1">
      <alignment horizontal="center" vertical="center" wrapText="1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27" xfId="0" applyFont="1" applyFill="1" applyBorder="1" applyAlignment="1" applyProtection="1">
      <alignment horizontal="center" vertical="center" wrapText="1"/>
    </xf>
    <xf numFmtId="44" fontId="0" fillId="0" borderId="25" xfId="0" applyNumberFormat="1" applyFill="1" applyBorder="1" applyAlignment="1" applyProtection="1">
      <alignment horizontal="center"/>
      <protection locked="0"/>
    </xf>
    <xf numFmtId="42" fontId="1" fillId="10" borderId="27" xfId="0" applyNumberFormat="1" applyFont="1" applyFill="1" applyBorder="1" applyAlignment="1" applyProtection="1">
      <alignment horizontal="center"/>
    </xf>
    <xf numFmtId="44" fontId="0" fillId="0" borderId="24" xfId="0" applyNumberFormat="1" applyBorder="1" applyProtection="1"/>
    <xf numFmtId="44" fontId="0" fillId="0" borderId="36" xfId="0" applyNumberFormat="1" applyBorder="1" applyProtection="1"/>
    <xf numFmtId="0" fontId="1" fillId="0" borderId="12" xfId="0" applyFont="1" applyFill="1" applyBorder="1" applyAlignment="1" applyProtection="1"/>
    <xf numFmtId="0" fontId="1" fillId="0" borderId="13" xfId="0" applyFont="1" applyFill="1" applyBorder="1" applyAlignment="1"/>
    <xf numFmtId="0" fontId="1" fillId="0" borderId="32" xfId="0" applyFont="1" applyFill="1" applyBorder="1" applyAlignment="1"/>
    <xf numFmtId="10" fontId="1" fillId="9" borderId="25" xfId="0" applyNumberFormat="1" applyFont="1" applyFill="1" applyBorder="1" applyAlignment="1" applyProtection="1">
      <alignment horizontal="center" vertical="center" wrapText="1"/>
      <protection locked="0"/>
    </xf>
    <xf numFmtId="0" fontId="9" fillId="9" borderId="25" xfId="0" applyNumberFormat="1" applyFont="1" applyFill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Protection="1"/>
    <xf numFmtId="0" fontId="0" fillId="11" borderId="6" xfId="0" applyFill="1" applyBorder="1" applyProtection="1"/>
    <xf numFmtId="0" fontId="0" fillId="11" borderId="7" xfId="0" applyFill="1" applyBorder="1" applyProtection="1"/>
    <xf numFmtId="0" fontId="0" fillId="11" borderId="1" xfId="0" applyFill="1" applyBorder="1" applyProtection="1"/>
    <xf numFmtId="0" fontId="0" fillId="11" borderId="1" xfId="0" applyFill="1" applyBorder="1" applyAlignment="1" applyProtection="1">
      <alignment horizontal="center"/>
    </xf>
    <xf numFmtId="0" fontId="0" fillId="11" borderId="1" xfId="0" applyFill="1" applyBorder="1" applyAlignment="1" applyProtection="1">
      <alignment horizontal="center"/>
      <protection locked="0"/>
    </xf>
    <xf numFmtId="10" fontId="0" fillId="11" borderId="1" xfId="0" applyNumberFormat="1" applyFill="1" applyBorder="1" applyAlignment="1" applyProtection="1">
      <alignment horizontal="center"/>
    </xf>
    <xf numFmtId="42" fontId="1" fillId="11" borderId="5" xfId="0" applyNumberFormat="1" applyFont="1" applyFill="1" applyBorder="1" applyAlignment="1" applyProtection="1">
      <alignment horizontal="center"/>
    </xf>
    <xf numFmtId="42" fontId="1" fillId="11" borderId="5" xfId="0" applyNumberFormat="1" applyFont="1" applyFill="1" applyBorder="1" applyProtection="1"/>
    <xf numFmtId="42" fontId="0" fillId="10" borderId="1" xfId="0" applyNumberFormat="1" applyFill="1" applyBorder="1" applyAlignment="1" applyProtection="1">
      <alignment horizontal="center"/>
    </xf>
    <xf numFmtId="164" fontId="0" fillId="0" borderId="36" xfId="0" applyNumberFormat="1" applyFill="1" applyBorder="1" applyAlignment="1" applyProtection="1">
      <alignment horizontal="center"/>
    </xf>
    <xf numFmtId="10" fontId="0" fillId="0" borderId="24" xfId="0" applyNumberFormat="1" applyFill="1" applyBorder="1" applyAlignment="1" applyProtection="1">
      <alignment horizontal="center"/>
      <protection locked="0"/>
    </xf>
    <xf numFmtId="42" fontId="0" fillId="0" borderId="26" xfId="0" applyNumberFormat="1" applyFill="1" applyBorder="1" applyAlignment="1" applyProtection="1">
      <alignment horizontal="center"/>
    </xf>
    <xf numFmtId="44" fontId="0" fillId="0" borderId="28" xfId="0" applyNumberFormat="1" applyFill="1" applyBorder="1" applyAlignment="1" applyProtection="1">
      <alignment horizontal="center"/>
    </xf>
    <xf numFmtId="42" fontId="0" fillId="0" borderId="26" xfId="0" applyNumberFormat="1" applyBorder="1" applyAlignment="1" applyProtection="1">
      <alignment horizontal="center"/>
    </xf>
    <xf numFmtId="42" fontId="1" fillId="10" borderId="1" xfId="0" applyNumberFormat="1" applyFont="1" applyFill="1" applyBorder="1" applyAlignment="1" applyProtection="1">
      <alignment horizontal="center"/>
    </xf>
    <xf numFmtId="42" fontId="8" fillId="8" borderId="5" xfId="0" applyNumberFormat="1" applyFont="1" applyFill="1" applyBorder="1" applyAlignment="1" applyProtection="1">
      <alignment horizontal="center"/>
    </xf>
    <xf numFmtId="10" fontId="8" fillId="8" borderId="1" xfId="0" applyNumberFormat="1" applyFont="1" applyFill="1" applyBorder="1" applyAlignment="1" applyProtection="1">
      <alignment horizontal="center"/>
    </xf>
    <xf numFmtId="14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2" borderId="12" xfId="0" applyFont="1" applyFill="1" applyBorder="1" applyAlignment="1" applyProtection="1"/>
    <xf numFmtId="0" fontId="1" fillId="2" borderId="13" xfId="0" applyFont="1" applyFill="1" applyBorder="1" applyAlignment="1"/>
    <xf numFmtId="0" fontId="1" fillId="11" borderId="5" xfId="0" applyFont="1" applyFill="1" applyBorder="1" applyAlignment="1" applyProtection="1"/>
    <xf numFmtId="0" fontId="0" fillId="0" borderId="6" xfId="0" applyBorder="1" applyAlignment="1"/>
    <xf numFmtId="0" fontId="0" fillId="0" borderId="7" xfId="0" applyBorder="1" applyAlignment="1"/>
    <xf numFmtId="0" fontId="2" fillId="6" borderId="5" xfId="0" applyFont="1" applyFill="1" applyBorder="1" applyAlignment="1" applyProtection="1"/>
    <xf numFmtId="0" fontId="1" fillId="9" borderId="12" xfId="0" applyFont="1" applyFill="1" applyBorder="1" applyAlignment="1" applyProtection="1">
      <alignment horizontal="left" vertical="top"/>
    </xf>
    <xf numFmtId="0" fontId="1" fillId="9" borderId="13" xfId="0" applyFont="1" applyFill="1" applyBorder="1" applyAlignment="1" applyProtection="1">
      <alignment horizontal="left" vertical="top"/>
    </xf>
    <xf numFmtId="0" fontId="1" fillId="9" borderId="32" xfId="0" applyFont="1" applyFill="1" applyBorder="1" applyAlignment="1" applyProtection="1">
      <alignment horizontal="left" vertical="top"/>
    </xf>
    <xf numFmtId="0" fontId="1" fillId="2" borderId="5" xfId="0" applyFont="1" applyFill="1" applyBorder="1" applyAlignment="1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9" borderId="12" xfId="0" applyFont="1" applyFill="1" applyBorder="1" applyAlignment="1" applyProtection="1">
      <alignment vertical="top"/>
    </xf>
    <xf numFmtId="0" fontId="1" fillId="9" borderId="13" xfId="0" applyFont="1" applyFill="1" applyBorder="1" applyAlignment="1">
      <alignment vertical="top"/>
    </xf>
    <xf numFmtId="0" fontId="1" fillId="9" borderId="32" xfId="0" applyFont="1" applyFill="1" applyBorder="1" applyAlignment="1">
      <alignment vertical="top"/>
    </xf>
    <xf numFmtId="0" fontId="0" fillId="0" borderId="12" xfId="0" applyBorder="1" applyAlignment="1" applyProtection="1"/>
    <xf numFmtId="0" fontId="0" fillId="0" borderId="13" xfId="0" applyBorder="1" applyAlignment="1"/>
    <xf numFmtId="0" fontId="0" fillId="0" borderId="32" xfId="0" applyBorder="1" applyAlignment="1"/>
    <xf numFmtId="0" fontId="0" fillId="0" borderId="0" xfId="0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</xf>
    <xf numFmtId="0" fontId="0" fillId="0" borderId="6" xfId="0" applyBorder="1" applyAlignment="1" applyProtection="1"/>
    <xf numFmtId="0" fontId="0" fillId="0" borderId="33" xfId="0" applyBorder="1" applyAlignment="1" applyProtection="1"/>
    <xf numFmtId="0" fontId="0" fillId="0" borderId="15" xfId="0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0" fillId="0" borderId="34" xfId="0" applyBorder="1" applyAlignment="1" applyProtection="1">
      <alignment wrapText="1"/>
    </xf>
    <xf numFmtId="0" fontId="3" fillId="6" borderId="5" xfId="0" applyFont="1" applyFill="1" applyBorder="1" applyAlignment="1" applyProtection="1">
      <alignment vertical="top" wrapText="1"/>
    </xf>
    <xf numFmtId="0" fontId="3" fillId="0" borderId="6" xfId="0" applyFont="1" applyBorder="1" applyAlignment="1" applyProtection="1">
      <alignment vertical="top" wrapText="1"/>
    </xf>
    <xf numFmtId="0" fontId="3" fillId="0" borderId="33" xfId="0" applyFont="1" applyBorder="1" applyAlignment="1" applyProtection="1">
      <alignment vertical="top" wrapText="1"/>
    </xf>
    <xf numFmtId="0" fontId="1" fillId="4" borderId="5" xfId="0" applyFont="1" applyFill="1" applyBorder="1" applyAlignment="1" applyProtection="1">
      <alignment horizontal="left" vertical="top"/>
    </xf>
    <xf numFmtId="0" fontId="0" fillId="0" borderId="6" xfId="0" applyBorder="1" applyAlignment="1" applyProtection="1">
      <alignment horizontal="left"/>
    </xf>
    <xf numFmtId="0" fontId="0" fillId="0" borderId="33" xfId="0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491C-034C-433E-AEC1-128B40FFC90A}">
  <dimension ref="A1:Y70"/>
  <sheetViews>
    <sheetView showGridLines="0" tabSelected="1" topLeftCell="C1" zoomScaleNormal="100" workbookViewId="0">
      <selection activeCell="O24" sqref="O24"/>
    </sheetView>
  </sheetViews>
  <sheetFormatPr defaultColWidth="9.109375" defaultRowHeight="14.4" x14ac:dyDescent="0.3"/>
  <cols>
    <col min="1" max="1" width="22" style="20" customWidth="1"/>
    <col min="2" max="2" width="9.109375" style="20"/>
    <col min="3" max="3" width="11.88671875" style="20" bestFit="1" customWidth="1"/>
    <col min="4" max="4" width="9.109375" style="20"/>
    <col min="5" max="6" width="11.33203125" style="20" customWidth="1"/>
    <col min="7" max="7" width="13.109375" style="20" bestFit="1" customWidth="1"/>
    <col min="8" max="8" width="17.5546875" style="20" customWidth="1"/>
    <col min="9" max="9" width="21.44140625" style="20" bestFit="1" customWidth="1"/>
    <col min="10" max="10" width="14.5546875" style="21" bestFit="1" customWidth="1"/>
    <col min="11" max="11" width="26.88671875" style="21" customWidth="1"/>
    <col min="12" max="12" width="19.109375" style="21" bestFit="1" customWidth="1"/>
    <col min="13" max="13" width="13.109375" style="21" bestFit="1" customWidth="1"/>
    <col min="14" max="14" width="16" style="21" bestFit="1" customWidth="1"/>
    <col min="15" max="15" width="16" style="22" customWidth="1"/>
    <col min="16" max="16" width="4" style="20" bestFit="1" customWidth="1"/>
    <col min="17" max="17" width="6.33203125" style="20" customWidth="1"/>
    <col min="18" max="18" width="4.88671875" style="20" customWidth="1"/>
    <col min="19" max="19" width="6.33203125" style="20" customWidth="1"/>
    <col min="20" max="20" width="34.88671875" style="20" customWidth="1"/>
    <col min="21" max="16384" width="9.109375" style="20"/>
  </cols>
  <sheetData>
    <row r="1" spans="1:15" ht="15" thickBot="1" x14ac:dyDescent="0.35"/>
    <row r="2" spans="1:15" ht="15" thickBot="1" x14ac:dyDescent="0.35">
      <c r="A2" s="167" t="s">
        <v>86</v>
      </c>
      <c r="B2" s="166">
        <v>44805</v>
      </c>
    </row>
    <row r="3" spans="1:15" ht="16.2" thickBot="1" x14ac:dyDescent="0.35">
      <c r="A3" s="54" t="s">
        <v>7</v>
      </c>
      <c r="B3" s="55"/>
      <c r="C3" s="55"/>
      <c r="D3" s="55"/>
      <c r="E3" s="55"/>
      <c r="F3" s="55"/>
      <c r="G3" s="55"/>
      <c r="H3" s="55"/>
      <c r="I3" s="55"/>
      <c r="J3" s="56"/>
      <c r="K3" s="56"/>
      <c r="L3" s="56"/>
      <c r="M3" s="56"/>
      <c r="N3" s="56"/>
      <c r="O3" s="127"/>
    </row>
    <row r="4" spans="1:15" x14ac:dyDescent="0.3">
      <c r="A4" s="57"/>
      <c r="B4" s="58"/>
      <c r="C4" s="58"/>
      <c r="D4" s="58"/>
      <c r="E4" s="58"/>
      <c r="F4" s="58"/>
      <c r="G4" s="58"/>
      <c r="H4" s="58"/>
      <c r="I4" s="58"/>
      <c r="J4" s="59"/>
      <c r="K4" s="59"/>
      <c r="L4" s="59"/>
      <c r="M4" s="59"/>
      <c r="N4" s="59"/>
      <c r="O4" s="109"/>
    </row>
    <row r="5" spans="1:15" x14ac:dyDescent="0.3">
      <c r="A5" s="57" t="s">
        <v>8</v>
      </c>
      <c r="B5" s="58"/>
      <c r="C5" s="58"/>
      <c r="D5" s="58"/>
      <c r="E5" s="58"/>
      <c r="F5" s="58"/>
      <c r="G5" s="58"/>
      <c r="H5" s="58"/>
      <c r="I5" s="58"/>
      <c r="J5" s="59"/>
      <c r="K5" s="59"/>
      <c r="L5" s="59"/>
      <c r="M5" s="59"/>
      <c r="N5" s="59"/>
      <c r="O5" s="109"/>
    </row>
    <row r="6" spans="1:15" x14ac:dyDescent="0.3">
      <c r="A6" s="57"/>
      <c r="B6" s="58"/>
      <c r="C6" s="58"/>
      <c r="D6" s="58"/>
      <c r="E6" s="58"/>
      <c r="F6" s="58"/>
      <c r="G6" s="58"/>
      <c r="H6" s="58"/>
      <c r="I6" s="58"/>
      <c r="J6" s="59"/>
      <c r="K6" s="59"/>
      <c r="L6" s="59"/>
      <c r="M6" s="59"/>
      <c r="N6" s="59"/>
      <c r="O6" s="109"/>
    </row>
    <row r="7" spans="1:15" x14ac:dyDescent="0.3">
      <c r="A7" s="60" t="s">
        <v>0</v>
      </c>
      <c r="B7" s="61"/>
      <c r="C7" s="61"/>
      <c r="D7" s="62"/>
      <c r="E7" s="58"/>
      <c r="F7" s="58"/>
      <c r="G7" s="58"/>
      <c r="H7" s="58"/>
      <c r="I7" s="58"/>
      <c r="J7" s="59"/>
      <c r="K7" s="59"/>
      <c r="L7" s="59"/>
      <c r="M7" s="59"/>
      <c r="N7" s="59"/>
      <c r="O7" s="109"/>
    </row>
    <row r="8" spans="1:15" x14ac:dyDescent="0.3">
      <c r="A8" s="57" t="s">
        <v>83</v>
      </c>
      <c r="B8" s="58"/>
      <c r="C8" s="58"/>
      <c r="D8" s="58"/>
      <c r="E8" s="58"/>
      <c r="F8" s="58"/>
      <c r="G8" s="58"/>
      <c r="H8" s="58"/>
      <c r="I8" s="58"/>
      <c r="J8" s="59"/>
      <c r="K8" s="59"/>
      <c r="L8" s="59"/>
      <c r="M8" s="59"/>
      <c r="N8" s="59"/>
      <c r="O8" s="109"/>
    </row>
    <row r="9" spans="1:15" x14ac:dyDescent="0.3">
      <c r="A9" s="57" t="s">
        <v>56</v>
      </c>
      <c r="B9" s="58"/>
      <c r="C9" s="58"/>
      <c r="D9" s="58"/>
      <c r="E9" s="58"/>
      <c r="F9" s="58"/>
      <c r="G9" s="58"/>
      <c r="H9" s="58"/>
      <c r="I9" s="58"/>
      <c r="J9" s="59"/>
      <c r="K9" s="59"/>
      <c r="L9" s="59"/>
      <c r="M9" s="59"/>
      <c r="N9" s="59"/>
      <c r="O9" s="109"/>
    </row>
    <row r="10" spans="1:15" x14ac:dyDescent="0.3">
      <c r="A10" s="57" t="s">
        <v>62</v>
      </c>
      <c r="B10" s="58"/>
      <c r="C10" s="58"/>
      <c r="D10" s="58"/>
      <c r="E10" s="58"/>
      <c r="F10" s="58"/>
      <c r="G10" s="58"/>
      <c r="H10" s="58"/>
      <c r="I10" s="58"/>
      <c r="J10" s="59"/>
      <c r="K10" s="59"/>
      <c r="L10" s="59"/>
      <c r="M10" s="59"/>
      <c r="N10" s="59"/>
      <c r="O10" s="109"/>
    </row>
    <row r="11" spans="1:15" x14ac:dyDescent="0.3">
      <c r="A11" s="57" t="s">
        <v>63</v>
      </c>
      <c r="B11" s="58"/>
      <c r="C11" s="58"/>
      <c r="D11" s="58"/>
      <c r="E11" s="58"/>
      <c r="F11" s="58"/>
      <c r="G11" s="58"/>
      <c r="H11" s="58"/>
      <c r="I11" s="58"/>
      <c r="J11" s="59"/>
      <c r="K11" s="59"/>
      <c r="L11" s="59"/>
      <c r="M11" s="59"/>
      <c r="N11" s="59"/>
      <c r="O11" s="109"/>
    </row>
    <row r="12" spans="1:15" x14ac:dyDescent="0.3">
      <c r="A12" s="57" t="s">
        <v>64</v>
      </c>
      <c r="B12" s="58"/>
      <c r="C12" s="58"/>
      <c r="D12" s="58"/>
      <c r="E12" s="58"/>
      <c r="F12" s="58"/>
      <c r="G12" s="58"/>
      <c r="H12" s="58"/>
      <c r="I12" s="58"/>
      <c r="J12" s="59"/>
      <c r="K12" s="59"/>
      <c r="L12" s="59"/>
      <c r="M12" s="59"/>
      <c r="N12" s="59"/>
      <c r="O12" s="109"/>
    </row>
    <row r="13" spans="1:15" x14ac:dyDescent="0.3">
      <c r="A13" s="57" t="s">
        <v>65</v>
      </c>
      <c r="B13" s="58"/>
      <c r="C13" s="58"/>
      <c r="D13" s="58"/>
      <c r="E13" s="58"/>
      <c r="F13" s="58"/>
      <c r="G13" s="58"/>
      <c r="H13" s="58"/>
      <c r="I13" s="58"/>
      <c r="J13" s="59"/>
      <c r="K13" s="59"/>
      <c r="L13" s="59"/>
      <c r="M13" s="59"/>
      <c r="N13" s="59"/>
      <c r="O13" s="109"/>
    </row>
    <row r="14" spans="1:15" x14ac:dyDescent="0.3">
      <c r="A14" s="57" t="s">
        <v>57</v>
      </c>
      <c r="B14" s="58"/>
      <c r="C14" s="58"/>
      <c r="D14" s="58"/>
      <c r="E14" s="58"/>
      <c r="F14" s="58"/>
      <c r="G14" s="58"/>
      <c r="H14" s="58"/>
      <c r="I14" s="58"/>
      <c r="J14" s="59"/>
      <c r="K14" s="59"/>
      <c r="L14" s="59"/>
      <c r="M14" s="59"/>
      <c r="N14" s="59"/>
      <c r="O14" s="109"/>
    </row>
    <row r="15" spans="1:15" x14ac:dyDescent="0.3">
      <c r="A15" s="57" t="s">
        <v>15</v>
      </c>
      <c r="B15" s="58"/>
      <c r="C15" s="58"/>
      <c r="D15" s="58"/>
      <c r="E15" s="58"/>
      <c r="F15" s="58"/>
      <c r="G15" s="58"/>
      <c r="H15" s="58"/>
      <c r="I15" s="58"/>
      <c r="J15" s="59"/>
      <c r="K15" s="59"/>
      <c r="L15" s="59"/>
      <c r="M15" s="59"/>
      <c r="N15" s="59"/>
      <c r="O15" s="109"/>
    </row>
    <row r="16" spans="1:15" x14ac:dyDescent="0.3">
      <c r="A16" s="57" t="s">
        <v>46</v>
      </c>
      <c r="B16" s="58"/>
      <c r="C16" s="58"/>
      <c r="D16" s="58"/>
      <c r="E16" s="58"/>
      <c r="F16" s="58"/>
      <c r="G16" s="58"/>
      <c r="H16" s="58"/>
      <c r="I16" s="58"/>
      <c r="J16" s="59"/>
      <c r="K16" s="59"/>
      <c r="L16" s="59"/>
      <c r="M16" s="59"/>
      <c r="N16" s="59"/>
      <c r="O16" s="109"/>
    </row>
    <row r="17" spans="1:25" ht="15" thickBot="1" x14ac:dyDescent="0.35">
      <c r="A17" s="63"/>
      <c r="B17" s="64"/>
      <c r="C17" s="64"/>
      <c r="D17" s="64"/>
      <c r="E17" s="64"/>
      <c r="F17" s="64"/>
      <c r="G17" s="64"/>
      <c r="H17" s="64"/>
      <c r="I17" s="64"/>
      <c r="J17" s="65"/>
      <c r="K17" s="65"/>
      <c r="L17" s="65"/>
      <c r="M17" s="65"/>
      <c r="N17" s="65"/>
      <c r="O17" s="109"/>
    </row>
    <row r="18" spans="1:25" s="26" customFormat="1" ht="18" customHeight="1" thickBot="1" x14ac:dyDescent="0.35">
      <c r="A18" s="66" t="s">
        <v>61</v>
      </c>
      <c r="B18" s="67"/>
      <c r="C18" s="67"/>
      <c r="D18" s="67"/>
      <c r="E18" s="67"/>
      <c r="F18" s="67"/>
      <c r="G18" s="67"/>
      <c r="H18" s="67"/>
      <c r="I18" s="68" t="s">
        <v>10</v>
      </c>
      <c r="J18" s="68" t="s">
        <v>9</v>
      </c>
      <c r="K18" s="25" t="s">
        <v>11</v>
      </c>
      <c r="L18" s="68" t="s">
        <v>44</v>
      </c>
      <c r="M18" s="68" t="s">
        <v>81</v>
      </c>
      <c r="N18" s="105" t="s">
        <v>16</v>
      </c>
      <c r="O18" s="106" t="s">
        <v>52</v>
      </c>
    </row>
    <row r="19" spans="1:25" ht="18" customHeight="1" x14ac:dyDescent="0.3">
      <c r="A19" s="69" t="s">
        <v>12</v>
      </c>
      <c r="B19" s="70"/>
      <c r="C19" s="70"/>
      <c r="D19" s="70"/>
      <c r="E19" s="70"/>
      <c r="F19" s="70"/>
      <c r="G19" s="70"/>
      <c r="H19" s="70"/>
      <c r="I19" s="71">
        <v>1</v>
      </c>
      <c r="J19" s="72" t="s">
        <v>13</v>
      </c>
      <c r="K19" s="27">
        <v>0</v>
      </c>
      <c r="L19" s="107">
        <v>1</v>
      </c>
      <c r="M19" s="107" t="s">
        <v>45</v>
      </c>
      <c r="N19" s="108">
        <f>+I19*K19*L19</f>
        <v>0</v>
      </c>
      <c r="O19" s="109"/>
    </row>
    <row r="20" spans="1:25" ht="18" customHeight="1" x14ac:dyDescent="0.3">
      <c r="A20" s="69" t="s">
        <v>54</v>
      </c>
      <c r="B20" s="73"/>
      <c r="C20" s="73"/>
      <c r="D20" s="73"/>
      <c r="E20" s="73"/>
      <c r="F20" s="73"/>
      <c r="G20" s="73"/>
      <c r="H20" s="73"/>
      <c r="I20" s="74">
        <v>50</v>
      </c>
      <c r="J20" s="72" t="s">
        <v>14</v>
      </c>
      <c r="K20" s="28">
        <v>0</v>
      </c>
      <c r="L20" s="110">
        <v>1</v>
      </c>
      <c r="M20" s="110"/>
      <c r="N20" s="108">
        <f>+I20*K20*L20</f>
        <v>0</v>
      </c>
      <c r="O20" s="109"/>
      <c r="S20" s="29"/>
    </row>
    <row r="21" spans="1:25" ht="18" customHeight="1" x14ac:dyDescent="0.3">
      <c r="A21" s="75" t="s">
        <v>55</v>
      </c>
      <c r="B21" s="76"/>
      <c r="C21" s="76"/>
      <c r="D21" s="76"/>
      <c r="E21" s="76"/>
      <c r="F21" s="76"/>
      <c r="G21" s="76"/>
      <c r="H21" s="76"/>
      <c r="I21" s="77">
        <v>100</v>
      </c>
      <c r="J21" s="78" t="s">
        <v>14</v>
      </c>
      <c r="K21" s="28">
        <v>0</v>
      </c>
      <c r="L21" s="111">
        <v>4</v>
      </c>
      <c r="M21" s="111"/>
      <c r="N21" s="108">
        <f>+I21*K21*L21</f>
        <v>0</v>
      </c>
      <c r="O21" s="109"/>
      <c r="P21" s="30"/>
      <c r="Q21" s="30"/>
      <c r="R21" s="30"/>
      <c r="S21" s="31"/>
      <c r="T21" s="30"/>
      <c r="U21" s="30"/>
      <c r="V21" s="30"/>
      <c r="W21" s="30"/>
      <c r="X21" s="30"/>
      <c r="Y21" s="30"/>
    </row>
    <row r="22" spans="1:25" ht="18" customHeight="1" x14ac:dyDescent="0.3">
      <c r="A22" s="79" t="s">
        <v>58</v>
      </c>
      <c r="B22" s="80"/>
      <c r="C22" s="80"/>
      <c r="D22" s="80"/>
      <c r="E22" s="80"/>
      <c r="F22" s="80"/>
      <c r="G22" s="80"/>
      <c r="H22" s="80"/>
      <c r="I22" s="81">
        <v>100</v>
      </c>
      <c r="J22" s="82" t="s">
        <v>14</v>
      </c>
      <c r="K22" s="28">
        <v>0</v>
      </c>
      <c r="L22" s="111">
        <v>2</v>
      </c>
      <c r="M22" s="111"/>
      <c r="N22" s="108">
        <f>+I22*K22*L22</f>
        <v>0</v>
      </c>
      <c r="O22" s="109"/>
      <c r="P22" s="30"/>
      <c r="Q22" s="30"/>
      <c r="R22" s="30"/>
      <c r="S22" s="31"/>
      <c r="T22" s="30"/>
      <c r="U22" s="30"/>
      <c r="V22" s="30"/>
      <c r="W22" s="30"/>
      <c r="X22" s="30"/>
      <c r="Y22" s="30"/>
    </row>
    <row r="23" spans="1:25" ht="15" thickBot="1" x14ac:dyDescent="0.35">
      <c r="A23" s="190" t="s">
        <v>49</v>
      </c>
      <c r="B23" s="191"/>
      <c r="C23" s="191"/>
      <c r="D23" s="191"/>
      <c r="E23" s="191"/>
      <c r="F23" s="191"/>
      <c r="G23" s="191"/>
      <c r="H23" s="192"/>
      <c r="I23" s="83">
        <v>40</v>
      </c>
      <c r="J23" s="84" t="s">
        <v>14</v>
      </c>
      <c r="K23" s="28">
        <v>0</v>
      </c>
      <c r="L23" s="111">
        <v>1</v>
      </c>
      <c r="M23" s="107" t="s">
        <v>45</v>
      </c>
      <c r="N23" s="108">
        <f>+I23*K23*L23</f>
        <v>0</v>
      </c>
      <c r="O23" s="109"/>
      <c r="P23" s="30"/>
      <c r="Q23" s="30"/>
      <c r="R23" s="30"/>
      <c r="S23" s="30"/>
      <c r="T23" s="30"/>
      <c r="U23" s="30"/>
      <c r="V23" s="30"/>
      <c r="W23" s="30"/>
      <c r="X23" s="30"/>
      <c r="Y23" s="30"/>
    </row>
    <row r="24" spans="1:25" ht="18" customHeight="1" thickBot="1" x14ac:dyDescent="0.35">
      <c r="A24" s="170" t="s">
        <v>48</v>
      </c>
      <c r="B24" s="171"/>
      <c r="C24" s="171"/>
      <c r="D24" s="171"/>
      <c r="E24" s="171"/>
      <c r="F24" s="171"/>
      <c r="G24" s="171"/>
      <c r="H24" s="172"/>
      <c r="I24" s="148"/>
      <c r="J24" s="148"/>
      <c r="K24" s="148"/>
      <c r="L24" s="148"/>
      <c r="M24" s="148"/>
      <c r="N24" s="156">
        <f>SUM(N19:N23)</f>
        <v>0</v>
      </c>
      <c r="O24" s="112">
        <v>0.75</v>
      </c>
    </row>
    <row r="25" spans="1:25" ht="18" customHeight="1" thickBot="1" x14ac:dyDescent="0.35">
      <c r="A25" s="88"/>
      <c r="B25" s="58"/>
      <c r="C25" s="58"/>
      <c r="D25" s="58"/>
      <c r="E25" s="58"/>
      <c r="F25" s="58"/>
      <c r="G25" s="58"/>
      <c r="H25" s="58"/>
      <c r="I25" s="58"/>
      <c r="J25" s="59"/>
      <c r="K25" s="24"/>
      <c r="L25" s="59"/>
      <c r="M25" s="59"/>
      <c r="N25" s="113"/>
      <c r="O25" s="114"/>
    </row>
    <row r="26" spans="1:25" ht="16.2" thickBot="1" x14ac:dyDescent="0.35">
      <c r="A26" s="193" t="s">
        <v>68</v>
      </c>
      <c r="B26" s="194"/>
      <c r="C26" s="194"/>
      <c r="D26" s="194"/>
      <c r="E26" s="194"/>
      <c r="F26" s="194"/>
      <c r="G26" s="194"/>
      <c r="H26" s="195"/>
      <c r="I26" s="68" t="s">
        <v>10</v>
      </c>
      <c r="J26" s="68" t="s">
        <v>9</v>
      </c>
      <c r="K26" s="25" t="s">
        <v>11</v>
      </c>
      <c r="L26" s="68" t="s">
        <v>44</v>
      </c>
      <c r="M26" s="68" t="s">
        <v>81</v>
      </c>
      <c r="N26" s="105" t="s">
        <v>6</v>
      </c>
      <c r="O26" s="115"/>
    </row>
    <row r="27" spans="1:25" ht="18" customHeight="1" x14ac:dyDescent="0.3">
      <c r="A27" s="69" t="s">
        <v>69</v>
      </c>
      <c r="B27" s="73"/>
      <c r="C27" s="73"/>
      <c r="D27" s="73"/>
      <c r="E27" s="73"/>
      <c r="F27" s="73"/>
      <c r="G27" s="73"/>
      <c r="H27" s="73"/>
      <c r="I27" s="74">
        <v>40</v>
      </c>
      <c r="J27" s="72" t="s">
        <v>14</v>
      </c>
      <c r="K27" s="35">
        <v>0</v>
      </c>
      <c r="L27" s="110">
        <v>1</v>
      </c>
      <c r="M27" s="110" t="s">
        <v>66</v>
      </c>
      <c r="N27" s="116">
        <f>+I27*K27</f>
        <v>0</v>
      </c>
      <c r="O27" s="109"/>
    </row>
    <row r="28" spans="1:25" ht="18" customHeight="1" x14ac:dyDescent="0.3">
      <c r="A28" s="69" t="s">
        <v>67</v>
      </c>
      <c r="B28" s="76"/>
      <c r="C28" s="76"/>
      <c r="D28" s="76"/>
      <c r="E28" s="76"/>
      <c r="F28" s="76"/>
      <c r="G28" s="76"/>
      <c r="H28" s="76"/>
      <c r="I28" s="77">
        <v>40</v>
      </c>
      <c r="J28" s="78" t="s">
        <v>14</v>
      </c>
      <c r="K28" s="35">
        <v>0</v>
      </c>
      <c r="L28" s="111">
        <v>1</v>
      </c>
      <c r="M28" s="110" t="s">
        <v>66</v>
      </c>
      <c r="N28" s="108">
        <f>+I28*K28</f>
        <v>0</v>
      </c>
      <c r="O28" s="109"/>
    </row>
    <row r="29" spans="1:25" ht="18" customHeight="1" thickBot="1" x14ac:dyDescent="0.35">
      <c r="A29" s="69"/>
      <c r="B29" s="76"/>
      <c r="C29" s="76"/>
      <c r="D29" s="76"/>
      <c r="E29" s="76"/>
      <c r="F29" s="76"/>
      <c r="G29" s="76"/>
      <c r="H29" s="76"/>
      <c r="I29" s="77"/>
      <c r="J29" s="78"/>
      <c r="K29" s="139"/>
      <c r="L29" s="111"/>
      <c r="M29" s="111"/>
      <c r="N29" s="108"/>
      <c r="O29" s="109"/>
    </row>
    <row r="30" spans="1:25" ht="15" thickBot="1" x14ac:dyDescent="0.35">
      <c r="A30" s="170" t="s">
        <v>51</v>
      </c>
      <c r="B30" s="171"/>
      <c r="C30" s="171"/>
      <c r="D30" s="171"/>
      <c r="E30" s="171"/>
      <c r="F30" s="171"/>
      <c r="G30" s="171"/>
      <c r="H30" s="172"/>
      <c r="I30" s="148"/>
      <c r="J30" s="148"/>
      <c r="K30" s="148"/>
      <c r="L30" s="148"/>
      <c r="M30" s="148"/>
      <c r="N30" s="156">
        <f>SUM(N27:N29)</f>
        <v>0</v>
      </c>
      <c r="O30" s="112">
        <v>7.4999999999999997E-2</v>
      </c>
    </row>
    <row r="31" spans="1:25" ht="18" customHeight="1" thickBot="1" x14ac:dyDescent="0.35">
      <c r="A31" s="89"/>
      <c r="B31" s="89"/>
      <c r="C31" s="89"/>
      <c r="D31" s="89"/>
      <c r="E31" s="89"/>
      <c r="F31" s="89"/>
      <c r="G31" s="89"/>
      <c r="H31" s="89"/>
      <c r="I31" s="89"/>
      <c r="J31" s="90"/>
      <c r="L31" s="90"/>
      <c r="M31" s="90"/>
      <c r="N31" s="90"/>
      <c r="O31" s="109"/>
    </row>
    <row r="32" spans="1:25" ht="18" customHeight="1" thickBot="1" x14ac:dyDescent="0.35">
      <c r="A32" s="91" t="s">
        <v>47</v>
      </c>
      <c r="B32" s="92"/>
      <c r="C32" s="92"/>
      <c r="D32" s="92"/>
      <c r="E32" s="92"/>
      <c r="F32" s="92"/>
      <c r="G32" s="92"/>
      <c r="H32" s="93"/>
      <c r="I32" s="117"/>
      <c r="J32" s="117"/>
      <c r="K32" s="117"/>
      <c r="L32" s="117"/>
      <c r="M32" s="117"/>
      <c r="N32" s="117">
        <f>N24+N30</f>
        <v>0</v>
      </c>
      <c r="O32" s="118"/>
    </row>
    <row r="33" spans="1:18" ht="18" customHeight="1" thickBot="1" x14ac:dyDescent="0.35">
      <c r="A33" s="94"/>
      <c r="B33" s="95"/>
      <c r="C33" s="95"/>
      <c r="D33" s="95"/>
      <c r="E33" s="95"/>
      <c r="F33" s="95"/>
      <c r="G33" s="95"/>
      <c r="H33" s="95"/>
      <c r="I33" s="95"/>
      <c r="J33" s="96"/>
      <c r="K33" s="36"/>
      <c r="L33" s="96"/>
      <c r="M33" s="96"/>
      <c r="N33" s="119"/>
      <c r="O33" s="118"/>
    </row>
    <row r="34" spans="1:18" ht="18" customHeight="1" thickBot="1" x14ac:dyDescent="0.35">
      <c r="A34" s="173" t="s">
        <v>84</v>
      </c>
      <c r="B34" s="171"/>
      <c r="C34" s="171"/>
      <c r="D34" s="171"/>
      <c r="E34" s="171"/>
      <c r="F34" s="171"/>
      <c r="G34" s="171"/>
      <c r="H34" s="172"/>
      <c r="I34" s="97"/>
      <c r="J34" s="98"/>
      <c r="K34" s="37"/>
      <c r="L34" s="98"/>
      <c r="M34" s="98"/>
      <c r="N34" s="120"/>
      <c r="O34" s="118"/>
    </row>
    <row r="35" spans="1:18" ht="18" customHeight="1" thickBot="1" x14ac:dyDescent="0.35">
      <c r="A35" s="89"/>
      <c r="B35" s="89"/>
      <c r="C35" s="89"/>
      <c r="D35" s="89"/>
      <c r="E35" s="89"/>
      <c r="F35" s="89"/>
      <c r="G35" s="89"/>
      <c r="H35" s="89"/>
      <c r="I35" s="89"/>
      <c r="J35" s="90"/>
      <c r="L35" s="90"/>
      <c r="M35" s="90"/>
      <c r="N35" s="90"/>
      <c r="O35" s="109"/>
    </row>
    <row r="36" spans="1:18" ht="59.4" customHeight="1" thickBot="1" x14ac:dyDescent="0.35">
      <c r="A36" s="187" t="s">
        <v>70</v>
      </c>
      <c r="B36" s="188"/>
      <c r="C36" s="188"/>
      <c r="D36" s="188"/>
      <c r="E36" s="188"/>
      <c r="F36" s="188"/>
      <c r="G36" s="188"/>
      <c r="H36" s="189"/>
      <c r="I36" s="135" t="s">
        <v>36</v>
      </c>
      <c r="J36" s="135" t="s">
        <v>59</v>
      </c>
      <c r="K36" s="137" t="s">
        <v>37</v>
      </c>
      <c r="L36" s="137" t="s">
        <v>39</v>
      </c>
      <c r="M36" s="137" t="s">
        <v>72</v>
      </c>
      <c r="N36" s="138" t="s">
        <v>38</v>
      </c>
      <c r="O36" s="121"/>
    </row>
    <row r="37" spans="1:18" x14ac:dyDescent="0.3">
      <c r="A37" s="69" t="s">
        <v>33</v>
      </c>
      <c r="B37" s="70"/>
      <c r="C37" s="70"/>
      <c r="D37" s="70"/>
      <c r="E37" s="70"/>
      <c r="F37" s="70"/>
      <c r="G37" s="70"/>
      <c r="H37" s="70"/>
      <c r="I37" s="99">
        <v>50000</v>
      </c>
      <c r="J37" s="100">
        <v>5</v>
      </c>
      <c r="K37" s="38">
        <v>0</v>
      </c>
      <c r="L37" s="122">
        <f>+I37*J37</f>
        <v>250000</v>
      </c>
      <c r="M37" s="124">
        <f>+L37</f>
        <v>250000</v>
      </c>
      <c r="N37" s="116">
        <f>+M37*K37</f>
        <v>0</v>
      </c>
      <c r="O37" s="109"/>
      <c r="Q37" s="186"/>
      <c r="R37" s="186"/>
    </row>
    <row r="38" spans="1:18" ht="18" customHeight="1" x14ac:dyDescent="0.3">
      <c r="A38" s="69" t="s">
        <v>34</v>
      </c>
      <c r="B38" s="73"/>
      <c r="C38" s="73"/>
      <c r="D38" s="73"/>
      <c r="E38" s="73"/>
      <c r="F38" s="73"/>
      <c r="G38" s="73"/>
      <c r="H38" s="73"/>
      <c r="I38" s="101">
        <v>150000</v>
      </c>
      <c r="J38" s="100">
        <v>3</v>
      </c>
      <c r="K38" s="39">
        <v>0</v>
      </c>
      <c r="L38" s="122">
        <f>+I38*J38</f>
        <v>450000</v>
      </c>
      <c r="M38" s="124">
        <f>+L38</f>
        <v>450000</v>
      </c>
      <c r="N38" s="116">
        <f>+M38*K38</f>
        <v>0</v>
      </c>
      <c r="O38" s="109"/>
    </row>
    <row r="39" spans="1:18" ht="18" customHeight="1" thickBot="1" x14ac:dyDescent="0.35">
      <c r="A39" s="69" t="s">
        <v>35</v>
      </c>
      <c r="B39" s="102"/>
      <c r="C39" s="102"/>
      <c r="D39" s="102"/>
      <c r="E39" s="102"/>
      <c r="F39" s="102"/>
      <c r="G39" s="102"/>
      <c r="H39" s="102"/>
      <c r="I39" s="103">
        <v>250000</v>
      </c>
      <c r="J39" s="100">
        <v>2</v>
      </c>
      <c r="K39" s="40">
        <v>0</v>
      </c>
      <c r="L39" s="122">
        <f>+I39*J39</f>
        <v>500000</v>
      </c>
      <c r="M39" s="124">
        <f>+L39</f>
        <v>500000</v>
      </c>
      <c r="N39" s="116">
        <f>+M39*K39</f>
        <v>0</v>
      </c>
      <c r="O39" s="109"/>
    </row>
    <row r="40" spans="1:18" ht="18" customHeight="1" thickBot="1" x14ac:dyDescent="0.35">
      <c r="A40" s="85" t="s">
        <v>60</v>
      </c>
      <c r="B40" s="86"/>
      <c r="C40" s="86"/>
      <c r="D40" s="86"/>
      <c r="E40" s="86"/>
      <c r="F40" s="86"/>
      <c r="G40" s="86"/>
      <c r="H40" s="87"/>
      <c r="I40" s="140"/>
      <c r="J40" s="140"/>
      <c r="K40" s="140"/>
      <c r="L40" s="140"/>
      <c r="M40" s="140"/>
      <c r="N40" s="140">
        <f>SUM(N37:N39)</f>
        <v>0</v>
      </c>
      <c r="O40" s="112">
        <v>0.05</v>
      </c>
    </row>
    <row r="41" spans="1:18" ht="18" customHeight="1" thickBot="1" x14ac:dyDescent="0.35">
      <c r="A41" s="88"/>
      <c r="B41" s="58"/>
      <c r="C41" s="58"/>
      <c r="D41" s="58"/>
      <c r="E41" s="58"/>
      <c r="F41" s="58"/>
      <c r="G41" s="58"/>
      <c r="H41" s="58"/>
      <c r="I41" s="58"/>
      <c r="J41" s="59"/>
      <c r="K41" s="24"/>
      <c r="L41" s="59"/>
      <c r="M41" s="59"/>
      <c r="N41" s="113"/>
      <c r="O41" s="114"/>
    </row>
    <row r="42" spans="1:18" ht="48.6" thickBot="1" x14ac:dyDescent="0.35">
      <c r="A42" s="196" t="s">
        <v>50</v>
      </c>
      <c r="B42" s="197"/>
      <c r="C42" s="197"/>
      <c r="D42" s="197"/>
      <c r="E42" s="197"/>
      <c r="F42" s="197"/>
      <c r="G42" s="197"/>
      <c r="H42" s="198"/>
      <c r="I42" s="135" t="s">
        <v>36</v>
      </c>
      <c r="J42" s="136" t="s">
        <v>76</v>
      </c>
      <c r="K42" s="137" t="s">
        <v>37</v>
      </c>
      <c r="L42" s="137" t="s">
        <v>43</v>
      </c>
      <c r="M42" s="137" t="s">
        <v>72</v>
      </c>
      <c r="N42" s="138" t="s">
        <v>38</v>
      </c>
      <c r="O42" s="121"/>
    </row>
    <row r="43" spans="1:18" ht="18" customHeight="1" x14ac:dyDescent="0.3">
      <c r="A43" s="69" t="s">
        <v>53</v>
      </c>
      <c r="B43" s="70"/>
      <c r="C43" s="70"/>
      <c r="D43" s="70"/>
      <c r="E43" s="70"/>
      <c r="F43" s="70"/>
      <c r="G43" s="70"/>
      <c r="H43" s="70"/>
      <c r="I43" s="99">
        <v>250</v>
      </c>
      <c r="J43" s="100">
        <v>20</v>
      </c>
      <c r="K43" s="38">
        <v>0</v>
      </c>
      <c r="L43" s="123">
        <f>+I43*J43</f>
        <v>5000</v>
      </c>
      <c r="M43" s="124">
        <f>+L43*7</f>
        <v>35000</v>
      </c>
      <c r="N43" s="108">
        <f>+K43*M43</f>
        <v>0</v>
      </c>
      <c r="O43" s="109"/>
    </row>
    <row r="44" spans="1:18" ht="18" customHeight="1" x14ac:dyDescent="0.3">
      <c r="A44" s="69" t="s">
        <v>40</v>
      </c>
      <c r="B44" s="70"/>
      <c r="C44" s="70"/>
      <c r="D44" s="70"/>
      <c r="E44" s="70"/>
      <c r="F44" s="70"/>
      <c r="G44" s="70"/>
      <c r="H44" s="70"/>
      <c r="I44" s="99">
        <v>750</v>
      </c>
      <c r="J44" s="100">
        <v>15</v>
      </c>
      <c r="K44" s="38">
        <v>0</v>
      </c>
      <c r="L44" s="123">
        <f>+I44*J44</f>
        <v>11250</v>
      </c>
      <c r="M44" s="124">
        <f>+L44*7</f>
        <v>78750</v>
      </c>
      <c r="N44" s="108">
        <f>+K44*M44</f>
        <v>0</v>
      </c>
      <c r="O44" s="109"/>
    </row>
    <row r="45" spans="1:18" ht="18" customHeight="1" x14ac:dyDescent="0.3">
      <c r="A45" s="69" t="s">
        <v>41</v>
      </c>
      <c r="B45" s="73"/>
      <c r="C45" s="73"/>
      <c r="D45" s="73"/>
      <c r="E45" s="73"/>
      <c r="F45" s="73"/>
      <c r="G45" s="73"/>
      <c r="H45" s="73"/>
      <c r="I45" s="101">
        <v>1750</v>
      </c>
      <c r="J45" s="100">
        <v>10</v>
      </c>
      <c r="K45" s="39">
        <v>0</v>
      </c>
      <c r="L45" s="123">
        <f>+I45*J45</f>
        <v>17500</v>
      </c>
      <c r="M45" s="125">
        <f>+L45*7</f>
        <v>122500</v>
      </c>
      <c r="N45" s="108">
        <f>+K45*M45</f>
        <v>0</v>
      </c>
      <c r="O45" s="109"/>
    </row>
    <row r="46" spans="1:18" ht="18" customHeight="1" thickBot="1" x14ac:dyDescent="0.35">
      <c r="A46" s="69" t="s">
        <v>42</v>
      </c>
      <c r="B46" s="102"/>
      <c r="C46" s="102"/>
      <c r="D46" s="102"/>
      <c r="E46" s="102"/>
      <c r="F46" s="102"/>
      <c r="G46" s="102"/>
      <c r="H46" s="102"/>
      <c r="I46" s="103">
        <v>4000</v>
      </c>
      <c r="J46" s="104">
        <v>5</v>
      </c>
      <c r="K46" s="39">
        <v>0</v>
      </c>
      <c r="L46" s="123">
        <f>+I46*J46</f>
        <v>20000</v>
      </c>
      <c r="M46" s="126">
        <f>+L46*7</f>
        <v>140000</v>
      </c>
      <c r="N46" s="108">
        <f>+K46*M46</f>
        <v>0</v>
      </c>
      <c r="O46" s="109"/>
    </row>
    <row r="47" spans="1:18" ht="21" customHeight="1" thickBot="1" x14ac:dyDescent="0.35">
      <c r="A47" s="177" t="s">
        <v>85</v>
      </c>
      <c r="B47" s="178"/>
      <c r="C47" s="178"/>
      <c r="D47" s="178"/>
      <c r="E47" s="178"/>
      <c r="F47" s="178"/>
      <c r="G47" s="178"/>
      <c r="H47" s="179"/>
      <c r="I47" s="140"/>
      <c r="J47" s="140"/>
      <c r="K47" s="140"/>
      <c r="L47" s="140"/>
      <c r="M47" s="140"/>
      <c r="N47" s="140">
        <f>SUM(N43:N46)</f>
        <v>0</v>
      </c>
      <c r="O47" s="112">
        <v>0.05</v>
      </c>
    </row>
    <row r="48" spans="1:18" ht="21" customHeight="1" thickBot="1" x14ac:dyDescent="0.35">
      <c r="A48" s="69"/>
      <c r="B48" s="73"/>
      <c r="C48" s="73"/>
      <c r="D48" s="73"/>
      <c r="E48" s="73"/>
      <c r="F48" s="73"/>
      <c r="G48" s="73"/>
      <c r="H48" s="73"/>
      <c r="I48" s="101"/>
      <c r="J48" s="100"/>
      <c r="K48" s="134"/>
      <c r="L48" s="123"/>
      <c r="M48" s="125"/>
      <c r="N48" s="108"/>
      <c r="O48" s="115"/>
    </row>
    <row r="49" spans="1:15" ht="48.6" thickBot="1" x14ac:dyDescent="0.35">
      <c r="A49" s="174" t="s">
        <v>80</v>
      </c>
      <c r="B49" s="175"/>
      <c r="C49" s="175"/>
      <c r="D49" s="175"/>
      <c r="E49" s="175"/>
      <c r="F49" s="175"/>
      <c r="G49" s="175"/>
      <c r="H49" s="176"/>
      <c r="I49" s="135" t="s">
        <v>36</v>
      </c>
      <c r="J49" s="136" t="s">
        <v>76</v>
      </c>
      <c r="K49" s="146" t="s">
        <v>71</v>
      </c>
      <c r="L49" s="146" t="s">
        <v>43</v>
      </c>
      <c r="M49" s="146" t="s">
        <v>72</v>
      </c>
      <c r="N49" s="138" t="s">
        <v>38</v>
      </c>
      <c r="O49" s="115"/>
    </row>
    <row r="50" spans="1:15" ht="21" customHeight="1" x14ac:dyDescent="0.3">
      <c r="A50" s="69" t="s">
        <v>53</v>
      </c>
      <c r="B50" s="73"/>
      <c r="C50" s="73"/>
      <c r="D50" s="73"/>
      <c r="E50" s="73"/>
      <c r="F50" s="73"/>
      <c r="G50" s="73"/>
      <c r="H50" s="73"/>
      <c r="I50" s="99">
        <v>375</v>
      </c>
      <c r="J50" s="100">
        <v>20</v>
      </c>
      <c r="K50" s="39">
        <v>0</v>
      </c>
      <c r="L50" s="123">
        <f>+I50*J50</f>
        <v>7500</v>
      </c>
      <c r="M50" s="125">
        <f>+L50*7</f>
        <v>52500</v>
      </c>
      <c r="N50" s="108">
        <f>+M50*K50</f>
        <v>0</v>
      </c>
      <c r="O50" s="115"/>
    </row>
    <row r="51" spans="1:15" ht="21" customHeight="1" x14ac:dyDescent="0.3">
      <c r="A51" s="69" t="s">
        <v>40</v>
      </c>
      <c r="B51" s="73"/>
      <c r="C51" s="73"/>
      <c r="D51" s="73"/>
      <c r="E51" s="73"/>
      <c r="F51" s="73"/>
      <c r="G51" s="73"/>
      <c r="H51" s="73"/>
      <c r="I51" s="99">
        <v>750</v>
      </c>
      <c r="J51" s="100">
        <v>15</v>
      </c>
      <c r="K51" s="39">
        <v>0</v>
      </c>
      <c r="L51" s="123">
        <f>+I51*J51</f>
        <v>11250</v>
      </c>
      <c r="M51" s="125">
        <f>+L51*7</f>
        <v>78750</v>
      </c>
      <c r="N51" s="108">
        <f>+M51*K51</f>
        <v>0</v>
      </c>
      <c r="O51" s="115"/>
    </row>
    <row r="52" spans="1:15" ht="21" customHeight="1" x14ac:dyDescent="0.3">
      <c r="A52" s="69" t="s">
        <v>41</v>
      </c>
      <c r="B52" s="73"/>
      <c r="C52" s="73"/>
      <c r="D52" s="73"/>
      <c r="E52" s="73"/>
      <c r="F52" s="73"/>
      <c r="G52" s="73"/>
      <c r="H52" s="73"/>
      <c r="I52" s="101">
        <v>1750</v>
      </c>
      <c r="J52" s="100">
        <v>10</v>
      </c>
      <c r="K52" s="39">
        <v>0</v>
      </c>
      <c r="L52" s="123">
        <f>+I52*J52</f>
        <v>17500</v>
      </c>
      <c r="M52" s="125">
        <f>+L52*7</f>
        <v>122500</v>
      </c>
      <c r="N52" s="108">
        <f>+M52*K52</f>
        <v>0</v>
      </c>
      <c r="O52" s="115"/>
    </row>
    <row r="53" spans="1:15" ht="21" customHeight="1" thickBot="1" x14ac:dyDescent="0.35">
      <c r="A53" s="69" t="s">
        <v>42</v>
      </c>
      <c r="B53" s="73"/>
      <c r="C53" s="73"/>
      <c r="D53" s="73"/>
      <c r="E53" s="73"/>
      <c r="F53" s="73"/>
      <c r="G53" s="73"/>
      <c r="H53" s="73"/>
      <c r="I53" s="103">
        <v>4000</v>
      </c>
      <c r="J53" s="158">
        <v>5</v>
      </c>
      <c r="K53" s="40">
        <v>0</v>
      </c>
      <c r="L53" s="160">
        <f>+I53*J53</f>
        <v>20000</v>
      </c>
      <c r="M53" s="161">
        <f>+L53*7</f>
        <v>140000</v>
      </c>
      <c r="N53" s="162">
        <f>+M53*K53</f>
        <v>0</v>
      </c>
      <c r="O53" s="115"/>
    </row>
    <row r="54" spans="1:15" ht="21" customHeight="1" thickBot="1" x14ac:dyDescent="0.35">
      <c r="A54" s="168" t="s">
        <v>77</v>
      </c>
      <c r="B54" s="169"/>
      <c r="C54" s="169"/>
      <c r="D54" s="169"/>
      <c r="E54" s="169"/>
      <c r="F54" s="169"/>
      <c r="G54" s="169"/>
      <c r="H54" s="169"/>
      <c r="I54" s="157"/>
      <c r="J54" s="157"/>
      <c r="K54" s="157"/>
      <c r="L54" s="157"/>
      <c r="M54" s="157"/>
      <c r="N54" s="163">
        <f>SUM(N50:N53)</f>
        <v>0</v>
      </c>
      <c r="O54" s="112">
        <v>0.05</v>
      </c>
    </row>
    <row r="55" spans="1:15" ht="21" customHeight="1" thickBot="1" x14ac:dyDescent="0.35">
      <c r="A55" s="143"/>
      <c r="B55" s="144"/>
      <c r="C55" s="144"/>
      <c r="D55" s="144"/>
      <c r="E55" s="144"/>
      <c r="F55" s="144"/>
      <c r="G55" s="144"/>
      <c r="H55" s="145"/>
      <c r="I55" s="142"/>
      <c r="J55" s="141"/>
      <c r="K55" s="159"/>
      <c r="L55" s="123"/>
      <c r="M55" s="124"/>
      <c r="N55" s="123"/>
      <c r="O55" s="115"/>
    </row>
    <row r="56" spans="1:15" ht="50.25" customHeight="1" thickBot="1" x14ac:dyDescent="0.35">
      <c r="A56" s="180" t="s">
        <v>74</v>
      </c>
      <c r="B56" s="181"/>
      <c r="C56" s="181"/>
      <c r="D56" s="181"/>
      <c r="E56" s="181"/>
      <c r="F56" s="181"/>
      <c r="G56" s="181"/>
      <c r="H56" s="182"/>
      <c r="I56" s="135" t="s">
        <v>36</v>
      </c>
      <c r="J56" s="147" t="s">
        <v>75</v>
      </c>
      <c r="K56" s="146" t="s">
        <v>71</v>
      </c>
      <c r="L56" s="146" t="s">
        <v>43</v>
      </c>
      <c r="M56" s="146" t="s">
        <v>72</v>
      </c>
      <c r="N56" s="138" t="s">
        <v>38</v>
      </c>
      <c r="O56" s="115"/>
    </row>
    <row r="57" spans="1:15" ht="21" customHeight="1" x14ac:dyDescent="0.3">
      <c r="A57" s="183" t="s">
        <v>73</v>
      </c>
      <c r="B57" s="184"/>
      <c r="C57" s="184"/>
      <c r="D57" s="184"/>
      <c r="E57" s="184"/>
      <c r="F57" s="184"/>
      <c r="G57" s="184"/>
      <c r="H57" s="185"/>
      <c r="I57" s="101">
        <f>+K27</f>
        <v>0</v>
      </c>
      <c r="J57" s="100">
        <v>40</v>
      </c>
      <c r="K57" s="39">
        <v>0</v>
      </c>
      <c r="L57" s="123">
        <f>+I57*J57</f>
        <v>0</v>
      </c>
      <c r="M57" s="125">
        <f>+L57</f>
        <v>0</v>
      </c>
      <c r="N57" s="108">
        <f>+M57*K57</f>
        <v>0</v>
      </c>
      <c r="O57" s="115"/>
    </row>
    <row r="58" spans="1:15" ht="21" customHeight="1" thickBot="1" x14ac:dyDescent="0.35">
      <c r="A58" s="183" t="s">
        <v>87</v>
      </c>
      <c r="B58" s="184"/>
      <c r="C58" s="184"/>
      <c r="D58" s="184"/>
      <c r="E58" s="184"/>
      <c r="F58" s="184"/>
      <c r="G58" s="184"/>
      <c r="H58" s="185"/>
      <c r="I58" s="103">
        <f>+K28</f>
        <v>0</v>
      </c>
      <c r="J58" s="158">
        <v>40</v>
      </c>
      <c r="K58" s="40">
        <v>0</v>
      </c>
      <c r="L58" s="160">
        <f>+I58*J58</f>
        <v>0</v>
      </c>
      <c r="M58" s="161">
        <f>+L58</f>
        <v>0</v>
      </c>
      <c r="N58" s="162">
        <f>+M58*K58</f>
        <v>0</v>
      </c>
      <c r="O58" s="115"/>
    </row>
    <row r="59" spans="1:15" ht="21" customHeight="1" thickBot="1" x14ac:dyDescent="0.35">
      <c r="A59" s="168" t="s">
        <v>78</v>
      </c>
      <c r="B59" s="169"/>
      <c r="C59" s="169"/>
      <c r="D59" s="169"/>
      <c r="E59" s="169"/>
      <c r="F59" s="169"/>
      <c r="G59" s="169"/>
      <c r="H59" s="169"/>
      <c r="I59" s="157"/>
      <c r="J59" s="157"/>
      <c r="K59" s="157"/>
      <c r="L59" s="157"/>
      <c r="M59" s="157"/>
      <c r="N59" s="163">
        <f>SUM(N57:N58)</f>
        <v>0</v>
      </c>
      <c r="O59" s="112">
        <v>2.5000000000000001E-2</v>
      </c>
    </row>
    <row r="60" spans="1:15" ht="21" customHeight="1" thickBot="1" x14ac:dyDescent="0.35">
      <c r="A60" s="69"/>
      <c r="B60" s="73"/>
      <c r="C60" s="73"/>
      <c r="D60" s="73"/>
      <c r="E60" s="73"/>
      <c r="F60" s="73"/>
      <c r="G60" s="73"/>
      <c r="H60" s="73"/>
      <c r="I60" s="99"/>
      <c r="J60" s="100"/>
      <c r="K60" s="159"/>
      <c r="L60" s="123"/>
      <c r="M60" s="124"/>
      <c r="N60" s="108"/>
      <c r="O60" s="115"/>
    </row>
    <row r="61" spans="1:15" ht="21" customHeight="1" thickBot="1" x14ac:dyDescent="0.35">
      <c r="A61" s="148" t="s">
        <v>79</v>
      </c>
      <c r="B61" s="149"/>
      <c r="C61" s="149"/>
      <c r="D61" s="149"/>
      <c r="E61" s="149"/>
      <c r="F61" s="149"/>
      <c r="G61" s="149"/>
      <c r="H61" s="150"/>
      <c r="I61" s="151"/>
      <c r="J61" s="152"/>
      <c r="K61" s="153"/>
      <c r="L61" s="154"/>
      <c r="M61" s="152"/>
      <c r="N61" s="155">
        <f>+N40+N47+N54+N59</f>
        <v>0</v>
      </c>
      <c r="O61" s="115"/>
    </row>
    <row r="62" spans="1:15" ht="18" customHeight="1" thickBot="1" x14ac:dyDescent="0.35">
      <c r="A62" s="88"/>
      <c r="B62" s="58"/>
      <c r="C62" s="58"/>
      <c r="D62" s="58"/>
      <c r="E62" s="58"/>
      <c r="F62" s="58"/>
      <c r="G62" s="58"/>
      <c r="H62" s="58"/>
      <c r="I62" s="58"/>
      <c r="J62" s="59"/>
      <c r="K62" s="24"/>
      <c r="L62" s="24"/>
      <c r="M62" s="24"/>
      <c r="N62" s="33"/>
      <c r="O62" s="34"/>
    </row>
    <row r="63" spans="1:15" ht="18" customHeight="1" thickBot="1" x14ac:dyDescent="0.4">
      <c r="A63" s="41" t="s">
        <v>82</v>
      </c>
      <c r="B63" s="42"/>
      <c r="C63" s="42"/>
      <c r="D63" s="42"/>
      <c r="E63" s="42"/>
      <c r="F63" s="42"/>
      <c r="G63" s="42"/>
      <c r="H63" s="42"/>
      <c r="I63" s="42"/>
      <c r="J63" s="43"/>
      <c r="K63" s="43"/>
      <c r="L63" s="43"/>
      <c r="M63" s="43"/>
      <c r="N63" s="164">
        <f>+N32+N61</f>
        <v>0</v>
      </c>
      <c r="O63" s="165">
        <f>SUM(O19:O60)</f>
        <v>1</v>
      </c>
    </row>
    <row r="64" spans="1:15" ht="18" customHeight="1" x14ac:dyDescent="0.3">
      <c r="A64" s="32"/>
      <c r="B64" s="23"/>
      <c r="C64" s="23"/>
      <c r="D64" s="23"/>
      <c r="E64" s="23"/>
      <c r="F64" s="23"/>
      <c r="G64" s="23"/>
      <c r="H64" s="23"/>
      <c r="I64" s="23"/>
      <c r="J64" s="24"/>
      <c r="K64" s="24"/>
      <c r="L64" s="24"/>
      <c r="M64" s="24"/>
      <c r="N64" s="33"/>
      <c r="O64" s="44"/>
    </row>
    <row r="65" spans="1:15" ht="18" customHeight="1" thickBot="1" x14ac:dyDescent="0.35"/>
    <row r="66" spans="1:15" ht="20.100000000000001" customHeight="1" x14ac:dyDescent="0.3">
      <c r="A66" s="128" t="s">
        <v>1</v>
      </c>
      <c r="B66" s="129"/>
      <c r="C66" s="129"/>
      <c r="D66" s="129"/>
      <c r="E66" s="129"/>
      <c r="F66" s="129"/>
      <c r="G66" s="129"/>
      <c r="H66" s="129"/>
      <c r="I66" s="129"/>
      <c r="J66" s="45"/>
      <c r="K66" s="46"/>
      <c r="L66" s="46"/>
      <c r="M66" s="46"/>
      <c r="N66" s="47"/>
      <c r="O66" s="133"/>
    </row>
    <row r="67" spans="1:15" ht="20.100000000000001" customHeight="1" x14ac:dyDescent="0.3">
      <c r="A67" s="130" t="s">
        <v>2</v>
      </c>
      <c r="B67" s="73"/>
      <c r="C67" s="73"/>
      <c r="D67" s="73"/>
      <c r="E67" s="73"/>
      <c r="F67" s="73"/>
      <c r="G67" s="73"/>
      <c r="H67" s="73"/>
      <c r="I67" s="73"/>
      <c r="J67" s="48"/>
      <c r="K67" s="49"/>
      <c r="L67" s="49"/>
      <c r="M67" s="49"/>
      <c r="N67" s="50"/>
      <c r="O67" s="133"/>
    </row>
    <row r="68" spans="1:15" ht="20.100000000000001" customHeight="1" x14ac:dyDescent="0.3">
      <c r="A68" s="130" t="s">
        <v>3</v>
      </c>
      <c r="B68" s="73"/>
      <c r="C68" s="73"/>
      <c r="D68" s="73"/>
      <c r="E68" s="73"/>
      <c r="F68" s="73"/>
      <c r="G68" s="73"/>
      <c r="H68" s="73"/>
      <c r="I68" s="73"/>
      <c r="J68" s="48"/>
      <c r="K68" s="49"/>
      <c r="L68" s="49"/>
      <c r="M68" s="49"/>
      <c r="N68" s="50"/>
      <c r="O68" s="133"/>
    </row>
    <row r="69" spans="1:15" ht="20.100000000000001" customHeight="1" x14ac:dyDescent="0.3">
      <c r="A69" s="130" t="s">
        <v>4</v>
      </c>
      <c r="B69" s="73"/>
      <c r="C69" s="73"/>
      <c r="D69" s="73"/>
      <c r="E69" s="73"/>
      <c r="F69" s="73"/>
      <c r="G69" s="73"/>
      <c r="H69" s="73"/>
      <c r="I69" s="73"/>
      <c r="J69" s="48"/>
      <c r="K69" s="49"/>
      <c r="L69" s="49"/>
      <c r="M69" s="49"/>
      <c r="N69" s="50"/>
      <c r="O69" s="133"/>
    </row>
    <row r="70" spans="1:15" ht="45.75" customHeight="1" thickBot="1" x14ac:dyDescent="0.35">
      <c r="A70" s="131" t="s">
        <v>5</v>
      </c>
      <c r="B70" s="132"/>
      <c r="C70" s="132"/>
      <c r="D70" s="132"/>
      <c r="E70" s="132"/>
      <c r="F70" s="132"/>
      <c r="G70" s="132"/>
      <c r="H70" s="132"/>
      <c r="I70" s="132"/>
      <c r="J70" s="51"/>
      <c r="K70" s="52"/>
      <c r="L70" s="52"/>
      <c r="M70" s="52"/>
      <c r="N70" s="53"/>
      <c r="O70" s="133"/>
    </row>
  </sheetData>
  <sheetProtection algorithmName="SHA-512" hashValue="XTZUFUd58DthauJ/kqesajmmPJVnxDvfsavgYBEcImhvh26w39Ugbs+oVzGCFLCM49fdsELh0LRHpV58LSAJ3w==" saltValue="Hb+i7cTQtNwvQTP7U3CXPQ==" spinCount="100000" sheet="1" objects="1" scenarios="1"/>
  <mergeCells count="15">
    <mergeCell ref="Q37:R37"/>
    <mergeCell ref="A54:H54"/>
    <mergeCell ref="A36:H36"/>
    <mergeCell ref="A23:H23"/>
    <mergeCell ref="A26:H26"/>
    <mergeCell ref="A42:H42"/>
    <mergeCell ref="A59:H59"/>
    <mergeCell ref="A24:H24"/>
    <mergeCell ref="A30:H30"/>
    <mergeCell ref="A34:H34"/>
    <mergeCell ref="A49:H49"/>
    <mergeCell ref="A47:H47"/>
    <mergeCell ref="A56:H56"/>
    <mergeCell ref="A57:H57"/>
    <mergeCell ref="A58:H58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6A7F-D76B-4B7E-BE2D-98023A9807D5}">
  <dimension ref="A3:N28"/>
  <sheetViews>
    <sheetView workbookViewId="0">
      <selection activeCell="E34" sqref="E34"/>
    </sheetView>
  </sheetViews>
  <sheetFormatPr defaultRowHeight="14.4" x14ac:dyDescent="0.3"/>
  <sheetData>
    <row r="3" spans="1:14" x14ac:dyDescent="0.3">
      <c r="A3" s="2"/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</row>
    <row r="4" spans="1:14" x14ac:dyDescent="0.3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</row>
    <row r="5" spans="1:14" x14ac:dyDescent="0.3">
      <c r="A5" s="4" t="s">
        <v>17</v>
      </c>
      <c r="B5" s="5"/>
      <c r="C5" s="5"/>
      <c r="D5" s="5"/>
      <c r="E5" s="5"/>
      <c r="F5" s="6"/>
      <c r="G5" s="2"/>
      <c r="H5" s="2"/>
      <c r="I5" s="2"/>
      <c r="J5" s="3"/>
      <c r="K5" s="3"/>
      <c r="L5" s="3"/>
      <c r="M5" s="3"/>
      <c r="N5" s="3"/>
    </row>
    <row r="6" spans="1:14" x14ac:dyDescent="0.3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3"/>
    </row>
    <row r="7" spans="1:14" x14ac:dyDescent="0.3">
      <c r="A7" s="2" t="s">
        <v>18</v>
      </c>
      <c r="B7" s="2"/>
      <c r="C7" s="2"/>
      <c r="D7" s="2"/>
      <c r="E7" s="2"/>
      <c r="F7" s="2"/>
      <c r="G7" s="2"/>
      <c r="H7" s="2"/>
      <c r="I7" s="2"/>
      <c r="J7" s="3"/>
      <c r="K7" s="3"/>
      <c r="L7" s="3"/>
      <c r="M7" s="3"/>
      <c r="N7" s="3"/>
    </row>
    <row r="8" spans="1:14" x14ac:dyDescent="0.3">
      <c r="A8" s="2" t="s">
        <v>19</v>
      </c>
      <c r="B8" s="2"/>
      <c r="C8" s="2"/>
      <c r="D8" s="2"/>
      <c r="E8" s="2"/>
      <c r="F8" s="2"/>
      <c r="G8" s="2"/>
      <c r="H8" s="2"/>
      <c r="I8" s="2"/>
      <c r="J8" s="3"/>
      <c r="K8" s="3"/>
      <c r="L8" s="3"/>
      <c r="M8" s="3"/>
      <c r="N8" s="3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3"/>
      <c r="K9" s="3"/>
      <c r="L9" s="3"/>
      <c r="M9" s="3"/>
      <c r="N9" s="3"/>
    </row>
    <row r="10" spans="1:14" x14ac:dyDescent="0.3">
      <c r="A10" s="2" t="s">
        <v>20</v>
      </c>
      <c r="B10" s="2"/>
      <c r="C10" s="2"/>
      <c r="D10" s="2"/>
      <c r="E10" s="2"/>
      <c r="F10" s="2"/>
      <c r="G10" s="2"/>
      <c r="H10" s="2"/>
      <c r="I10" s="2"/>
      <c r="J10" s="3"/>
      <c r="K10" s="3"/>
      <c r="L10" s="3"/>
      <c r="M10" s="3"/>
      <c r="N10" s="3"/>
    </row>
    <row r="11" spans="1:14" x14ac:dyDescent="0.3">
      <c r="A11" s="2"/>
      <c r="B11" s="2"/>
      <c r="C11" s="2"/>
      <c r="D11" s="2"/>
      <c r="E11" s="2"/>
      <c r="F11" s="2"/>
      <c r="G11" s="2"/>
      <c r="H11" s="2"/>
      <c r="I11" s="2"/>
      <c r="J11" s="3"/>
      <c r="K11" s="3"/>
      <c r="L11" s="3"/>
      <c r="M11" s="3"/>
      <c r="N11" s="3"/>
    </row>
    <row r="12" spans="1:14" x14ac:dyDescent="0.3">
      <c r="A12" s="2" t="s">
        <v>21</v>
      </c>
      <c r="B12" s="2"/>
      <c r="C12" s="2"/>
      <c r="D12" s="2"/>
      <c r="E12" s="2"/>
      <c r="F12" s="2"/>
      <c r="G12" s="2"/>
      <c r="H12" s="2"/>
      <c r="I12" s="2"/>
      <c r="J12" s="3"/>
      <c r="K12" s="3"/>
      <c r="L12" s="3"/>
      <c r="M12" s="3"/>
      <c r="N12" s="3"/>
    </row>
    <row r="13" spans="1:14" x14ac:dyDescent="0.3">
      <c r="A13" s="2"/>
      <c r="B13" s="2"/>
      <c r="C13" s="2"/>
      <c r="D13" s="2"/>
      <c r="E13" s="2"/>
      <c r="F13" s="2"/>
      <c r="G13" s="2"/>
      <c r="H13" s="2"/>
      <c r="I13" s="2"/>
      <c r="J13" s="3"/>
      <c r="K13" s="3"/>
      <c r="L13" s="3"/>
      <c r="M13" s="3"/>
      <c r="N13" s="3"/>
    </row>
    <row r="14" spans="1:14" x14ac:dyDescent="0.3">
      <c r="A14" s="7" t="s">
        <v>22</v>
      </c>
      <c r="B14" s="8"/>
      <c r="C14" s="8"/>
      <c r="D14" s="8"/>
      <c r="E14" s="8"/>
      <c r="F14" s="8"/>
      <c r="G14" s="8"/>
      <c r="H14" s="8"/>
      <c r="I14" s="9"/>
      <c r="J14" s="3"/>
      <c r="K14" s="3"/>
      <c r="L14" s="3"/>
      <c r="M14" s="3"/>
      <c r="N14" s="3"/>
    </row>
    <row r="15" spans="1:14" x14ac:dyDescent="0.3">
      <c r="A15" s="10" t="s">
        <v>23</v>
      </c>
      <c r="B15" s="11"/>
      <c r="C15" s="11"/>
      <c r="D15" s="11"/>
      <c r="E15" s="11"/>
      <c r="F15" s="11"/>
      <c r="G15" s="11"/>
      <c r="H15" s="11"/>
      <c r="I15" s="12"/>
      <c r="J15" s="3"/>
      <c r="K15" s="3"/>
      <c r="L15" s="3"/>
      <c r="M15" s="3"/>
      <c r="N15" s="3"/>
    </row>
    <row r="16" spans="1:14" x14ac:dyDescent="0.3">
      <c r="A16" s="10" t="s">
        <v>24</v>
      </c>
      <c r="B16" s="11"/>
      <c r="C16" s="11"/>
      <c r="D16" s="11"/>
      <c r="E16" s="11"/>
      <c r="F16" s="11"/>
      <c r="G16" s="11"/>
      <c r="H16" s="11"/>
      <c r="I16" s="12"/>
      <c r="J16" s="3"/>
      <c r="K16" s="3"/>
      <c r="L16" s="3"/>
      <c r="M16" s="3"/>
      <c r="N16" s="3"/>
    </row>
    <row r="17" spans="1:14" x14ac:dyDescent="0.3">
      <c r="A17" s="10" t="s">
        <v>25</v>
      </c>
      <c r="B17" s="11"/>
      <c r="C17" s="11"/>
      <c r="D17" s="11"/>
      <c r="E17" s="11"/>
      <c r="F17" s="11"/>
      <c r="G17" s="11"/>
      <c r="H17" s="11"/>
      <c r="I17" s="12"/>
      <c r="J17" s="3"/>
      <c r="K17" s="3"/>
      <c r="L17" s="3"/>
      <c r="M17" s="3"/>
      <c r="N17" s="3"/>
    </row>
    <row r="18" spans="1:14" x14ac:dyDescent="0.3">
      <c r="A18" s="13" t="s">
        <v>26</v>
      </c>
      <c r="B18" s="14"/>
      <c r="C18" s="14"/>
      <c r="D18" s="14"/>
      <c r="E18" s="14"/>
      <c r="F18" s="14"/>
      <c r="G18" s="14"/>
      <c r="H18" s="14"/>
      <c r="I18" s="15"/>
      <c r="J18" s="3"/>
      <c r="K18" s="3"/>
      <c r="L18" s="3"/>
      <c r="M18" s="3"/>
      <c r="N18" s="3"/>
    </row>
    <row r="19" spans="1:14" x14ac:dyDescent="0.3">
      <c r="A19" s="16" t="s">
        <v>32</v>
      </c>
      <c r="B19" s="17"/>
      <c r="C19" s="17"/>
      <c r="D19" s="17"/>
      <c r="E19" s="17"/>
      <c r="F19" s="17"/>
      <c r="G19" s="17"/>
      <c r="H19" s="17"/>
      <c r="I19" s="18"/>
      <c r="J19" s="3"/>
      <c r="K19" s="3"/>
      <c r="L19" s="3"/>
      <c r="M19" s="3"/>
      <c r="N19" s="3"/>
    </row>
    <row r="20" spans="1:14" x14ac:dyDescent="0.3">
      <c r="A20" s="2"/>
      <c r="B20" s="2"/>
      <c r="C20" s="2"/>
      <c r="D20" s="2"/>
      <c r="E20" s="2"/>
      <c r="F20" s="2"/>
      <c r="G20" s="2"/>
      <c r="H20" s="2"/>
      <c r="I20" s="2"/>
      <c r="J20" s="3"/>
      <c r="K20" s="3"/>
      <c r="L20" s="3"/>
      <c r="M20" s="3"/>
      <c r="N20" s="3"/>
    </row>
    <row r="21" spans="1:14" x14ac:dyDescent="0.3">
      <c r="A21" s="2"/>
      <c r="B21" s="2"/>
      <c r="C21" s="2"/>
      <c r="D21" s="2"/>
      <c r="E21" s="2"/>
      <c r="F21" s="2"/>
      <c r="G21" s="2"/>
      <c r="H21" s="2"/>
      <c r="I21" s="2"/>
      <c r="J21" s="3"/>
      <c r="K21" s="3"/>
      <c r="L21" s="3"/>
      <c r="M21" s="3"/>
      <c r="N21" s="3"/>
    </row>
    <row r="22" spans="1:14" x14ac:dyDescent="0.3">
      <c r="A22" s="7" t="s">
        <v>30</v>
      </c>
      <c r="B22" s="8"/>
      <c r="C22" s="8"/>
      <c r="D22" s="8"/>
      <c r="E22" s="8"/>
      <c r="F22" s="8"/>
      <c r="G22" s="8"/>
      <c r="H22" s="8"/>
      <c r="I22" s="9"/>
      <c r="J22" s="3"/>
      <c r="K22" s="3"/>
      <c r="L22" s="3"/>
      <c r="M22" s="3"/>
      <c r="N22" s="3"/>
    </row>
    <row r="23" spans="1:14" x14ac:dyDescent="0.3">
      <c r="A23" s="19" t="s">
        <v>31</v>
      </c>
      <c r="B23" s="11"/>
      <c r="C23" s="11"/>
      <c r="D23" s="11"/>
      <c r="E23" s="11"/>
      <c r="F23" s="11"/>
      <c r="G23" s="11"/>
      <c r="H23" s="11"/>
      <c r="I23" s="12"/>
      <c r="J23" s="3"/>
      <c r="K23" s="3"/>
      <c r="L23" s="3"/>
      <c r="M23" s="3"/>
      <c r="N23" s="3"/>
    </row>
    <row r="24" spans="1:14" x14ac:dyDescent="0.3">
      <c r="A24" s="10" t="s">
        <v>27</v>
      </c>
      <c r="B24" s="11"/>
      <c r="C24" s="11"/>
      <c r="D24" s="11"/>
      <c r="E24" s="11"/>
      <c r="F24" s="11"/>
      <c r="G24" s="11"/>
      <c r="H24" s="11"/>
      <c r="I24" s="12"/>
      <c r="J24" s="3"/>
      <c r="K24" s="3"/>
      <c r="L24" s="3"/>
      <c r="M24" s="3"/>
      <c r="N24" s="3"/>
    </row>
    <row r="25" spans="1:14" x14ac:dyDescent="0.3">
      <c r="A25" s="10" t="s">
        <v>28</v>
      </c>
      <c r="B25" s="11"/>
      <c r="C25" s="11"/>
      <c r="D25" s="11"/>
      <c r="E25" s="11"/>
      <c r="F25" s="11"/>
      <c r="G25" s="11"/>
      <c r="H25" s="11"/>
      <c r="I25" s="12"/>
      <c r="J25" s="3"/>
      <c r="K25" s="3"/>
      <c r="L25" s="3"/>
      <c r="M25" s="3"/>
      <c r="N25" s="3"/>
    </row>
    <row r="26" spans="1:14" x14ac:dyDescent="0.3">
      <c r="A26" s="13" t="s">
        <v>29</v>
      </c>
      <c r="B26" s="14"/>
      <c r="C26" s="14"/>
      <c r="D26" s="14"/>
      <c r="E26" s="14"/>
      <c r="F26" s="14"/>
      <c r="G26" s="14"/>
      <c r="H26" s="14"/>
      <c r="I26" s="15"/>
      <c r="J26" s="3"/>
      <c r="K26" s="3"/>
      <c r="L26" s="3"/>
      <c r="M26" s="3"/>
      <c r="N26" s="3"/>
    </row>
    <row r="27" spans="1:14" x14ac:dyDescent="0.3">
      <c r="A27" s="2"/>
      <c r="B27" s="2"/>
      <c r="C27" s="2"/>
      <c r="D27" s="2"/>
      <c r="E27" s="2"/>
      <c r="F27" s="2"/>
      <c r="G27" s="2"/>
      <c r="H27" s="2"/>
      <c r="I27" s="2"/>
      <c r="J27" s="3"/>
      <c r="K27" s="3"/>
      <c r="L27" s="3"/>
      <c r="M27" s="3"/>
      <c r="N27" s="3"/>
    </row>
    <row r="28" spans="1:14" x14ac:dyDescent="0.3">
      <c r="J28" s="1"/>
      <c r="K28" s="1"/>
      <c r="L28" s="1"/>
      <c r="M28" s="1"/>
      <c r="N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Straaten, Jacqueline van</dc:creator>
  <cp:lastModifiedBy>Peters, Theo</cp:lastModifiedBy>
  <cp:lastPrinted>2022-08-29T14:14:38Z</cp:lastPrinted>
  <dcterms:created xsi:type="dcterms:W3CDTF">2021-07-09T09:26:58Z</dcterms:created>
  <dcterms:modified xsi:type="dcterms:W3CDTF">2022-09-01T08:54:29Z</dcterms:modified>
</cp:coreProperties>
</file>