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am Inkoop\Aanbestedingen\0.3 GWW\WRM Bloemendal-fase 1\02 Specificatie\01 Aanvraag\02 Definitief\"/>
    </mc:Choice>
  </mc:AlternateContent>
  <xr:revisionPtr revIDLastSave="0" documentId="8_{98294499-B7A7-4FF4-B056-CEDE3AB19D60}" xr6:coauthVersionLast="47" xr6:coauthVersionMax="47" xr10:uidLastSave="{00000000-0000-0000-0000-000000000000}"/>
  <bookViews>
    <workbookView xWindow="-120" yWindow="-120" windowWidth="29040" windowHeight="15990" xr2:uid="{B6D0B6A1-A1A6-4097-9D97-0AE109D8B62F}"/>
  </bookViews>
  <sheets>
    <sheet name="GOW__DM-CO2__eenmali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 l="1"/>
  <c r="G13" i="1"/>
  <c r="B13" i="1"/>
  <c r="N12" i="1"/>
  <c r="L12" i="1"/>
  <c r="J12" i="1"/>
  <c r="H12" i="1"/>
  <c r="F12" i="1"/>
  <c r="D12" i="1"/>
  <c r="N11" i="1"/>
  <c r="L11" i="1"/>
  <c r="J11" i="1"/>
  <c r="H11" i="1"/>
  <c r="F11" i="1"/>
  <c r="D11" i="1"/>
  <c r="N10" i="1"/>
  <c r="L10" i="1"/>
  <c r="J10" i="1"/>
  <c r="H10" i="1"/>
  <c r="F10" i="1"/>
  <c r="D10" i="1"/>
  <c r="N9" i="1"/>
  <c r="L9" i="1"/>
  <c r="J9" i="1"/>
  <c r="H9" i="1"/>
  <c r="F9" i="1"/>
  <c r="D9" i="1"/>
  <c r="N8" i="1"/>
  <c r="L8" i="1"/>
  <c r="J8" i="1"/>
  <c r="H8" i="1"/>
  <c r="F8" i="1"/>
  <c r="D8" i="1"/>
  <c r="N7" i="1"/>
  <c r="L7" i="1"/>
  <c r="J7" i="1"/>
  <c r="H7" i="1"/>
  <c r="F7" i="1"/>
  <c r="D7" i="1"/>
  <c r="N6" i="1"/>
  <c r="L6" i="1"/>
  <c r="J6" i="1"/>
  <c r="H6" i="1"/>
  <c r="F6" i="1"/>
  <c r="D6" i="1"/>
  <c r="N5" i="1"/>
  <c r="N13" i="1" s="1"/>
  <c r="L5" i="1"/>
  <c r="J5" i="1"/>
  <c r="H5" i="1"/>
  <c r="F5" i="1"/>
  <c r="D5" i="1"/>
  <c r="M10" i="1" l="1"/>
  <c r="M8" i="1"/>
  <c r="M6" i="1"/>
  <c r="M12" i="1"/>
  <c r="M7" i="1"/>
  <c r="M13" i="1" s="1"/>
  <c r="C27" i="1" s="1"/>
  <c r="M9" i="1"/>
  <c r="M11" i="1"/>
  <c r="M5" i="1"/>
</calcChain>
</file>

<file path=xl/sharedStrings.xml><?xml version="1.0" encoding="utf-8"?>
<sst xmlns="http://schemas.openxmlformats.org/spreadsheetml/2006/main" count="49" uniqueCount="43">
  <si>
    <t>Maak keuze</t>
  </si>
  <si>
    <t>Inzet duurzaam materieel</t>
  </si>
  <si>
    <t>Maximale fictieve korting:</t>
  </si>
  <si>
    <t>Soorten brandstof/aandrijving + weging in % en fictieve korting</t>
  </si>
  <si>
    <t>Weging in %</t>
  </si>
  <si>
    <t>Electrisch / H2</t>
  </si>
  <si>
    <t>Fictieve korting</t>
  </si>
  <si>
    <t>(Plug in) Hybride met benzine</t>
  </si>
  <si>
    <t>HVO20 of hoger / CNG</t>
  </si>
  <si>
    <t>HVO&lt;20 / BTL</t>
  </si>
  <si>
    <t>Conventio-neel / overig</t>
  </si>
  <si>
    <t>Totaal fictieve korting</t>
  </si>
  <si>
    <t>TOTAAL</t>
  </si>
  <si>
    <t>H2 = Waterstof</t>
  </si>
  <si>
    <t>HVO = Hydrotreated Vegetable Oil: basisgrondstof afgewerkte plantaardige oliën.</t>
  </si>
  <si>
    <t>BTL = Biomass To Liquid: basisgrondstof biomassa.</t>
  </si>
  <si>
    <t>CNG = Compressed Natural Gas: samengeperst aardgas (methaan)</t>
  </si>
  <si>
    <t>CO2-prestatieladder</t>
  </si>
  <si>
    <t>De fictieve korting voor de CO2 prestatieladder wordt als volgt bepaald:</t>
  </si>
  <si>
    <t>Niveau</t>
  </si>
  <si>
    <t>Fictieve korting CO2-prestatieladder</t>
  </si>
  <si>
    <t>Niveau inschrijver op inschrijvingsdatum</t>
  </si>
  <si>
    <t>Geen certificaat</t>
  </si>
  <si>
    <t>Getekend voor akkoord:</t>
  </si>
  <si>
    <t>Naam inschrijver</t>
  </si>
  <si>
    <t>Naam tekenbevoegde</t>
  </si>
  <si>
    <t>Handtekening</t>
  </si>
  <si>
    <t>Alleen blauw gearceerde cellen invullen</t>
  </si>
  <si>
    <t>Datum</t>
  </si>
  <si>
    <t>versie:</t>
  </si>
  <si>
    <t>datum:</t>
  </si>
  <si>
    <t>K.1a</t>
  </si>
  <si>
    <t>K.1b</t>
  </si>
  <si>
    <t>Totaal fictieve korting voor K.1</t>
  </si>
  <si>
    <t>mini kraan</t>
  </si>
  <si>
    <t>rupskraan</t>
  </si>
  <si>
    <t>vrachtwagen</t>
  </si>
  <si>
    <t>trekker</t>
  </si>
  <si>
    <t>trilplaat, groot</t>
  </si>
  <si>
    <t>trilplaat, klein</t>
  </si>
  <si>
    <t>wakkerstamper</t>
  </si>
  <si>
    <t>dumper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</si>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</sst>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dd/mm/yyyy"/>
  </numFmts>
  <fonts count="1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9" fontId="0" fillId="2" borderId="1" xfId="1" applyFont="1" applyFill="1" applyBorder="1" applyAlignment="1" applyProtection="1">
      <alignment horizontal="center"/>
      <protection locked="0"/>
    </xf>
    <xf numFmtId="44" fontId="0" fillId="0" borderId="1" xfId="1" applyNumberFormat="1" applyFont="1" applyFill="1" applyBorder="1" applyAlignment="1" applyProtection="1">
      <alignment horizontal="center"/>
    </xf>
    <xf numFmtId="164" fontId="0" fillId="0" borderId="1" xfId="1" applyNumberFormat="1" applyFont="1" applyFill="1" applyBorder="1" applyAlignment="1" applyProtection="1">
      <alignment horizontal="center"/>
    </xf>
    <xf numFmtId="44" fontId="0" fillId="3" borderId="1" xfId="0" applyNumberFormat="1" applyFill="1" applyBorder="1" applyAlignment="1">
      <alignment horizontal="right"/>
    </xf>
    <xf numFmtId="0" fontId="0" fillId="0" borderId="0" xfId="0" applyAlignment="1">
      <alignment horizontal="center"/>
    </xf>
    <xf numFmtId="0" fontId="2" fillId="0" borderId="4" xfId="0" applyFont="1" applyBorder="1"/>
    <xf numFmtId="9" fontId="5" fillId="0" borderId="1" xfId="0" applyNumberFormat="1" applyFont="1" applyBorder="1" applyAlignment="1">
      <alignment horizontal="center"/>
    </xf>
    <xf numFmtId="44" fontId="6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right"/>
    </xf>
    <xf numFmtId="165" fontId="10" fillId="0" borderId="0" xfId="0" applyNumberFormat="1" applyFont="1" applyAlignment="1">
      <alignment horizontal="left" wrapText="1"/>
    </xf>
    <xf numFmtId="0" fontId="5" fillId="0" borderId="2" xfId="0" applyFont="1" applyFill="1" applyBorder="1" applyAlignment="1">
      <alignment horizontal="center" vertical="center" wrapText="1"/>
    </xf>
    <xf numFmtId="9" fontId="5" fillId="0" borderId="3" xfId="0" applyNumberFormat="1" applyFont="1" applyFill="1" applyBorder="1" applyAlignment="1">
      <alignment horizontal="center" vertical="center" wrapText="1"/>
    </xf>
    <xf numFmtId="9" fontId="7" fillId="0" borderId="1" xfId="1" applyFont="1" applyFill="1" applyBorder="1" applyAlignment="1" applyProtection="1">
      <alignment horizontal="center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9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2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right" vertical="center"/>
    </xf>
    <xf numFmtId="44" fontId="6" fillId="3" borderId="7" xfId="0" applyNumberFormat="1" applyFont="1" applyFill="1" applyBorder="1" applyAlignment="1">
      <alignment horizontal="center" vertical="center" wrapText="1"/>
    </xf>
    <xf numFmtId="44" fontId="6" fillId="3" borderId="8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44" fontId="6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9" fontId="0" fillId="0" borderId="1" xfId="1" applyFont="1" applyFill="1" applyBorder="1" applyAlignment="1" applyProtection="1">
      <alignment horizontal="center"/>
    </xf>
  </cellXfs>
  <cellStyles count="2">
    <cellStyle name="Procent" xfId="1" builtinId="5"/>
    <cellStyle name="Standaard" xfId="0" builtinId="0"/>
  </cellStyles>
  <dxfs count="5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678180</xdr:colOff>
      <xdr:row>30</xdr:row>
      <xdr:rowOff>19050</xdr:rowOff>
    </xdr:from>
    <xdr:to>
      <xdr:col>13</xdr:col>
      <xdr:colOff>647700</xdr:colOff>
      <xdr:row>32</xdr:row>
      <xdr:rowOff>0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8419EE2F-CA64-4ACF-A417-7A1872BD3C24}"/>
            </a:ext>
          </a:extLst>
        </xdr:cNvPr>
        <xdr:cNvSpPr/>
      </xdr:nvSpPr>
      <xdr:spPr>
        <a:xfrm>
          <a:off x="10736580" y="7143750"/>
          <a:ext cx="1026795" cy="30480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nl-NL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3BF31-1D71-4334-AF5C-F51F3E4C8FEA}">
  <sheetPr>
    <pageSetUpPr fitToPage="1"/>
  </sheetPr>
  <dimension ref="A1:N32"/>
  <sheetViews>
    <sheetView tabSelected="1" workbookViewId="0">
      <selection activeCell="B23" sqref="B23:B24"/>
    </sheetView>
  </sheetViews>
  <sheetFormatPr defaultRowHeight="12.75" x14ac:dyDescent="0.2"/>
  <cols>
    <col min="1" max="1" width="25.5703125" bestFit="1" customWidth="1"/>
    <col min="2" max="2" width="12.85546875" bestFit="1" customWidth="1"/>
    <col min="3" max="3" width="11" bestFit="1" customWidth="1"/>
    <col min="4" max="4" width="11.85546875" bestFit="1" customWidth="1"/>
    <col min="5" max="5" width="11.5703125" bestFit="1" customWidth="1"/>
    <col min="6" max="6" width="11.85546875" bestFit="1" customWidth="1"/>
    <col min="7" max="7" width="11.85546875" customWidth="1"/>
    <col min="8" max="8" width="11.85546875" bestFit="1" customWidth="1"/>
    <col min="9" max="9" width="9.85546875" bestFit="1" customWidth="1"/>
    <col min="10" max="10" width="11.85546875" bestFit="1" customWidth="1"/>
    <col min="11" max="11" width="11.5703125" bestFit="1" customWidth="1"/>
    <col min="12" max="12" width="9.140625" bestFit="1" customWidth="1"/>
    <col min="13" max="13" width="15.85546875" bestFit="1" customWidth="1"/>
    <col min="14" max="14" width="12.85546875" bestFit="1" customWidth="1"/>
  </cols>
  <sheetData>
    <row r="1" spans="1:14" ht="15.75" x14ac:dyDescent="0.2">
      <c r="A1" s="1" t="s">
        <v>31</v>
      </c>
      <c r="B1" s="36" t="s">
        <v>1</v>
      </c>
      <c r="C1" s="36"/>
      <c r="D1" s="36"/>
    </row>
    <row r="2" spans="1:14" x14ac:dyDescent="0.2">
      <c r="A2" s="2" t="s">
        <v>2</v>
      </c>
      <c r="B2" s="51">
        <v>400000</v>
      </c>
      <c r="C2" s="44" t="s">
        <v>3</v>
      </c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ht="38.25" x14ac:dyDescent="0.2">
      <c r="B3" s="45" t="s">
        <v>4</v>
      </c>
      <c r="C3" s="21" t="s">
        <v>5</v>
      </c>
      <c r="D3" s="47" t="s">
        <v>6</v>
      </c>
      <c r="E3" s="21" t="s">
        <v>7</v>
      </c>
      <c r="F3" s="47" t="s">
        <v>6</v>
      </c>
      <c r="G3" s="21" t="s">
        <v>8</v>
      </c>
      <c r="H3" s="47" t="s">
        <v>6</v>
      </c>
      <c r="I3" s="21" t="s">
        <v>9</v>
      </c>
      <c r="J3" s="47" t="s">
        <v>6</v>
      </c>
      <c r="K3" s="21" t="s">
        <v>10</v>
      </c>
      <c r="L3" s="49" t="s">
        <v>6</v>
      </c>
      <c r="M3" s="45" t="s">
        <v>11</v>
      </c>
    </row>
    <row r="4" spans="1:14" x14ac:dyDescent="0.2">
      <c r="B4" s="46"/>
      <c r="C4" s="22">
        <v>1</v>
      </c>
      <c r="D4" s="48"/>
      <c r="E4" s="22">
        <v>0.75</v>
      </c>
      <c r="F4" s="48"/>
      <c r="G4" s="22">
        <v>0.5</v>
      </c>
      <c r="H4" s="48"/>
      <c r="I4" s="22">
        <v>0.25</v>
      </c>
      <c r="J4" s="48"/>
      <c r="K4" s="22">
        <v>0</v>
      </c>
      <c r="L4" s="50"/>
      <c r="M4" s="46"/>
    </row>
    <row r="5" spans="1:14" x14ac:dyDescent="0.2">
      <c r="A5" s="52" t="s">
        <v>34</v>
      </c>
      <c r="B5" s="53">
        <v>0.2</v>
      </c>
      <c r="C5" s="3">
        <v>0</v>
      </c>
      <c r="D5" s="4">
        <f t="shared" ref="D5:D12" si="0">C5*C$4*$B$2*$B5</f>
        <v>0</v>
      </c>
      <c r="E5" s="3">
        <v>0</v>
      </c>
      <c r="F5" s="4">
        <f t="shared" ref="F5:F12" si="1">E5*E$4*$B$2*$B5</f>
        <v>0</v>
      </c>
      <c r="G5" s="3">
        <v>0</v>
      </c>
      <c r="H5" s="5">
        <f t="shared" ref="H5:H12" si="2">G5*G$4*$B$2*$B5</f>
        <v>0</v>
      </c>
      <c r="I5" s="3">
        <v>0</v>
      </c>
      <c r="J5" s="5">
        <f t="shared" ref="J5:J12" si="3">I5*I$4*$B$2*$B5</f>
        <v>0</v>
      </c>
      <c r="K5" s="3">
        <v>0</v>
      </c>
      <c r="L5" s="5">
        <f t="shared" ref="L5:L12" si="4">K5*K$4*$B$2*$B5</f>
        <v>0</v>
      </c>
      <c r="M5" s="6" t="str">
        <f t="shared" ref="M5:M7" si="5">IF(N5="geen 100%","geen 100%",SUM(D5+F5+H5+J5+L5))</f>
        <v>geen 100%</v>
      </c>
      <c r="N5" s="7" t="str">
        <f>IF(B5=0%,"n.v.t.",IF(SUM(C5+E5+G5+I5+K5)&lt;&gt;100%,"geen 100%","100% ingevuld"))</f>
        <v>geen 100%</v>
      </c>
    </row>
    <row r="6" spans="1:14" x14ac:dyDescent="0.2">
      <c r="A6" s="52" t="s">
        <v>35</v>
      </c>
      <c r="B6" s="53">
        <v>0.2</v>
      </c>
      <c r="C6" s="3">
        <v>0</v>
      </c>
      <c r="D6" s="4">
        <f t="shared" si="0"/>
        <v>0</v>
      </c>
      <c r="E6" s="3">
        <v>0</v>
      </c>
      <c r="F6" s="4">
        <f t="shared" si="1"/>
        <v>0</v>
      </c>
      <c r="G6" s="3">
        <v>0</v>
      </c>
      <c r="H6" s="5">
        <f t="shared" si="2"/>
        <v>0</v>
      </c>
      <c r="I6" s="3">
        <v>0</v>
      </c>
      <c r="J6" s="5">
        <f t="shared" si="3"/>
        <v>0</v>
      </c>
      <c r="K6" s="3">
        <v>0</v>
      </c>
      <c r="L6" s="5">
        <f t="shared" si="4"/>
        <v>0</v>
      </c>
      <c r="M6" s="6" t="str">
        <f t="shared" si="5"/>
        <v>geen 100%</v>
      </c>
      <c r="N6" s="7" t="str">
        <f t="shared" ref="N6:N12" si="6">IF(B6=0%,"n.v.t.",IF(SUM(C6+E6+G6+I6+K6)&lt;&gt;100%,"geen 100%","100% ingevuld"))</f>
        <v>geen 100%</v>
      </c>
    </row>
    <row r="7" spans="1:14" x14ac:dyDescent="0.2">
      <c r="A7" s="52" t="s">
        <v>37</v>
      </c>
      <c r="B7" s="53">
        <v>0.15</v>
      </c>
      <c r="C7" s="3">
        <v>0</v>
      </c>
      <c r="D7" s="4">
        <f t="shared" si="0"/>
        <v>0</v>
      </c>
      <c r="E7" s="3">
        <v>0</v>
      </c>
      <c r="F7" s="4">
        <f t="shared" si="1"/>
        <v>0</v>
      </c>
      <c r="G7" s="3">
        <v>0</v>
      </c>
      <c r="H7" s="5">
        <f t="shared" si="2"/>
        <v>0</v>
      </c>
      <c r="I7" s="3">
        <v>0</v>
      </c>
      <c r="J7" s="5">
        <f t="shared" si="3"/>
        <v>0</v>
      </c>
      <c r="K7" s="3">
        <v>0</v>
      </c>
      <c r="L7" s="5">
        <f t="shared" si="4"/>
        <v>0</v>
      </c>
      <c r="M7" s="6" t="str">
        <f t="shared" si="5"/>
        <v>geen 100%</v>
      </c>
      <c r="N7" s="7" t="str">
        <f t="shared" si="6"/>
        <v>geen 100%</v>
      </c>
    </row>
    <row r="8" spans="1:14" x14ac:dyDescent="0.2">
      <c r="A8" s="52" t="s">
        <v>36</v>
      </c>
      <c r="B8" s="53">
        <v>0.15</v>
      </c>
      <c r="C8" s="3">
        <v>0</v>
      </c>
      <c r="D8" s="4">
        <f t="shared" si="0"/>
        <v>0</v>
      </c>
      <c r="E8" s="3">
        <v>0</v>
      </c>
      <c r="F8" s="4">
        <f t="shared" si="1"/>
        <v>0</v>
      </c>
      <c r="G8" s="3">
        <v>0</v>
      </c>
      <c r="H8" s="4">
        <f t="shared" si="2"/>
        <v>0</v>
      </c>
      <c r="I8" s="3">
        <v>0</v>
      </c>
      <c r="J8" s="4">
        <f t="shared" si="3"/>
        <v>0</v>
      </c>
      <c r="K8" s="3">
        <v>0</v>
      </c>
      <c r="L8" s="4">
        <f t="shared" si="4"/>
        <v>0</v>
      </c>
      <c r="M8" s="6" t="str">
        <f>IF(N8="geen 100%","geen 100%",SUM(D8+F8+H8+J8+L8))</f>
        <v>geen 100%</v>
      </c>
      <c r="N8" s="7" t="str">
        <f t="shared" si="6"/>
        <v>geen 100%</v>
      </c>
    </row>
    <row r="9" spans="1:14" x14ac:dyDescent="0.2">
      <c r="A9" s="52" t="s">
        <v>38</v>
      </c>
      <c r="B9" s="53">
        <v>0.05</v>
      </c>
      <c r="C9" s="3">
        <v>0</v>
      </c>
      <c r="D9" s="4">
        <f t="shared" si="0"/>
        <v>0</v>
      </c>
      <c r="E9" s="3">
        <v>0</v>
      </c>
      <c r="F9" s="4">
        <f t="shared" si="1"/>
        <v>0</v>
      </c>
      <c r="G9" s="3">
        <v>0</v>
      </c>
      <c r="H9" s="4">
        <f t="shared" si="2"/>
        <v>0</v>
      </c>
      <c r="I9" s="3">
        <v>0</v>
      </c>
      <c r="J9" s="4">
        <f t="shared" si="3"/>
        <v>0</v>
      </c>
      <c r="K9" s="3">
        <v>0</v>
      </c>
      <c r="L9" s="4">
        <f t="shared" si="4"/>
        <v>0</v>
      </c>
      <c r="M9" s="6" t="str">
        <f t="shared" ref="M9:M12" si="7">IF(N9="geen 100%","geen 100%",SUM(D9+F9+H9+J9+L9))</f>
        <v>geen 100%</v>
      </c>
      <c r="N9" s="7" t="str">
        <f t="shared" si="6"/>
        <v>geen 100%</v>
      </c>
    </row>
    <row r="10" spans="1:14" x14ac:dyDescent="0.2">
      <c r="A10" s="52" t="s">
        <v>39</v>
      </c>
      <c r="B10" s="53">
        <v>0.05</v>
      </c>
      <c r="C10" s="3">
        <v>0</v>
      </c>
      <c r="D10" s="4">
        <f t="shared" si="0"/>
        <v>0</v>
      </c>
      <c r="E10" s="3">
        <v>0</v>
      </c>
      <c r="F10" s="4">
        <f t="shared" si="1"/>
        <v>0</v>
      </c>
      <c r="G10" s="3">
        <v>0</v>
      </c>
      <c r="H10" s="4">
        <f t="shared" si="2"/>
        <v>0</v>
      </c>
      <c r="I10" s="3">
        <v>0</v>
      </c>
      <c r="J10" s="4">
        <f t="shared" si="3"/>
        <v>0</v>
      </c>
      <c r="K10" s="3">
        <v>0</v>
      </c>
      <c r="L10" s="4">
        <f t="shared" si="4"/>
        <v>0</v>
      </c>
      <c r="M10" s="6" t="str">
        <f t="shared" si="7"/>
        <v>geen 100%</v>
      </c>
      <c r="N10" s="7" t="str">
        <f t="shared" si="6"/>
        <v>geen 100%</v>
      </c>
    </row>
    <row r="11" spans="1:14" x14ac:dyDescent="0.2">
      <c r="A11" s="52" t="s">
        <v>40</v>
      </c>
      <c r="B11" s="53">
        <v>0.05</v>
      </c>
      <c r="C11" s="3">
        <v>0</v>
      </c>
      <c r="D11" s="4">
        <f t="shared" si="0"/>
        <v>0</v>
      </c>
      <c r="E11" s="3">
        <v>0</v>
      </c>
      <c r="F11" s="4">
        <f t="shared" si="1"/>
        <v>0</v>
      </c>
      <c r="G11" s="3">
        <v>0</v>
      </c>
      <c r="H11" s="4">
        <f t="shared" si="2"/>
        <v>0</v>
      </c>
      <c r="I11" s="3">
        <v>0</v>
      </c>
      <c r="J11" s="4">
        <f t="shared" si="3"/>
        <v>0</v>
      </c>
      <c r="K11" s="3">
        <v>0</v>
      </c>
      <c r="L11" s="4">
        <f t="shared" si="4"/>
        <v>0</v>
      </c>
      <c r="M11" s="6" t="str">
        <f t="shared" si="7"/>
        <v>geen 100%</v>
      </c>
      <c r="N11" s="7" t="str">
        <f t="shared" si="6"/>
        <v>geen 100%</v>
      </c>
    </row>
    <row r="12" spans="1:14" x14ac:dyDescent="0.2">
      <c r="A12" s="52" t="s">
        <v>41</v>
      </c>
      <c r="B12" s="53">
        <v>0.15</v>
      </c>
      <c r="C12" s="3">
        <v>0</v>
      </c>
      <c r="D12" s="4">
        <f t="shared" si="0"/>
        <v>0</v>
      </c>
      <c r="E12" s="3">
        <v>0</v>
      </c>
      <c r="F12" s="4">
        <f t="shared" si="1"/>
        <v>0</v>
      </c>
      <c r="G12" s="3">
        <v>0</v>
      </c>
      <c r="H12" s="4">
        <f t="shared" si="2"/>
        <v>0</v>
      </c>
      <c r="I12" s="3">
        <v>0</v>
      </c>
      <c r="J12" s="4">
        <f t="shared" si="3"/>
        <v>0</v>
      </c>
      <c r="K12" s="3">
        <v>0</v>
      </c>
      <c r="L12" s="4">
        <f t="shared" si="4"/>
        <v>0</v>
      </c>
      <c r="M12" s="6" t="str">
        <f t="shared" si="7"/>
        <v>geen 100%</v>
      </c>
      <c r="N12" s="7" t="str">
        <f t="shared" si="6"/>
        <v>geen 100%</v>
      </c>
    </row>
    <row r="13" spans="1:14" ht="15.75" x14ac:dyDescent="0.25">
      <c r="A13" s="8" t="s">
        <v>12</v>
      </c>
      <c r="B13" s="9">
        <f>SUM(B5:B12)</f>
        <v>1.0000000000000002</v>
      </c>
      <c r="G13" s="34" t="str">
        <f xml:space="preserve"> CONCATENATE("Totaal fictieve korting ",$B$1," ",A3)</f>
        <v xml:space="preserve">Totaal fictieve korting Inzet duurzaam materieel </v>
      </c>
      <c r="H13" s="34"/>
      <c r="I13" s="34"/>
      <c r="J13" s="34"/>
      <c r="K13" s="34"/>
      <c r="L13" s="34"/>
      <c r="M13" s="10" t="str">
        <f>IF(N13="geen 100%","geen 100%",SUM(M5:M12))</f>
        <v>geen 100%</v>
      </c>
      <c r="N13" s="7" t="str">
        <f>IF(OR(SUM(B5:B12)=0,N5="geen 100%",N6="geen 100%",N7="geen 100%",N8="geen 100%",N9="geen 100%",N10="geen 100%",N11="geen 100%",N12="geen 100%"),"geen 100%","100% ingevuld")</f>
        <v>geen 100%</v>
      </c>
    </row>
    <row r="14" spans="1:14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4" x14ac:dyDescent="0.2">
      <c r="A15" s="35" t="s">
        <v>13</v>
      </c>
      <c r="B15" s="35"/>
      <c r="C15" s="35"/>
      <c r="D15" s="35"/>
      <c r="E15" s="35"/>
      <c r="F15" s="35"/>
      <c r="G15" s="35"/>
      <c r="H15" s="35"/>
      <c r="I15" s="35"/>
      <c r="J15" s="11"/>
    </row>
    <row r="16" spans="1:14" x14ac:dyDescent="0.2">
      <c r="A16" s="35" t="s">
        <v>14</v>
      </c>
      <c r="B16" s="35"/>
      <c r="C16" s="35"/>
      <c r="D16" s="35"/>
      <c r="E16" s="35"/>
      <c r="F16" s="35"/>
      <c r="G16" s="35"/>
      <c r="H16" s="35"/>
      <c r="I16" s="35"/>
      <c r="J16" s="11"/>
    </row>
    <row r="17" spans="1:14" x14ac:dyDescent="0.2">
      <c r="A17" s="35" t="s">
        <v>15</v>
      </c>
      <c r="B17" s="35"/>
      <c r="C17" s="35"/>
      <c r="D17" s="35"/>
      <c r="E17" s="35"/>
      <c r="F17" s="35"/>
      <c r="G17" s="35"/>
      <c r="H17" s="35"/>
      <c r="I17" s="35"/>
      <c r="J17" s="11"/>
    </row>
    <row r="18" spans="1:14" x14ac:dyDescent="0.2">
      <c r="A18" s="35" t="s">
        <v>16</v>
      </c>
      <c r="B18" s="35"/>
      <c r="C18" s="35"/>
      <c r="D18" s="35"/>
      <c r="E18" s="35"/>
      <c r="F18" s="35"/>
      <c r="G18" s="35"/>
      <c r="H18" s="35"/>
      <c r="I18" s="35"/>
    </row>
    <row r="20" spans="1:14" ht="15.75" customHeight="1" x14ac:dyDescent="0.2">
      <c r="A20" s="1" t="s">
        <v>32</v>
      </c>
      <c r="B20" s="36" t="s">
        <v>17</v>
      </c>
      <c r="C20" s="36"/>
      <c r="D20" s="36"/>
      <c r="F20" s="37" t="s">
        <v>18</v>
      </c>
      <c r="G20" s="12" t="s">
        <v>19</v>
      </c>
      <c r="H20" s="13" t="s">
        <v>6</v>
      </c>
    </row>
    <row r="21" spans="1:14" x14ac:dyDescent="0.2">
      <c r="A21" s="2" t="s">
        <v>2</v>
      </c>
      <c r="B21" s="51">
        <v>190000</v>
      </c>
      <c r="F21" s="37"/>
      <c r="G21" s="12">
        <v>5</v>
      </c>
      <c r="H21" s="23">
        <v>1</v>
      </c>
    </row>
    <row r="22" spans="1:14" ht="32.25" customHeight="1" x14ac:dyDescent="0.2">
      <c r="C22" s="38" t="s">
        <v>20</v>
      </c>
      <c r="D22" s="38"/>
      <c r="F22" s="37"/>
      <c r="G22" s="12">
        <v>4</v>
      </c>
      <c r="H22" s="23">
        <v>0.8</v>
      </c>
    </row>
    <row r="23" spans="1:14" ht="12.75" customHeight="1" x14ac:dyDescent="0.2">
      <c r="A23" s="39" t="s">
        <v>21</v>
      </c>
      <c r="B23" s="41" t="s">
        <v>0</v>
      </c>
      <c r="C23" s="43">
        <f>INDEX(G21:H26,IF(B23=G21,1,IF(B23=G22,2,IF(B23=G23,3,IF(B23=G24,4,IF(B23=G25,5,6))))),2)*B21</f>
        <v>0</v>
      </c>
      <c r="D23" s="43"/>
      <c r="F23" s="37"/>
      <c r="G23" s="12">
        <v>3</v>
      </c>
      <c r="H23" s="23">
        <v>0.5</v>
      </c>
    </row>
    <row r="24" spans="1:14" ht="12.75" customHeight="1" x14ac:dyDescent="0.2">
      <c r="A24" s="40"/>
      <c r="B24" s="42"/>
      <c r="C24" s="43"/>
      <c r="D24" s="43"/>
      <c r="F24" s="37"/>
      <c r="G24" s="12">
        <v>2</v>
      </c>
      <c r="H24" s="23">
        <v>0</v>
      </c>
    </row>
    <row r="25" spans="1:14" x14ac:dyDescent="0.2">
      <c r="A25" s="7"/>
      <c r="F25" s="37"/>
      <c r="G25" s="12">
        <v>1</v>
      </c>
      <c r="H25" s="23">
        <v>0</v>
      </c>
    </row>
    <row r="26" spans="1:14" x14ac:dyDescent="0.2">
      <c r="F26" s="37"/>
      <c r="G26" s="12" t="s">
        <v>22</v>
      </c>
      <c r="H26" s="23">
        <v>0</v>
      </c>
      <c r="I26" s="14" t="s">
        <v>23</v>
      </c>
      <c r="J26" s="15"/>
    </row>
    <row r="27" spans="1:14" ht="30" customHeight="1" x14ac:dyDescent="0.2">
      <c r="A27" s="30" t="s">
        <v>33</v>
      </c>
      <c r="B27" s="31"/>
      <c r="C27" s="32" t="str">
        <f>IF(OR(M13="geen 100%",B23="Maak keuze"),"Nog niet goed ingevuld",M13+C23)</f>
        <v>Nog niet goed ingevuld</v>
      </c>
      <c r="D27" s="33"/>
      <c r="I27" s="27" t="s">
        <v>24</v>
      </c>
      <c r="J27" s="28"/>
      <c r="K27" s="24"/>
      <c r="L27" s="25"/>
      <c r="M27" s="25"/>
      <c r="N27" s="26"/>
    </row>
    <row r="28" spans="1:14" ht="30" customHeight="1" x14ac:dyDescent="0.2">
      <c r="I28" s="27" t="s">
        <v>25</v>
      </c>
      <c r="J28" s="28"/>
      <c r="K28" s="24"/>
      <c r="L28" s="25"/>
      <c r="M28" s="25"/>
      <c r="N28" s="26"/>
    </row>
    <row r="29" spans="1:14" ht="60" customHeight="1" x14ac:dyDescent="0.2">
      <c r="I29" s="27" t="s">
        <v>26</v>
      </c>
      <c r="J29" s="28"/>
      <c r="K29" s="24"/>
      <c r="L29" s="25"/>
      <c r="M29" s="25"/>
      <c r="N29" s="26"/>
    </row>
    <row r="30" spans="1:14" ht="30" customHeight="1" x14ac:dyDescent="0.2">
      <c r="A30" s="29" t="s">
        <v>27</v>
      </c>
      <c r="B30" s="29"/>
      <c r="C30" s="29"/>
      <c r="I30" s="27" t="s">
        <v>28</v>
      </c>
      <c r="J30" s="28"/>
      <c r="K30" s="24"/>
      <c r="L30" s="25"/>
      <c r="M30" s="25"/>
      <c r="N30" s="26"/>
    </row>
    <row r="31" spans="1:14" x14ac:dyDescent="0.2">
      <c r="F31" s="16"/>
      <c r="G31" s="16"/>
      <c r="H31" s="16"/>
      <c r="M31" s="17" t="s">
        <v>29</v>
      </c>
      <c r="N31" s="18" t="s">
        <v>42</v>
      </c>
    </row>
    <row r="32" spans="1:14" x14ac:dyDescent="0.2">
      <c r="M32" s="19" t="s">
        <v>30</v>
      </c>
      <c r="N32" s="20">
        <v>44677</v>
      </c>
    </row>
  </sheetData>
  <sheetProtection algorithmName="SHA-512" hashValue="laSUHBrCTRGh3jL8MP81HaTD7N/Rju16/tZMlMFYuAyWVW2wjKddIMPZVV96eAqdMiSy7Mb7zALk82XRPzfTVw==" saltValue="dzxIYRV4ANs4pithsPFMmg==" spinCount="100000" sheet="1" selectLockedCells="1"/>
  <mergeCells count="31">
    <mergeCell ref="B1:D1"/>
    <mergeCell ref="C2:M2"/>
    <mergeCell ref="B3:B4"/>
    <mergeCell ref="D3:D4"/>
    <mergeCell ref="F3:F4"/>
    <mergeCell ref="H3:H4"/>
    <mergeCell ref="J3:J4"/>
    <mergeCell ref="L3:L4"/>
    <mergeCell ref="M3:M4"/>
    <mergeCell ref="B20:D20"/>
    <mergeCell ref="F20:F26"/>
    <mergeCell ref="C22:D22"/>
    <mergeCell ref="A23:A24"/>
    <mergeCell ref="B23:B24"/>
    <mergeCell ref="C23:D24"/>
    <mergeCell ref="G13:L13"/>
    <mergeCell ref="A15:I15"/>
    <mergeCell ref="A16:I16"/>
    <mergeCell ref="A17:I17"/>
    <mergeCell ref="A18:I18"/>
    <mergeCell ref="K27:N27"/>
    <mergeCell ref="I29:J29"/>
    <mergeCell ref="K29:N29"/>
    <mergeCell ref="A30:C30"/>
    <mergeCell ref="I30:J30"/>
    <mergeCell ref="K30:N30"/>
    <mergeCell ref="I28:J28"/>
    <mergeCell ref="K28:N28"/>
    <mergeCell ref="A27:B27"/>
    <mergeCell ref="C27:D27"/>
    <mergeCell ref="I27:J27"/>
  </mergeCells>
  <conditionalFormatting sqref="M5:M13">
    <cfRule type="cellIs" dxfId="4" priority="5" operator="equal">
      <formula>"geen 100%"</formula>
    </cfRule>
  </conditionalFormatting>
  <conditionalFormatting sqref="C23:D24">
    <cfRule type="expression" dxfId="3" priority="4">
      <formula>B23="Maak keuze"</formula>
    </cfRule>
  </conditionalFormatting>
  <conditionalFormatting sqref="C27">
    <cfRule type="cellIs" dxfId="2" priority="3" operator="equal">
      <formula>"Nog niet goed ingevuld"</formula>
    </cfRule>
  </conditionalFormatting>
  <conditionalFormatting sqref="A1 A20 A27">
    <cfRule type="cellIs" dxfId="1" priority="2" operator="equal">
      <formula>"Maak keuze"</formula>
    </cfRule>
  </conditionalFormatting>
  <conditionalFormatting sqref="B13">
    <cfRule type="cellIs" dxfId="0" priority="1" operator="notEqual">
      <formula>100%</formula>
    </cfRule>
  </conditionalFormatting>
  <dataValidations count="3">
    <dataValidation type="list" allowBlank="1" showInputMessage="1" showErrorMessage="1" sqref="A27:B27" xr:uid="{6C3F549C-D119-42D1-8F17-668B0DBAC045}">
      <formula1>"Maak keuze,Totaal fictieve korting voor K.1,Totaal fictieve korting voor K.2,Totaal fictieve korting voor K.3,Totaal fictieve korting voor K.4,Totaal fictieve korting voor K.5,Totaal fictieve korting voor K.6"</formula1>
    </dataValidation>
    <dataValidation type="list" allowBlank="1" showInputMessage="1" showErrorMessage="1" sqref="A1 A20" xr:uid="{A55BE0D6-2D59-4640-B4DE-005967B927A7}">
      <formula1>"Maak keuze,K.1,K.2,K.3,K.4,K.5,K.6,K.1a,K.1b,K.2a,K.2b,K.3a,K.3b,K.4a,K.4b,K.5a,K.5b,K.6a,K.6b,"</formula1>
    </dataValidation>
    <dataValidation type="list" allowBlank="1" showInputMessage="1" showErrorMessage="1" sqref="B23:B24" xr:uid="{17683173-DB2A-46D1-97C4-F6E1C947DC69}">
      <formula1>"Maak keuze,5,4,3,2,1,Geen certificaat"</formula1>
    </dataValidation>
  </dataValidations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GOW__DM-CO2__eenmalig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Bolt, Dick</dc:creator>
  <cp:lastModifiedBy>Bolt, Dick</cp:lastModifiedBy>
  <dcterms:created xsi:type="dcterms:W3CDTF">2022-03-29T13:59:36Z</dcterms:created>
  <dcterms:modified xsi:type="dcterms:W3CDTF">2022-04-26T07:24:02Z</dcterms:modified>
</cp:coreProperties>
</file>