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32500\"/>
    </mc:Choice>
  </mc:AlternateContent>
  <xr:revisionPtr revIDLastSave="0" documentId="13_ncr:1_{CC9BB500-5BEF-474B-9D78-97DB8A35826D}" xr6:coauthVersionLast="47" xr6:coauthVersionMax="47" xr10:uidLastSave="{00000000-0000-0000-0000-000000000000}"/>
  <bookViews>
    <workbookView xWindow="28680" yWindow="-120" windowWidth="29040" windowHeight="15840" tabRatio="990" activeTab="1" xr2:uid="{00000000-000D-0000-FFFF-FFFF00000000}"/>
  </bookViews>
  <sheets>
    <sheet name="Basisgegevens" sheetId="5" r:id="rId1"/>
    <sheet name="Totaalblad" sheetId="2" r:id="rId2"/>
    <sheet name="1. Windows" sheetId="6" r:id="rId3"/>
    <sheet name="2. Apple" sheetId="8" r:id="rId4"/>
    <sheet name="3. Netwerk apparatuur" sheetId="15" r:id="rId5"/>
    <sheet name="4. Accessoires" sheetId="9" r:id="rId6"/>
    <sheet name="5. Reparatietarieven" sheetId="11" r:id="rId7"/>
    <sheet name="6. Overige diensten" sheetId="12" r:id="rId8"/>
  </sheets>
  <definedNames>
    <definedName name="Print_Area" localSheetId="1">Totaalblad!#REF!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2" l="1"/>
  <c r="D9" i="2"/>
  <c r="E9" i="2" s="1"/>
  <c r="F9" i="2"/>
  <c r="B9" i="2"/>
  <c r="D17" i="2"/>
  <c r="E17" i="2" s="1"/>
  <c r="F17" i="2" s="1"/>
  <c r="D16" i="2"/>
  <c r="E16" i="2" s="1"/>
  <c r="F16" i="2" s="1"/>
  <c r="D15" i="2"/>
  <c r="E15" i="2" s="1"/>
  <c r="F15" i="2" s="1"/>
  <c r="D14" i="2"/>
  <c r="E14" i="2" s="1"/>
  <c r="F14" i="2" s="1"/>
  <c r="B17" i="2"/>
  <c r="B16" i="2"/>
  <c r="B15" i="2"/>
  <c r="B14" i="2"/>
  <c r="B21" i="2"/>
  <c r="E6" i="12"/>
  <c r="E7" i="11"/>
  <c r="D18" i="2"/>
  <c r="E18" i="2" s="1"/>
  <c r="F18" i="2" s="1"/>
  <c r="D13" i="2"/>
  <c r="E13" i="2" s="1"/>
  <c r="F13" i="2" s="1"/>
  <c r="D12" i="2"/>
  <c r="E12" i="2" s="1"/>
  <c r="F12" i="2" s="1"/>
  <c r="D10" i="2"/>
  <c r="E10" i="2" s="1"/>
  <c r="F10" i="2" s="1"/>
  <c r="D8" i="2"/>
  <c r="E8" i="2" s="1"/>
  <c r="F8" i="2" s="1"/>
  <c r="B12" i="2"/>
  <c r="B10" i="2"/>
  <c r="B8" i="2"/>
  <c r="B11" i="2"/>
  <c r="D11" i="2"/>
  <c r="E11" i="2" s="1"/>
  <c r="F11" i="2" s="1"/>
  <c r="D7" i="2"/>
  <c r="E7" i="2" s="1"/>
  <c r="F7" i="2" s="1"/>
  <c r="B20" i="2"/>
  <c r="B18" i="2"/>
  <c r="B7" i="2"/>
  <c r="B13" i="2"/>
  <c r="E5" i="12" l="1"/>
  <c r="E4" i="12"/>
  <c r="E8" i="12" s="1"/>
  <c r="E5" i="11"/>
  <c r="E4" i="11"/>
  <c r="E8" i="11" s="1"/>
  <c r="F21" i="2" l="1"/>
  <c r="F23" i="2" s="1"/>
  <c r="F20" i="2"/>
</calcChain>
</file>

<file path=xl/sharedStrings.xml><?xml version="1.0" encoding="utf-8"?>
<sst xmlns="http://schemas.openxmlformats.org/spreadsheetml/2006/main" count="229" uniqueCount="145">
  <si>
    <t>Opslagpercentage</t>
  </si>
  <si>
    <t>Technische Specificatie</t>
  </si>
  <si>
    <t xml:space="preserve">Omschrijving </t>
  </si>
  <si>
    <t>Licentie</t>
  </si>
  <si>
    <t>Omvang/grote</t>
  </si>
  <si>
    <t>Afsluitbaar</t>
  </si>
  <si>
    <t xml:space="preserve">Stroom </t>
  </si>
  <si>
    <t>Aansluitingen</t>
  </si>
  <si>
    <t>Kabels</t>
  </si>
  <si>
    <t>Prijzen Oplaadkast</t>
  </si>
  <si>
    <t xml:space="preserve">Totaal 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</si>
  <si>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</si>
  <si>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</si>
  <si>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</si>
  <si>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</si>
  <si>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</si>
  <si>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</si>
  <si>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Alpha Adviesbureau</t>
  </si>
  <si>
    <t>Volledige naam Inschrijver (Handelsnaam KvK)</t>
  </si>
  <si>
    <t>Vestigingsplaats Inschrijver (KvK)</t>
  </si>
  <si>
    <t>KvK-nummer</t>
  </si>
  <si>
    <t>Tekenbevoegde voor overeenkomt</t>
  </si>
  <si>
    <t>Functie</t>
  </si>
  <si>
    <t>Contactpersoon offerte</t>
  </si>
  <si>
    <t>Telefoonnummer Kantoor</t>
  </si>
  <si>
    <t>Postadres Kantoor</t>
  </si>
  <si>
    <t>PC + Woonplaats Kantoor</t>
  </si>
  <si>
    <t>Mobielnummer contactpersoon offerte</t>
  </si>
  <si>
    <t>E-mail adres contactpersoon offerte</t>
  </si>
  <si>
    <t>Prijzenblad t.b.v. de gunning</t>
  </si>
  <si>
    <t>Model</t>
  </si>
  <si>
    <t>Materiaal</t>
  </si>
  <si>
    <t>Metaal of soortgelijk</t>
  </si>
  <si>
    <t>Kabel voor stroomvoorziening is mee geleverd</t>
  </si>
  <si>
    <t>Prijzen Laptop</t>
  </si>
  <si>
    <t>Formaat</t>
  </si>
  <si>
    <t>Kijkhoek</t>
  </si>
  <si>
    <t>Verstelbaarheid</t>
  </si>
  <si>
    <t>In hoogte verstelbaar</t>
  </si>
  <si>
    <t>Prijzen Monitor</t>
  </si>
  <si>
    <t>Instructie</t>
  </si>
  <si>
    <t>Merk</t>
  </si>
  <si>
    <t>Prijzen Desktop</t>
  </si>
  <si>
    <t>Klein model (mogelijkheid om aan de wand/scherm te bevestigen)</t>
  </si>
  <si>
    <t>iPads</t>
  </si>
  <si>
    <t xml:space="preserve">Model </t>
  </si>
  <si>
    <t xml:space="preserve">U kunt de meest actuele iPad leveren. De opdrachtgever maakt bij de aanschaf een keuze voor het model binnen deze overeenkomst. </t>
  </si>
  <si>
    <t xml:space="preserve">Opslag </t>
  </si>
  <si>
    <t>Kleuren</t>
  </si>
  <si>
    <t>Alle beschikbare kleuren</t>
  </si>
  <si>
    <t xml:space="preserve">Prijzen iPads </t>
  </si>
  <si>
    <t>Leverbaar in verschillende oplaadkasten: minimaal 10 en 20 iPads.</t>
  </si>
  <si>
    <t>De oplaadkast is afsluitbaar met een slot.</t>
  </si>
  <si>
    <t>Inclusief hoes</t>
  </si>
  <si>
    <t>Oplaadkast is voorzien van een 220V stopcontact (geaard en gezekerd).</t>
  </si>
  <si>
    <t>Lightning aansluiting. Er dient een mogelijkheid te zijn om een verwisselbare aansluitkoppelstuk op de aansluiting te plaatsen, minimaal USB C.</t>
  </si>
  <si>
    <t xml:space="preserve">Opslagpercentage </t>
  </si>
  <si>
    <t xml:space="preserve">   </t>
  </si>
  <si>
    <t>1.1</t>
  </si>
  <si>
    <t>2.1</t>
  </si>
  <si>
    <t>1.2</t>
  </si>
  <si>
    <t>3.1</t>
  </si>
  <si>
    <t>4.1</t>
  </si>
  <si>
    <t>5.1</t>
  </si>
  <si>
    <t>Accessoires</t>
  </si>
  <si>
    <t xml:space="preserve"> </t>
  </si>
  <si>
    <t>Laptops</t>
  </si>
  <si>
    <t>Desktops</t>
  </si>
  <si>
    <t>Monitoren Desktop</t>
  </si>
  <si>
    <t>Oplaadkasten iPads</t>
  </si>
  <si>
    <t>De iPads passen inclusief hoes in de oplaadkast.</t>
  </si>
  <si>
    <t>De kabels zijn volledig weggewerkt in de oplaadkast.</t>
  </si>
  <si>
    <t>Keuze uit 22, 23 of 24'' inch</t>
  </si>
  <si>
    <t xml:space="preserve">De mogelijkheid om een leerkrachten model en leerlingen model te leveren </t>
  </si>
  <si>
    <t>Opslagpercentage accessoires</t>
  </si>
  <si>
    <t xml:space="preserve">De accessoires kunnen besteld worden in de webshop van de leverancier, met de opgegeven opslagpercentage. </t>
  </si>
  <si>
    <t>178 graden</t>
  </si>
  <si>
    <t>Aanbestedende Dienst</t>
  </si>
  <si>
    <t>Inschrijver</t>
  </si>
  <si>
    <t>Contactpersoon</t>
  </si>
  <si>
    <t xml:space="preserve">Telefoonnummer </t>
  </si>
  <si>
    <t xml:space="preserve">Email adres </t>
  </si>
  <si>
    <t>A merk (zie het Programma van Eisen)</t>
  </si>
  <si>
    <t>Reparatietarieven</t>
  </si>
  <si>
    <t>Fictieve aantallen / eenheden</t>
  </si>
  <si>
    <t>Uurtarief</t>
  </si>
  <si>
    <t>Totaal</t>
  </si>
  <si>
    <t>Uurtarief reparatiewerkzaamheden</t>
  </si>
  <si>
    <t xml:space="preserve">Onderzoekskosten </t>
  </si>
  <si>
    <t>Fictieve inkoopwaarde</t>
  </si>
  <si>
    <t xml:space="preserve">Opslagpercentage onderdelen </t>
  </si>
  <si>
    <t>Overige diensten</t>
  </si>
  <si>
    <t>Fictief aantal</t>
  </si>
  <si>
    <t>Prijs per stuk</t>
  </si>
  <si>
    <t>Minimaal 128 Gb</t>
  </si>
  <si>
    <t>Onderdeel ICT Hardware</t>
  </si>
  <si>
    <t>Onderdeel overige leveringen/diensten</t>
  </si>
  <si>
    <t>Fictieve uitgave</t>
  </si>
  <si>
    <t>Uitpakken en afvoeren verpakkingsmateriaal</t>
  </si>
  <si>
    <t>Afvoeren oude hardware inclusief het aanleveren van certificaten van vernietiging</t>
  </si>
  <si>
    <t xml:space="preserve">Korting- en/of Opslagpercentage </t>
  </si>
  <si>
    <t>Let op: kortingspercentage</t>
  </si>
  <si>
    <t>Macbooks</t>
  </si>
  <si>
    <t>Apple</t>
  </si>
  <si>
    <t xml:space="preserve">U kunt de meest actuele Macbooks leveren. De opdrachtgever maakt bij de aanschaf een keuze voor het model binnen deze overeenkomst. </t>
  </si>
  <si>
    <t>Windows</t>
  </si>
  <si>
    <t>2.2</t>
  </si>
  <si>
    <t>2.3</t>
  </si>
  <si>
    <t>Totaal vergelijkingsprijs</t>
  </si>
  <si>
    <t>Korting- en of Opslag bedrag</t>
  </si>
  <si>
    <t>Vergelijkingsprijs</t>
  </si>
  <si>
    <t>Overige diensten (optioneel)</t>
  </si>
  <si>
    <t>Stichting Achterhoek VO</t>
  </si>
  <si>
    <t>Doetinchem</t>
  </si>
  <si>
    <t>Mitchel Vos</t>
  </si>
  <si>
    <t>mvos@alpha-adviesbureau.nl</t>
  </si>
  <si>
    <t>06 - 196 613 99</t>
  </si>
  <si>
    <t>1.3</t>
  </si>
  <si>
    <t>Oplevering</t>
  </si>
  <si>
    <t>in DEP</t>
  </si>
  <si>
    <t>Netwerk apparatuur</t>
  </si>
  <si>
    <t>Switches</t>
  </si>
  <si>
    <t>Firewall</t>
  </si>
  <si>
    <t>Wi-Fi (Access Points)</t>
  </si>
  <si>
    <t>3.2</t>
  </si>
  <si>
    <t>3.3</t>
  </si>
  <si>
    <t>Servers en Storage</t>
  </si>
  <si>
    <t>Minimaal de mogelijkheid om 1 van de volgende merken te leveren: 
- HP Aruba 
- Cisco
- Juniper
- Fortinet
- Huawei</t>
  </si>
  <si>
    <t>De Licenties worden apart ingekocht coform de tarieven van de fabrikant</t>
  </si>
  <si>
    <t>Prijzen Switches</t>
  </si>
  <si>
    <t>Prijzen Firewall</t>
  </si>
  <si>
    <t>Minimaal de mogelijkheid om 1 van de volgende merken te leveren: 
- Fortinet
- Check Point
- Palo Alto</t>
  </si>
  <si>
    <t>Minimaal de mogelijkheid om 1 van de volgende merken te leveren: 
- HP Aruba 
- Cisco
- Juniper
- Fortinet
- Huawei
- Extreem Networks</t>
  </si>
  <si>
    <t>Minimaal de mogelijkheid om 1 van de volgende merken te leveren: 
- HP
- Dell
- Pure Storage
- NetApp</t>
  </si>
  <si>
    <t>Prijzen Wi-Fi (Access Points)</t>
  </si>
  <si>
    <t>Prijzen Servers en Storage</t>
  </si>
  <si>
    <t>3.4</t>
  </si>
  <si>
    <t>6.1</t>
  </si>
  <si>
    <t>De opdrachtgever heeft de mogelijkheid om accessoires voor de alle Devices bij te bestellen tegen een vast opslagpercentage. Onder accessoires wordt verstaan maar niet beperkt tot: toetsenborden, muizen, beschermhoesen, dockingstations, headsets, webcams, opladers, laptopsteunen, kabels, monitor privacy filters.</t>
  </si>
  <si>
    <t>Windows 10 Home 64-bit</t>
  </si>
  <si>
    <t>1.4</t>
  </si>
  <si>
    <t>All-in one</t>
  </si>
  <si>
    <t>Non Touch</t>
  </si>
  <si>
    <t>Volledig werkend opleveren Windows Devices (conform eis 2.2 van het Programma van Eisen)</t>
  </si>
  <si>
    <t>Implementatie kosten Topdesk koppeling (conform NVI vraag 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</si>
</sst>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5696"/>
      <name val="Calibri"/>
      <family val="2"/>
      <scheme val="minor"/>
    </font>
    <font>
      <u/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lightDown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2" borderId="0" xfId="0" applyFont="1" applyFill="1"/>
    <xf numFmtId="0" fontId="0" fillId="0" borderId="1" xfId="0" applyBorder="1" applyAlignment="1">
      <alignment horizontal="left" wrapText="1"/>
    </xf>
    <xf numFmtId="0" fontId="0" fillId="0" borderId="11" xfId="0" applyBorder="1"/>
    <xf numFmtId="0" fontId="6" fillId="2" borderId="0" xfId="0" applyFont="1" applyFill="1"/>
    <xf numFmtId="44" fontId="6" fillId="2" borderId="0" xfId="1" applyFont="1" applyFill="1" applyBorder="1"/>
    <xf numFmtId="0" fontId="7" fillId="0" borderId="9" xfId="0" applyFont="1" applyBorder="1"/>
    <xf numFmtId="0" fontId="0" fillId="0" borderId="14" xfId="0" applyBorder="1"/>
    <xf numFmtId="44" fontId="1" fillId="2" borderId="0" xfId="0" applyNumberFormat="1" applyFont="1" applyFill="1"/>
    <xf numFmtId="0" fontId="0" fillId="2" borderId="0" xfId="0" applyFill="1" applyProtection="1">
      <protection hidden="1"/>
    </xf>
    <xf numFmtId="0" fontId="10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164" fontId="7" fillId="2" borderId="1" xfId="0" applyNumberFormat="1" applyFont="1" applyFill="1" applyBorder="1" applyAlignment="1" applyProtection="1">
      <alignment horizontal="left"/>
      <protection hidden="1"/>
    </xf>
    <xf numFmtId="0" fontId="10" fillId="2" borderId="7" xfId="0" applyFont="1" applyFill="1" applyBorder="1" applyProtection="1">
      <protection hidden="1"/>
    </xf>
    <xf numFmtId="0" fontId="7" fillId="2" borderId="8" xfId="0" applyFont="1" applyFill="1" applyBorder="1" applyProtection="1">
      <protection locked="0"/>
    </xf>
    <xf numFmtId="0" fontId="1" fillId="3" borderId="2" xfId="0" applyFont="1" applyFill="1" applyBorder="1"/>
    <xf numFmtId="0" fontId="1" fillId="3" borderId="5" xfId="0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5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" fillId="3" borderId="6" xfId="0" applyFont="1" applyFill="1" applyBorder="1"/>
    <xf numFmtId="0" fontId="6" fillId="3" borderId="1" xfId="0" applyFont="1" applyFill="1" applyBorder="1"/>
    <xf numFmtId="44" fontId="6" fillId="3" borderId="1" xfId="1" applyFont="1" applyFill="1" applyBorder="1"/>
    <xf numFmtId="0" fontId="7" fillId="4" borderId="1" xfId="0" applyFont="1" applyFill="1" applyBorder="1" applyProtection="1">
      <protection locked="0"/>
    </xf>
    <xf numFmtId="0" fontId="2" fillId="3" borderId="2" xfId="0" applyFont="1" applyFill="1" applyBorder="1"/>
    <xf numFmtId="0" fontId="12" fillId="3" borderId="5" xfId="0" applyFont="1" applyFill="1" applyBorder="1"/>
    <xf numFmtId="0" fontId="0" fillId="3" borderId="0" xfId="0" applyFill="1"/>
    <xf numFmtId="0" fontId="0" fillId="3" borderId="6" xfId="0" applyFill="1" applyBorder="1"/>
    <xf numFmtId="0" fontId="2" fillId="3" borderId="6" xfId="0" applyFont="1" applyFill="1" applyBorder="1"/>
    <xf numFmtId="0" fontId="2" fillId="3" borderId="5" xfId="0" applyFont="1" applyFill="1" applyBorder="1" applyAlignment="1">
      <alignment horizontal="right"/>
    </xf>
    <xf numFmtId="0" fontId="0" fillId="3" borderId="5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9" xfId="0" applyFill="1" applyBorder="1"/>
    <xf numFmtId="0" fontId="6" fillId="3" borderId="12" xfId="0" applyFont="1" applyFill="1" applyBorder="1"/>
    <xf numFmtId="0" fontId="1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3" fillId="3" borderId="1" xfId="0" applyFont="1" applyFill="1" applyBorder="1" applyProtection="1">
      <protection hidden="1"/>
    </xf>
    <xf numFmtId="49" fontId="7" fillId="4" borderId="1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64" fontId="7" fillId="4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  <xf numFmtId="0" fontId="11" fillId="4" borderId="1" xfId="2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wrapText="1"/>
    </xf>
    <xf numFmtId="0" fontId="0" fillId="0" borderId="8" xfId="0" applyBorder="1"/>
    <xf numFmtId="0" fontId="7" fillId="0" borderId="8" xfId="0" applyFont="1" applyBorder="1"/>
    <xf numFmtId="0" fontId="0" fillId="3" borderId="11" xfId="0" applyFill="1" applyBorder="1"/>
    <xf numFmtId="0" fontId="0" fillId="3" borderId="4" xfId="0" applyFill="1" applyBorder="1"/>
    <xf numFmtId="0" fontId="0" fillId="2" borderId="8" xfId="0" applyFill="1" applyBorder="1"/>
    <xf numFmtId="164" fontId="9" fillId="2" borderId="1" xfId="2" applyNumberFormat="1" applyFill="1" applyBorder="1" applyAlignment="1" applyProtection="1">
      <alignment horizontal="left"/>
      <protection hidden="1"/>
    </xf>
    <xf numFmtId="0" fontId="0" fillId="0" borderId="9" xfId="0" applyBorder="1" applyAlignment="1">
      <alignment horizontal="left" wrapText="1"/>
    </xf>
    <xf numFmtId="44" fontId="0" fillId="2" borderId="0" xfId="1" applyFont="1" applyFill="1" applyBorder="1" applyProtection="1"/>
    <xf numFmtId="0" fontId="5" fillId="3" borderId="7" xfId="0" applyFont="1" applyFill="1" applyBorder="1"/>
    <xf numFmtId="0" fontId="5" fillId="3" borderId="15" xfId="0" applyFont="1" applyFill="1" applyBorder="1"/>
    <xf numFmtId="0" fontId="5" fillId="3" borderId="1" xfId="0" applyFont="1" applyFill="1" applyBorder="1"/>
    <xf numFmtId="0" fontId="13" fillId="2" borderId="0" xfId="0" applyFont="1" applyFill="1"/>
    <xf numFmtId="0" fontId="13" fillId="0" borderId="0" xfId="0" applyFont="1"/>
    <xf numFmtId="44" fontId="7" fillId="4" borderId="1" xfId="1" applyFont="1" applyFill="1" applyBorder="1" applyProtection="1">
      <protection locked="0"/>
    </xf>
    <xf numFmtId="44" fontId="3" fillId="3" borderId="1" xfId="0" applyNumberFormat="1" applyFont="1" applyFill="1" applyBorder="1"/>
    <xf numFmtId="10" fontId="7" fillId="4" borderId="1" xfId="0" applyNumberFormat="1" applyFont="1" applyFill="1" applyBorder="1" applyProtection="1">
      <protection locked="0"/>
    </xf>
    <xf numFmtId="44" fontId="2" fillId="3" borderId="1" xfId="0" applyNumberFormat="1" applyFont="1" applyFill="1" applyBorder="1"/>
    <xf numFmtId="0" fontId="0" fillId="0" borderId="11" xfId="0" applyBorder="1" applyAlignment="1">
      <alignment horizontal="left" wrapText="1"/>
    </xf>
    <xf numFmtId="44" fontId="7" fillId="4" borderId="14" xfId="1" applyFont="1" applyFill="1" applyBorder="1" applyProtection="1">
      <protection locked="0"/>
    </xf>
    <xf numFmtId="10" fontId="7" fillId="0" borderId="1" xfId="0" applyNumberFormat="1" applyFont="1" applyBorder="1"/>
    <xf numFmtId="44" fontId="8" fillId="0" borderId="1" xfId="1" applyFont="1" applyFill="1" applyBorder="1"/>
    <xf numFmtId="44" fontId="7" fillId="5" borderId="1" xfId="1" applyFont="1" applyFill="1" applyBorder="1"/>
    <xf numFmtId="44" fontId="7" fillId="5" borderId="1" xfId="0" applyNumberFormat="1" applyFont="1" applyFill="1" applyBorder="1"/>
    <xf numFmtId="10" fontId="7" fillId="5" borderId="1" xfId="0" applyNumberFormat="1" applyFont="1" applyFill="1" applyBorder="1"/>
    <xf numFmtId="0" fontId="2" fillId="3" borderId="9" xfId="0" applyFont="1" applyFill="1" applyBorder="1"/>
    <xf numFmtId="44" fontId="2" fillId="3" borderId="9" xfId="0" applyNumberFormat="1" applyFont="1" applyFill="1" applyBorder="1"/>
    <xf numFmtId="0" fontId="4" fillId="3" borderId="3" xfId="0" applyFont="1" applyFill="1" applyBorder="1" applyAlignment="1">
      <alignment horizontal="center"/>
    </xf>
    <xf numFmtId="0" fontId="14" fillId="0" borderId="8" xfId="0" applyFont="1" applyBorder="1"/>
    <xf numFmtId="0" fontId="2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0" fillId="3" borderId="13" xfId="0" applyFill="1" applyBorder="1"/>
    <xf numFmtId="0" fontId="0" fillId="0" borderId="6" xfId="0" applyBorder="1" applyAlignment="1">
      <alignment horizontal="left" wrapText="1"/>
    </xf>
    <xf numFmtId="0" fontId="2" fillId="3" borderId="11" xfId="0" applyFont="1" applyFill="1" applyBorder="1" applyAlignment="1">
      <alignment horizontal="right"/>
    </xf>
    <xf numFmtId="0" fontId="2" fillId="3" borderId="11" xfId="0" applyFont="1" applyFill="1" applyBorder="1"/>
    <xf numFmtId="0" fontId="2" fillId="2" borderId="5" xfId="0" applyFont="1" applyFill="1" applyBorder="1"/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10" fontId="16" fillId="4" borderId="1" xfId="0" applyNumberFormat="1" applyFont="1" applyFill="1" applyBorder="1" applyProtection="1">
      <protection locked="0"/>
    </xf>
    <xf numFmtId="10" fontId="15" fillId="4" borderId="1" xfId="0" applyNumberFormat="1" applyFont="1" applyFill="1" applyBorder="1" applyProtection="1">
      <protection locked="0"/>
    </xf>
    <xf numFmtId="0" fontId="4" fillId="3" borderId="8" xfId="0" applyFont="1" applyFill="1" applyBorder="1"/>
    <xf numFmtId="0" fontId="6" fillId="3" borderId="14" xfId="0" applyFont="1" applyFill="1" applyBorder="1" applyAlignment="1">
      <alignment horizontal="left"/>
    </xf>
    <xf numFmtId="10" fontId="15" fillId="4" borderId="9" xfId="0" applyNumberFormat="1" applyFont="1" applyFill="1" applyBorder="1" applyProtection="1">
      <protection locked="0"/>
    </xf>
    <xf numFmtId="44" fontId="7" fillId="0" borderId="1" xfId="1" applyFont="1" applyBorder="1"/>
    <xf numFmtId="44" fontId="7" fillId="2" borderId="1" xfId="0" applyNumberFormat="1" applyFont="1" applyFill="1" applyBorder="1"/>
    <xf numFmtId="44" fontId="8" fillId="2" borderId="1" xfId="0" applyNumberFormat="1" applyFont="1" applyFill="1" applyBorder="1"/>
    <xf numFmtId="44" fontId="7" fillId="2" borderId="14" xfId="0" applyNumberFormat="1" applyFont="1" applyFill="1" applyBorder="1"/>
    <xf numFmtId="0" fontId="0" fillId="3" borderId="7" xfId="0" applyFill="1" applyBorder="1"/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7" fillId="0" borderId="14" xfId="1" applyFont="1" applyFill="1" applyBorder="1"/>
    <xf numFmtId="44" fontId="7" fillId="0" borderId="1" xfId="1" applyFont="1" applyFill="1" applyBorder="1"/>
    <xf numFmtId="44" fontId="7" fillId="0" borderId="1" xfId="1" applyFont="1" applyFill="1" applyBorder="1" applyProtection="1"/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2E76B"/>
      <color rgb="FF173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295274</xdr:rowOff>
    </xdr:from>
    <xdr:to>
      <xdr:col>5</xdr:col>
      <xdr:colOff>1219201</xdr:colOff>
      <xdr:row>3</xdr:row>
      <xdr:rowOff>381000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7176" y="590549"/>
          <a:ext cx="8801100" cy="67627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 b="0"/>
            <a:t>- Het betreft hier de fictieve uitgaven. In werkelijkheid kan dit afwijken. U kunt geen rechten ontlenen aan de bedragen.</a:t>
          </a:r>
        </a:p>
        <a:p>
          <a:r>
            <a:rPr lang="nl-NL" sz="1100" b="1"/>
            <a:t>- Het minimale opslagpercentage is</a:t>
          </a:r>
          <a:r>
            <a:rPr lang="nl-NL" sz="1100" b="1" baseline="0"/>
            <a:t> 3%. Indien u een lager percentage opgeeft wordt u uitgesloten van deelname. </a:t>
          </a:r>
          <a:endParaRPr lang="nl-N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vos@alpha-adviesbureau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DQ881"/>
  <sheetViews>
    <sheetView zoomScaleNormal="100" workbookViewId="0">
      <selection activeCell="B16" sqref="B16"/>
    </sheetView>
  </sheetViews>
  <sheetFormatPr defaultColWidth="9.140625" defaultRowHeight="15" x14ac:dyDescent="0.25"/>
  <cols>
    <col min="1" max="1" width="54.28515625" customWidth="1"/>
    <col min="2" max="2" width="59.7109375" customWidth="1"/>
  </cols>
  <sheetData>
    <row r="1" spans="1:121" ht="21" x14ac:dyDescent="0.35">
      <c r="A1" s="113" t="s">
        <v>11</v>
      </c>
      <c r="B1" s="11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</row>
    <row r="2" spans="1:121" x14ac:dyDescent="0.25">
      <c r="A2" s="15"/>
      <c r="B2" s="1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</row>
    <row r="3" spans="1:121" ht="21" x14ac:dyDescent="0.35">
      <c r="A3" s="113" t="s">
        <v>77</v>
      </c>
      <c r="B3" s="11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</row>
    <row r="4" spans="1:121" x14ac:dyDescent="0.25">
      <c r="A4" s="53" t="s">
        <v>12</v>
      </c>
      <c r="B4" s="18" t="s">
        <v>112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</row>
    <row r="5" spans="1:121" x14ac:dyDescent="0.25">
      <c r="A5" s="53" t="s">
        <v>13</v>
      </c>
      <c r="B5" s="18" t="s">
        <v>113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</row>
    <row r="6" spans="1:121" x14ac:dyDescent="0.25">
      <c r="A6" s="53" t="s">
        <v>14</v>
      </c>
      <c r="B6" s="19">
        <v>51614286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</row>
    <row r="7" spans="1:121" x14ac:dyDescent="0.25">
      <c r="A7" s="53" t="s">
        <v>15</v>
      </c>
      <c r="B7" s="1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</row>
    <row r="8" spans="1:121" x14ac:dyDescent="0.25">
      <c r="A8" s="53" t="s">
        <v>16</v>
      </c>
      <c r="B8" s="1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</row>
    <row r="9" spans="1:121" x14ac:dyDescent="0.25">
      <c r="A9" s="17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</row>
    <row r="10" spans="1:121" ht="21" x14ac:dyDescent="0.35">
      <c r="A10" s="114" t="s">
        <v>17</v>
      </c>
      <c r="B10" s="11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</row>
    <row r="11" spans="1:121" x14ac:dyDescent="0.25">
      <c r="A11" s="53" t="s">
        <v>79</v>
      </c>
      <c r="B11" s="20" t="s">
        <v>114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</row>
    <row r="12" spans="1:121" x14ac:dyDescent="0.25">
      <c r="A12" s="53" t="s">
        <v>80</v>
      </c>
      <c r="B12" s="21" t="s">
        <v>116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</row>
    <row r="13" spans="1:121" x14ac:dyDescent="0.25">
      <c r="A13" s="53" t="s">
        <v>81</v>
      </c>
      <c r="B13" s="65" t="s">
        <v>115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</row>
    <row r="14" spans="1:121" x14ac:dyDescent="0.25">
      <c r="A14" s="16"/>
      <c r="B14" s="1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</row>
    <row r="15" spans="1:121" ht="21" x14ac:dyDescent="0.35">
      <c r="A15" s="113" t="s">
        <v>78</v>
      </c>
      <c r="B15" s="11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</row>
    <row r="16" spans="1:121" x14ac:dyDescent="0.25">
      <c r="A16" s="53" t="s">
        <v>18</v>
      </c>
      <c r="B16" s="3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</row>
    <row r="17" spans="1:121" x14ac:dyDescent="0.25">
      <c r="A17" s="53" t="s">
        <v>19</v>
      </c>
      <c r="B17" s="3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</row>
    <row r="18" spans="1:121" x14ac:dyDescent="0.25">
      <c r="A18" s="53" t="s">
        <v>20</v>
      </c>
      <c r="B18" s="5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</row>
    <row r="19" spans="1:121" x14ac:dyDescent="0.25">
      <c r="A19" s="53" t="s">
        <v>21</v>
      </c>
      <c r="B19" s="5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</row>
    <row r="20" spans="1:121" x14ac:dyDescent="0.25">
      <c r="A20" s="53" t="s">
        <v>22</v>
      </c>
      <c r="B20" s="5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</row>
    <row r="21" spans="1:121" x14ac:dyDescent="0.25">
      <c r="A21" s="22"/>
      <c r="B21" s="2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</row>
    <row r="22" spans="1:121" x14ac:dyDescent="0.25">
      <c r="A22" s="53" t="s">
        <v>23</v>
      </c>
      <c r="B22" s="5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</row>
    <row r="23" spans="1:121" x14ac:dyDescent="0.25">
      <c r="A23" s="53" t="s">
        <v>24</v>
      </c>
      <c r="B23" s="5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</row>
    <row r="24" spans="1:121" x14ac:dyDescent="0.25">
      <c r="A24" s="53" t="s">
        <v>25</v>
      </c>
      <c r="B24" s="5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</row>
    <row r="25" spans="1:121" x14ac:dyDescent="0.25">
      <c r="A25" s="53" t="s">
        <v>26</v>
      </c>
      <c r="B25" s="5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</row>
    <row r="26" spans="1:121" x14ac:dyDescent="0.25">
      <c r="A26" s="53" t="s">
        <v>27</v>
      </c>
      <c r="B26" s="5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</row>
    <row r="27" spans="1:121" x14ac:dyDescent="0.25">
      <c r="A27" s="53" t="s">
        <v>28</v>
      </c>
      <c r="B27" s="5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</row>
    <row r="28" spans="1:121" s="3" customFormat="1" x14ac:dyDescent="0.25"/>
    <row r="29" spans="1:121" s="3" customFormat="1" x14ac:dyDescent="0.25"/>
    <row r="30" spans="1:121" s="3" customFormat="1" x14ac:dyDescent="0.25"/>
    <row r="31" spans="1:121" s="3" customFormat="1" x14ac:dyDescent="0.25"/>
    <row r="32" spans="1:121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pans="3:121" s="3" customFormat="1" x14ac:dyDescent="0.25"/>
    <row r="866" spans="3:121" s="3" customFormat="1" x14ac:dyDescent="0.25"/>
    <row r="867" spans="3:121" s="3" customFormat="1" x14ac:dyDescent="0.25"/>
    <row r="868" spans="3:121" s="3" customFormat="1" x14ac:dyDescent="0.25"/>
    <row r="869" spans="3:121" s="3" customFormat="1" x14ac:dyDescent="0.25"/>
    <row r="870" spans="3:121" s="3" customFormat="1" x14ac:dyDescent="0.25"/>
    <row r="871" spans="3:121" s="3" customFormat="1" x14ac:dyDescent="0.25"/>
    <row r="872" spans="3:121" s="3" customFormat="1" x14ac:dyDescent="0.25"/>
    <row r="873" spans="3:121" s="3" customFormat="1" x14ac:dyDescent="0.25"/>
    <row r="874" spans="3:121" s="3" customFormat="1" x14ac:dyDescent="0.25"/>
    <row r="875" spans="3:121" s="3" customFormat="1" x14ac:dyDescent="0.25"/>
    <row r="876" spans="3:121" s="3" customFormat="1" x14ac:dyDescent="0.25"/>
    <row r="877" spans="3:121" x14ac:dyDescent="0.25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</row>
    <row r="878" spans="3:121" x14ac:dyDescent="0.25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</row>
    <row r="879" spans="3:121" x14ac:dyDescent="0.25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</row>
    <row r="880" spans="3:121" x14ac:dyDescent="0.25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</row>
    <row r="881" spans="3:121" x14ac:dyDescent="0.25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</row>
  </sheetData>
  <sheetProtection algorithmName="SHA-512" hashValue="PriM6jPV6xPyNG3MtJzY+gf/5nt22dizmyXNDBrWPQEBDqxKf2YRf+ASaGrO3Jt+8Fyyt8ppLqalj9XVjehrSA==" saltValue="ymOesuP93diraoNm/w1VtA==" spinCount="100000" sheet="1" objects="1" scenarios="1"/>
  <mergeCells count="4">
    <mergeCell ref="A1:B1"/>
    <mergeCell ref="A3:B3"/>
    <mergeCell ref="A15:B15"/>
    <mergeCell ref="A10:B10"/>
  </mergeCells>
  <hyperlinks>
    <hyperlink ref="B13" r:id="rId1" xr:uid="{B5EC60D1-5687-4995-BCB0-2B5BFB0E00C0}"/>
  </hyperlinks>
  <pageMargins left="0.7" right="0.7" top="0.75" bottom="0.75" header="0.3" footer="0.3"/>
  <pageSetup paperSize="9"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  <pageSetUpPr fitToPage="1"/>
  </sheetPr>
  <dimension ref="A1:AN169"/>
  <sheetViews>
    <sheetView tabSelected="1" zoomScaleNormal="100" zoomScaleSheetLayoutView="85" workbookViewId="0">
      <selection activeCell="I26" sqref="I26"/>
    </sheetView>
  </sheetViews>
  <sheetFormatPr defaultColWidth="9.140625" defaultRowHeight="15" x14ac:dyDescent="0.25"/>
  <cols>
    <col min="1" max="1" width="3.85546875" style="1" bestFit="1" customWidth="1"/>
    <col min="2" max="3" width="43" style="1" customWidth="1"/>
    <col min="4" max="4" width="38.140625" style="1" customWidth="1"/>
    <col min="5" max="5" width="30.85546875" style="1" customWidth="1"/>
    <col min="6" max="6" width="19.5703125" style="1" customWidth="1"/>
    <col min="7" max="13" width="9.140625" style="1"/>
    <col min="14" max="40" width="9.140625" style="7"/>
    <col min="41" max="16384" width="9.140625" style="1"/>
  </cols>
  <sheetData>
    <row r="1" spans="1:13" ht="23.25" x14ac:dyDescent="0.35">
      <c r="A1" s="24"/>
      <c r="B1" s="115" t="s">
        <v>29</v>
      </c>
      <c r="C1" s="115"/>
      <c r="D1" s="115"/>
      <c r="E1" s="115"/>
      <c r="F1" s="115"/>
      <c r="G1" s="7"/>
      <c r="H1" s="7"/>
      <c r="I1" s="7"/>
      <c r="J1" s="7"/>
      <c r="K1" s="7"/>
      <c r="L1" s="7"/>
      <c r="M1" s="7"/>
    </row>
    <row r="2" spans="1:13" ht="23.25" x14ac:dyDescent="0.35">
      <c r="A2" s="25"/>
      <c r="B2" s="26" t="s">
        <v>40</v>
      </c>
      <c r="C2" s="27"/>
      <c r="D2" s="27"/>
      <c r="E2" s="27"/>
      <c r="F2" s="27"/>
      <c r="G2" s="7"/>
      <c r="H2" s="7"/>
      <c r="I2" s="7"/>
      <c r="J2" s="7"/>
      <c r="K2" s="7"/>
      <c r="L2" s="7"/>
      <c r="M2" s="7"/>
    </row>
    <row r="3" spans="1:13" ht="23.25" x14ac:dyDescent="0.35">
      <c r="A3" s="25"/>
      <c r="B3" s="26"/>
      <c r="C3" s="27"/>
      <c r="D3" s="27"/>
      <c r="E3" s="27"/>
      <c r="F3" s="27"/>
      <c r="G3" s="7"/>
      <c r="H3" s="7"/>
      <c r="I3" s="7"/>
      <c r="J3" s="7"/>
      <c r="K3" s="7"/>
      <c r="L3" s="7"/>
      <c r="M3" s="7"/>
    </row>
    <row r="4" spans="1:13" ht="33.75" customHeight="1" x14ac:dyDescent="0.35">
      <c r="A4" s="25"/>
      <c r="B4" s="26"/>
      <c r="C4" s="27"/>
      <c r="D4" s="27"/>
      <c r="E4" s="27"/>
      <c r="F4" s="27"/>
      <c r="G4" s="7"/>
      <c r="H4" s="7"/>
      <c r="I4" s="7"/>
      <c r="J4" s="7"/>
      <c r="K4" s="7"/>
      <c r="L4" s="7"/>
      <c r="M4" s="7"/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x14ac:dyDescent="0.25">
      <c r="A6" s="28"/>
      <c r="B6" s="31" t="s">
        <v>95</v>
      </c>
      <c r="C6" s="31" t="s">
        <v>97</v>
      </c>
      <c r="D6" s="32" t="s">
        <v>100</v>
      </c>
      <c r="E6" s="32" t="s">
        <v>109</v>
      </c>
      <c r="F6" s="33" t="s">
        <v>110</v>
      </c>
      <c r="G6" s="7"/>
      <c r="H6" s="7"/>
      <c r="I6" s="7"/>
      <c r="J6" s="7"/>
      <c r="K6" s="7"/>
      <c r="L6" s="7"/>
      <c r="M6" s="7"/>
    </row>
    <row r="7" spans="1:13" x14ac:dyDescent="0.25">
      <c r="A7" s="29" t="s">
        <v>58</v>
      </c>
      <c r="B7" s="13" t="str">
        <f>'1. Windows'!B3</f>
        <v>Laptops</v>
      </c>
      <c r="C7" s="110">
        <v>250000</v>
      </c>
      <c r="D7" s="79">
        <f>'1. Windows'!C10</f>
        <v>0</v>
      </c>
      <c r="E7" s="103">
        <f t="shared" ref="E7:E18" si="0">SUM(C7*D7)</f>
        <v>0</v>
      </c>
      <c r="F7" s="80">
        <f t="shared" ref="F7:F18" si="1">SUM(C7+E7)</f>
        <v>250000</v>
      </c>
      <c r="G7" s="7"/>
      <c r="H7" s="7"/>
      <c r="I7" s="7"/>
      <c r="J7" s="7"/>
      <c r="K7" s="7"/>
      <c r="L7" s="7"/>
      <c r="M7" s="7"/>
    </row>
    <row r="8" spans="1:13" x14ac:dyDescent="0.25">
      <c r="A8" s="30" t="s">
        <v>60</v>
      </c>
      <c r="B8" s="2" t="str">
        <f>'1. Windows'!B12</f>
        <v>Desktops</v>
      </c>
      <c r="C8" s="111">
        <v>250000</v>
      </c>
      <c r="D8" s="79">
        <f>'1. Windows'!C20</f>
        <v>0</v>
      </c>
      <c r="E8" s="103">
        <f t="shared" si="0"/>
        <v>0</v>
      </c>
      <c r="F8" s="80">
        <f t="shared" si="1"/>
        <v>250000</v>
      </c>
      <c r="G8" s="7"/>
      <c r="H8" s="7"/>
      <c r="I8" s="7"/>
      <c r="J8" s="7"/>
      <c r="K8" s="7"/>
      <c r="L8" s="7"/>
      <c r="M8" s="7"/>
    </row>
    <row r="9" spans="1:13" x14ac:dyDescent="0.25">
      <c r="A9" s="30" t="s">
        <v>117</v>
      </c>
      <c r="B9" s="2" t="str">
        <f>'1. Windows'!B22</f>
        <v>All-in one</v>
      </c>
      <c r="C9" s="111">
        <v>250000</v>
      </c>
      <c r="D9" s="79">
        <f>'1. Windows'!C30</f>
        <v>0</v>
      </c>
      <c r="E9" s="103">
        <f t="shared" si="0"/>
        <v>0</v>
      </c>
      <c r="F9" s="80">
        <f t="shared" si="1"/>
        <v>250000</v>
      </c>
      <c r="G9" s="7"/>
      <c r="H9" s="7"/>
      <c r="I9" s="7"/>
      <c r="J9" s="7"/>
      <c r="K9" s="7"/>
      <c r="L9" s="7"/>
      <c r="M9" s="7"/>
    </row>
    <row r="10" spans="1:13" x14ac:dyDescent="0.25">
      <c r="A10" s="30" t="s">
        <v>117</v>
      </c>
      <c r="B10" s="2" t="str">
        <f>'1. Windows'!B32</f>
        <v>Monitoren Desktop</v>
      </c>
      <c r="C10" s="111">
        <v>50000</v>
      </c>
      <c r="D10" s="79">
        <f>'1. Windows'!C39</f>
        <v>0</v>
      </c>
      <c r="E10" s="103">
        <f t="shared" si="0"/>
        <v>0</v>
      </c>
      <c r="F10" s="80">
        <f t="shared" si="1"/>
        <v>50000</v>
      </c>
      <c r="G10" s="7"/>
      <c r="H10" s="7"/>
      <c r="I10" s="7"/>
      <c r="J10" s="7"/>
      <c r="K10" s="7"/>
      <c r="L10" s="7"/>
      <c r="M10" s="7"/>
    </row>
    <row r="11" spans="1:13" x14ac:dyDescent="0.25">
      <c r="A11" s="30" t="s">
        <v>59</v>
      </c>
      <c r="B11" s="2" t="str">
        <f>'2. Apple'!B3</f>
        <v>iPads</v>
      </c>
      <c r="C11" s="111">
        <v>250000</v>
      </c>
      <c r="D11" s="79">
        <f>'2. Apple'!C10</f>
        <v>0</v>
      </c>
      <c r="E11" s="103">
        <f t="shared" si="0"/>
        <v>0</v>
      </c>
      <c r="F11" s="80">
        <f>SUM(C11-E11)</f>
        <v>250000</v>
      </c>
      <c r="G11" s="7"/>
      <c r="H11" s="7"/>
      <c r="I11" s="7"/>
      <c r="J11" s="7"/>
      <c r="K11" s="7"/>
      <c r="L11" s="7"/>
      <c r="M11" s="7"/>
    </row>
    <row r="12" spans="1:13" x14ac:dyDescent="0.25">
      <c r="A12" s="30" t="s">
        <v>106</v>
      </c>
      <c r="B12" s="2" t="str">
        <f>'2. Apple'!B12</f>
        <v>Macbooks</v>
      </c>
      <c r="C12" s="111">
        <v>50000</v>
      </c>
      <c r="D12" s="79">
        <f>'2. Apple'!C17</f>
        <v>0</v>
      </c>
      <c r="E12" s="103">
        <f t="shared" si="0"/>
        <v>0</v>
      </c>
      <c r="F12" s="80">
        <f>SUM(C12-E12)</f>
        <v>50000</v>
      </c>
      <c r="G12" s="7"/>
      <c r="H12" s="7"/>
      <c r="I12" s="7"/>
      <c r="J12" s="7"/>
      <c r="K12" s="7"/>
      <c r="L12" s="7"/>
      <c r="M12" s="7"/>
    </row>
    <row r="13" spans="1:13" x14ac:dyDescent="0.25">
      <c r="A13" s="30" t="s">
        <v>107</v>
      </c>
      <c r="B13" s="2" t="str">
        <f>'2. Apple'!B19</f>
        <v>Oplaadkasten iPads</v>
      </c>
      <c r="C13" s="111">
        <v>50000</v>
      </c>
      <c r="D13" s="79">
        <f>'2. Apple'!C28</f>
        <v>0</v>
      </c>
      <c r="E13" s="103">
        <f t="shared" si="0"/>
        <v>0</v>
      </c>
      <c r="F13" s="80">
        <f t="shared" si="1"/>
        <v>50000</v>
      </c>
      <c r="G13" s="7"/>
      <c r="H13" s="7"/>
      <c r="I13" s="7"/>
      <c r="J13" s="7"/>
      <c r="K13" s="7"/>
      <c r="L13" s="7"/>
      <c r="M13" s="7"/>
    </row>
    <row r="14" spans="1:13" x14ac:dyDescent="0.25">
      <c r="A14" s="30" t="s">
        <v>61</v>
      </c>
      <c r="B14" s="2" t="str">
        <f>'3. Netwerk apparatuur'!B3</f>
        <v>Switches</v>
      </c>
      <c r="C14" s="111">
        <v>100000</v>
      </c>
      <c r="D14" s="79">
        <f>'3. Netwerk apparatuur'!C8</f>
        <v>0</v>
      </c>
      <c r="E14" s="103">
        <f t="shared" si="0"/>
        <v>0</v>
      </c>
      <c r="F14" s="80">
        <f t="shared" si="1"/>
        <v>100000</v>
      </c>
      <c r="G14" s="7"/>
      <c r="H14" s="7"/>
      <c r="I14" s="7"/>
      <c r="J14" s="7"/>
      <c r="K14" s="7"/>
      <c r="L14" s="7"/>
      <c r="M14" s="7"/>
    </row>
    <row r="15" spans="1:13" x14ac:dyDescent="0.25">
      <c r="A15" s="30" t="s">
        <v>124</v>
      </c>
      <c r="B15" s="2" t="str">
        <f>'3. Netwerk apparatuur'!B10</f>
        <v>Firewall</v>
      </c>
      <c r="C15" s="111">
        <v>100000</v>
      </c>
      <c r="D15" s="79">
        <f>'3. Netwerk apparatuur'!C15</f>
        <v>0</v>
      </c>
      <c r="E15" s="103">
        <f t="shared" si="0"/>
        <v>0</v>
      </c>
      <c r="F15" s="80">
        <f t="shared" si="1"/>
        <v>100000</v>
      </c>
      <c r="G15" s="7"/>
      <c r="H15" s="7"/>
      <c r="I15" s="7"/>
      <c r="J15" s="7"/>
      <c r="K15" s="7"/>
      <c r="L15" s="7"/>
      <c r="M15" s="7"/>
    </row>
    <row r="16" spans="1:13" x14ac:dyDescent="0.25">
      <c r="A16" s="30" t="s">
        <v>125</v>
      </c>
      <c r="B16" s="2" t="str">
        <f>'3. Netwerk apparatuur'!B17</f>
        <v>Wi-Fi (Access Points)</v>
      </c>
      <c r="C16" s="111">
        <v>100000</v>
      </c>
      <c r="D16" s="79">
        <f>'3. Netwerk apparatuur'!C22</f>
        <v>0</v>
      </c>
      <c r="E16" s="103">
        <f t="shared" si="0"/>
        <v>0</v>
      </c>
      <c r="F16" s="80">
        <f t="shared" si="1"/>
        <v>100000</v>
      </c>
      <c r="G16" s="7"/>
      <c r="H16" s="7"/>
      <c r="I16" s="7"/>
      <c r="J16" s="7"/>
      <c r="K16" s="7"/>
      <c r="L16" s="7"/>
      <c r="M16" s="7"/>
    </row>
    <row r="17" spans="1:13" x14ac:dyDescent="0.25">
      <c r="A17" s="30" t="s">
        <v>136</v>
      </c>
      <c r="B17" s="2" t="str">
        <f>'3. Netwerk apparatuur'!B24</f>
        <v>Servers en Storage</v>
      </c>
      <c r="C17" s="111">
        <v>100000</v>
      </c>
      <c r="D17" s="79">
        <f>'3. Netwerk apparatuur'!C29</f>
        <v>0</v>
      </c>
      <c r="E17" s="103">
        <f t="shared" si="0"/>
        <v>0</v>
      </c>
      <c r="F17" s="80">
        <f t="shared" si="1"/>
        <v>100000</v>
      </c>
      <c r="G17" s="7"/>
      <c r="H17" s="7"/>
      <c r="I17" s="7"/>
      <c r="J17" s="7"/>
      <c r="K17" s="7"/>
      <c r="L17" s="7"/>
      <c r="M17" s="7"/>
    </row>
    <row r="18" spans="1:13" x14ac:dyDescent="0.25">
      <c r="A18" s="30" t="s">
        <v>62</v>
      </c>
      <c r="B18" s="2" t="str">
        <f>'4. Accessoires'!B3</f>
        <v>Accessoires</v>
      </c>
      <c r="C18" s="111">
        <v>50000</v>
      </c>
      <c r="D18" s="79">
        <f>'4. Accessoires'!B7</f>
        <v>0</v>
      </c>
      <c r="E18" s="103">
        <f t="shared" si="0"/>
        <v>0</v>
      </c>
      <c r="F18" s="80">
        <f t="shared" si="1"/>
        <v>50000</v>
      </c>
      <c r="G18" s="7"/>
      <c r="H18" s="7"/>
      <c r="I18" s="7"/>
      <c r="J18" s="7"/>
      <c r="K18" s="7"/>
      <c r="L18" s="7"/>
      <c r="M18" s="7"/>
    </row>
    <row r="19" spans="1:13" ht="15.75" x14ac:dyDescent="0.25">
      <c r="A19" s="28"/>
      <c r="B19" s="31" t="s">
        <v>96</v>
      </c>
      <c r="C19" s="31"/>
      <c r="D19" s="32"/>
      <c r="E19" s="32"/>
      <c r="F19" s="33" t="s">
        <v>110</v>
      </c>
      <c r="G19" s="7"/>
      <c r="H19" s="7"/>
      <c r="I19" s="7"/>
      <c r="J19" s="7"/>
      <c r="K19" s="7"/>
      <c r="L19" s="7"/>
      <c r="M19" s="7"/>
    </row>
    <row r="20" spans="1:13" x14ac:dyDescent="0.25">
      <c r="A20" s="30" t="s">
        <v>63</v>
      </c>
      <c r="B20" s="2" t="str">
        <f>'5. Reparatietarieven'!B3</f>
        <v>Reparatietarieven</v>
      </c>
      <c r="C20" s="81"/>
      <c r="D20" s="82"/>
      <c r="E20" s="82"/>
      <c r="F20" s="80">
        <f>'5. Reparatietarieven'!E8</f>
        <v>10000</v>
      </c>
      <c r="G20" s="7"/>
      <c r="H20" s="7"/>
      <c r="I20" s="7"/>
      <c r="J20" s="7"/>
      <c r="K20" s="7"/>
      <c r="L20" s="7"/>
      <c r="M20" s="7"/>
    </row>
    <row r="21" spans="1:13" x14ac:dyDescent="0.25">
      <c r="A21" s="30" t="s">
        <v>137</v>
      </c>
      <c r="B21" s="2" t="str">
        <f>'6. Overige diensten'!B3</f>
        <v>Overige diensten</v>
      </c>
      <c r="C21" s="81"/>
      <c r="D21" s="83"/>
      <c r="E21" s="83"/>
      <c r="F21" s="80">
        <f>'6. Overige diensten'!E8</f>
        <v>0</v>
      </c>
      <c r="G21" s="7"/>
      <c r="H21" s="7"/>
      <c r="I21" s="7"/>
      <c r="J21" s="7"/>
      <c r="K21" s="7"/>
      <c r="L21" s="7"/>
      <c r="M21" s="7"/>
    </row>
    <row r="22" spans="1:13" x14ac:dyDescent="0.25">
      <c r="A22" s="7"/>
      <c r="B22" s="7"/>
      <c r="C22" s="14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8.75" x14ac:dyDescent="0.3">
      <c r="A23" s="7"/>
      <c r="B23" s="7"/>
      <c r="C23" s="7"/>
      <c r="D23" s="34" t="s">
        <v>108</v>
      </c>
      <c r="E23" s="34"/>
      <c r="F23" s="35">
        <f>SUM(F7:F18)+F20+F21</f>
        <v>1610000</v>
      </c>
      <c r="G23" s="7"/>
      <c r="H23" s="7"/>
      <c r="I23" s="7"/>
      <c r="J23" s="7"/>
      <c r="K23" s="7"/>
      <c r="L23" s="7"/>
      <c r="M23" s="7"/>
    </row>
    <row r="24" spans="1:13" hidden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8.75" x14ac:dyDescent="0.3">
      <c r="A25" s="7"/>
      <c r="B25" s="7"/>
      <c r="C25" s="7"/>
      <c r="D25" s="10"/>
      <c r="E25" s="10"/>
      <c r="F25" s="11"/>
      <c r="G25" s="7"/>
      <c r="H25" s="7"/>
      <c r="I25" s="7"/>
      <c r="J25" s="7"/>
      <c r="K25" s="7"/>
      <c r="L25" s="7"/>
      <c r="M25" s="7"/>
    </row>
    <row r="26" spans="1:1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5">
      <c r="A30" s="7"/>
      <c r="B30" s="7"/>
      <c r="C30" s="7"/>
      <c r="D30" s="7"/>
      <c r="E30" s="7"/>
      <c r="F30" s="7" t="s">
        <v>65</v>
      </c>
      <c r="G30" s="7"/>
      <c r="H30" s="7"/>
      <c r="I30" s="7"/>
      <c r="J30" s="7"/>
      <c r="K30" s="7"/>
      <c r="L30" s="7"/>
      <c r="M30" s="7"/>
    </row>
    <row r="31" spans="1:13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7"/>
      <c r="B35" s="3" t="s">
        <v>65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s="7" customFormat="1" x14ac:dyDescent="0.25"/>
    <row r="44" spans="1:13" s="7" customFormat="1" x14ac:dyDescent="0.25"/>
    <row r="45" spans="1:13" s="7" customFormat="1" x14ac:dyDescent="0.25"/>
    <row r="46" spans="1:13" s="7" customFormat="1" x14ac:dyDescent="0.25"/>
    <row r="47" spans="1:13" s="7" customFormat="1" x14ac:dyDescent="0.25"/>
    <row r="48" spans="1:13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</sheetData>
  <sheetProtection algorithmName="SHA-512" hashValue="GlYrKJbo4SHA1ts0AKdxCx95hFtnmj9JxXuTtEy3s0vNNor23KLG25ihW5g/7Mkl/JaSSvXgK3XtyW2APfKZYQ==" saltValue="LNDQifGBgOxm32HpAqzPfg==" spinCount="100000" sheet="1" objects="1" scenarios="1"/>
  <mergeCells count="1">
    <mergeCell ref="B1:F1"/>
  </mergeCells>
  <phoneticPr fontId="17" type="noConversion"/>
  <pageMargins left="0.7" right="0.7" top="0.75" bottom="0.75" header="0.3" footer="0.3"/>
  <pageSetup paperSize="9" orientation="landscape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P161"/>
  <sheetViews>
    <sheetView zoomScale="90" zoomScaleNormal="90" workbookViewId="0">
      <selection activeCell="D48" sqref="D48"/>
    </sheetView>
  </sheetViews>
  <sheetFormatPr defaultRowHeight="15" x14ac:dyDescent="0.25"/>
  <cols>
    <col min="1" max="1" width="4.5703125" bestFit="1" customWidth="1"/>
    <col min="2" max="2" width="39" bestFit="1" customWidth="1"/>
    <col min="3" max="3" width="64.7109375" bestFit="1" customWidth="1"/>
    <col min="4" max="4" width="69.140625" customWidth="1"/>
  </cols>
  <sheetData>
    <row r="1" spans="1:16" ht="23.25" x14ac:dyDescent="0.35">
      <c r="A1" s="37"/>
      <c r="B1" s="115" t="s">
        <v>105</v>
      </c>
      <c r="C1" s="11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s="3" customFormat="1" ht="23.25" x14ac:dyDescent="0.35">
      <c r="A2" s="95"/>
      <c r="B2" s="96"/>
      <c r="C2" s="97"/>
    </row>
    <row r="3" spans="1:16" ht="23.25" x14ac:dyDescent="0.35">
      <c r="A3" s="38" t="s">
        <v>58</v>
      </c>
      <c r="B3" s="89" t="s">
        <v>66</v>
      </c>
      <c r="C3" s="4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25">
      <c r="A4" s="29"/>
      <c r="B4" s="88" t="s">
        <v>1</v>
      </c>
      <c r="C4" s="41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30" x14ac:dyDescent="0.25">
      <c r="A5" s="42"/>
      <c r="B5" s="2" t="s">
        <v>30</v>
      </c>
      <c r="C5" s="8" t="s">
        <v>73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x14ac:dyDescent="0.25">
      <c r="A6" s="42"/>
      <c r="B6" s="2" t="s">
        <v>3</v>
      </c>
      <c r="C6" s="8" t="s">
        <v>139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x14ac:dyDescent="0.25">
      <c r="A7" s="42"/>
      <c r="B7" s="2" t="s">
        <v>41</v>
      </c>
      <c r="C7" s="8" t="s">
        <v>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x14ac:dyDescent="0.25">
      <c r="A8" s="42"/>
      <c r="B8" s="9" t="s">
        <v>6</v>
      </c>
      <c r="C8" s="92" t="s">
        <v>33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18.75" x14ac:dyDescent="0.3">
      <c r="A9" s="43"/>
      <c r="B9" s="47" t="s">
        <v>34</v>
      </c>
      <c r="C9" s="9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ht="21" x14ac:dyDescent="0.35">
      <c r="A10" s="45"/>
      <c r="B10" s="2" t="s">
        <v>0</v>
      </c>
      <c r="C10" s="9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3.25" x14ac:dyDescent="0.35">
      <c r="A12" s="38" t="s">
        <v>60</v>
      </c>
      <c r="B12" s="89" t="s">
        <v>67</v>
      </c>
      <c r="C12" s="4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29"/>
      <c r="B13" s="88" t="s">
        <v>1</v>
      </c>
      <c r="C13" s="41" t="s">
        <v>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42"/>
      <c r="B14" s="2" t="s">
        <v>30</v>
      </c>
      <c r="C14" s="8" t="s">
        <v>43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42"/>
      <c r="B15" s="2" t="s">
        <v>3</v>
      </c>
      <c r="C15" s="8" t="s">
        <v>139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42"/>
      <c r="B16" s="2" t="s">
        <v>41</v>
      </c>
      <c r="C16" s="59" t="s">
        <v>82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42"/>
      <c r="B17" s="2" t="s">
        <v>31</v>
      </c>
      <c r="C17" s="8" t="s">
        <v>32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42"/>
      <c r="B18" s="9" t="s">
        <v>6</v>
      </c>
      <c r="C18" s="92" t="s">
        <v>33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8.75" x14ac:dyDescent="0.3">
      <c r="A19" s="43"/>
      <c r="B19" s="47" t="s">
        <v>42</v>
      </c>
      <c r="C19" s="9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1" x14ac:dyDescent="0.35">
      <c r="A20" s="45"/>
      <c r="B20" s="2" t="s">
        <v>0</v>
      </c>
      <c r="C20" s="9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23.25" x14ac:dyDescent="0.35">
      <c r="A22" s="38" t="s">
        <v>117</v>
      </c>
      <c r="B22" s="89" t="s">
        <v>141</v>
      </c>
      <c r="C22" s="4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29"/>
      <c r="B23" s="88" t="s">
        <v>1</v>
      </c>
      <c r="C23" s="41" t="s">
        <v>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42"/>
      <c r="B24" s="2" t="s">
        <v>30</v>
      </c>
      <c r="C24" s="8" t="s">
        <v>142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42"/>
      <c r="B25" s="2" t="s">
        <v>3</v>
      </c>
      <c r="C25" s="8" t="s">
        <v>139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42"/>
      <c r="B26" s="2" t="s">
        <v>41</v>
      </c>
      <c r="C26" s="59" t="s">
        <v>82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42"/>
      <c r="B27" s="2" t="s">
        <v>31</v>
      </c>
      <c r="C27" s="8" t="s">
        <v>32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42"/>
      <c r="B28" s="9" t="s">
        <v>6</v>
      </c>
      <c r="C28" s="92" t="s">
        <v>33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8.75" x14ac:dyDescent="0.3">
      <c r="A29" s="43"/>
      <c r="B29" s="47" t="s">
        <v>42</v>
      </c>
      <c r="C29" s="9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21" x14ac:dyDescent="0.35">
      <c r="A30" s="45"/>
      <c r="B30" s="2" t="s">
        <v>0</v>
      </c>
      <c r="C30" s="9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3.25" x14ac:dyDescent="0.35">
      <c r="A32" s="48" t="s">
        <v>140</v>
      </c>
      <c r="B32" s="49" t="s">
        <v>68</v>
      </c>
      <c r="C32" s="6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29"/>
      <c r="B33" s="88" t="s">
        <v>1</v>
      </c>
      <c r="C33" s="41" t="s">
        <v>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42"/>
      <c r="B34" s="2" t="s">
        <v>35</v>
      </c>
      <c r="C34" s="8" t="s">
        <v>72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42"/>
      <c r="B35" s="2" t="s">
        <v>41</v>
      </c>
      <c r="C35" s="8" t="s">
        <v>82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42"/>
      <c r="B36" s="2" t="s">
        <v>36</v>
      </c>
      <c r="C36" s="8" t="s">
        <v>76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42"/>
      <c r="B37" s="2" t="s">
        <v>37</v>
      </c>
      <c r="C37" s="8" t="s">
        <v>38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8.75" x14ac:dyDescent="0.3">
      <c r="A38" s="43"/>
      <c r="B38" s="47" t="s">
        <v>39</v>
      </c>
      <c r="C38" s="9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21" x14ac:dyDescent="0.35">
      <c r="A39" s="45"/>
      <c r="B39" s="2" t="s">
        <v>0</v>
      </c>
      <c r="C39" s="9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</sheetData>
  <sheetProtection algorithmName="SHA-512" hashValue="Zcxl44iyTF/HhkF2N3jRxLVWSCErnjqvNSroTYPZu0BY4q89TUi9YLdpcjfe8gdV6oPAVnHFvCkf8Kf3FZJXjw==" saltValue="bFT324DKJiEGm7Mz3MylGw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2E76B"/>
  </sheetPr>
  <dimension ref="A1:BC67"/>
  <sheetViews>
    <sheetView zoomScale="80" zoomScaleNormal="80" workbookViewId="0">
      <selection activeCell="F26" sqref="F26"/>
    </sheetView>
  </sheetViews>
  <sheetFormatPr defaultRowHeight="15" x14ac:dyDescent="0.25"/>
  <cols>
    <col min="1" max="1" width="5.28515625" customWidth="1"/>
    <col min="2" max="2" width="39" bestFit="1" customWidth="1"/>
    <col min="3" max="3" width="72.7109375" bestFit="1" customWidth="1"/>
    <col min="4" max="4" width="34.42578125" customWidth="1"/>
    <col min="17" max="55" width="9.140625" style="3"/>
  </cols>
  <sheetData>
    <row r="1" spans="1:16" ht="23.25" x14ac:dyDescent="0.35">
      <c r="A1" s="37"/>
      <c r="B1" s="115" t="s">
        <v>103</v>
      </c>
      <c r="C1" s="11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3" customFormat="1" ht="23.25" x14ac:dyDescent="0.35">
      <c r="A2" s="95"/>
      <c r="B2" s="96"/>
      <c r="C2" s="97"/>
    </row>
    <row r="3" spans="1:16" ht="32.25" customHeight="1" x14ac:dyDescent="0.35">
      <c r="A3" s="38" t="s">
        <v>59</v>
      </c>
      <c r="B3" s="89" t="s">
        <v>44</v>
      </c>
      <c r="C3" s="4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29"/>
      <c r="B4" s="88" t="s">
        <v>1</v>
      </c>
      <c r="C4" s="41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30" x14ac:dyDescent="0.25">
      <c r="A5" s="93"/>
      <c r="B5" s="60" t="s">
        <v>45</v>
      </c>
      <c r="C5" s="8" t="s">
        <v>46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A6" s="93"/>
      <c r="B6" s="60" t="s">
        <v>47</v>
      </c>
      <c r="C6" s="4" t="s">
        <v>94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93"/>
      <c r="B7" s="60" t="s">
        <v>48</v>
      </c>
      <c r="C7" s="4" t="s">
        <v>49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93"/>
      <c r="B8" s="2" t="s">
        <v>118</v>
      </c>
      <c r="C8" s="4" t="s">
        <v>119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8.75" x14ac:dyDescent="0.3">
      <c r="A9" s="62"/>
      <c r="B9" s="90" t="s">
        <v>50</v>
      </c>
      <c r="C9" s="4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1" x14ac:dyDescent="0.35">
      <c r="A10" s="46"/>
      <c r="B10" s="87" t="s">
        <v>101</v>
      </c>
      <c r="C10" s="9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3.25" x14ac:dyDescent="0.35">
      <c r="A12" s="38" t="s">
        <v>106</v>
      </c>
      <c r="B12" s="89" t="s">
        <v>102</v>
      </c>
      <c r="C12" s="4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29"/>
      <c r="B13" s="88" t="s">
        <v>1</v>
      </c>
      <c r="C13" s="41" t="s">
        <v>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x14ac:dyDescent="0.25">
      <c r="A14" s="93"/>
      <c r="B14" s="60" t="s">
        <v>45</v>
      </c>
      <c r="C14" s="8" t="s">
        <v>104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93"/>
      <c r="B15" s="60" t="s">
        <v>48</v>
      </c>
      <c r="C15" s="4" t="s">
        <v>49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8.75" x14ac:dyDescent="0.3">
      <c r="A16" s="62"/>
      <c r="B16" s="90" t="s">
        <v>50</v>
      </c>
      <c r="C16" s="40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1" x14ac:dyDescent="0.35">
      <c r="A17" s="46"/>
      <c r="B17" s="87" t="s">
        <v>101</v>
      </c>
      <c r="C17" s="9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23.25" x14ac:dyDescent="0.35">
      <c r="A19" s="48" t="s">
        <v>107</v>
      </c>
      <c r="B19" s="49" t="s">
        <v>69</v>
      </c>
      <c r="C19" s="5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29"/>
      <c r="B20" s="51" t="s">
        <v>1</v>
      </c>
      <c r="C20" s="52" t="s">
        <v>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94"/>
      <c r="B21" t="s">
        <v>4</v>
      </c>
      <c r="C21" s="12" t="s">
        <v>51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94"/>
      <c r="B22" s="61" t="s">
        <v>5</v>
      </c>
      <c r="C22" s="5" t="s">
        <v>52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94"/>
      <c r="B23" s="61" t="s">
        <v>53</v>
      </c>
      <c r="C23" s="5" t="s">
        <v>70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94"/>
      <c r="B24" s="61" t="s">
        <v>6</v>
      </c>
      <c r="C24" s="5" t="s">
        <v>54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x14ac:dyDescent="0.25">
      <c r="A25" s="94"/>
      <c r="B25" s="61" t="s">
        <v>7</v>
      </c>
      <c r="C25" s="6" t="s">
        <v>55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94"/>
      <c r="B26" s="61" t="s">
        <v>8</v>
      </c>
      <c r="C26" s="5" t="s">
        <v>71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8.75" x14ac:dyDescent="0.3">
      <c r="A27" s="62"/>
      <c r="B27" s="90" t="s">
        <v>9</v>
      </c>
      <c r="C27" s="4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3.25" x14ac:dyDescent="0.35">
      <c r="A28" s="46"/>
      <c r="B28" s="64" t="s">
        <v>56</v>
      </c>
      <c r="C28" s="9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3" t="s">
        <v>57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3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3" x14ac:dyDescent="0.25">
      <c r="A65" s="3"/>
      <c r="B65" s="3"/>
      <c r="C65" s="3"/>
    </row>
    <row r="66" spans="1:3" x14ac:dyDescent="0.25">
      <c r="A66" s="3"/>
      <c r="B66" s="3"/>
      <c r="C66" s="3"/>
    </row>
    <row r="67" spans="1:3" x14ac:dyDescent="0.25">
      <c r="A67" s="3"/>
      <c r="B67" s="3"/>
      <c r="C67" s="3"/>
    </row>
  </sheetData>
  <sheetProtection algorithmName="SHA-512" hashValue="c+QwDSXKcujhavePVmDW+UnfKesGD988q49eEPibPiVBpYex6hdFadePPUWqeXbKFwQrL4IH9ZDyXY3u2i3ZJw==" saltValue="Mw7uszJUT3h+q0jZ8YZWJw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72D9-9EF8-4EEB-99FB-0F78DD752A5C}">
  <sheetPr>
    <tabColor rgb="FFC2E76B"/>
  </sheetPr>
  <dimension ref="A1:BW110"/>
  <sheetViews>
    <sheetView zoomScale="90" zoomScaleNormal="90" workbookViewId="0">
      <selection activeCell="D8" sqref="D8"/>
    </sheetView>
  </sheetViews>
  <sheetFormatPr defaultRowHeight="15" x14ac:dyDescent="0.25"/>
  <cols>
    <col min="1" max="1" width="4.5703125" bestFit="1" customWidth="1"/>
    <col min="2" max="2" width="39" bestFit="1" customWidth="1"/>
    <col min="3" max="3" width="68.7109375" customWidth="1"/>
    <col min="4" max="4" width="69.140625" style="3" customWidth="1"/>
    <col min="5" max="75" width="9.140625" style="3"/>
  </cols>
  <sheetData>
    <row r="1" spans="1:3" ht="23.25" x14ac:dyDescent="0.35">
      <c r="A1" s="37"/>
      <c r="B1" s="115" t="s">
        <v>120</v>
      </c>
      <c r="C1" s="116"/>
    </row>
    <row r="2" spans="1:3" s="3" customFormat="1" ht="23.25" x14ac:dyDescent="0.35">
      <c r="A2" s="95"/>
      <c r="B2" s="96"/>
      <c r="C2" s="97"/>
    </row>
    <row r="3" spans="1:3" ht="23.25" x14ac:dyDescent="0.35">
      <c r="A3" s="38" t="s">
        <v>61</v>
      </c>
      <c r="B3" s="89" t="s">
        <v>121</v>
      </c>
      <c r="C3" s="40"/>
    </row>
    <row r="4" spans="1:3" x14ac:dyDescent="0.25">
      <c r="A4" s="29"/>
      <c r="B4" s="88" t="s">
        <v>1</v>
      </c>
      <c r="C4" s="41" t="s">
        <v>2</v>
      </c>
    </row>
    <row r="5" spans="1:3" x14ac:dyDescent="0.25">
      <c r="A5" s="42"/>
      <c r="B5" s="2" t="s">
        <v>3</v>
      </c>
      <c r="C5" s="8" t="s">
        <v>128</v>
      </c>
    </row>
    <row r="6" spans="1:3" ht="90" x14ac:dyDescent="0.25">
      <c r="A6" s="42"/>
      <c r="B6" s="2" t="s">
        <v>41</v>
      </c>
      <c r="C6" s="8" t="s">
        <v>127</v>
      </c>
    </row>
    <row r="7" spans="1:3" ht="18.75" x14ac:dyDescent="0.3">
      <c r="A7" s="43"/>
      <c r="B7" s="47" t="s">
        <v>129</v>
      </c>
      <c r="C7" s="91"/>
    </row>
    <row r="8" spans="1:3" ht="21" x14ac:dyDescent="0.35">
      <c r="A8" s="45"/>
      <c r="B8" s="2" t="s">
        <v>0</v>
      </c>
      <c r="C8" s="99"/>
    </row>
    <row r="9" spans="1:3" x14ac:dyDescent="0.25">
      <c r="A9" s="3"/>
      <c r="B9" s="3"/>
      <c r="C9" s="3"/>
    </row>
    <row r="10" spans="1:3" ht="23.25" x14ac:dyDescent="0.35">
      <c r="A10" s="38" t="s">
        <v>124</v>
      </c>
      <c r="B10" s="89" t="s">
        <v>122</v>
      </c>
      <c r="C10" s="40"/>
    </row>
    <row r="11" spans="1:3" x14ac:dyDescent="0.25">
      <c r="A11" s="29"/>
      <c r="B11" s="88" t="s">
        <v>1</v>
      </c>
      <c r="C11" s="41" t="s">
        <v>2</v>
      </c>
    </row>
    <row r="12" spans="1:3" x14ac:dyDescent="0.25">
      <c r="A12" s="42"/>
      <c r="B12" s="2" t="s">
        <v>3</v>
      </c>
      <c r="C12" s="8" t="s">
        <v>128</v>
      </c>
    </row>
    <row r="13" spans="1:3" ht="60" x14ac:dyDescent="0.25">
      <c r="A13" s="42"/>
      <c r="B13" s="2" t="s">
        <v>41</v>
      </c>
      <c r="C13" s="8" t="s">
        <v>131</v>
      </c>
    </row>
    <row r="14" spans="1:3" ht="18.75" x14ac:dyDescent="0.3">
      <c r="A14" s="43"/>
      <c r="B14" s="47" t="s">
        <v>130</v>
      </c>
      <c r="C14" s="91"/>
    </row>
    <row r="15" spans="1:3" ht="21" x14ac:dyDescent="0.35">
      <c r="A15" s="45"/>
      <c r="B15" s="2" t="s">
        <v>0</v>
      </c>
      <c r="C15" s="99"/>
    </row>
    <row r="16" spans="1:3" x14ac:dyDescent="0.25">
      <c r="A16" s="3"/>
      <c r="B16" s="3"/>
      <c r="C16" s="3"/>
    </row>
    <row r="17" spans="1:3" ht="23.25" x14ac:dyDescent="0.35">
      <c r="A17" s="48" t="s">
        <v>125</v>
      </c>
      <c r="B17" s="49" t="s">
        <v>123</v>
      </c>
      <c r="C17" s="63"/>
    </row>
    <row r="18" spans="1:3" x14ac:dyDescent="0.25">
      <c r="A18" s="29"/>
      <c r="B18" s="88" t="s">
        <v>1</v>
      </c>
      <c r="C18" s="41" t="s">
        <v>2</v>
      </c>
    </row>
    <row r="19" spans="1:3" x14ac:dyDescent="0.25">
      <c r="A19" s="42"/>
      <c r="B19" s="2" t="s">
        <v>3</v>
      </c>
      <c r="C19" s="8" t="s">
        <v>128</v>
      </c>
    </row>
    <row r="20" spans="1:3" ht="105" x14ac:dyDescent="0.25">
      <c r="A20" s="42"/>
      <c r="B20" s="2" t="s">
        <v>41</v>
      </c>
      <c r="C20" s="8" t="s">
        <v>132</v>
      </c>
    </row>
    <row r="21" spans="1:3" ht="18.75" x14ac:dyDescent="0.3">
      <c r="A21" s="43"/>
      <c r="B21" s="47" t="s">
        <v>134</v>
      </c>
      <c r="C21" s="91"/>
    </row>
    <row r="22" spans="1:3" ht="21" x14ac:dyDescent="0.35">
      <c r="A22" s="45"/>
      <c r="B22" s="2" t="s">
        <v>0</v>
      </c>
      <c r="C22" s="99"/>
    </row>
    <row r="23" spans="1:3" x14ac:dyDescent="0.25">
      <c r="A23" s="3"/>
      <c r="B23" s="3"/>
      <c r="C23" s="3"/>
    </row>
    <row r="24" spans="1:3" ht="23.25" x14ac:dyDescent="0.35">
      <c r="A24" s="48" t="s">
        <v>136</v>
      </c>
      <c r="B24" s="49" t="s">
        <v>126</v>
      </c>
      <c r="C24" s="63"/>
    </row>
    <row r="25" spans="1:3" x14ac:dyDescent="0.25">
      <c r="A25" s="29"/>
      <c r="B25" s="88" t="s">
        <v>1</v>
      </c>
      <c r="C25" s="41" t="s">
        <v>2</v>
      </c>
    </row>
    <row r="26" spans="1:3" x14ac:dyDescent="0.25">
      <c r="A26" s="42"/>
      <c r="B26" s="2" t="s">
        <v>3</v>
      </c>
      <c r="C26" s="8" t="s">
        <v>128</v>
      </c>
    </row>
    <row r="27" spans="1:3" ht="75" x14ac:dyDescent="0.25">
      <c r="A27" s="42"/>
      <c r="B27" s="2" t="s">
        <v>41</v>
      </c>
      <c r="C27" s="8" t="s">
        <v>133</v>
      </c>
    </row>
    <row r="28" spans="1:3" ht="18.75" x14ac:dyDescent="0.3">
      <c r="A28" s="43"/>
      <c r="B28" s="47" t="s">
        <v>135</v>
      </c>
      <c r="C28" s="91"/>
    </row>
    <row r="29" spans="1:3" ht="21" x14ac:dyDescent="0.35">
      <c r="A29" s="45"/>
      <c r="B29" s="2" t="s">
        <v>0</v>
      </c>
      <c r="C29" s="99"/>
    </row>
    <row r="30" spans="1:3" s="3" customFormat="1" x14ac:dyDescent="0.25"/>
    <row r="31" spans="1:3" s="3" customFormat="1" x14ac:dyDescent="0.25"/>
    <row r="32" spans="1:3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</sheetData>
  <sheetProtection algorithmName="SHA-512" hashValue="DyvC8sQVFzYM9/GbT76ezx6cjXk4EYM11KLB5Ru8DtW8pgSMogHrCFdINU7lu7tZ1UhpXuiXei248bF2KLrEWg==" saltValue="fv1AlM7x+qx9v+BctQj8ow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2E76B"/>
  </sheetPr>
  <dimension ref="A1:AT116"/>
  <sheetViews>
    <sheetView zoomScale="80" zoomScaleNormal="80" workbookViewId="0">
      <selection activeCell="C11" sqref="C11"/>
    </sheetView>
  </sheetViews>
  <sheetFormatPr defaultRowHeight="15" x14ac:dyDescent="0.25"/>
  <cols>
    <col min="1" max="1" width="6.140625" customWidth="1"/>
    <col min="2" max="2" width="86" bestFit="1" customWidth="1"/>
    <col min="3" max="3" width="69.140625" customWidth="1"/>
    <col min="16" max="46" width="9.140625" style="3"/>
  </cols>
  <sheetData>
    <row r="1" spans="1:15" ht="23.25" x14ac:dyDescent="0.35">
      <c r="A1" s="37"/>
      <c r="B1" s="86" t="s">
        <v>64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3" customFormat="1" ht="23.25" x14ac:dyDescent="0.35">
      <c r="A2" s="95"/>
      <c r="B2" s="96"/>
    </row>
    <row r="3" spans="1:15" ht="23.25" x14ac:dyDescent="0.35">
      <c r="A3" s="48" t="s">
        <v>62</v>
      </c>
      <c r="B3" s="100" t="s">
        <v>64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60" x14ac:dyDescent="0.25">
      <c r="A4" s="43"/>
      <c r="B4" s="66" t="s">
        <v>138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3" customHeight="1" x14ac:dyDescent="0.25">
      <c r="A5" s="43"/>
      <c r="B5" s="8" t="s">
        <v>75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8.75" customHeight="1" x14ac:dyDescent="0.3">
      <c r="A6" s="43"/>
      <c r="B6" s="101" t="s">
        <v>74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" customHeight="1" x14ac:dyDescent="0.35">
      <c r="A7" s="45"/>
      <c r="B7" s="10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3" customFormat="1" x14ac:dyDescent="0.25"/>
    <row r="35" spans="1:15" s="3" customFormat="1" x14ac:dyDescent="0.25"/>
    <row r="36" spans="1:15" s="3" customFormat="1" x14ac:dyDescent="0.25"/>
    <row r="37" spans="1:15" s="3" customFormat="1" x14ac:dyDescent="0.25"/>
    <row r="38" spans="1:15" s="3" customFormat="1" x14ac:dyDescent="0.25"/>
    <row r="39" spans="1:15" s="3" customFormat="1" x14ac:dyDescent="0.25"/>
    <row r="40" spans="1:15" s="3" customFormat="1" x14ac:dyDescent="0.25"/>
    <row r="41" spans="1:15" s="3" customFormat="1" x14ac:dyDescent="0.25"/>
    <row r="42" spans="1:15" s="3" customFormat="1" x14ac:dyDescent="0.25"/>
    <row r="43" spans="1:15" s="3" customFormat="1" x14ac:dyDescent="0.25"/>
    <row r="44" spans="1:15" s="3" customFormat="1" x14ac:dyDescent="0.25"/>
    <row r="45" spans="1:15" s="3" customFormat="1" x14ac:dyDescent="0.25"/>
    <row r="46" spans="1:15" s="3" customFormat="1" x14ac:dyDescent="0.25"/>
    <row r="47" spans="1:15" s="3" customFormat="1" x14ac:dyDescent="0.25"/>
    <row r="48" spans="1:15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</sheetData>
  <sheetProtection algorithmName="SHA-512" hashValue="FBrD2BrbrQglIN+iwz4RM0jDHqn7cWSlprCp9cz20wXtfLUYseB7mgJpyFtmIPI1ldVe7eTQlkSfReh/Hfa5Cw==" saltValue="uVeTXyX8orc2hj/wgGkLX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0C29-8746-4F5C-A86D-2E4E5CF13EE5}">
  <sheetPr>
    <tabColor rgb="FFC2E76B"/>
  </sheetPr>
  <dimension ref="A1:AO110"/>
  <sheetViews>
    <sheetView zoomScale="90" zoomScaleNormal="90" workbookViewId="0">
      <pane ySplit="2" topLeftCell="A3" activePane="bottomLeft" state="frozen"/>
      <selection activeCell="C33" sqref="C33"/>
      <selection pane="bottomLeft" activeCell="D7" activeCellId="1" sqref="D4:D5 D7"/>
    </sheetView>
  </sheetViews>
  <sheetFormatPr defaultColWidth="9.140625" defaultRowHeight="15" x14ac:dyDescent="0.25"/>
  <cols>
    <col min="1" max="1" width="6.140625" customWidth="1"/>
    <col min="2" max="2" width="39" bestFit="1" customWidth="1"/>
    <col min="3" max="3" width="40.28515625" bestFit="1" customWidth="1"/>
    <col min="4" max="4" width="28" customWidth="1"/>
    <col min="5" max="5" width="30.42578125" customWidth="1"/>
    <col min="17" max="41" width="9.140625" style="3"/>
  </cols>
  <sheetData>
    <row r="1" spans="1:41" ht="23.25" x14ac:dyDescent="0.35">
      <c r="A1" s="117" t="s">
        <v>83</v>
      </c>
      <c r="B1" s="118"/>
      <c r="C1" s="118"/>
      <c r="D1" s="118"/>
      <c r="E1" s="118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2" customHeight="1" x14ac:dyDescent="0.25">
      <c r="A2" s="3"/>
      <c r="B2" s="3"/>
      <c r="C2" s="6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72" customFormat="1" ht="15.75" x14ac:dyDescent="0.25">
      <c r="A3" s="68" t="s">
        <v>63</v>
      </c>
      <c r="B3" s="69" t="s">
        <v>83</v>
      </c>
      <c r="C3" s="70" t="s">
        <v>84</v>
      </c>
      <c r="D3" s="70" t="s">
        <v>85</v>
      </c>
      <c r="E3" s="70" t="s">
        <v>86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41" x14ac:dyDescent="0.25">
      <c r="A4" s="39"/>
      <c r="B4" s="66" t="s">
        <v>87</v>
      </c>
      <c r="C4" s="5">
        <v>50</v>
      </c>
      <c r="D4" s="73"/>
      <c r="E4" s="104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25">
      <c r="A5" s="39"/>
      <c r="B5" s="66" t="s">
        <v>88</v>
      </c>
      <c r="C5" s="5">
        <v>50</v>
      </c>
      <c r="D5" s="73"/>
      <c r="E5" s="104">
        <f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ht="15.75" x14ac:dyDescent="0.25">
      <c r="A6" s="39"/>
      <c r="B6" s="30"/>
      <c r="C6" s="70" t="s">
        <v>89</v>
      </c>
      <c r="D6" s="30" t="s">
        <v>0</v>
      </c>
      <c r="E6" s="74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41" x14ac:dyDescent="0.25">
      <c r="A7" s="39"/>
      <c r="B7" s="8" t="s">
        <v>90</v>
      </c>
      <c r="C7" s="112">
        <v>10000</v>
      </c>
      <c r="D7" s="75"/>
      <c r="E7" s="105">
        <f>SUM(C7*D7)+C7</f>
        <v>10000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41" x14ac:dyDescent="0.25">
      <c r="A8" s="3"/>
      <c r="B8" s="3"/>
      <c r="C8" s="3"/>
      <c r="D8" s="30" t="s">
        <v>10</v>
      </c>
      <c r="E8" s="76">
        <f>SUM(E4:E7)</f>
        <v>10000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4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4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4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4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4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4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4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4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3" customFormat="1" x14ac:dyDescent="0.25"/>
    <row r="37" spans="1:16" s="3" customFormat="1" x14ac:dyDescent="0.25"/>
    <row r="38" spans="1:16" s="3" customFormat="1" x14ac:dyDescent="0.25"/>
    <row r="39" spans="1:16" s="3" customFormat="1" x14ac:dyDescent="0.25"/>
    <row r="40" spans="1:16" s="3" customFormat="1" x14ac:dyDescent="0.25"/>
    <row r="41" spans="1:16" s="3" customFormat="1" x14ac:dyDescent="0.25"/>
    <row r="42" spans="1:16" s="3" customFormat="1" x14ac:dyDescent="0.25"/>
    <row r="43" spans="1:16" s="3" customFormat="1" x14ac:dyDescent="0.25"/>
    <row r="44" spans="1:16" s="3" customFormat="1" x14ac:dyDescent="0.25"/>
    <row r="45" spans="1:16" s="3" customFormat="1" x14ac:dyDescent="0.25"/>
    <row r="46" spans="1:16" s="3" customFormat="1" x14ac:dyDescent="0.25"/>
    <row r="47" spans="1:16" s="3" customFormat="1" x14ac:dyDescent="0.25"/>
    <row r="48" spans="1:16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</sheetData>
  <sheetProtection algorithmName="SHA-512" hashValue="nFYEoekpwT8qQTzwpuOc0//6taZfn0v8g1X9aPiNm1vn0glevswo16hsraLFTk+t2Q2GJ/ElA1XZgLUsFV+9gQ==" saltValue="80QCKrifvxILSMwtI4qUGQ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E2DC-89F5-47B9-B512-61D36693B64C}">
  <sheetPr>
    <tabColor rgb="FFC2E76B"/>
  </sheetPr>
  <dimension ref="A1:AO110"/>
  <sheetViews>
    <sheetView zoomScale="90" zoomScaleNormal="90" workbookViewId="0">
      <pane ySplit="2" topLeftCell="A3" activePane="bottomLeft" state="frozen"/>
      <selection activeCell="A39" sqref="A39"/>
      <selection pane="bottomLeft" activeCell="L11" sqref="L11"/>
    </sheetView>
  </sheetViews>
  <sheetFormatPr defaultColWidth="9.140625" defaultRowHeight="15" x14ac:dyDescent="0.25"/>
  <cols>
    <col min="1" max="1" width="6.140625" customWidth="1"/>
    <col min="2" max="2" width="90.5703125" customWidth="1"/>
    <col min="3" max="3" width="19.85546875" customWidth="1"/>
    <col min="4" max="4" width="28" customWidth="1"/>
    <col min="5" max="5" width="30.42578125" customWidth="1"/>
    <col min="17" max="41" width="9.140625" style="3"/>
  </cols>
  <sheetData>
    <row r="1" spans="1:41" ht="23.25" x14ac:dyDescent="0.35">
      <c r="A1" s="117" t="s">
        <v>111</v>
      </c>
      <c r="B1" s="118"/>
      <c r="C1" s="118"/>
      <c r="D1" s="118"/>
      <c r="E1" s="118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1.25" customHeight="1" x14ac:dyDescent="0.25">
      <c r="A2" s="3"/>
      <c r="B2" s="3"/>
      <c r="C2" s="6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72" customFormat="1" ht="15.75" x14ac:dyDescent="0.25">
      <c r="A3" s="68" t="s">
        <v>137</v>
      </c>
      <c r="B3" s="69" t="s">
        <v>91</v>
      </c>
      <c r="C3" s="70" t="s">
        <v>92</v>
      </c>
      <c r="D3" s="70" t="s">
        <v>93</v>
      </c>
      <c r="E3" s="70" t="s">
        <v>86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41" x14ac:dyDescent="0.25">
      <c r="A4" s="39"/>
      <c r="B4" s="77" t="s">
        <v>98</v>
      </c>
      <c r="C4" s="108">
        <v>100</v>
      </c>
      <c r="D4" s="78"/>
      <c r="E4" s="106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25">
      <c r="A5" s="44"/>
      <c r="B5" s="8" t="s">
        <v>99</v>
      </c>
      <c r="C5" s="109">
        <v>100</v>
      </c>
      <c r="D5" s="73"/>
      <c r="E5" s="106">
        <f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x14ac:dyDescent="0.25">
      <c r="A6" s="107"/>
      <c r="B6" s="8" t="s">
        <v>143</v>
      </c>
      <c r="C6" s="109">
        <v>100</v>
      </c>
      <c r="D6" s="73"/>
      <c r="E6" s="104">
        <f t="shared" ref="E6:E7" si="0">SUM(C6*D6)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41" x14ac:dyDescent="0.25">
      <c r="A7" s="44"/>
      <c r="B7" s="8" t="s">
        <v>144</v>
      </c>
      <c r="C7" s="109">
        <v>1</v>
      </c>
      <c r="D7" s="73"/>
      <c r="E7" s="104">
        <f t="shared" si="0"/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41" s="3" customFormat="1" x14ac:dyDescent="0.25">
      <c r="D8" s="84" t="s">
        <v>86</v>
      </c>
      <c r="E8" s="85">
        <f>SUM(E4:E7)</f>
        <v>0</v>
      </c>
    </row>
    <row r="9" spans="1:41" s="3" customFormat="1" x14ac:dyDescent="0.25"/>
    <row r="10" spans="1:41" s="3" customFormat="1" x14ac:dyDescent="0.25"/>
    <row r="11" spans="1:41" s="3" customFormat="1" x14ac:dyDescent="0.25"/>
    <row r="12" spans="1:41" s="3" customFormat="1" x14ac:dyDescent="0.25"/>
    <row r="13" spans="1:41" s="3" customFormat="1" x14ac:dyDescent="0.25"/>
    <row r="14" spans="1:41" s="3" customFormat="1" x14ac:dyDescent="0.25"/>
    <row r="15" spans="1:41" s="3" customFormat="1" x14ac:dyDescent="0.25"/>
    <row r="16" spans="1:41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</sheetData>
  <sheetProtection algorithmName="SHA-512" hashValue="wgD2MqacRZM3djepaFnpkO0ekOyeGksA8hxeK5Us5JDTjh6dgxVORMyVoZrgi4iezWBk8hANdvfNqgMydupxPA==" saltValue="GkOO8Vm0bsrbVOfCJqIrSQ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AA99EDA174D4BBB0937BDC745980D" ma:contentTypeVersion="2" ma:contentTypeDescription="Een nieuw document maken." ma:contentTypeScope="" ma:versionID="ce08f530361a55e69155ac939ebd7c24">
  <xsd:schema xmlns:xsd="http://www.w3.org/2001/XMLSchema" xmlns:xs="http://www.w3.org/2001/XMLSchema" xmlns:p="http://schemas.microsoft.com/office/2006/metadata/properties" xmlns:ns2="dfec79fd-c3e8-4b59-9c52-eb47915f85aa" targetNamespace="http://schemas.microsoft.com/office/2006/metadata/properties" ma:root="true" ma:fieldsID="33f9456ddf24f1ebc1444dbd771ac6ee" ns2:_="">
    <xsd:import namespace="dfec79fd-c3e8-4b59-9c52-eb47915f8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c79fd-c3e8-4b59-9c52-eb47915f8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EC3760-860E-4644-BA2F-A8906B982732}">
  <ds:schemaRefs>
    <ds:schemaRef ds:uri="dfec79fd-c3e8-4b59-9c52-eb47915f85a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24E48C-2F85-4010-9035-44F29089F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c79fd-c3e8-4b59-9c52-eb47915f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CF842F-853E-4999-A220-EDD036C0A7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Basisgegevens</vt:lpstr>
      <vt:lpstr>Totaalblad</vt:lpstr>
      <vt:lpstr>1. Windows</vt:lpstr>
      <vt:lpstr>2. Apple</vt:lpstr>
      <vt:lpstr>3. Netwerk apparatuur</vt:lpstr>
      <vt:lpstr>4. Accessoires</vt:lpstr>
      <vt:lpstr>5. Reparatietarieven</vt:lpstr>
      <vt:lpstr>6. Overige 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Mitchel Vos</cp:lastModifiedBy>
  <dcterms:created xsi:type="dcterms:W3CDTF">2019-02-13T14:17:08Z</dcterms:created>
  <dcterms:modified xsi:type="dcterms:W3CDTF">2023-03-21T08:16:01Z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0x010100FB3AA99EDA174D4BBB0937BDC745980D</vt:lpwstr>
  </property>
</Properties>
</file>