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07"/>
  <workbookPr defaultThemeVersion="124226"/>
  <xr:revisionPtr revIDLastSave="0" documentId="11_A9A338BFB5DF708458AD7E9053F7E624A89AAAC2" xr6:coauthVersionLast="45" xr6:coauthVersionMax="45" xr10:uidLastSave="{00000000-0000-0000-0000-000000000000}"/>
  <bookViews>
    <workbookView xWindow="120" yWindow="210" windowWidth="17520" windowHeight="10785" xr2:uid="{00000000-000D-0000-FFFF-FFFF00000000}"/>
  </bookViews>
  <sheets>
    <sheet name="Briefpapier" sheetId="1" r:id="rId1"/>
    <sheet name="OLA" sheetId="2" r:id="rId2"/>
    <sheet name="Formulieren" sheetId="3" r:id="rId3"/>
    <sheet name="A4 Folder" sheetId="7" r:id="rId4"/>
    <sheet name="A5 Folder" sheetId="8" r:id="rId5"/>
    <sheet name="A4 Drieluik" sheetId="9" r:id="rId6"/>
    <sheet name="A5 Drieluik" sheetId="10" r:id="rId7"/>
    <sheet name="Leaflet" sheetId="11" r:id="rId8"/>
    <sheet name="Posters" sheetId="12" r:id="rId9"/>
    <sheet name="Sets A4" sheetId="14" r:id="rId10"/>
    <sheet name="Sets A5" sheetId="15" r:id="rId11"/>
  </sheets>
  <definedNames>
    <definedName name="_xlnm.Print_Area" localSheetId="5">'A4 Drieluik'!$A$1:$J$36</definedName>
    <definedName name="_xlnm.Print_Area" localSheetId="3">'A4 Folder'!$A$1:$I$36</definedName>
    <definedName name="_xlnm.Print_Area" localSheetId="6">'A5 Drieluik'!$A$1:$J$36</definedName>
    <definedName name="_xlnm.Print_Area" localSheetId="4">'A5 Folder'!$A$1:$J$36</definedName>
    <definedName name="_xlnm.Print_Area" localSheetId="0">Briefpapier!$A$4:$J$33</definedName>
    <definedName name="_xlnm.Print_Area" localSheetId="2">Formulieren!$A$1:$E$37</definedName>
    <definedName name="_xlnm.Print_Area" localSheetId="7">Leaflet!$A$1:$I$33</definedName>
    <definedName name="_xlnm.Print_Area" localSheetId="1">OLA!$A$1:$J$34</definedName>
    <definedName name="_xlnm.Print_Area" localSheetId="8">Posters!$A$1:$J$30</definedName>
    <definedName name="_xlnm.Print_Area" localSheetId="9">'Sets A4'!$A$1:$I$30</definedName>
    <definedName name="_xlnm.Print_Area" localSheetId="10">'Sets A5'!$A$1:$I$30</definedName>
    <definedName name="_xlnm.Print_Titles" localSheetId="0">Briefpapier!$1:$3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3" l="1"/>
  <c r="D28" i="3"/>
  <c r="C28" i="3"/>
  <c r="E29" i="2" l="1"/>
  <c r="D29" i="2"/>
  <c r="C29" i="2"/>
  <c r="C22" i="12" l="1"/>
  <c r="D28" i="1" l="1"/>
  <c r="D27" i="1"/>
  <c r="D26" i="1"/>
  <c r="D25" i="1"/>
  <c r="D24" i="1"/>
  <c r="D23" i="1"/>
  <c r="D22" i="1"/>
  <c r="D21" i="1"/>
  <c r="D20" i="1"/>
  <c r="D19" i="1"/>
  <c r="D18" i="1"/>
  <c r="D29" i="1" l="1"/>
  <c r="F25" i="11"/>
  <c r="F27" i="11" s="1"/>
  <c r="E25" i="11"/>
  <c r="E26" i="11" s="1"/>
  <c r="D25" i="11"/>
  <c r="D26" i="11" s="1"/>
  <c r="D28" i="10"/>
  <c r="C28" i="10"/>
  <c r="D28" i="9"/>
  <c r="C28" i="9"/>
  <c r="D28" i="8"/>
  <c r="C28" i="8"/>
  <c r="D28" i="7"/>
  <c r="D29" i="7" s="1"/>
  <c r="D30" i="7" s="1"/>
  <c r="C28" i="7"/>
  <c r="E27" i="11" l="1"/>
  <c r="D27" i="11"/>
  <c r="C29" i="10"/>
  <c r="C30" i="10" s="1"/>
  <c r="D29" i="10"/>
  <c r="D30" i="10" s="1"/>
  <c r="D29" i="9"/>
  <c r="D30" i="9" s="1"/>
  <c r="C29" i="9"/>
  <c r="C30" i="9" s="1"/>
  <c r="D29" i="8"/>
  <c r="D30" i="8" s="1"/>
  <c r="C29" i="8"/>
  <c r="C30" i="8" s="1"/>
  <c r="F22" i="12"/>
  <c r="F23" i="12" s="1"/>
  <c r="F24" i="12" s="1"/>
  <c r="E22" i="12"/>
  <c r="E23" i="12" s="1"/>
  <c r="E24" i="12" s="1"/>
  <c r="D22" i="12"/>
  <c r="D23" i="12" s="1"/>
  <c r="D24" i="12" s="1"/>
  <c r="C23" i="12" l="1"/>
  <c r="C24" i="12" s="1"/>
  <c r="C25" i="11"/>
  <c r="C29" i="7"/>
  <c r="C30" i="7" s="1"/>
  <c r="C26" i="11" l="1"/>
  <c r="C27" i="11"/>
  <c r="I24" i="15"/>
  <c r="H24" i="15"/>
  <c r="G24" i="15"/>
  <c r="F24" i="15"/>
  <c r="E24" i="15"/>
  <c r="D24" i="15"/>
  <c r="C24" i="15"/>
  <c r="I24" i="14"/>
  <c r="H24" i="14"/>
  <c r="G24" i="14"/>
  <c r="F24" i="14"/>
  <c r="E24" i="14"/>
  <c r="D24" i="14"/>
  <c r="C24" i="14"/>
</calcChain>
</file>

<file path=xl/sharedStrings.xml><?xml version="1.0" encoding="utf-8"?>
<sst xmlns="http://schemas.openxmlformats.org/spreadsheetml/2006/main" count="372" uniqueCount="130">
  <si>
    <t>Bijlage 6b</t>
  </si>
  <si>
    <t>Productgroepen en prijzenschema’s Perceel 2. Briefpapier, (acceptgiro) formulieren en overig gebruikersdrukwerk</t>
  </si>
  <si>
    <t>Briefpapier</t>
  </si>
  <si>
    <t>Bedrukking</t>
  </si>
  <si>
    <t>: 1-zijdig full colour</t>
  </si>
  <si>
    <t>Formaat</t>
  </si>
  <si>
    <t>: 29,7 x 21 cm. Afgewerkt *1</t>
  </si>
  <si>
    <t>Aanlevering</t>
  </si>
  <si>
    <t>: opgemaakt digitaal document (CPDF)</t>
  </si>
  <si>
    <t>Papier</t>
  </si>
  <si>
    <t>: 90 grams Amber preprint (fsc gecertificeerd)</t>
  </si>
  <si>
    <t>Verpakking</t>
  </si>
  <si>
    <t>: gesealed per 500 verpakt in dozen van 2.500 vel</t>
  </si>
  <si>
    <t>: dozen voorzien van etiket m.v.v. ordernummer, aantal en omschrijving inhoud.</t>
  </si>
  <si>
    <t>Overig</t>
  </si>
  <si>
    <t>: zie voor meer informatie en voorbeelden www.denhaag.nl/huisstijl</t>
  </si>
  <si>
    <t>Aantal</t>
  </si>
  <si>
    <t>eenzijdig</t>
  </si>
  <si>
    <t>Prijs per stuk</t>
  </si>
  <si>
    <t>full colour</t>
  </si>
  <si>
    <t>Gemiddelde prijs:</t>
  </si>
  <si>
    <t>*1 : Briefpapier kan op verzoek van opdrachtgever zonder meerprijs 2 op 1 vel A3 schoongesneden worden geleverd.</t>
  </si>
  <si>
    <t>maximale score</t>
  </si>
  <si>
    <t>Briefpapier met acceptgiroformulier (OLA)</t>
  </si>
  <si>
    <t>: één- en tweezijdig</t>
  </si>
  <si>
    <t>: 21 x 29,7 cm. afgewerkt</t>
  </si>
  <si>
    <t>: 90 grams OCR voordrukken OLA (conform de voorschriften van acceptgiro B.V.)</t>
  </si>
  <si>
    <t>: de prijs van de voordrukken dient in de prijzen te zijn verwerkt.</t>
  </si>
  <si>
    <t>Afwerking</t>
  </si>
  <si>
    <t>: OLA's voorzien van standaard OLA perforaties en nasnijden tot A4</t>
  </si>
  <si>
    <t>: in pakken van 500 vel</t>
  </si>
  <si>
    <t>: zie voor meer informatie en voorbeeld PDF www.denhaag.nl/huisstijl</t>
  </si>
  <si>
    <t>4/0</t>
  </si>
  <si>
    <t>4/1</t>
  </si>
  <si>
    <t>4/4</t>
  </si>
  <si>
    <t>maximale score *1</t>
  </si>
  <si>
    <t>*1: Op deze subcategorie zijn maximaal 40 punten te behalen.</t>
  </si>
  <si>
    <t>Formulieren</t>
  </si>
  <si>
    <t>: aflopend in full colour</t>
  </si>
  <si>
    <t>: zie staffel</t>
  </si>
  <si>
    <t>Verpakken</t>
  </si>
  <si>
    <t>: handzaam, gesealed, in dozen voorzien van etiket m.v.v. ordernummer, aantal en omschrijving inhoud.</t>
  </si>
  <si>
    <t>Bedrukking 4/4 Formaat A4</t>
  </si>
  <si>
    <t>Omvang</t>
  </si>
  <si>
    <t>1 pagina</t>
  </si>
  <si>
    <t>2 pagina's</t>
  </si>
  <si>
    <t>4 pagina's</t>
  </si>
  <si>
    <t>inclusief 1 slag</t>
  </si>
  <si>
    <t>parallelvouwen</t>
  </si>
  <si>
    <t>meer</t>
  </si>
  <si>
    <t>*1 : De eindscore op deze subcategorie (maximaal 40 punten) wordt berekend door de som van de behaalde punten te delen door 3.</t>
  </si>
  <si>
    <t>Folder A4</t>
  </si>
  <si>
    <t>Uitvoering:</t>
  </si>
  <si>
    <t>: 29,7 x 42 cm. plano</t>
  </si>
  <si>
    <t>: 4 pagina's A4</t>
  </si>
  <si>
    <t>: tweezijdig full colour + persvernis</t>
  </si>
  <si>
    <t>: 115 of 170 grams hv Silk mc (fsc gecertificeerd)</t>
  </si>
  <si>
    <t>: rillen</t>
  </si>
  <si>
    <t>: 1 slag vouwen tot A4</t>
  </si>
  <si>
    <t>: handzaam in dozen voorzien van etiket m.v.v. ordernummer, aantal en omschrijving inhoud.</t>
  </si>
  <si>
    <t>115 grs. hv Silk mc fsc</t>
  </si>
  <si>
    <t>170 grs. hv Silk mc fsc</t>
  </si>
  <si>
    <t>Gemiddelde prijs hv Silk mc:</t>
  </si>
  <si>
    <t>Gemiddelde prijs hv offset:</t>
  </si>
  <si>
    <t>Toeslagpercentage bij bedrukking op hv offset (fsc gecertificeerd) i.p.v. hv Silk:</t>
  </si>
  <si>
    <t>Het invullen van een negatief percentage is toegestaan.</t>
  </si>
  <si>
    <r>
      <t xml:space="preserve">maximale score </t>
    </r>
    <r>
      <rPr>
        <sz val="8"/>
        <rFont val="Calibri"/>
        <family val="2"/>
        <scheme val="minor"/>
      </rPr>
      <t>*1</t>
    </r>
  </si>
  <si>
    <r>
      <rPr>
        <sz val="8"/>
        <rFont val="Calibri"/>
        <family val="2"/>
        <scheme val="minor"/>
      </rPr>
      <t>*1</t>
    </r>
    <r>
      <rPr>
        <sz val="11"/>
        <rFont val="Calibri"/>
        <family val="2"/>
        <scheme val="minor"/>
      </rPr>
      <t xml:space="preserve"> : De eindscore op deze subcategorie (maximaal 40 punten) wordt berekend door de som van de behaalde punten te delen door 2.</t>
    </r>
  </si>
  <si>
    <t>Folder A5</t>
  </si>
  <si>
    <t>: 21 x 29,7 cm. plano</t>
  </si>
  <si>
    <t>: 4 pagina's A5</t>
  </si>
  <si>
    <t>: 1 slag vouwen tot A5</t>
  </si>
  <si>
    <t>Folder A4 (drieluik)</t>
  </si>
  <si>
    <t>: 62,7 x 29,7 cm. plano</t>
  </si>
  <si>
    <t>: 6 pagina's A4</t>
  </si>
  <si>
    <t>: 2 slagen wikkelvouwen tot A4</t>
  </si>
  <si>
    <r>
      <rPr>
        <sz val="8"/>
        <rFont val="Calibri"/>
        <family val="2"/>
        <scheme val="minor"/>
      </rPr>
      <t>*1</t>
    </r>
    <r>
      <rPr>
        <sz val="11"/>
        <rFont val="Calibri"/>
        <family val="2"/>
        <scheme val="minor"/>
      </rPr>
      <t xml:space="preserve"> : De eindscore op deze subcategorie (maximaal 30 punten) wordt berekend door de som van de behaalde punten te delen door 2.</t>
    </r>
  </si>
  <si>
    <t>Folder A5 (drieluik)</t>
  </si>
  <si>
    <t>: 44,2 x 21,0 cm. plano</t>
  </si>
  <si>
    <t>: 6 pagina's A5</t>
  </si>
  <si>
    <t>: 2 slagen wikkelvouwen tot A5</t>
  </si>
  <si>
    <t>Leaflet</t>
  </si>
  <si>
    <t>: eenzijdig in full colour</t>
  </si>
  <si>
    <t>: 115 grams hv Silk mc (fsc gecertificeerd)</t>
  </si>
  <si>
    <t>Meerkosten</t>
  </si>
  <si>
    <t>170 grams</t>
  </si>
  <si>
    <t xml:space="preserve">Snijden </t>
  </si>
  <si>
    <t>hv Silk mc (fsc)</t>
  </si>
  <si>
    <t>naar A5</t>
  </si>
  <si>
    <r>
      <rPr>
        <sz val="8"/>
        <rFont val="Calibri"/>
        <family val="2"/>
        <scheme val="minor"/>
      </rPr>
      <t>*1</t>
    </r>
    <r>
      <rPr>
        <sz val="11"/>
        <rFont val="Calibri"/>
        <family val="2"/>
        <scheme val="minor"/>
      </rPr>
      <t xml:space="preserve"> : De eindscore op deze subcategorie (maximaal 20 punten) wordt berekend door de som van de behaalde punten te vermenigvuldigen met 20/55.</t>
    </r>
  </si>
  <si>
    <t>Poster A0</t>
  </si>
  <si>
    <t>: 84,1 x 118,8 cm. afgewerkt</t>
  </si>
  <si>
    <t>: 200 grams hv Silk mc (fsc gecertificeerd)</t>
  </si>
  <si>
    <t>: handzaam, voorzien van etiket m.v.v. ordernummer, aantal en omschrijving inhoud.</t>
  </si>
  <si>
    <t>A0</t>
  </si>
  <si>
    <t>A1</t>
  </si>
  <si>
    <t>A2</t>
  </si>
  <si>
    <t>A3</t>
  </si>
  <si>
    <t>Toeslagpercentage bij bedrukking op 190 grams hv offset (fsc gecertificeerd) i.p.v. hv Silk:</t>
  </si>
  <si>
    <r>
      <rPr>
        <sz val="8"/>
        <rFont val="Calibri"/>
        <family val="2"/>
        <scheme val="minor"/>
      </rPr>
      <t>*1</t>
    </r>
    <r>
      <rPr>
        <sz val="11"/>
        <rFont val="Calibri"/>
        <family val="2"/>
        <scheme val="minor"/>
      </rPr>
      <t xml:space="preserve"> : De eindscore op deze subcategorie (maximaal 20 punten) wordt berekend door de som van de behaalde punten te delen door 4.</t>
    </r>
  </si>
  <si>
    <t>Sets in 2-voud A4</t>
  </si>
  <si>
    <t>: eenzijdig (alle bladen dezelfde opdruk)</t>
  </si>
  <si>
    <t>: 21 x 29,7 cm staand</t>
  </si>
  <si>
    <t>: opgemaakt digitaal document</t>
  </si>
  <si>
    <t>: bovenvel 80 grams zelfkopiërend wit (fsc gecertificeerd)</t>
  </si>
  <si>
    <t>: ondervel 60 grams zelfkopiërend (nader te bepalen) kleur (fsc gecertificeerd)</t>
  </si>
  <si>
    <t>: schoonsnijden</t>
  </si>
  <si>
    <t>: vergaren</t>
  </si>
  <si>
    <t>: aan de kop gelijmd</t>
  </si>
  <si>
    <r>
      <t xml:space="preserve">Meerprijs </t>
    </r>
    <r>
      <rPr>
        <sz val="8"/>
        <rFont val="Calibri"/>
        <family val="2"/>
        <scheme val="minor"/>
      </rPr>
      <t>*1</t>
    </r>
  </si>
  <si>
    <t>alle bladen</t>
  </si>
  <si>
    <t>bovenvel full colour</t>
  </si>
  <si>
    <t>sets</t>
  </si>
  <si>
    <t>sets voorzien van</t>
  </si>
  <si>
    <t>bloks maken</t>
  </si>
  <si>
    <t>verl. onderbord</t>
  </si>
  <si>
    <t>Sets in</t>
  </si>
  <si>
    <t>in 1 kleur</t>
  </si>
  <si>
    <t>overige bladen zwart</t>
  </si>
  <si>
    <t>nummeren</t>
  </si>
  <si>
    <t>2 boorgaten</t>
  </si>
  <si>
    <t>van 50 sets</t>
  </si>
  <si>
    <t>anti-doorschrijfflap</t>
  </si>
  <si>
    <r>
      <t xml:space="preserve">3-voud </t>
    </r>
    <r>
      <rPr>
        <sz val="8"/>
        <rFont val="Calibri"/>
        <family val="2"/>
        <scheme val="minor"/>
      </rPr>
      <t>*2</t>
    </r>
  </si>
  <si>
    <r>
      <t xml:space="preserve">maximale score </t>
    </r>
    <r>
      <rPr>
        <sz val="8"/>
        <rFont val="Calibri"/>
        <family val="2"/>
        <scheme val="minor"/>
      </rPr>
      <t>*3</t>
    </r>
  </si>
  <si>
    <r>
      <rPr>
        <sz val="8"/>
        <rFont val="Calibri"/>
        <family val="2"/>
        <scheme val="minor"/>
      </rPr>
      <t>*1</t>
    </r>
    <r>
      <rPr>
        <sz val="11"/>
        <rFont val="Calibri"/>
        <family val="2"/>
        <scheme val="minor"/>
      </rPr>
      <t xml:space="preserve"> : U wordt verzocht een meerprijs te geven voor het totale aantal bloks van de  gevraagde oplage. </t>
    </r>
  </si>
  <si>
    <r>
      <rPr>
        <sz val="8"/>
        <rFont val="Calibri"/>
        <family val="2"/>
        <scheme val="minor"/>
      </rPr>
      <t>*2</t>
    </r>
    <r>
      <rPr>
        <sz val="11"/>
        <rFont val="Calibri"/>
        <family val="2"/>
        <scheme val="minor"/>
      </rPr>
      <t xml:space="preserve"> : Bij Sets in 3 voud geldt: middenvel 60 grams zelfkopiërend (nader te bepalen) kleur (fsc gecertificeerd)</t>
    </r>
  </si>
  <si>
    <r>
      <rPr>
        <sz val="8"/>
        <rFont val="Calibri"/>
        <family val="2"/>
        <scheme val="minor"/>
      </rPr>
      <t>*3</t>
    </r>
    <r>
      <rPr>
        <sz val="11"/>
        <rFont val="Calibri"/>
        <family val="2"/>
        <scheme val="minor"/>
      </rPr>
      <t xml:space="preserve"> : De eindscore op deze subcategorie (maximaal 20 punten) wordt berekend door de som van de behaalde punten  te vermenigvuldigen met 20/105.</t>
    </r>
  </si>
  <si>
    <t>Sets in 2-voud A5</t>
  </si>
  <si>
    <t>: 21,0 x 14,8 cm liggend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</si>
</sst>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9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EF7C00"/>
      </patternFill>
    </fill>
    <fill>
      <patternFill patternType="solid">
        <fgColor theme="9" tint="0.79998168889431442"/>
        <bgColor rgb="FFFF99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3">
    <xf numFmtId="0" fontId="0" fillId="0" borderId="0" xfId="0"/>
    <xf numFmtId="0" fontId="4" fillId="0" borderId="0" xfId="0" applyFont="1" applyProtection="1"/>
    <xf numFmtId="0" fontId="5" fillId="0" borderId="0" xfId="0" applyFont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center"/>
    </xf>
    <xf numFmtId="10" fontId="4" fillId="0" borderId="0" xfId="0" applyNumberFormat="1" applyFont="1" applyBorder="1" applyAlignment="1" applyProtection="1">
      <alignment horizontal="center"/>
    </xf>
    <xf numFmtId="3" fontId="4" fillId="0" borderId="0" xfId="0" applyNumberFormat="1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7" fillId="0" borderId="0" xfId="0" applyFont="1"/>
    <xf numFmtId="0" fontId="4" fillId="0" borderId="0" xfId="0" applyNumberFormat="1" applyFont="1" applyBorder="1" applyAlignment="1" applyProtection="1">
      <alignment horizontal="center"/>
    </xf>
    <xf numFmtId="0" fontId="4" fillId="0" borderId="0" xfId="1" applyFont="1" applyProtection="1"/>
    <xf numFmtId="0" fontId="4" fillId="0" borderId="0" xfId="0" applyFont="1" applyFill="1" applyBorder="1" applyProtection="1"/>
    <xf numFmtId="16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7" xfId="0" applyFont="1" applyBorder="1" applyAlignment="1" applyProtection="1">
      <alignment horizontal="right"/>
    </xf>
    <xf numFmtId="0" fontId="4" fillId="0" borderId="8" xfId="0" applyFont="1" applyBorder="1" applyAlignment="1" applyProtection="1"/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3" fontId="4" fillId="0" borderId="2" xfId="0" applyNumberFormat="1" applyFont="1" applyBorder="1" applyAlignment="1" applyProtection="1">
      <alignment horizontal="right"/>
    </xf>
    <xf numFmtId="0" fontId="4" fillId="0" borderId="1" xfId="0" applyNumberFormat="1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right"/>
    </xf>
    <xf numFmtId="0" fontId="4" fillId="0" borderId="13" xfId="0" quotePrefix="1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0" xfId="0" applyFont="1"/>
    <xf numFmtId="3" fontId="4" fillId="0" borderId="5" xfId="0" applyNumberFormat="1" applyFont="1" applyBorder="1" applyAlignment="1" applyProtection="1">
      <alignment horizontal="right"/>
    </xf>
    <xf numFmtId="0" fontId="4" fillId="0" borderId="12" xfId="0" applyFont="1" applyBorder="1" applyProtection="1"/>
    <xf numFmtId="0" fontId="4" fillId="0" borderId="5" xfId="0" applyFont="1" applyFill="1" applyBorder="1" applyProtection="1"/>
    <xf numFmtId="0" fontId="4" fillId="0" borderId="6" xfId="0" applyFont="1" applyFill="1" applyBorder="1" applyProtection="1"/>
    <xf numFmtId="0" fontId="4" fillId="0" borderId="7" xfId="0" applyFont="1" applyFill="1" applyBorder="1" applyAlignment="1" applyProtection="1">
      <alignment horizontal="right"/>
    </xf>
    <xf numFmtId="0" fontId="4" fillId="0" borderId="8" xfId="0" applyFont="1" applyFill="1" applyBorder="1" applyAlignment="1" applyProtection="1"/>
    <xf numFmtId="0" fontId="4" fillId="0" borderId="9" xfId="0" applyFont="1" applyFill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4" fillId="0" borderId="13" xfId="0" applyFont="1" applyFill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/>
    </xf>
    <xf numFmtId="3" fontId="4" fillId="0" borderId="2" xfId="0" applyNumberFormat="1" applyFont="1" applyFill="1" applyBorder="1" applyAlignment="1" applyProtection="1">
      <alignment horizontal="right"/>
    </xf>
    <xf numFmtId="0" fontId="4" fillId="0" borderId="4" xfId="0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3" fontId="4" fillId="0" borderId="0" xfId="0" applyNumberFormat="1" applyFont="1" applyBorder="1" applyAlignment="1" applyProtection="1">
      <alignment horizontal="left"/>
    </xf>
    <xf numFmtId="164" fontId="4" fillId="0" borderId="0" xfId="0" applyNumberFormat="1" applyFont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left"/>
    </xf>
    <xf numFmtId="10" fontId="4" fillId="2" borderId="1" xfId="0" applyNumberFormat="1" applyFont="1" applyFill="1" applyBorder="1" applyAlignment="1" applyProtection="1">
      <alignment horizontal="center"/>
      <protection locked="0"/>
    </xf>
    <xf numFmtId="44" fontId="4" fillId="2" borderId="1" xfId="0" applyNumberFormat="1" applyFont="1" applyFill="1" applyBorder="1" applyAlignment="1" applyProtection="1">
      <alignment horizontal="center"/>
      <protection locked="0"/>
    </xf>
    <xf numFmtId="44" fontId="4" fillId="0" borderId="1" xfId="0" applyNumberFormat="1" applyFont="1" applyBorder="1" applyAlignment="1" applyProtection="1">
      <alignment horizontal="center"/>
    </xf>
    <xf numFmtId="44" fontId="4" fillId="3" borderId="1" xfId="0" applyNumberFormat="1" applyFont="1" applyFill="1" applyBorder="1" applyAlignment="1" applyProtection="1">
      <alignment horizontal="center"/>
      <protection locked="0"/>
    </xf>
    <xf numFmtId="44" fontId="4" fillId="0" borderId="1" xfId="0" applyNumberFormat="1" applyFont="1" applyFill="1" applyBorder="1" applyAlignment="1" applyProtection="1">
      <alignment horizontal="center"/>
    </xf>
    <xf numFmtId="0" fontId="5" fillId="0" borderId="0" xfId="1" applyFont="1" applyProtection="1"/>
    <xf numFmtId="0" fontId="4" fillId="0" borderId="0" xfId="1" applyFont="1"/>
    <xf numFmtId="0" fontId="0" fillId="0" borderId="0" xfId="0" applyFont="1"/>
    <xf numFmtId="0" fontId="1" fillId="0" borderId="0" xfId="0" applyFont="1"/>
    <xf numFmtId="0" fontId="4" fillId="0" borderId="0" xfId="1" applyFont="1" applyBorder="1"/>
    <xf numFmtId="0" fontId="1" fillId="0" borderId="0" xfId="0" applyFont="1" applyBorder="1"/>
    <xf numFmtId="0" fontId="4" fillId="0" borderId="5" xfId="1" applyFont="1" applyBorder="1" applyProtection="1"/>
    <xf numFmtId="0" fontId="4" fillId="0" borderId="6" xfId="1" applyFont="1" applyBorder="1" applyProtection="1"/>
    <xf numFmtId="0" fontId="4" fillId="0" borderId="11" xfId="1" applyFont="1" applyBorder="1" applyAlignment="1" applyProtection="1">
      <alignment horizontal="center"/>
    </xf>
    <xf numFmtId="0" fontId="4" fillId="0" borderId="0" xfId="1" applyFont="1" applyBorder="1" applyAlignment="1" applyProtection="1">
      <alignment horizontal="center"/>
    </xf>
    <xf numFmtId="0" fontId="4" fillId="0" borderId="7" xfId="1" applyFont="1" applyBorder="1" applyAlignment="1" applyProtection="1">
      <alignment horizontal="right"/>
    </xf>
    <xf numFmtId="0" fontId="4" fillId="0" borderId="8" xfId="1" applyFont="1" applyBorder="1" applyAlignment="1" applyProtection="1">
      <alignment horizontal="right"/>
    </xf>
    <xf numFmtId="0" fontId="4" fillId="0" borderId="13" xfId="1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4" fillId="0" borderId="9" xfId="1" applyFont="1" applyBorder="1" applyAlignment="1" applyProtection="1">
      <alignment horizontal="center"/>
    </xf>
    <xf numFmtId="0" fontId="4" fillId="0" borderId="10" xfId="1" applyFont="1" applyBorder="1" applyAlignment="1" applyProtection="1">
      <alignment horizontal="center"/>
    </xf>
    <xf numFmtId="0" fontId="4" fillId="0" borderId="12" xfId="1" applyFont="1" applyBorder="1" applyAlignment="1" applyProtection="1">
      <alignment horizontal="center"/>
    </xf>
    <xf numFmtId="3" fontId="4" fillId="0" borderId="9" xfId="1" applyNumberFormat="1" applyFont="1" applyBorder="1" applyAlignment="1" applyProtection="1">
      <alignment horizontal="right"/>
    </xf>
    <xf numFmtId="0" fontId="4" fillId="0" borderId="15" xfId="1" applyFont="1" applyBorder="1" applyAlignment="1" applyProtection="1">
      <alignment horizontal="center"/>
    </xf>
    <xf numFmtId="44" fontId="4" fillId="2" borderId="1" xfId="1" applyNumberFormat="1" applyFont="1" applyFill="1" applyBorder="1" applyAlignment="1" applyProtection="1">
      <protection locked="0"/>
    </xf>
    <xf numFmtId="3" fontId="4" fillId="0" borderId="2" xfId="1" applyNumberFormat="1" applyFont="1" applyBorder="1" applyAlignment="1" applyProtection="1">
      <alignment horizontal="right"/>
    </xf>
    <xf numFmtId="0" fontId="4" fillId="0" borderId="3" xfId="1" applyFont="1" applyBorder="1" applyAlignment="1" applyProtection="1">
      <alignment horizontal="center"/>
    </xf>
    <xf numFmtId="0" fontId="4" fillId="0" borderId="14" xfId="1" applyFont="1" applyBorder="1" applyAlignment="1" applyProtection="1">
      <alignment horizontal="center"/>
    </xf>
    <xf numFmtId="164" fontId="4" fillId="0" borderId="0" xfId="1" applyNumberFormat="1" applyFont="1" applyBorder="1" applyAlignment="1" applyProtection="1">
      <alignment horizontal="center"/>
    </xf>
    <xf numFmtId="0" fontId="4" fillId="0" borderId="14" xfId="1" applyFont="1" applyBorder="1" applyProtection="1"/>
    <xf numFmtId="0" fontId="4" fillId="0" borderId="6" xfId="1" applyFont="1" applyBorder="1" applyAlignment="1" applyProtection="1">
      <alignment horizontal="center"/>
    </xf>
    <xf numFmtId="0" fontId="4" fillId="0" borderId="0" xfId="1" applyFont="1" applyBorder="1" applyAlignment="1" applyProtection="1">
      <alignment horizontal="right"/>
    </xf>
    <xf numFmtId="16" fontId="4" fillId="0" borderId="8" xfId="1" quotePrefix="1" applyNumberFormat="1" applyFont="1" applyBorder="1" applyAlignment="1" applyProtection="1">
      <alignment horizontal="center"/>
    </xf>
    <xf numFmtId="0" fontId="4" fillId="0" borderId="13" xfId="1" quotePrefix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3" fontId="4" fillId="0" borderId="15" xfId="1" applyNumberFormat="1" applyFont="1" applyBorder="1" applyAlignment="1" applyProtection="1">
      <alignment horizontal="right"/>
    </xf>
    <xf numFmtId="44" fontId="4" fillId="2" borderId="12" xfId="1" applyNumberFormat="1" applyFont="1" applyFill="1" applyBorder="1" applyAlignment="1" applyProtection="1">
      <alignment horizontal="right"/>
      <protection locked="0"/>
    </xf>
    <xf numFmtId="44" fontId="4" fillId="2" borderId="1" xfId="1" applyNumberFormat="1" applyFont="1" applyFill="1" applyBorder="1" applyAlignment="1" applyProtection="1">
      <alignment horizontal="right"/>
      <protection locked="0"/>
    </xf>
    <xf numFmtId="3" fontId="4" fillId="0" borderId="3" xfId="1" applyNumberFormat="1" applyFont="1" applyBorder="1" applyAlignment="1" applyProtection="1">
      <alignment horizontal="right"/>
    </xf>
    <xf numFmtId="0" fontId="8" fillId="0" borderId="13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3" fontId="4" fillId="0" borderId="2" xfId="0" applyNumberFormat="1" applyFont="1" applyBorder="1" applyAlignment="1" applyProtection="1">
      <alignment horizontal="left"/>
    </xf>
    <xf numFmtId="3" fontId="4" fillId="0" borderId="4" xfId="0" applyNumberFormat="1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7" fillId="0" borderId="1" xfId="0" applyFont="1" applyBorder="1" applyAlignment="1" applyProtection="1">
      <alignment horizontal="left"/>
    </xf>
    <xf numFmtId="3" fontId="4" fillId="0" borderId="1" xfId="0" applyNumberFormat="1" applyFont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lef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Normal="100" workbookViewId="0"/>
  </sheetViews>
  <sheetFormatPr defaultColWidth="8.85546875" defaultRowHeight="15"/>
  <cols>
    <col min="1" max="1" width="12.5703125" style="53" customWidth="1"/>
    <col min="2" max="2" width="5.7109375" style="53" customWidth="1"/>
    <col min="3" max="3" width="14.28515625" style="53" customWidth="1"/>
    <col min="4" max="4" width="12.42578125" style="53" bestFit="1" customWidth="1"/>
    <col min="5" max="5" width="12.7109375" style="53" customWidth="1"/>
    <col min="6" max="7" width="13" style="53" customWidth="1"/>
    <col min="8" max="8" width="14" style="53" customWidth="1"/>
    <col min="9" max="9" width="8.28515625" style="53" customWidth="1"/>
    <col min="10" max="16384" width="8.85546875" style="53"/>
  </cols>
  <sheetData>
    <row r="1" spans="1:10" s="1" customFormat="1">
      <c r="A1" s="1" t="s">
        <v>0</v>
      </c>
    </row>
    <row r="2" spans="1:10" s="1" customFormat="1"/>
    <row r="3" spans="1:10" s="1" customFormat="1">
      <c r="A3" s="1" t="s">
        <v>1</v>
      </c>
    </row>
    <row r="4" spans="1:10" s="1" customFormat="1"/>
    <row r="5" spans="1:10" s="52" customFormat="1">
      <c r="A5" s="50" t="s">
        <v>2</v>
      </c>
      <c r="B5" s="51"/>
      <c r="C5" s="51"/>
      <c r="D5" s="51"/>
      <c r="E5" s="51"/>
      <c r="F5" s="51"/>
      <c r="G5" s="51"/>
      <c r="H5" s="51"/>
      <c r="I5" s="51"/>
    </row>
    <row r="7" spans="1:10">
      <c r="A7" s="10" t="s">
        <v>3</v>
      </c>
      <c r="B7" s="10" t="s">
        <v>4</v>
      </c>
      <c r="F7" s="51"/>
      <c r="G7" s="51"/>
      <c r="H7" s="51"/>
      <c r="I7" s="51"/>
    </row>
    <row r="8" spans="1:10">
      <c r="A8" s="10" t="s">
        <v>5</v>
      </c>
      <c r="B8" s="10" t="s">
        <v>6</v>
      </c>
      <c r="F8" s="51"/>
      <c r="G8" s="51"/>
      <c r="H8" s="51"/>
      <c r="I8" s="51"/>
    </row>
    <row r="9" spans="1:10">
      <c r="A9" s="10" t="s">
        <v>7</v>
      </c>
      <c r="B9" s="10" t="s">
        <v>8</v>
      </c>
      <c r="F9" s="51"/>
      <c r="G9" s="51"/>
      <c r="H9" s="51"/>
      <c r="I9" s="51"/>
    </row>
    <row r="10" spans="1:10">
      <c r="A10" s="10" t="s">
        <v>9</v>
      </c>
      <c r="B10" s="1" t="s">
        <v>10</v>
      </c>
      <c r="F10" s="51"/>
      <c r="G10" s="51"/>
      <c r="H10" s="51"/>
      <c r="I10" s="51"/>
    </row>
    <row r="11" spans="1:10">
      <c r="A11" s="10" t="s">
        <v>11</v>
      </c>
      <c r="B11" s="10" t="s">
        <v>12</v>
      </c>
      <c r="F11" s="51"/>
      <c r="G11" s="51"/>
      <c r="H11" s="51"/>
      <c r="I11" s="51"/>
    </row>
    <row r="12" spans="1:10">
      <c r="A12" s="51"/>
      <c r="B12" s="10" t="s">
        <v>13</v>
      </c>
      <c r="F12" s="51"/>
      <c r="G12" s="51"/>
      <c r="H12" s="51"/>
      <c r="I12" s="51"/>
    </row>
    <row r="13" spans="1:10">
      <c r="A13" s="10" t="s">
        <v>14</v>
      </c>
      <c r="B13" s="10" t="s">
        <v>15</v>
      </c>
      <c r="F13" s="51"/>
      <c r="G13" s="51"/>
      <c r="H13" s="51"/>
      <c r="I13" s="51"/>
    </row>
    <row r="14" spans="1:10">
      <c r="A14" s="51"/>
      <c r="B14" s="51"/>
      <c r="C14" s="51"/>
      <c r="D14" s="51"/>
      <c r="F14" s="54"/>
      <c r="G14" s="54"/>
      <c r="H14" s="54"/>
      <c r="I14" s="54"/>
      <c r="J14" s="55"/>
    </row>
    <row r="15" spans="1:10">
      <c r="A15" s="56"/>
      <c r="B15" s="57"/>
      <c r="C15" s="58" t="s">
        <v>3</v>
      </c>
      <c r="D15" s="20"/>
      <c r="F15" s="55"/>
      <c r="G15" s="59"/>
      <c r="H15" s="55"/>
      <c r="I15" s="59"/>
      <c r="J15" s="55"/>
    </row>
    <row r="16" spans="1:10">
      <c r="A16" s="60" t="s">
        <v>16</v>
      </c>
      <c r="B16" s="61"/>
      <c r="C16" s="62" t="s">
        <v>17</v>
      </c>
      <c r="D16" s="63" t="s">
        <v>18</v>
      </c>
      <c r="F16" s="51"/>
      <c r="G16" s="51"/>
      <c r="H16" s="51"/>
      <c r="I16" s="51"/>
      <c r="J16" s="51"/>
    </row>
    <row r="17" spans="1:11">
      <c r="A17" s="64"/>
      <c r="B17" s="65"/>
      <c r="C17" s="66" t="s">
        <v>19</v>
      </c>
      <c r="D17" s="21"/>
      <c r="F17" s="51"/>
      <c r="G17" s="51"/>
      <c r="H17" s="51"/>
      <c r="I17" s="51"/>
      <c r="J17" s="51"/>
    </row>
    <row r="18" spans="1:11">
      <c r="A18" s="67">
        <v>500</v>
      </c>
      <c r="B18" s="68"/>
      <c r="C18" s="69"/>
      <c r="D18" s="47">
        <f t="shared" ref="D18:D28" si="0">C18/A18</f>
        <v>0</v>
      </c>
      <c r="F18" s="51"/>
      <c r="G18" s="51"/>
      <c r="H18" s="51"/>
      <c r="I18" s="51"/>
      <c r="J18" s="51"/>
    </row>
    <row r="19" spans="1:11">
      <c r="A19" s="70">
        <v>1000</v>
      </c>
      <c r="B19" s="71"/>
      <c r="C19" s="69"/>
      <c r="D19" s="47">
        <f t="shared" si="0"/>
        <v>0</v>
      </c>
      <c r="F19" s="51"/>
      <c r="G19" s="51"/>
      <c r="H19" s="51"/>
      <c r="I19" s="51"/>
      <c r="J19" s="51"/>
      <c r="K19" s="52"/>
    </row>
    <row r="20" spans="1:11">
      <c r="A20" s="70">
        <v>2500</v>
      </c>
      <c r="B20" s="71"/>
      <c r="C20" s="69"/>
      <c r="D20" s="47">
        <f t="shared" si="0"/>
        <v>0</v>
      </c>
      <c r="F20" s="51"/>
      <c r="G20" s="51"/>
      <c r="H20" s="51"/>
      <c r="I20" s="51"/>
      <c r="J20" s="51"/>
      <c r="K20" s="52"/>
    </row>
    <row r="21" spans="1:11">
      <c r="A21" s="70">
        <v>5000</v>
      </c>
      <c r="B21" s="71"/>
      <c r="C21" s="69"/>
      <c r="D21" s="47">
        <f t="shared" si="0"/>
        <v>0</v>
      </c>
      <c r="F21" s="51"/>
      <c r="G21" s="51"/>
      <c r="H21" s="51"/>
      <c r="I21" s="51"/>
      <c r="J21" s="51"/>
      <c r="K21" s="52"/>
    </row>
    <row r="22" spans="1:11">
      <c r="A22" s="70">
        <v>10000</v>
      </c>
      <c r="B22" s="71"/>
      <c r="C22" s="69"/>
      <c r="D22" s="47">
        <f t="shared" si="0"/>
        <v>0</v>
      </c>
      <c r="F22" s="51"/>
      <c r="G22" s="51"/>
      <c r="H22" s="51"/>
      <c r="I22" s="51"/>
      <c r="J22" s="51"/>
      <c r="K22" s="52"/>
    </row>
    <row r="23" spans="1:11">
      <c r="A23" s="70">
        <v>25000</v>
      </c>
      <c r="B23" s="71"/>
      <c r="C23" s="69"/>
      <c r="D23" s="47">
        <f t="shared" si="0"/>
        <v>0</v>
      </c>
      <c r="F23" s="51"/>
      <c r="G23" s="51"/>
      <c r="H23" s="51"/>
      <c r="I23" s="51"/>
      <c r="J23" s="51"/>
      <c r="K23" s="52"/>
    </row>
    <row r="24" spans="1:11">
      <c r="A24" s="70">
        <v>50000</v>
      </c>
      <c r="B24" s="71"/>
      <c r="C24" s="69"/>
      <c r="D24" s="47">
        <f t="shared" si="0"/>
        <v>0</v>
      </c>
      <c r="F24" s="51"/>
      <c r="G24" s="51"/>
      <c r="H24" s="51"/>
      <c r="I24" s="51"/>
      <c r="J24" s="51"/>
    </row>
    <row r="25" spans="1:11">
      <c r="A25" s="70">
        <v>100000</v>
      </c>
      <c r="B25" s="71"/>
      <c r="C25" s="69"/>
      <c r="D25" s="47">
        <f t="shared" si="0"/>
        <v>0</v>
      </c>
      <c r="F25" s="51"/>
      <c r="G25" s="51"/>
      <c r="H25" s="51"/>
      <c r="I25" s="51"/>
      <c r="J25" s="51"/>
    </row>
    <row r="26" spans="1:11">
      <c r="A26" s="70">
        <v>250000</v>
      </c>
      <c r="B26" s="71"/>
      <c r="C26" s="69"/>
      <c r="D26" s="47">
        <f t="shared" si="0"/>
        <v>0</v>
      </c>
      <c r="F26" s="51"/>
      <c r="G26" s="51"/>
      <c r="H26" s="51"/>
      <c r="I26" s="51"/>
      <c r="J26" s="51"/>
    </row>
    <row r="27" spans="1:11">
      <c r="A27" s="70">
        <v>500000</v>
      </c>
      <c r="B27" s="71"/>
      <c r="C27" s="69"/>
      <c r="D27" s="47">
        <f t="shared" si="0"/>
        <v>0</v>
      </c>
      <c r="F27" s="51"/>
      <c r="G27" s="51"/>
      <c r="H27" s="51"/>
      <c r="I27" s="51"/>
      <c r="J27" s="51"/>
    </row>
    <row r="28" spans="1:11">
      <c r="A28" s="70">
        <v>1000000</v>
      </c>
      <c r="B28" s="72"/>
      <c r="C28" s="69"/>
      <c r="D28" s="47">
        <f t="shared" si="0"/>
        <v>0</v>
      </c>
      <c r="F28" s="51"/>
      <c r="G28" s="51"/>
      <c r="H28" s="51"/>
      <c r="I28" s="51"/>
      <c r="J28" s="51"/>
    </row>
    <row r="29" spans="1:11" s="1" customFormat="1">
      <c r="A29" s="91" t="s">
        <v>20</v>
      </c>
      <c r="B29" s="91"/>
      <c r="C29" s="47"/>
      <c r="D29" s="47">
        <f>SUM(D18:D28)/11</f>
        <v>0</v>
      </c>
      <c r="F29" s="7"/>
      <c r="G29" s="7"/>
      <c r="H29" s="7"/>
    </row>
    <row r="30" spans="1:11">
      <c r="A30" s="59"/>
      <c r="B30" s="59"/>
      <c r="C30" s="73"/>
      <c r="D30" s="73"/>
      <c r="F30" s="51"/>
      <c r="G30" s="51"/>
      <c r="H30" s="51"/>
      <c r="I30" s="51"/>
      <c r="J30" s="51"/>
    </row>
    <row r="31" spans="1:11">
      <c r="A31" s="10" t="s">
        <v>21</v>
      </c>
      <c r="B31" s="51"/>
      <c r="C31" s="51"/>
      <c r="D31" s="51"/>
      <c r="F31" s="51"/>
      <c r="G31" s="51"/>
      <c r="H31" s="51"/>
      <c r="I31" s="51"/>
    </row>
    <row r="32" spans="1:11" s="1" customFormat="1">
      <c r="A32" s="4"/>
      <c r="B32" s="4"/>
      <c r="C32" s="7"/>
      <c r="F32" s="3"/>
      <c r="G32" s="3"/>
      <c r="H32" s="3"/>
      <c r="I32" s="3"/>
    </row>
    <row r="33" spans="1:9" s="1" customFormat="1">
      <c r="A33" s="89" t="s">
        <v>22</v>
      </c>
      <c r="B33" s="90"/>
      <c r="C33" s="23">
        <v>120</v>
      </c>
      <c r="F33" s="3"/>
      <c r="G33" s="3"/>
      <c r="H33" s="3"/>
      <c r="I33" s="3"/>
    </row>
  </sheetData>
  <sheetProtection password="CA99" sheet="1" objects="1" scenarios="1"/>
  <mergeCells count="2">
    <mergeCell ref="A33:B33"/>
    <mergeCell ref="A29:B29"/>
  </mergeCells>
  <phoneticPr fontId="2" type="noConversion"/>
  <pageMargins left="0.70866141732283472" right="0.70866141732283472" top="0.70866141732283472" bottom="0.70866141732283472" header="0.31496062992125984" footer="0.31496062992125984"/>
  <pageSetup paperSize="9" scale="84" orientation="landscape" r:id="rId1"/>
  <headerFooter alignWithMargins="0"/>
  <rowBreaks count="1" manualBreakCount="1">
    <brk id="32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0"/>
  <sheetViews>
    <sheetView workbookViewId="0"/>
  </sheetViews>
  <sheetFormatPr defaultRowHeight="12.75"/>
  <cols>
    <col min="1" max="1" width="10.28515625" style="8" customWidth="1"/>
    <col min="2" max="2" width="9.140625" style="8"/>
    <col min="3" max="9" width="19.5703125" style="8" customWidth="1"/>
    <col min="10" max="16384" width="9.140625" style="8"/>
  </cols>
  <sheetData>
    <row r="1" spans="1:4" s="1" customFormat="1" ht="15">
      <c r="A1" s="1" t="s">
        <v>0</v>
      </c>
    </row>
    <row r="2" spans="1:4" s="1" customFormat="1" ht="15"/>
    <row r="3" spans="1:4" s="1" customFormat="1" ht="15">
      <c r="A3" s="1" t="s">
        <v>1</v>
      </c>
    </row>
    <row r="4" spans="1:4" s="1" customFormat="1" ht="15"/>
    <row r="5" spans="1:4" s="11" customFormat="1" ht="15">
      <c r="A5" s="13" t="s">
        <v>100</v>
      </c>
    </row>
    <row r="6" spans="1:4" s="11" customFormat="1" ht="15"/>
    <row r="7" spans="1:4" s="11" customFormat="1" ht="15">
      <c r="A7" s="11" t="s">
        <v>52</v>
      </c>
      <c r="C7" s="11" t="s">
        <v>3</v>
      </c>
      <c r="D7" s="11" t="s">
        <v>101</v>
      </c>
    </row>
    <row r="8" spans="1:4" s="11" customFormat="1" ht="15">
      <c r="C8" s="11" t="s">
        <v>5</v>
      </c>
      <c r="D8" s="11" t="s">
        <v>102</v>
      </c>
    </row>
    <row r="9" spans="1:4" s="11" customFormat="1" ht="15">
      <c r="C9" s="11" t="s">
        <v>7</v>
      </c>
      <c r="D9" s="11" t="s">
        <v>103</v>
      </c>
    </row>
    <row r="10" spans="1:4" s="11" customFormat="1" ht="15">
      <c r="C10" s="11" t="s">
        <v>9</v>
      </c>
      <c r="D10" s="11" t="s">
        <v>104</v>
      </c>
    </row>
    <row r="11" spans="1:4" s="11" customFormat="1" ht="15">
      <c r="D11" s="11" t="s">
        <v>105</v>
      </c>
    </row>
    <row r="12" spans="1:4" s="11" customFormat="1" ht="15">
      <c r="C12" s="11" t="s">
        <v>28</v>
      </c>
      <c r="D12" s="11" t="s">
        <v>106</v>
      </c>
    </row>
    <row r="13" spans="1:4" s="11" customFormat="1" ht="15">
      <c r="D13" s="11" t="s">
        <v>107</v>
      </c>
    </row>
    <row r="14" spans="1:4" s="11" customFormat="1" ht="15">
      <c r="D14" s="11" t="s">
        <v>108</v>
      </c>
    </row>
    <row r="15" spans="1:4" s="11" customFormat="1" ht="15">
      <c r="C15" s="11" t="s">
        <v>40</v>
      </c>
      <c r="D15" s="11" t="s">
        <v>59</v>
      </c>
    </row>
    <row r="16" spans="1:4" s="11" customFormat="1" ht="15"/>
    <row r="17" spans="1:10" s="11" customFormat="1" ht="15">
      <c r="A17" s="30"/>
      <c r="B17" s="31"/>
      <c r="C17" s="36" t="s">
        <v>3</v>
      </c>
      <c r="D17" s="36" t="s">
        <v>3</v>
      </c>
      <c r="E17" s="36" t="s">
        <v>109</v>
      </c>
      <c r="F17" s="36" t="s">
        <v>109</v>
      </c>
      <c r="G17" s="36" t="s">
        <v>109</v>
      </c>
      <c r="H17" s="36" t="s">
        <v>109</v>
      </c>
      <c r="I17" s="36" t="s">
        <v>109</v>
      </c>
    </row>
    <row r="18" spans="1:10" s="11" customFormat="1" ht="15">
      <c r="A18" s="32" t="s">
        <v>16</v>
      </c>
      <c r="B18" s="33"/>
      <c r="C18" s="37" t="s">
        <v>110</v>
      </c>
      <c r="D18" s="37" t="s">
        <v>111</v>
      </c>
      <c r="E18" s="37" t="s">
        <v>112</v>
      </c>
      <c r="F18" s="37" t="s">
        <v>113</v>
      </c>
      <c r="G18" s="37" t="s">
        <v>114</v>
      </c>
      <c r="H18" s="37" t="s">
        <v>115</v>
      </c>
      <c r="I18" s="37" t="s">
        <v>116</v>
      </c>
    </row>
    <row r="19" spans="1:10" s="11" customFormat="1" ht="15">
      <c r="A19" s="34"/>
      <c r="B19" s="35"/>
      <c r="C19" s="38" t="s">
        <v>117</v>
      </c>
      <c r="D19" s="38" t="s">
        <v>118</v>
      </c>
      <c r="E19" s="38" t="s">
        <v>119</v>
      </c>
      <c r="F19" s="38" t="s">
        <v>120</v>
      </c>
      <c r="G19" s="38" t="s">
        <v>121</v>
      </c>
      <c r="H19" s="38" t="s">
        <v>122</v>
      </c>
      <c r="I19" s="38" t="s">
        <v>123</v>
      </c>
    </row>
    <row r="20" spans="1:10" s="11" customFormat="1" ht="15">
      <c r="A20" s="39">
        <v>500</v>
      </c>
      <c r="B20" s="87"/>
      <c r="C20" s="48"/>
      <c r="D20" s="48"/>
      <c r="E20" s="48"/>
      <c r="F20" s="48"/>
      <c r="G20" s="48"/>
      <c r="H20" s="48"/>
      <c r="I20" s="48"/>
    </row>
    <row r="21" spans="1:10" s="11" customFormat="1" ht="15">
      <c r="A21" s="39">
        <v>750</v>
      </c>
      <c r="B21" s="87"/>
      <c r="C21" s="48"/>
      <c r="D21" s="48"/>
      <c r="E21" s="48"/>
      <c r="F21" s="48"/>
      <c r="G21" s="48"/>
      <c r="H21" s="48"/>
      <c r="I21" s="48"/>
    </row>
    <row r="22" spans="1:10" s="11" customFormat="1" ht="15">
      <c r="A22" s="39">
        <v>1000</v>
      </c>
      <c r="B22" s="87"/>
      <c r="C22" s="48"/>
      <c r="D22" s="48"/>
      <c r="E22" s="48"/>
      <c r="F22" s="48"/>
      <c r="G22" s="48"/>
      <c r="H22" s="48"/>
      <c r="I22" s="48"/>
    </row>
    <row r="23" spans="1:10" s="11" customFormat="1" ht="15">
      <c r="A23" s="39">
        <v>500</v>
      </c>
      <c r="B23" s="40" t="s">
        <v>49</v>
      </c>
      <c r="C23" s="48"/>
      <c r="D23" s="48"/>
      <c r="E23" s="48"/>
      <c r="F23" s="48"/>
      <c r="G23" s="48"/>
      <c r="H23" s="48"/>
      <c r="I23" s="48"/>
    </row>
    <row r="24" spans="1:10" s="11" customFormat="1" ht="15">
      <c r="A24" s="99" t="s">
        <v>20</v>
      </c>
      <c r="B24" s="100"/>
      <c r="C24" s="49">
        <f>+(+C20/$A20+C21/$A21+C22/$A22+C23/$A23)/4</f>
        <v>0</v>
      </c>
      <c r="D24" s="49">
        <f>+(D20/$A20+D21/$A21+D22/$A22+D23/$A23)/4</f>
        <v>0</v>
      </c>
      <c r="E24" s="49">
        <f>+(E20/$A20+E21/$A21+E22/$A22+E23/$A23)/4</f>
        <v>0</v>
      </c>
      <c r="F24" s="49">
        <f>+(F20/$A20+F21/$A21+F22/$A22+F23/$A23)/4</f>
        <v>0</v>
      </c>
      <c r="G24" s="49">
        <f>+(G20/($A20/50)+G21/($A21/50)+G22/($A22/50)+G23/($A23/50))/4</f>
        <v>0</v>
      </c>
      <c r="H24" s="49">
        <f>+(+H20/($A20/50)+H21/($A21/50)+H22/($A22/50)+H23/($A23/50))/4</f>
        <v>0</v>
      </c>
      <c r="I24" s="49">
        <f>+(+I20/($A20/50)+I21/($A21/50)+I22/($A22/50)+I23/($A23/50))/4</f>
        <v>0</v>
      </c>
    </row>
    <row r="25" spans="1:10" s="11" customFormat="1" ht="15"/>
    <row r="26" spans="1:10" s="11" customFormat="1" ht="15">
      <c r="A26" s="101" t="s">
        <v>124</v>
      </c>
      <c r="B26" s="102"/>
      <c r="C26" s="41">
        <v>25</v>
      </c>
      <c r="D26" s="41">
        <v>25</v>
      </c>
      <c r="E26" s="41">
        <v>10</v>
      </c>
      <c r="F26" s="41">
        <v>5</v>
      </c>
      <c r="G26" s="41">
        <v>10</v>
      </c>
      <c r="H26" s="41">
        <v>5</v>
      </c>
      <c r="I26" s="41">
        <v>25</v>
      </c>
      <c r="J26" s="12"/>
    </row>
    <row r="27" spans="1:10" s="11" customFormat="1" ht="15"/>
    <row r="28" spans="1:10" ht="15">
      <c r="A28" s="27" t="s">
        <v>125</v>
      </c>
    </row>
    <row r="29" spans="1:10" s="11" customFormat="1" ht="15">
      <c r="A29" s="11" t="s">
        <v>126</v>
      </c>
    </row>
    <row r="30" spans="1:10" ht="15">
      <c r="A30" s="11" t="s">
        <v>127</v>
      </c>
    </row>
  </sheetData>
  <sheetProtection password="CA99" sheet="1" objects="1" scenarios="1"/>
  <mergeCells count="2">
    <mergeCell ref="A24:B24"/>
    <mergeCell ref="A26:B26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0"/>
  <sheetViews>
    <sheetView workbookViewId="0"/>
  </sheetViews>
  <sheetFormatPr defaultRowHeight="12.75"/>
  <cols>
    <col min="1" max="1" width="10.28515625" style="8" customWidth="1"/>
    <col min="2" max="2" width="9.140625" style="8"/>
    <col min="3" max="9" width="19.5703125" style="8" customWidth="1"/>
    <col min="10" max="16384" width="9.140625" style="8"/>
  </cols>
  <sheetData>
    <row r="1" spans="1:4" s="1" customFormat="1" ht="15">
      <c r="A1" s="1" t="s">
        <v>0</v>
      </c>
    </row>
    <row r="2" spans="1:4" s="1" customFormat="1" ht="15"/>
    <row r="3" spans="1:4" s="1" customFormat="1" ht="15">
      <c r="A3" s="1" t="s">
        <v>1</v>
      </c>
    </row>
    <row r="4" spans="1:4" s="1" customFormat="1" ht="15"/>
    <row r="5" spans="1:4" s="11" customFormat="1" ht="15">
      <c r="A5" s="13" t="s">
        <v>128</v>
      </c>
    </row>
    <row r="6" spans="1:4" s="11" customFormat="1" ht="15"/>
    <row r="7" spans="1:4" s="11" customFormat="1" ht="15">
      <c r="A7" s="11" t="s">
        <v>52</v>
      </c>
      <c r="C7" s="11" t="s">
        <v>3</v>
      </c>
      <c r="D7" s="11" t="s">
        <v>101</v>
      </c>
    </row>
    <row r="8" spans="1:4" s="11" customFormat="1" ht="15">
      <c r="C8" s="11" t="s">
        <v>5</v>
      </c>
      <c r="D8" s="11" t="s">
        <v>129</v>
      </c>
    </row>
    <row r="9" spans="1:4" s="11" customFormat="1" ht="15">
      <c r="C9" s="11" t="s">
        <v>7</v>
      </c>
      <c r="D9" s="11" t="s">
        <v>103</v>
      </c>
    </row>
    <row r="10" spans="1:4" s="11" customFormat="1" ht="15">
      <c r="C10" s="11" t="s">
        <v>9</v>
      </c>
      <c r="D10" s="11" t="s">
        <v>104</v>
      </c>
    </row>
    <row r="11" spans="1:4" s="11" customFormat="1" ht="15">
      <c r="D11" s="11" t="s">
        <v>105</v>
      </c>
    </row>
    <row r="12" spans="1:4" s="11" customFormat="1" ht="15">
      <c r="C12" s="11" t="s">
        <v>28</v>
      </c>
      <c r="D12" s="11" t="s">
        <v>106</v>
      </c>
    </row>
    <row r="13" spans="1:4" s="11" customFormat="1" ht="15">
      <c r="D13" s="11" t="s">
        <v>107</v>
      </c>
    </row>
    <row r="14" spans="1:4" s="11" customFormat="1" ht="15">
      <c r="D14" s="11" t="s">
        <v>108</v>
      </c>
    </row>
    <row r="15" spans="1:4" s="11" customFormat="1" ht="15">
      <c r="C15" s="11" t="s">
        <v>40</v>
      </c>
      <c r="D15" s="11" t="s">
        <v>59</v>
      </c>
    </row>
    <row r="16" spans="1:4" s="11" customFormat="1" ht="15"/>
    <row r="17" spans="1:10" s="11" customFormat="1" ht="15">
      <c r="A17" s="30"/>
      <c r="B17" s="31"/>
      <c r="C17" s="36" t="s">
        <v>3</v>
      </c>
      <c r="D17" s="36" t="s">
        <v>3</v>
      </c>
      <c r="E17" s="36" t="s">
        <v>109</v>
      </c>
      <c r="F17" s="36" t="s">
        <v>109</v>
      </c>
      <c r="G17" s="36" t="s">
        <v>109</v>
      </c>
      <c r="H17" s="36" t="s">
        <v>109</v>
      </c>
      <c r="I17" s="36" t="s">
        <v>109</v>
      </c>
    </row>
    <row r="18" spans="1:10" s="11" customFormat="1" ht="15">
      <c r="A18" s="32" t="s">
        <v>16</v>
      </c>
      <c r="B18" s="33"/>
      <c r="C18" s="37" t="s">
        <v>110</v>
      </c>
      <c r="D18" s="37" t="s">
        <v>111</v>
      </c>
      <c r="E18" s="37" t="s">
        <v>112</v>
      </c>
      <c r="F18" s="37" t="s">
        <v>113</v>
      </c>
      <c r="G18" s="37" t="s">
        <v>114</v>
      </c>
      <c r="H18" s="37" t="s">
        <v>115</v>
      </c>
      <c r="I18" s="37" t="s">
        <v>116</v>
      </c>
    </row>
    <row r="19" spans="1:10" s="11" customFormat="1" ht="15">
      <c r="A19" s="34"/>
      <c r="B19" s="35"/>
      <c r="C19" s="38" t="s">
        <v>117</v>
      </c>
      <c r="D19" s="38" t="s">
        <v>118</v>
      </c>
      <c r="E19" s="38" t="s">
        <v>119</v>
      </c>
      <c r="F19" s="38" t="s">
        <v>120</v>
      </c>
      <c r="G19" s="38" t="s">
        <v>121</v>
      </c>
      <c r="H19" s="38" t="s">
        <v>122</v>
      </c>
      <c r="I19" s="38" t="s">
        <v>123</v>
      </c>
    </row>
    <row r="20" spans="1:10" s="11" customFormat="1" ht="15">
      <c r="A20" s="39">
        <v>500</v>
      </c>
      <c r="B20" s="87"/>
      <c r="C20" s="48"/>
      <c r="D20" s="48"/>
      <c r="E20" s="48"/>
      <c r="F20" s="48"/>
      <c r="G20" s="48"/>
      <c r="H20" s="48"/>
      <c r="I20" s="48"/>
    </row>
    <row r="21" spans="1:10" s="11" customFormat="1" ht="15">
      <c r="A21" s="39">
        <v>750</v>
      </c>
      <c r="B21" s="87"/>
      <c r="C21" s="48"/>
      <c r="D21" s="48"/>
      <c r="E21" s="48"/>
      <c r="F21" s="48"/>
      <c r="G21" s="48"/>
      <c r="H21" s="48"/>
      <c r="I21" s="48"/>
    </row>
    <row r="22" spans="1:10" s="11" customFormat="1" ht="15">
      <c r="A22" s="39">
        <v>1000</v>
      </c>
      <c r="B22" s="87"/>
      <c r="C22" s="48"/>
      <c r="D22" s="48"/>
      <c r="E22" s="48"/>
      <c r="F22" s="48"/>
      <c r="G22" s="48"/>
      <c r="H22" s="48"/>
      <c r="I22" s="48"/>
    </row>
    <row r="23" spans="1:10" s="11" customFormat="1" ht="15">
      <c r="A23" s="39">
        <v>500</v>
      </c>
      <c r="B23" s="40" t="s">
        <v>49</v>
      </c>
      <c r="C23" s="48"/>
      <c r="D23" s="48"/>
      <c r="E23" s="48"/>
      <c r="F23" s="48"/>
      <c r="G23" s="48"/>
      <c r="H23" s="48"/>
      <c r="I23" s="48"/>
    </row>
    <row r="24" spans="1:10" s="11" customFormat="1" ht="15">
      <c r="A24" s="99" t="s">
        <v>20</v>
      </c>
      <c r="B24" s="100"/>
      <c r="C24" s="49">
        <f>+(+C20/$A20+C21/$A21+C22/$A22+C23/$A23)/4</f>
        <v>0</v>
      </c>
      <c r="D24" s="49">
        <f>+(D20/$A20+D21/$A21+D22/$A22+D23/$A23)/4</f>
        <v>0</v>
      </c>
      <c r="E24" s="49">
        <f>+(E20/$A20+E21/$A21+E22/$A22+E23/$A23)/4</f>
        <v>0</v>
      </c>
      <c r="F24" s="49">
        <f>+(F20/$A20+F21/$A21+F22/$A22+F23/$A23)/4</f>
        <v>0</v>
      </c>
      <c r="G24" s="49">
        <f>+(G20/($A20/50)+G21/($A21/50)+G22/($A22/50)+G23/($A23/50))/4</f>
        <v>0</v>
      </c>
      <c r="H24" s="49">
        <f>+(+H20/($A20/50)+H21/($A21/50)+H22/($A22/50)+H23/($A23/50))/4</f>
        <v>0</v>
      </c>
      <c r="I24" s="49">
        <f>+(+I20/($A20/50)+I21/($A21/50)+I22/($A22/50)+I23/($A23/50))/4</f>
        <v>0</v>
      </c>
    </row>
    <row r="25" spans="1:10" s="11" customFormat="1" ht="15"/>
    <row r="26" spans="1:10" s="11" customFormat="1" ht="15">
      <c r="A26" s="101" t="s">
        <v>124</v>
      </c>
      <c r="B26" s="102"/>
      <c r="C26" s="41">
        <v>25</v>
      </c>
      <c r="D26" s="41">
        <v>25</v>
      </c>
      <c r="E26" s="41">
        <v>10</v>
      </c>
      <c r="F26" s="41">
        <v>5</v>
      </c>
      <c r="G26" s="41">
        <v>10</v>
      </c>
      <c r="H26" s="41">
        <v>5</v>
      </c>
      <c r="I26" s="41">
        <v>25</v>
      </c>
      <c r="J26" s="12"/>
    </row>
    <row r="27" spans="1:10" s="11" customFormat="1" ht="15"/>
    <row r="28" spans="1:10" ht="15">
      <c r="A28" s="27" t="s">
        <v>125</v>
      </c>
    </row>
    <row r="29" spans="1:10" s="11" customFormat="1" ht="15">
      <c r="A29" s="11" t="s">
        <v>126</v>
      </c>
    </row>
    <row r="30" spans="1:10" ht="15">
      <c r="A30" s="11" t="s">
        <v>127</v>
      </c>
    </row>
  </sheetData>
  <sheetProtection password="CA99" sheet="1" objects="1" scenarios="1"/>
  <mergeCells count="2">
    <mergeCell ref="A24:B24"/>
    <mergeCell ref="A26:B26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workbookViewId="0"/>
  </sheetViews>
  <sheetFormatPr defaultColWidth="8.85546875" defaultRowHeight="15"/>
  <cols>
    <col min="1" max="1" width="12.5703125" style="53" customWidth="1"/>
    <col min="2" max="2" width="8.5703125" style="53" customWidth="1"/>
    <col min="3" max="9" width="13.28515625" style="53" customWidth="1"/>
    <col min="10" max="10" width="5.85546875" style="53" customWidth="1"/>
    <col min="11" max="11" width="13.28515625" style="53" customWidth="1"/>
    <col min="12" max="12" width="13" style="53" customWidth="1"/>
    <col min="13" max="13" width="14" style="53" customWidth="1"/>
    <col min="14" max="14" width="11.5703125" style="53" customWidth="1"/>
    <col min="15" max="16384" width="8.85546875" style="53"/>
  </cols>
  <sheetData>
    <row r="1" spans="1:15" s="1" customFormat="1">
      <c r="A1" s="1" t="s">
        <v>0</v>
      </c>
    </row>
    <row r="2" spans="1:15" s="1" customFormat="1"/>
    <row r="3" spans="1:15" s="1" customFormat="1">
      <c r="A3" s="1" t="s">
        <v>1</v>
      </c>
    </row>
    <row r="4" spans="1:15" s="1" customFormat="1"/>
    <row r="5" spans="1:15" s="52" customFormat="1">
      <c r="A5" s="50" t="s">
        <v>23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7" spans="1:15">
      <c r="A7" s="10" t="s">
        <v>3</v>
      </c>
      <c r="B7" s="10" t="s">
        <v>24</v>
      </c>
      <c r="E7" s="10"/>
      <c r="G7" s="51"/>
      <c r="H7" s="51"/>
      <c r="I7" s="51"/>
      <c r="J7" s="51"/>
      <c r="K7" s="51"/>
      <c r="L7" s="51"/>
      <c r="M7" s="51"/>
      <c r="N7" s="51"/>
    </row>
    <row r="8" spans="1:15">
      <c r="A8" s="51" t="s">
        <v>5</v>
      </c>
      <c r="B8" s="51" t="s">
        <v>25</v>
      </c>
      <c r="E8" s="10"/>
      <c r="F8" s="10"/>
      <c r="G8" s="51"/>
      <c r="H8" s="51"/>
      <c r="I8" s="51"/>
      <c r="J8" s="51"/>
      <c r="K8" s="51"/>
      <c r="L8" s="51"/>
      <c r="M8" s="51"/>
      <c r="N8" s="51"/>
    </row>
    <row r="9" spans="1:15">
      <c r="A9" s="10" t="s">
        <v>7</v>
      </c>
      <c r="B9" s="10" t="s">
        <v>8</v>
      </c>
      <c r="E9" s="10"/>
      <c r="F9" s="10"/>
      <c r="G9" s="51"/>
      <c r="H9" s="51"/>
      <c r="I9" s="51"/>
      <c r="J9" s="51"/>
      <c r="K9" s="51"/>
      <c r="L9" s="51"/>
      <c r="M9" s="51"/>
      <c r="N9" s="51"/>
    </row>
    <row r="10" spans="1:15">
      <c r="A10" s="10" t="s">
        <v>9</v>
      </c>
      <c r="B10" s="10" t="s">
        <v>26</v>
      </c>
      <c r="E10" s="10"/>
      <c r="F10" s="10"/>
      <c r="G10" s="51"/>
      <c r="H10" s="51"/>
      <c r="I10" s="51"/>
      <c r="J10" s="51"/>
      <c r="K10" s="51"/>
      <c r="L10" s="51"/>
      <c r="M10" s="51"/>
      <c r="N10" s="51"/>
    </row>
    <row r="11" spans="1:15">
      <c r="A11" s="10"/>
      <c r="B11" s="10" t="s">
        <v>27</v>
      </c>
      <c r="E11" s="10"/>
      <c r="F11" s="10"/>
      <c r="G11" s="51"/>
      <c r="H11" s="51"/>
      <c r="I11" s="51"/>
      <c r="J11" s="51"/>
      <c r="K11" s="51"/>
      <c r="L11" s="51"/>
      <c r="M11" s="51"/>
      <c r="N11" s="51"/>
    </row>
    <row r="12" spans="1:15">
      <c r="A12" s="10" t="s">
        <v>28</v>
      </c>
      <c r="B12" s="10" t="s">
        <v>29</v>
      </c>
      <c r="E12" s="10"/>
      <c r="F12" s="10"/>
      <c r="G12" s="51"/>
      <c r="H12" s="51"/>
      <c r="I12" s="51"/>
      <c r="J12" s="51"/>
      <c r="K12" s="51"/>
      <c r="L12" s="51"/>
      <c r="M12" s="51"/>
      <c r="N12" s="51"/>
    </row>
    <row r="13" spans="1:15">
      <c r="A13" s="51" t="s">
        <v>11</v>
      </c>
      <c r="B13" s="51" t="s">
        <v>30</v>
      </c>
      <c r="E13" s="10"/>
      <c r="F13" s="10"/>
      <c r="G13" s="51"/>
      <c r="H13" s="51"/>
      <c r="I13" s="51"/>
      <c r="J13" s="51"/>
      <c r="K13" s="51"/>
      <c r="L13" s="51"/>
      <c r="M13" s="51"/>
      <c r="N13" s="51"/>
    </row>
    <row r="14" spans="1:15">
      <c r="A14" s="10"/>
      <c r="B14" s="10" t="s">
        <v>13</v>
      </c>
      <c r="E14" s="10"/>
      <c r="F14" s="10"/>
      <c r="G14" s="51"/>
      <c r="H14" s="51"/>
      <c r="I14" s="51"/>
      <c r="J14" s="51"/>
      <c r="K14" s="51"/>
      <c r="L14" s="51"/>
      <c r="M14" s="51"/>
      <c r="N14" s="51"/>
    </row>
    <row r="15" spans="1:15">
      <c r="A15" s="51" t="s">
        <v>14</v>
      </c>
      <c r="B15" s="51" t="s">
        <v>31</v>
      </c>
      <c r="E15" s="51"/>
      <c r="F15" s="51"/>
      <c r="G15" s="51"/>
      <c r="H15" s="51"/>
      <c r="I15" s="51"/>
      <c r="J15" s="51"/>
      <c r="K15" s="51"/>
      <c r="L15" s="54"/>
      <c r="M15" s="54"/>
      <c r="N15" s="54"/>
      <c r="O15" s="55"/>
    </row>
    <row r="16" spans="1:15">
      <c r="A16" s="51"/>
      <c r="B16" s="51"/>
      <c r="C16" s="51"/>
      <c r="D16" s="51"/>
      <c r="E16" s="51"/>
      <c r="F16" s="51"/>
      <c r="G16" s="51"/>
      <c r="H16" s="51"/>
      <c r="I16" s="51"/>
      <c r="J16" s="54"/>
      <c r="K16" s="54"/>
      <c r="L16" s="54"/>
      <c r="M16" s="54"/>
      <c r="N16" s="54"/>
      <c r="O16" s="55"/>
    </row>
    <row r="17" spans="1:15">
      <c r="A17" s="56"/>
      <c r="B17" s="74"/>
      <c r="C17" s="58" t="s">
        <v>3</v>
      </c>
      <c r="D17" s="75" t="s">
        <v>3</v>
      </c>
      <c r="E17" s="58" t="s">
        <v>3</v>
      </c>
      <c r="L17" s="59"/>
      <c r="M17" s="55"/>
      <c r="N17" s="59"/>
      <c r="O17" s="55"/>
    </row>
    <row r="18" spans="1:15">
      <c r="A18" s="60" t="s">
        <v>16</v>
      </c>
      <c r="B18" s="76"/>
      <c r="C18" s="62" t="s">
        <v>32</v>
      </c>
      <c r="D18" s="77" t="s">
        <v>33</v>
      </c>
      <c r="E18" s="78" t="s">
        <v>34</v>
      </c>
      <c r="L18" s="51"/>
      <c r="M18" s="51"/>
      <c r="N18" s="51"/>
      <c r="O18" s="51"/>
    </row>
    <row r="19" spans="1:15">
      <c r="A19" s="64"/>
      <c r="B19" s="68"/>
      <c r="C19" s="66"/>
      <c r="D19" s="79"/>
      <c r="E19" s="62"/>
      <c r="L19" s="51"/>
      <c r="M19" s="51"/>
      <c r="N19" s="51"/>
      <c r="O19" s="51"/>
    </row>
    <row r="20" spans="1:15">
      <c r="A20" s="80">
        <v>500</v>
      </c>
      <c r="B20" s="68"/>
      <c r="C20" s="81"/>
      <c r="D20" s="82"/>
      <c r="E20" s="82"/>
      <c r="L20" s="51"/>
      <c r="M20" s="51"/>
      <c r="N20" s="51"/>
      <c r="O20" s="51"/>
    </row>
    <row r="21" spans="1:15">
      <c r="A21" s="83">
        <v>1000</v>
      </c>
      <c r="B21" s="71"/>
      <c r="C21" s="82"/>
      <c r="D21" s="82"/>
      <c r="E21" s="82"/>
      <c r="L21" s="51"/>
      <c r="M21" s="51"/>
      <c r="N21" s="51"/>
      <c r="O21" s="51"/>
    </row>
    <row r="22" spans="1:15">
      <c r="A22" s="83">
        <v>2500</v>
      </c>
      <c r="B22" s="71"/>
      <c r="C22" s="82"/>
      <c r="D22" s="82"/>
      <c r="E22" s="82"/>
      <c r="L22" s="51"/>
      <c r="M22" s="51"/>
      <c r="N22" s="51"/>
      <c r="O22" s="51"/>
    </row>
    <row r="23" spans="1:15">
      <c r="A23" s="83">
        <v>5000</v>
      </c>
      <c r="B23" s="71"/>
      <c r="C23" s="82"/>
      <c r="D23" s="82"/>
      <c r="E23" s="82"/>
      <c r="L23" s="51"/>
      <c r="M23" s="51"/>
      <c r="N23" s="51"/>
      <c r="O23" s="51"/>
    </row>
    <row r="24" spans="1:15">
      <c r="A24" s="83">
        <v>10000</v>
      </c>
      <c r="B24" s="71"/>
      <c r="C24" s="82"/>
      <c r="D24" s="82"/>
      <c r="E24" s="82"/>
      <c r="L24" s="51"/>
      <c r="M24" s="51"/>
      <c r="N24" s="51"/>
      <c r="O24" s="51"/>
    </row>
    <row r="25" spans="1:15">
      <c r="A25" s="83">
        <v>25000</v>
      </c>
      <c r="B25" s="71"/>
      <c r="C25" s="82"/>
      <c r="D25" s="82"/>
      <c r="E25" s="82"/>
      <c r="L25" s="51"/>
      <c r="M25" s="51"/>
      <c r="N25" s="51"/>
      <c r="O25" s="51"/>
    </row>
    <row r="26" spans="1:15">
      <c r="A26" s="83">
        <v>50000</v>
      </c>
      <c r="B26" s="71"/>
      <c r="C26" s="82"/>
      <c r="D26" s="82"/>
      <c r="E26" s="82"/>
      <c r="L26" s="51"/>
      <c r="M26" s="51"/>
      <c r="N26" s="51"/>
      <c r="O26" s="51"/>
    </row>
    <row r="27" spans="1:15">
      <c r="A27" s="83">
        <v>100000</v>
      </c>
      <c r="B27" s="71"/>
      <c r="C27" s="82"/>
      <c r="D27" s="82"/>
      <c r="E27" s="82"/>
      <c r="L27" s="51"/>
      <c r="M27" s="51"/>
      <c r="N27" s="51"/>
      <c r="O27" s="51"/>
    </row>
    <row r="28" spans="1:15">
      <c r="A28" s="83">
        <v>250000</v>
      </c>
      <c r="B28" s="71"/>
      <c r="C28" s="82"/>
      <c r="D28" s="82"/>
      <c r="E28" s="82"/>
      <c r="L28" s="51"/>
      <c r="M28" s="51"/>
      <c r="N28" s="51"/>
      <c r="O28" s="51"/>
    </row>
    <row r="29" spans="1:15" s="1" customFormat="1">
      <c r="A29" s="91" t="s">
        <v>20</v>
      </c>
      <c r="B29" s="91"/>
      <c r="C29" s="47">
        <f>SUM(C20/$A$20+C21/$A$21+C22/$A$22+C23/$A$23+C24/$A$24+C25/$A$25+C26/$A$26+C27/$A$27+C28/$A$28)/9</f>
        <v>0</v>
      </c>
      <c r="D29" s="47">
        <f>SUM(D20/$A$20+D21/$A$21+D22/$A$22+D23/$A$23+D24/$A$24+D25/$A$25+D26/$A$26+D27/$A$27+D28/$A$28)/9</f>
        <v>0</v>
      </c>
      <c r="E29" s="47">
        <f>SUM(E20/$A$20+E21/$A$21+E22/$A$22+E23/$A$23+E24/$A$24+E25/$A$25+E26/$A$26+E27/$A$27+E28/$A$28)/9</f>
        <v>0</v>
      </c>
      <c r="F29" s="7"/>
      <c r="G29" s="7"/>
      <c r="H29" s="7"/>
    </row>
    <row r="30" spans="1:15">
      <c r="A30" s="59"/>
      <c r="B30" s="59"/>
      <c r="C30" s="73"/>
      <c r="D30" s="73"/>
      <c r="E30" s="73"/>
      <c r="G30" s="73"/>
      <c r="H30" s="73"/>
      <c r="I30" s="73"/>
      <c r="J30" s="51"/>
      <c r="K30" s="51"/>
      <c r="L30" s="51"/>
      <c r="M30" s="51"/>
      <c r="N30" s="51"/>
      <c r="O30" s="51"/>
    </row>
    <row r="31" spans="1:15" s="1" customFormat="1">
      <c r="A31" s="91" t="s">
        <v>35</v>
      </c>
      <c r="B31" s="92"/>
      <c r="C31" s="23">
        <v>10</v>
      </c>
      <c r="D31" s="23">
        <v>20</v>
      </c>
      <c r="E31" s="23">
        <v>10</v>
      </c>
      <c r="I31" s="7"/>
      <c r="J31" s="3"/>
      <c r="K31" s="3"/>
      <c r="L31" s="3"/>
      <c r="M31" s="3"/>
      <c r="N31" s="3"/>
    </row>
    <row r="32" spans="1:15" s="1" customFormat="1">
      <c r="I32" s="3"/>
      <c r="J32" s="3"/>
      <c r="K32" s="3"/>
      <c r="L32" s="3"/>
      <c r="M32" s="3"/>
      <c r="N32" s="3"/>
    </row>
    <row r="33" spans="1:1" s="1" customFormat="1">
      <c r="A33" s="1" t="s">
        <v>36</v>
      </c>
    </row>
  </sheetData>
  <sheetProtection password="CA99" sheet="1" objects="1" scenarios="1"/>
  <mergeCells count="2">
    <mergeCell ref="A29:B29"/>
    <mergeCell ref="A31:B31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workbookViewId="0"/>
  </sheetViews>
  <sheetFormatPr defaultColWidth="9.140625" defaultRowHeight="15"/>
  <cols>
    <col min="1" max="1" width="12.7109375" style="1" bestFit="1" customWidth="1"/>
    <col min="2" max="2" width="8.5703125" style="1" customWidth="1"/>
    <col min="3" max="5" width="16.7109375" style="1" customWidth="1"/>
    <col min="6" max="6" width="6.85546875" style="1" customWidth="1"/>
    <col min="7" max="246" width="9.140625" style="1"/>
    <col min="247" max="247" width="12.5703125" style="1" bestFit="1" customWidth="1"/>
    <col min="248" max="248" width="8.5703125" style="1" customWidth="1"/>
    <col min="249" max="252" width="17.28515625" style="1" customWidth="1"/>
    <col min="253" max="253" width="5" style="1" customWidth="1"/>
    <col min="254" max="256" width="17.28515625" style="1" customWidth="1"/>
    <col min="257" max="257" width="15.28515625" style="1" bestFit="1" customWidth="1"/>
    <col min="258" max="259" width="13.5703125" style="1" bestFit="1" customWidth="1"/>
    <col min="260" max="502" width="9.140625" style="1"/>
    <col min="503" max="503" width="12.5703125" style="1" bestFit="1" customWidth="1"/>
    <col min="504" max="504" width="8.5703125" style="1" customWidth="1"/>
    <col min="505" max="508" width="17.28515625" style="1" customWidth="1"/>
    <col min="509" max="509" width="5" style="1" customWidth="1"/>
    <col min="510" max="512" width="17.28515625" style="1" customWidth="1"/>
    <col min="513" max="513" width="15.28515625" style="1" bestFit="1" customWidth="1"/>
    <col min="514" max="515" width="13.5703125" style="1" bestFit="1" customWidth="1"/>
    <col min="516" max="758" width="9.140625" style="1"/>
    <col min="759" max="759" width="12.5703125" style="1" bestFit="1" customWidth="1"/>
    <col min="760" max="760" width="8.5703125" style="1" customWidth="1"/>
    <col min="761" max="764" width="17.28515625" style="1" customWidth="1"/>
    <col min="765" max="765" width="5" style="1" customWidth="1"/>
    <col min="766" max="768" width="17.28515625" style="1" customWidth="1"/>
    <col min="769" max="769" width="15.28515625" style="1" bestFit="1" customWidth="1"/>
    <col min="770" max="771" width="13.5703125" style="1" bestFit="1" customWidth="1"/>
    <col min="772" max="1014" width="9.140625" style="1"/>
    <col min="1015" max="1015" width="12.5703125" style="1" bestFit="1" customWidth="1"/>
    <col min="1016" max="1016" width="8.5703125" style="1" customWidth="1"/>
    <col min="1017" max="1020" width="17.28515625" style="1" customWidth="1"/>
    <col min="1021" max="1021" width="5" style="1" customWidth="1"/>
    <col min="1022" max="1024" width="17.28515625" style="1" customWidth="1"/>
    <col min="1025" max="1025" width="15.28515625" style="1" bestFit="1" customWidth="1"/>
    <col min="1026" max="1027" width="13.5703125" style="1" bestFit="1" customWidth="1"/>
    <col min="1028" max="1270" width="9.140625" style="1"/>
    <col min="1271" max="1271" width="12.5703125" style="1" bestFit="1" customWidth="1"/>
    <col min="1272" max="1272" width="8.5703125" style="1" customWidth="1"/>
    <col min="1273" max="1276" width="17.28515625" style="1" customWidth="1"/>
    <col min="1277" max="1277" width="5" style="1" customWidth="1"/>
    <col min="1278" max="1280" width="17.28515625" style="1" customWidth="1"/>
    <col min="1281" max="1281" width="15.28515625" style="1" bestFit="1" customWidth="1"/>
    <col min="1282" max="1283" width="13.5703125" style="1" bestFit="1" customWidth="1"/>
    <col min="1284" max="1526" width="9.140625" style="1"/>
    <col min="1527" max="1527" width="12.5703125" style="1" bestFit="1" customWidth="1"/>
    <col min="1528" max="1528" width="8.5703125" style="1" customWidth="1"/>
    <col min="1529" max="1532" width="17.28515625" style="1" customWidth="1"/>
    <col min="1533" max="1533" width="5" style="1" customWidth="1"/>
    <col min="1534" max="1536" width="17.28515625" style="1" customWidth="1"/>
    <col min="1537" max="1537" width="15.28515625" style="1" bestFit="1" customWidth="1"/>
    <col min="1538" max="1539" width="13.5703125" style="1" bestFit="1" customWidth="1"/>
    <col min="1540" max="1782" width="9.140625" style="1"/>
    <col min="1783" max="1783" width="12.5703125" style="1" bestFit="1" customWidth="1"/>
    <col min="1784" max="1784" width="8.5703125" style="1" customWidth="1"/>
    <col min="1785" max="1788" width="17.28515625" style="1" customWidth="1"/>
    <col min="1789" max="1789" width="5" style="1" customWidth="1"/>
    <col min="1790" max="1792" width="17.28515625" style="1" customWidth="1"/>
    <col min="1793" max="1793" width="15.28515625" style="1" bestFit="1" customWidth="1"/>
    <col min="1794" max="1795" width="13.5703125" style="1" bestFit="1" customWidth="1"/>
    <col min="1796" max="2038" width="9.140625" style="1"/>
    <col min="2039" max="2039" width="12.5703125" style="1" bestFit="1" customWidth="1"/>
    <col min="2040" max="2040" width="8.5703125" style="1" customWidth="1"/>
    <col min="2041" max="2044" width="17.28515625" style="1" customWidth="1"/>
    <col min="2045" max="2045" width="5" style="1" customWidth="1"/>
    <col min="2046" max="2048" width="17.28515625" style="1" customWidth="1"/>
    <col min="2049" max="2049" width="15.28515625" style="1" bestFit="1" customWidth="1"/>
    <col min="2050" max="2051" width="13.5703125" style="1" bestFit="1" customWidth="1"/>
    <col min="2052" max="2294" width="9.140625" style="1"/>
    <col min="2295" max="2295" width="12.5703125" style="1" bestFit="1" customWidth="1"/>
    <col min="2296" max="2296" width="8.5703125" style="1" customWidth="1"/>
    <col min="2297" max="2300" width="17.28515625" style="1" customWidth="1"/>
    <col min="2301" max="2301" width="5" style="1" customWidth="1"/>
    <col min="2302" max="2304" width="17.28515625" style="1" customWidth="1"/>
    <col min="2305" max="2305" width="15.28515625" style="1" bestFit="1" customWidth="1"/>
    <col min="2306" max="2307" width="13.5703125" style="1" bestFit="1" customWidth="1"/>
    <col min="2308" max="2550" width="9.140625" style="1"/>
    <col min="2551" max="2551" width="12.5703125" style="1" bestFit="1" customWidth="1"/>
    <col min="2552" max="2552" width="8.5703125" style="1" customWidth="1"/>
    <col min="2553" max="2556" width="17.28515625" style="1" customWidth="1"/>
    <col min="2557" max="2557" width="5" style="1" customWidth="1"/>
    <col min="2558" max="2560" width="17.28515625" style="1" customWidth="1"/>
    <col min="2561" max="2561" width="15.28515625" style="1" bestFit="1" customWidth="1"/>
    <col min="2562" max="2563" width="13.5703125" style="1" bestFit="1" customWidth="1"/>
    <col min="2564" max="2806" width="9.140625" style="1"/>
    <col min="2807" max="2807" width="12.5703125" style="1" bestFit="1" customWidth="1"/>
    <col min="2808" max="2808" width="8.5703125" style="1" customWidth="1"/>
    <col min="2809" max="2812" width="17.28515625" style="1" customWidth="1"/>
    <col min="2813" max="2813" width="5" style="1" customWidth="1"/>
    <col min="2814" max="2816" width="17.28515625" style="1" customWidth="1"/>
    <col min="2817" max="2817" width="15.28515625" style="1" bestFit="1" customWidth="1"/>
    <col min="2818" max="2819" width="13.5703125" style="1" bestFit="1" customWidth="1"/>
    <col min="2820" max="3062" width="9.140625" style="1"/>
    <col min="3063" max="3063" width="12.5703125" style="1" bestFit="1" customWidth="1"/>
    <col min="3064" max="3064" width="8.5703125" style="1" customWidth="1"/>
    <col min="3065" max="3068" width="17.28515625" style="1" customWidth="1"/>
    <col min="3069" max="3069" width="5" style="1" customWidth="1"/>
    <col min="3070" max="3072" width="17.28515625" style="1" customWidth="1"/>
    <col min="3073" max="3073" width="15.28515625" style="1" bestFit="1" customWidth="1"/>
    <col min="3074" max="3075" width="13.5703125" style="1" bestFit="1" customWidth="1"/>
    <col min="3076" max="3318" width="9.140625" style="1"/>
    <col min="3319" max="3319" width="12.5703125" style="1" bestFit="1" customWidth="1"/>
    <col min="3320" max="3320" width="8.5703125" style="1" customWidth="1"/>
    <col min="3321" max="3324" width="17.28515625" style="1" customWidth="1"/>
    <col min="3325" max="3325" width="5" style="1" customWidth="1"/>
    <col min="3326" max="3328" width="17.28515625" style="1" customWidth="1"/>
    <col min="3329" max="3329" width="15.28515625" style="1" bestFit="1" customWidth="1"/>
    <col min="3330" max="3331" width="13.5703125" style="1" bestFit="1" customWidth="1"/>
    <col min="3332" max="3574" width="9.140625" style="1"/>
    <col min="3575" max="3575" width="12.5703125" style="1" bestFit="1" customWidth="1"/>
    <col min="3576" max="3576" width="8.5703125" style="1" customWidth="1"/>
    <col min="3577" max="3580" width="17.28515625" style="1" customWidth="1"/>
    <col min="3581" max="3581" width="5" style="1" customWidth="1"/>
    <col min="3582" max="3584" width="17.28515625" style="1" customWidth="1"/>
    <col min="3585" max="3585" width="15.28515625" style="1" bestFit="1" customWidth="1"/>
    <col min="3586" max="3587" width="13.5703125" style="1" bestFit="1" customWidth="1"/>
    <col min="3588" max="3830" width="9.140625" style="1"/>
    <col min="3831" max="3831" width="12.5703125" style="1" bestFit="1" customWidth="1"/>
    <col min="3832" max="3832" width="8.5703125" style="1" customWidth="1"/>
    <col min="3833" max="3836" width="17.28515625" style="1" customWidth="1"/>
    <col min="3837" max="3837" width="5" style="1" customWidth="1"/>
    <col min="3838" max="3840" width="17.28515625" style="1" customWidth="1"/>
    <col min="3841" max="3841" width="15.28515625" style="1" bestFit="1" customWidth="1"/>
    <col min="3842" max="3843" width="13.5703125" style="1" bestFit="1" customWidth="1"/>
    <col min="3844" max="4086" width="9.140625" style="1"/>
    <col min="4087" max="4087" width="12.5703125" style="1" bestFit="1" customWidth="1"/>
    <col min="4088" max="4088" width="8.5703125" style="1" customWidth="1"/>
    <col min="4089" max="4092" width="17.28515625" style="1" customWidth="1"/>
    <col min="4093" max="4093" width="5" style="1" customWidth="1"/>
    <col min="4094" max="4096" width="17.28515625" style="1" customWidth="1"/>
    <col min="4097" max="4097" width="15.28515625" style="1" bestFit="1" customWidth="1"/>
    <col min="4098" max="4099" width="13.5703125" style="1" bestFit="1" customWidth="1"/>
    <col min="4100" max="4342" width="9.140625" style="1"/>
    <col min="4343" max="4343" width="12.5703125" style="1" bestFit="1" customWidth="1"/>
    <col min="4344" max="4344" width="8.5703125" style="1" customWidth="1"/>
    <col min="4345" max="4348" width="17.28515625" style="1" customWidth="1"/>
    <col min="4349" max="4349" width="5" style="1" customWidth="1"/>
    <col min="4350" max="4352" width="17.28515625" style="1" customWidth="1"/>
    <col min="4353" max="4353" width="15.28515625" style="1" bestFit="1" customWidth="1"/>
    <col min="4354" max="4355" width="13.5703125" style="1" bestFit="1" customWidth="1"/>
    <col min="4356" max="4598" width="9.140625" style="1"/>
    <col min="4599" max="4599" width="12.5703125" style="1" bestFit="1" customWidth="1"/>
    <col min="4600" max="4600" width="8.5703125" style="1" customWidth="1"/>
    <col min="4601" max="4604" width="17.28515625" style="1" customWidth="1"/>
    <col min="4605" max="4605" width="5" style="1" customWidth="1"/>
    <col min="4606" max="4608" width="17.28515625" style="1" customWidth="1"/>
    <col min="4609" max="4609" width="15.28515625" style="1" bestFit="1" customWidth="1"/>
    <col min="4610" max="4611" width="13.5703125" style="1" bestFit="1" customWidth="1"/>
    <col min="4612" max="4854" width="9.140625" style="1"/>
    <col min="4855" max="4855" width="12.5703125" style="1" bestFit="1" customWidth="1"/>
    <col min="4856" max="4856" width="8.5703125" style="1" customWidth="1"/>
    <col min="4857" max="4860" width="17.28515625" style="1" customWidth="1"/>
    <col min="4861" max="4861" width="5" style="1" customWidth="1"/>
    <col min="4862" max="4864" width="17.28515625" style="1" customWidth="1"/>
    <col min="4865" max="4865" width="15.28515625" style="1" bestFit="1" customWidth="1"/>
    <col min="4866" max="4867" width="13.5703125" style="1" bestFit="1" customWidth="1"/>
    <col min="4868" max="5110" width="9.140625" style="1"/>
    <col min="5111" max="5111" width="12.5703125" style="1" bestFit="1" customWidth="1"/>
    <col min="5112" max="5112" width="8.5703125" style="1" customWidth="1"/>
    <col min="5113" max="5116" width="17.28515625" style="1" customWidth="1"/>
    <col min="5117" max="5117" width="5" style="1" customWidth="1"/>
    <col min="5118" max="5120" width="17.28515625" style="1" customWidth="1"/>
    <col min="5121" max="5121" width="15.28515625" style="1" bestFit="1" customWidth="1"/>
    <col min="5122" max="5123" width="13.5703125" style="1" bestFit="1" customWidth="1"/>
    <col min="5124" max="5366" width="9.140625" style="1"/>
    <col min="5367" max="5367" width="12.5703125" style="1" bestFit="1" customWidth="1"/>
    <col min="5368" max="5368" width="8.5703125" style="1" customWidth="1"/>
    <col min="5369" max="5372" width="17.28515625" style="1" customWidth="1"/>
    <col min="5373" max="5373" width="5" style="1" customWidth="1"/>
    <col min="5374" max="5376" width="17.28515625" style="1" customWidth="1"/>
    <col min="5377" max="5377" width="15.28515625" style="1" bestFit="1" customWidth="1"/>
    <col min="5378" max="5379" width="13.5703125" style="1" bestFit="1" customWidth="1"/>
    <col min="5380" max="5622" width="9.140625" style="1"/>
    <col min="5623" max="5623" width="12.5703125" style="1" bestFit="1" customWidth="1"/>
    <col min="5624" max="5624" width="8.5703125" style="1" customWidth="1"/>
    <col min="5625" max="5628" width="17.28515625" style="1" customWidth="1"/>
    <col min="5629" max="5629" width="5" style="1" customWidth="1"/>
    <col min="5630" max="5632" width="17.28515625" style="1" customWidth="1"/>
    <col min="5633" max="5633" width="15.28515625" style="1" bestFit="1" customWidth="1"/>
    <col min="5634" max="5635" width="13.5703125" style="1" bestFit="1" customWidth="1"/>
    <col min="5636" max="5878" width="9.140625" style="1"/>
    <col min="5879" max="5879" width="12.5703125" style="1" bestFit="1" customWidth="1"/>
    <col min="5880" max="5880" width="8.5703125" style="1" customWidth="1"/>
    <col min="5881" max="5884" width="17.28515625" style="1" customWidth="1"/>
    <col min="5885" max="5885" width="5" style="1" customWidth="1"/>
    <col min="5886" max="5888" width="17.28515625" style="1" customWidth="1"/>
    <col min="5889" max="5889" width="15.28515625" style="1" bestFit="1" customWidth="1"/>
    <col min="5890" max="5891" width="13.5703125" style="1" bestFit="1" customWidth="1"/>
    <col min="5892" max="6134" width="9.140625" style="1"/>
    <col min="6135" max="6135" width="12.5703125" style="1" bestFit="1" customWidth="1"/>
    <col min="6136" max="6136" width="8.5703125" style="1" customWidth="1"/>
    <col min="6137" max="6140" width="17.28515625" style="1" customWidth="1"/>
    <col min="6141" max="6141" width="5" style="1" customWidth="1"/>
    <col min="6142" max="6144" width="17.28515625" style="1" customWidth="1"/>
    <col min="6145" max="6145" width="15.28515625" style="1" bestFit="1" customWidth="1"/>
    <col min="6146" max="6147" width="13.5703125" style="1" bestFit="1" customWidth="1"/>
    <col min="6148" max="6390" width="9.140625" style="1"/>
    <col min="6391" max="6391" width="12.5703125" style="1" bestFit="1" customWidth="1"/>
    <col min="6392" max="6392" width="8.5703125" style="1" customWidth="1"/>
    <col min="6393" max="6396" width="17.28515625" style="1" customWidth="1"/>
    <col min="6397" max="6397" width="5" style="1" customWidth="1"/>
    <col min="6398" max="6400" width="17.28515625" style="1" customWidth="1"/>
    <col min="6401" max="6401" width="15.28515625" style="1" bestFit="1" customWidth="1"/>
    <col min="6402" max="6403" width="13.5703125" style="1" bestFit="1" customWidth="1"/>
    <col min="6404" max="6646" width="9.140625" style="1"/>
    <col min="6647" max="6647" width="12.5703125" style="1" bestFit="1" customWidth="1"/>
    <col min="6648" max="6648" width="8.5703125" style="1" customWidth="1"/>
    <col min="6649" max="6652" width="17.28515625" style="1" customWidth="1"/>
    <col min="6653" max="6653" width="5" style="1" customWidth="1"/>
    <col min="6654" max="6656" width="17.28515625" style="1" customWidth="1"/>
    <col min="6657" max="6657" width="15.28515625" style="1" bestFit="1" customWidth="1"/>
    <col min="6658" max="6659" width="13.5703125" style="1" bestFit="1" customWidth="1"/>
    <col min="6660" max="6902" width="9.140625" style="1"/>
    <col min="6903" max="6903" width="12.5703125" style="1" bestFit="1" customWidth="1"/>
    <col min="6904" max="6904" width="8.5703125" style="1" customWidth="1"/>
    <col min="6905" max="6908" width="17.28515625" style="1" customWidth="1"/>
    <col min="6909" max="6909" width="5" style="1" customWidth="1"/>
    <col min="6910" max="6912" width="17.28515625" style="1" customWidth="1"/>
    <col min="6913" max="6913" width="15.28515625" style="1" bestFit="1" customWidth="1"/>
    <col min="6914" max="6915" width="13.5703125" style="1" bestFit="1" customWidth="1"/>
    <col min="6916" max="7158" width="9.140625" style="1"/>
    <col min="7159" max="7159" width="12.5703125" style="1" bestFit="1" customWidth="1"/>
    <col min="7160" max="7160" width="8.5703125" style="1" customWidth="1"/>
    <col min="7161" max="7164" width="17.28515625" style="1" customWidth="1"/>
    <col min="7165" max="7165" width="5" style="1" customWidth="1"/>
    <col min="7166" max="7168" width="17.28515625" style="1" customWidth="1"/>
    <col min="7169" max="7169" width="15.28515625" style="1" bestFit="1" customWidth="1"/>
    <col min="7170" max="7171" width="13.5703125" style="1" bestFit="1" customWidth="1"/>
    <col min="7172" max="7414" width="9.140625" style="1"/>
    <col min="7415" max="7415" width="12.5703125" style="1" bestFit="1" customWidth="1"/>
    <col min="7416" max="7416" width="8.5703125" style="1" customWidth="1"/>
    <col min="7417" max="7420" width="17.28515625" style="1" customWidth="1"/>
    <col min="7421" max="7421" width="5" style="1" customWidth="1"/>
    <col min="7422" max="7424" width="17.28515625" style="1" customWidth="1"/>
    <col min="7425" max="7425" width="15.28515625" style="1" bestFit="1" customWidth="1"/>
    <col min="7426" max="7427" width="13.5703125" style="1" bestFit="1" customWidth="1"/>
    <col min="7428" max="7670" width="9.140625" style="1"/>
    <col min="7671" max="7671" width="12.5703125" style="1" bestFit="1" customWidth="1"/>
    <col min="7672" max="7672" width="8.5703125" style="1" customWidth="1"/>
    <col min="7673" max="7676" width="17.28515625" style="1" customWidth="1"/>
    <col min="7677" max="7677" width="5" style="1" customWidth="1"/>
    <col min="7678" max="7680" width="17.28515625" style="1" customWidth="1"/>
    <col min="7681" max="7681" width="15.28515625" style="1" bestFit="1" customWidth="1"/>
    <col min="7682" max="7683" width="13.5703125" style="1" bestFit="1" customWidth="1"/>
    <col min="7684" max="7926" width="9.140625" style="1"/>
    <col min="7927" max="7927" width="12.5703125" style="1" bestFit="1" customWidth="1"/>
    <col min="7928" max="7928" width="8.5703125" style="1" customWidth="1"/>
    <col min="7929" max="7932" width="17.28515625" style="1" customWidth="1"/>
    <col min="7933" max="7933" width="5" style="1" customWidth="1"/>
    <col min="7934" max="7936" width="17.28515625" style="1" customWidth="1"/>
    <col min="7937" max="7937" width="15.28515625" style="1" bestFit="1" customWidth="1"/>
    <col min="7938" max="7939" width="13.5703125" style="1" bestFit="1" customWidth="1"/>
    <col min="7940" max="8182" width="9.140625" style="1"/>
    <col min="8183" max="8183" width="12.5703125" style="1" bestFit="1" customWidth="1"/>
    <col min="8184" max="8184" width="8.5703125" style="1" customWidth="1"/>
    <col min="8185" max="8188" width="17.28515625" style="1" customWidth="1"/>
    <col min="8189" max="8189" width="5" style="1" customWidth="1"/>
    <col min="8190" max="8192" width="17.28515625" style="1" customWidth="1"/>
    <col min="8193" max="8193" width="15.28515625" style="1" bestFit="1" customWidth="1"/>
    <col min="8194" max="8195" width="13.5703125" style="1" bestFit="1" customWidth="1"/>
    <col min="8196" max="8438" width="9.140625" style="1"/>
    <col min="8439" max="8439" width="12.5703125" style="1" bestFit="1" customWidth="1"/>
    <col min="8440" max="8440" width="8.5703125" style="1" customWidth="1"/>
    <col min="8441" max="8444" width="17.28515625" style="1" customWidth="1"/>
    <col min="8445" max="8445" width="5" style="1" customWidth="1"/>
    <col min="8446" max="8448" width="17.28515625" style="1" customWidth="1"/>
    <col min="8449" max="8449" width="15.28515625" style="1" bestFit="1" customWidth="1"/>
    <col min="8450" max="8451" width="13.5703125" style="1" bestFit="1" customWidth="1"/>
    <col min="8452" max="8694" width="9.140625" style="1"/>
    <col min="8695" max="8695" width="12.5703125" style="1" bestFit="1" customWidth="1"/>
    <col min="8696" max="8696" width="8.5703125" style="1" customWidth="1"/>
    <col min="8697" max="8700" width="17.28515625" style="1" customWidth="1"/>
    <col min="8701" max="8701" width="5" style="1" customWidth="1"/>
    <col min="8702" max="8704" width="17.28515625" style="1" customWidth="1"/>
    <col min="8705" max="8705" width="15.28515625" style="1" bestFit="1" customWidth="1"/>
    <col min="8706" max="8707" width="13.5703125" style="1" bestFit="1" customWidth="1"/>
    <col min="8708" max="8950" width="9.140625" style="1"/>
    <col min="8951" max="8951" width="12.5703125" style="1" bestFit="1" customWidth="1"/>
    <col min="8952" max="8952" width="8.5703125" style="1" customWidth="1"/>
    <col min="8953" max="8956" width="17.28515625" style="1" customWidth="1"/>
    <col min="8957" max="8957" width="5" style="1" customWidth="1"/>
    <col min="8958" max="8960" width="17.28515625" style="1" customWidth="1"/>
    <col min="8961" max="8961" width="15.28515625" style="1" bestFit="1" customWidth="1"/>
    <col min="8962" max="8963" width="13.5703125" style="1" bestFit="1" customWidth="1"/>
    <col min="8964" max="9206" width="9.140625" style="1"/>
    <col min="9207" max="9207" width="12.5703125" style="1" bestFit="1" customWidth="1"/>
    <col min="9208" max="9208" width="8.5703125" style="1" customWidth="1"/>
    <col min="9209" max="9212" width="17.28515625" style="1" customWidth="1"/>
    <col min="9213" max="9213" width="5" style="1" customWidth="1"/>
    <col min="9214" max="9216" width="17.28515625" style="1" customWidth="1"/>
    <col min="9217" max="9217" width="15.28515625" style="1" bestFit="1" customWidth="1"/>
    <col min="9218" max="9219" width="13.5703125" style="1" bestFit="1" customWidth="1"/>
    <col min="9220" max="9462" width="9.140625" style="1"/>
    <col min="9463" max="9463" width="12.5703125" style="1" bestFit="1" customWidth="1"/>
    <col min="9464" max="9464" width="8.5703125" style="1" customWidth="1"/>
    <col min="9465" max="9468" width="17.28515625" style="1" customWidth="1"/>
    <col min="9469" max="9469" width="5" style="1" customWidth="1"/>
    <col min="9470" max="9472" width="17.28515625" style="1" customWidth="1"/>
    <col min="9473" max="9473" width="15.28515625" style="1" bestFit="1" customWidth="1"/>
    <col min="9474" max="9475" width="13.5703125" style="1" bestFit="1" customWidth="1"/>
    <col min="9476" max="9718" width="9.140625" style="1"/>
    <col min="9719" max="9719" width="12.5703125" style="1" bestFit="1" customWidth="1"/>
    <col min="9720" max="9720" width="8.5703125" style="1" customWidth="1"/>
    <col min="9721" max="9724" width="17.28515625" style="1" customWidth="1"/>
    <col min="9725" max="9725" width="5" style="1" customWidth="1"/>
    <col min="9726" max="9728" width="17.28515625" style="1" customWidth="1"/>
    <col min="9729" max="9729" width="15.28515625" style="1" bestFit="1" customWidth="1"/>
    <col min="9730" max="9731" width="13.5703125" style="1" bestFit="1" customWidth="1"/>
    <col min="9732" max="9974" width="9.140625" style="1"/>
    <col min="9975" max="9975" width="12.5703125" style="1" bestFit="1" customWidth="1"/>
    <col min="9976" max="9976" width="8.5703125" style="1" customWidth="1"/>
    <col min="9977" max="9980" width="17.28515625" style="1" customWidth="1"/>
    <col min="9981" max="9981" width="5" style="1" customWidth="1"/>
    <col min="9982" max="9984" width="17.28515625" style="1" customWidth="1"/>
    <col min="9985" max="9985" width="15.28515625" style="1" bestFit="1" customWidth="1"/>
    <col min="9986" max="9987" width="13.5703125" style="1" bestFit="1" customWidth="1"/>
    <col min="9988" max="10230" width="9.140625" style="1"/>
    <col min="10231" max="10231" width="12.5703125" style="1" bestFit="1" customWidth="1"/>
    <col min="10232" max="10232" width="8.5703125" style="1" customWidth="1"/>
    <col min="10233" max="10236" width="17.28515625" style="1" customWidth="1"/>
    <col min="10237" max="10237" width="5" style="1" customWidth="1"/>
    <col min="10238" max="10240" width="17.28515625" style="1" customWidth="1"/>
    <col min="10241" max="10241" width="15.28515625" style="1" bestFit="1" customWidth="1"/>
    <col min="10242" max="10243" width="13.5703125" style="1" bestFit="1" customWidth="1"/>
    <col min="10244" max="10486" width="9.140625" style="1"/>
    <col min="10487" max="10487" width="12.5703125" style="1" bestFit="1" customWidth="1"/>
    <col min="10488" max="10488" width="8.5703125" style="1" customWidth="1"/>
    <col min="10489" max="10492" width="17.28515625" style="1" customWidth="1"/>
    <col min="10493" max="10493" width="5" style="1" customWidth="1"/>
    <col min="10494" max="10496" width="17.28515625" style="1" customWidth="1"/>
    <col min="10497" max="10497" width="15.28515625" style="1" bestFit="1" customWidth="1"/>
    <col min="10498" max="10499" width="13.5703125" style="1" bestFit="1" customWidth="1"/>
    <col min="10500" max="10742" width="9.140625" style="1"/>
    <col min="10743" max="10743" width="12.5703125" style="1" bestFit="1" customWidth="1"/>
    <col min="10744" max="10744" width="8.5703125" style="1" customWidth="1"/>
    <col min="10745" max="10748" width="17.28515625" style="1" customWidth="1"/>
    <col min="10749" max="10749" width="5" style="1" customWidth="1"/>
    <col min="10750" max="10752" width="17.28515625" style="1" customWidth="1"/>
    <col min="10753" max="10753" width="15.28515625" style="1" bestFit="1" customWidth="1"/>
    <col min="10754" max="10755" width="13.5703125" style="1" bestFit="1" customWidth="1"/>
    <col min="10756" max="10998" width="9.140625" style="1"/>
    <col min="10999" max="10999" width="12.5703125" style="1" bestFit="1" customWidth="1"/>
    <col min="11000" max="11000" width="8.5703125" style="1" customWidth="1"/>
    <col min="11001" max="11004" width="17.28515625" style="1" customWidth="1"/>
    <col min="11005" max="11005" width="5" style="1" customWidth="1"/>
    <col min="11006" max="11008" width="17.28515625" style="1" customWidth="1"/>
    <col min="11009" max="11009" width="15.28515625" style="1" bestFit="1" customWidth="1"/>
    <col min="11010" max="11011" width="13.5703125" style="1" bestFit="1" customWidth="1"/>
    <col min="11012" max="11254" width="9.140625" style="1"/>
    <col min="11255" max="11255" width="12.5703125" style="1" bestFit="1" customWidth="1"/>
    <col min="11256" max="11256" width="8.5703125" style="1" customWidth="1"/>
    <col min="11257" max="11260" width="17.28515625" style="1" customWidth="1"/>
    <col min="11261" max="11261" width="5" style="1" customWidth="1"/>
    <col min="11262" max="11264" width="17.28515625" style="1" customWidth="1"/>
    <col min="11265" max="11265" width="15.28515625" style="1" bestFit="1" customWidth="1"/>
    <col min="11266" max="11267" width="13.5703125" style="1" bestFit="1" customWidth="1"/>
    <col min="11268" max="11510" width="9.140625" style="1"/>
    <col min="11511" max="11511" width="12.5703125" style="1" bestFit="1" customWidth="1"/>
    <col min="11512" max="11512" width="8.5703125" style="1" customWidth="1"/>
    <col min="11513" max="11516" width="17.28515625" style="1" customWidth="1"/>
    <col min="11517" max="11517" width="5" style="1" customWidth="1"/>
    <col min="11518" max="11520" width="17.28515625" style="1" customWidth="1"/>
    <col min="11521" max="11521" width="15.28515625" style="1" bestFit="1" customWidth="1"/>
    <col min="11522" max="11523" width="13.5703125" style="1" bestFit="1" customWidth="1"/>
    <col min="11524" max="11766" width="9.140625" style="1"/>
    <col min="11767" max="11767" width="12.5703125" style="1" bestFit="1" customWidth="1"/>
    <col min="11768" max="11768" width="8.5703125" style="1" customWidth="1"/>
    <col min="11769" max="11772" width="17.28515625" style="1" customWidth="1"/>
    <col min="11773" max="11773" width="5" style="1" customWidth="1"/>
    <col min="11774" max="11776" width="17.28515625" style="1" customWidth="1"/>
    <col min="11777" max="11777" width="15.28515625" style="1" bestFit="1" customWidth="1"/>
    <col min="11778" max="11779" width="13.5703125" style="1" bestFit="1" customWidth="1"/>
    <col min="11780" max="12022" width="9.140625" style="1"/>
    <col min="12023" max="12023" width="12.5703125" style="1" bestFit="1" customWidth="1"/>
    <col min="12024" max="12024" width="8.5703125" style="1" customWidth="1"/>
    <col min="12025" max="12028" width="17.28515625" style="1" customWidth="1"/>
    <col min="12029" max="12029" width="5" style="1" customWidth="1"/>
    <col min="12030" max="12032" width="17.28515625" style="1" customWidth="1"/>
    <col min="12033" max="12033" width="15.28515625" style="1" bestFit="1" customWidth="1"/>
    <col min="12034" max="12035" width="13.5703125" style="1" bestFit="1" customWidth="1"/>
    <col min="12036" max="12278" width="9.140625" style="1"/>
    <col min="12279" max="12279" width="12.5703125" style="1" bestFit="1" customWidth="1"/>
    <col min="12280" max="12280" width="8.5703125" style="1" customWidth="1"/>
    <col min="12281" max="12284" width="17.28515625" style="1" customWidth="1"/>
    <col min="12285" max="12285" width="5" style="1" customWidth="1"/>
    <col min="12286" max="12288" width="17.28515625" style="1" customWidth="1"/>
    <col min="12289" max="12289" width="15.28515625" style="1" bestFit="1" customWidth="1"/>
    <col min="12290" max="12291" width="13.5703125" style="1" bestFit="1" customWidth="1"/>
    <col min="12292" max="12534" width="9.140625" style="1"/>
    <col min="12535" max="12535" width="12.5703125" style="1" bestFit="1" customWidth="1"/>
    <col min="12536" max="12536" width="8.5703125" style="1" customWidth="1"/>
    <col min="12537" max="12540" width="17.28515625" style="1" customWidth="1"/>
    <col min="12541" max="12541" width="5" style="1" customWidth="1"/>
    <col min="12542" max="12544" width="17.28515625" style="1" customWidth="1"/>
    <col min="12545" max="12545" width="15.28515625" style="1" bestFit="1" customWidth="1"/>
    <col min="12546" max="12547" width="13.5703125" style="1" bestFit="1" customWidth="1"/>
    <col min="12548" max="12790" width="9.140625" style="1"/>
    <col min="12791" max="12791" width="12.5703125" style="1" bestFit="1" customWidth="1"/>
    <col min="12792" max="12792" width="8.5703125" style="1" customWidth="1"/>
    <col min="12793" max="12796" width="17.28515625" style="1" customWidth="1"/>
    <col min="12797" max="12797" width="5" style="1" customWidth="1"/>
    <col min="12798" max="12800" width="17.28515625" style="1" customWidth="1"/>
    <col min="12801" max="12801" width="15.28515625" style="1" bestFit="1" customWidth="1"/>
    <col min="12802" max="12803" width="13.5703125" style="1" bestFit="1" customWidth="1"/>
    <col min="12804" max="13046" width="9.140625" style="1"/>
    <col min="13047" max="13047" width="12.5703125" style="1" bestFit="1" customWidth="1"/>
    <col min="13048" max="13048" width="8.5703125" style="1" customWidth="1"/>
    <col min="13049" max="13052" width="17.28515625" style="1" customWidth="1"/>
    <col min="13053" max="13053" width="5" style="1" customWidth="1"/>
    <col min="13054" max="13056" width="17.28515625" style="1" customWidth="1"/>
    <col min="13057" max="13057" width="15.28515625" style="1" bestFit="1" customWidth="1"/>
    <col min="13058" max="13059" width="13.5703125" style="1" bestFit="1" customWidth="1"/>
    <col min="13060" max="13302" width="9.140625" style="1"/>
    <col min="13303" max="13303" width="12.5703125" style="1" bestFit="1" customWidth="1"/>
    <col min="13304" max="13304" width="8.5703125" style="1" customWidth="1"/>
    <col min="13305" max="13308" width="17.28515625" style="1" customWidth="1"/>
    <col min="13309" max="13309" width="5" style="1" customWidth="1"/>
    <col min="13310" max="13312" width="17.28515625" style="1" customWidth="1"/>
    <col min="13313" max="13313" width="15.28515625" style="1" bestFit="1" customWidth="1"/>
    <col min="13314" max="13315" width="13.5703125" style="1" bestFit="1" customWidth="1"/>
    <col min="13316" max="13558" width="9.140625" style="1"/>
    <col min="13559" max="13559" width="12.5703125" style="1" bestFit="1" customWidth="1"/>
    <col min="13560" max="13560" width="8.5703125" style="1" customWidth="1"/>
    <col min="13561" max="13564" width="17.28515625" style="1" customWidth="1"/>
    <col min="13565" max="13565" width="5" style="1" customWidth="1"/>
    <col min="13566" max="13568" width="17.28515625" style="1" customWidth="1"/>
    <col min="13569" max="13569" width="15.28515625" style="1" bestFit="1" customWidth="1"/>
    <col min="13570" max="13571" width="13.5703125" style="1" bestFit="1" customWidth="1"/>
    <col min="13572" max="13814" width="9.140625" style="1"/>
    <col min="13815" max="13815" width="12.5703125" style="1" bestFit="1" customWidth="1"/>
    <col min="13816" max="13816" width="8.5703125" style="1" customWidth="1"/>
    <col min="13817" max="13820" width="17.28515625" style="1" customWidth="1"/>
    <col min="13821" max="13821" width="5" style="1" customWidth="1"/>
    <col min="13822" max="13824" width="17.28515625" style="1" customWidth="1"/>
    <col min="13825" max="13825" width="15.28515625" style="1" bestFit="1" customWidth="1"/>
    <col min="13826" max="13827" width="13.5703125" style="1" bestFit="1" customWidth="1"/>
    <col min="13828" max="14070" width="9.140625" style="1"/>
    <col min="14071" max="14071" width="12.5703125" style="1" bestFit="1" customWidth="1"/>
    <col min="14072" max="14072" width="8.5703125" style="1" customWidth="1"/>
    <col min="14073" max="14076" width="17.28515625" style="1" customWidth="1"/>
    <col min="14077" max="14077" width="5" style="1" customWidth="1"/>
    <col min="14078" max="14080" width="17.28515625" style="1" customWidth="1"/>
    <col min="14081" max="14081" width="15.28515625" style="1" bestFit="1" customWidth="1"/>
    <col min="14082" max="14083" width="13.5703125" style="1" bestFit="1" customWidth="1"/>
    <col min="14084" max="14326" width="9.140625" style="1"/>
    <col min="14327" max="14327" width="12.5703125" style="1" bestFit="1" customWidth="1"/>
    <col min="14328" max="14328" width="8.5703125" style="1" customWidth="1"/>
    <col min="14329" max="14332" width="17.28515625" style="1" customWidth="1"/>
    <col min="14333" max="14333" width="5" style="1" customWidth="1"/>
    <col min="14334" max="14336" width="17.28515625" style="1" customWidth="1"/>
    <col min="14337" max="14337" width="15.28515625" style="1" bestFit="1" customWidth="1"/>
    <col min="14338" max="14339" width="13.5703125" style="1" bestFit="1" customWidth="1"/>
    <col min="14340" max="14582" width="9.140625" style="1"/>
    <col min="14583" max="14583" width="12.5703125" style="1" bestFit="1" customWidth="1"/>
    <col min="14584" max="14584" width="8.5703125" style="1" customWidth="1"/>
    <col min="14585" max="14588" width="17.28515625" style="1" customWidth="1"/>
    <col min="14589" max="14589" width="5" style="1" customWidth="1"/>
    <col min="14590" max="14592" width="17.28515625" style="1" customWidth="1"/>
    <col min="14593" max="14593" width="15.28515625" style="1" bestFit="1" customWidth="1"/>
    <col min="14594" max="14595" width="13.5703125" style="1" bestFit="1" customWidth="1"/>
    <col min="14596" max="14838" width="9.140625" style="1"/>
    <col min="14839" max="14839" width="12.5703125" style="1" bestFit="1" customWidth="1"/>
    <col min="14840" max="14840" width="8.5703125" style="1" customWidth="1"/>
    <col min="14841" max="14844" width="17.28515625" style="1" customWidth="1"/>
    <col min="14845" max="14845" width="5" style="1" customWidth="1"/>
    <col min="14846" max="14848" width="17.28515625" style="1" customWidth="1"/>
    <col min="14849" max="14849" width="15.28515625" style="1" bestFit="1" customWidth="1"/>
    <col min="14850" max="14851" width="13.5703125" style="1" bestFit="1" customWidth="1"/>
    <col min="14852" max="15094" width="9.140625" style="1"/>
    <col min="15095" max="15095" width="12.5703125" style="1" bestFit="1" customWidth="1"/>
    <col min="15096" max="15096" width="8.5703125" style="1" customWidth="1"/>
    <col min="15097" max="15100" width="17.28515625" style="1" customWidth="1"/>
    <col min="15101" max="15101" width="5" style="1" customWidth="1"/>
    <col min="15102" max="15104" width="17.28515625" style="1" customWidth="1"/>
    <col min="15105" max="15105" width="15.28515625" style="1" bestFit="1" customWidth="1"/>
    <col min="15106" max="15107" width="13.5703125" style="1" bestFit="1" customWidth="1"/>
    <col min="15108" max="15350" width="9.140625" style="1"/>
    <col min="15351" max="15351" width="12.5703125" style="1" bestFit="1" customWidth="1"/>
    <col min="15352" max="15352" width="8.5703125" style="1" customWidth="1"/>
    <col min="15353" max="15356" width="17.28515625" style="1" customWidth="1"/>
    <col min="15357" max="15357" width="5" style="1" customWidth="1"/>
    <col min="15358" max="15360" width="17.28515625" style="1" customWidth="1"/>
    <col min="15361" max="15361" width="15.28515625" style="1" bestFit="1" customWidth="1"/>
    <col min="15362" max="15363" width="13.5703125" style="1" bestFit="1" customWidth="1"/>
    <col min="15364" max="15606" width="9.140625" style="1"/>
    <col min="15607" max="15607" width="12.5703125" style="1" bestFit="1" customWidth="1"/>
    <col min="15608" max="15608" width="8.5703125" style="1" customWidth="1"/>
    <col min="15609" max="15612" width="17.28515625" style="1" customWidth="1"/>
    <col min="15613" max="15613" width="5" style="1" customWidth="1"/>
    <col min="15614" max="15616" width="17.28515625" style="1" customWidth="1"/>
    <col min="15617" max="15617" width="15.28515625" style="1" bestFit="1" customWidth="1"/>
    <col min="15618" max="15619" width="13.5703125" style="1" bestFit="1" customWidth="1"/>
    <col min="15620" max="15862" width="9.140625" style="1"/>
    <col min="15863" max="15863" width="12.5703125" style="1" bestFit="1" customWidth="1"/>
    <col min="15864" max="15864" width="8.5703125" style="1" customWidth="1"/>
    <col min="15865" max="15868" width="17.28515625" style="1" customWidth="1"/>
    <col min="15869" max="15869" width="5" style="1" customWidth="1"/>
    <col min="15870" max="15872" width="17.28515625" style="1" customWidth="1"/>
    <col min="15873" max="15873" width="15.28515625" style="1" bestFit="1" customWidth="1"/>
    <col min="15874" max="15875" width="13.5703125" style="1" bestFit="1" customWidth="1"/>
    <col min="15876" max="16118" width="9.140625" style="1"/>
    <col min="16119" max="16119" width="12.5703125" style="1" bestFit="1" customWidth="1"/>
    <col min="16120" max="16120" width="8.5703125" style="1" customWidth="1"/>
    <col min="16121" max="16124" width="17.28515625" style="1" customWidth="1"/>
    <col min="16125" max="16125" width="5" style="1" customWidth="1"/>
    <col min="16126" max="16128" width="17.28515625" style="1" customWidth="1"/>
    <col min="16129" max="16129" width="15.28515625" style="1" bestFit="1" customWidth="1"/>
    <col min="16130" max="16131" width="13.5703125" style="1" bestFit="1" customWidth="1"/>
    <col min="16132" max="16384" width="9.140625" style="1"/>
  </cols>
  <sheetData>
    <row r="1" spans="1:5">
      <c r="A1" s="1" t="s">
        <v>0</v>
      </c>
    </row>
    <row r="3" spans="1:5">
      <c r="A3" s="1" t="s">
        <v>1</v>
      </c>
    </row>
    <row r="5" spans="1:5">
      <c r="A5" s="2" t="s">
        <v>37</v>
      </c>
    </row>
    <row r="7" spans="1:5">
      <c r="A7" s="1" t="s">
        <v>3</v>
      </c>
      <c r="B7" s="1" t="s">
        <v>38</v>
      </c>
    </row>
    <row r="8" spans="1:5">
      <c r="A8" s="1" t="s">
        <v>5</v>
      </c>
      <c r="B8" s="1" t="s">
        <v>25</v>
      </c>
    </row>
    <row r="9" spans="1:5">
      <c r="A9" s="1" t="s">
        <v>28</v>
      </c>
      <c r="B9" s="1" t="s">
        <v>39</v>
      </c>
    </row>
    <row r="10" spans="1:5">
      <c r="A10" s="1" t="s">
        <v>7</v>
      </c>
      <c r="B10" s="10" t="s">
        <v>8</v>
      </c>
    </row>
    <row r="11" spans="1:5">
      <c r="A11" s="1" t="s">
        <v>9</v>
      </c>
      <c r="B11" s="1" t="s">
        <v>10</v>
      </c>
    </row>
    <row r="12" spans="1:5">
      <c r="A12" s="1" t="s">
        <v>40</v>
      </c>
      <c r="B12" s="1" t="s">
        <v>41</v>
      </c>
    </row>
    <row r="13" spans="1:5">
      <c r="A13" s="1" t="s">
        <v>14</v>
      </c>
      <c r="B13" s="1" t="s">
        <v>15</v>
      </c>
    </row>
    <row r="15" spans="1:5">
      <c r="C15" s="89" t="s">
        <v>42</v>
      </c>
      <c r="D15" s="93"/>
      <c r="E15" s="90"/>
    </row>
    <row r="16" spans="1:5">
      <c r="A16" s="14"/>
      <c r="B16" s="15"/>
      <c r="C16" s="20" t="s">
        <v>43</v>
      </c>
      <c r="D16" s="20" t="s">
        <v>43</v>
      </c>
      <c r="E16" s="20" t="s">
        <v>43</v>
      </c>
    </row>
    <row r="17" spans="1:10">
      <c r="A17" s="16" t="s">
        <v>16</v>
      </c>
      <c r="B17" s="17"/>
      <c r="C17" s="63" t="s">
        <v>44</v>
      </c>
      <c r="D17" s="63" t="s">
        <v>45</v>
      </c>
      <c r="E17" s="63" t="s">
        <v>46</v>
      </c>
    </row>
    <row r="18" spans="1:10">
      <c r="A18" s="16"/>
      <c r="B18" s="17"/>
      <c r="C18" s="84"/>
      <c r="D18" s="84"/>
      <c r="E18" s="84" t="s">
        <v>47</v>
      </c>
    </row>
    <row r="19" spans="1:10">
      <c r="A19" s="18"/>
      <c r="B19" s="19"/>
      <c r="C19" s="85"/>
      <c r="D19" s="85"/>
      <c r="E19" s="85" t="s">
        <v>48</v>
      </c>
    </row>
    <row r="20" spans="1:10">
      <c r="A20" s="22">
        <v>500</v>
      </c>
      <c r="B20" s="86"/>
      <c r="C20" s="46"/>
      <c r="D20" s="46"/>
      <c r="E20" s="46"/>
    </row>
    <row r="21" spans="1:10">
      <c r="A21" s="22">
        <v>1000</v>
      </c>
      <c r="B21" s="86"/>
      <c r="C21" s="46"/>
      <c r="D21" s="46"/>
      <c r="E21" s="46"/>
    </row>
    <row r="22" spans="1:10">
      <c r="A22" s="22">
        <v>2500</v>
      </c>
      <c r="B22" s="86"/>
      <c r="C22" s="46"/>
      <c r="D22" s="46"/>
      <c r="E22" s="46"/>
    </row>
    <row r="23" spans="1:10">
      <c r="A23" s="22">
        <v>5000</v>
      </c>
      <c r="B23" s="86"/>
      <c r="C23" s="46"/>
      <c r="D23" s="46"/>
      <c r="E23" s="46"/>
    </row>
    <row r="24" spans="1:10">
      <c r="A24" s="22">
        <v>10000</v>
      </c>
      <c r="B24" s="86"/>
      <c r="C24" s="46"/>
      <c r="D24" s="46"/>
      <c r="E24" s="46"/>
    </row>
    <row r="25" spans="1:10">
      <c r="A25" s="22">
        <v>25000</v>
      </c>
      <c r="B25" s="86"/>
      <c r="C25" s="46"/>
      <c r="D25" s="46"/>
      <c r="E25" s="46"/>
    </row>
    <row r="26" spans="1:10">
      <c r="A26" s="22">
        <v>50000</v>
      </c>
      <c r="B26" s="86"/>
      <c r="C26" s="46"/>
      <c r="D26" s="46"/>
      <c r="E26" s="46"/>
    </row>
    <row r="27" spans="1:10">
      <c r="A27" s="22">
        <v>1000</v>
      </c>
      <c r="B27" s="86" t="s">
        <v>49</v>
      </c>
      <c r="C27" s="46"/>
      <c r="D27" s="46"/>
      <c r="E27" s="46"/>
    </row>
    <row r="28" spans="1:10">
      <c r="A28" s="91" t="s">
        <v>20</v>
      </c>
      <c r="B28" s="91"/>
      <c r="C28" s="47">
        <f>SUM(C20/$A$20+C21/$A$21+C22/$A$22+C23/$A$23+C24/$A$24+C25/$A$25+C26/$A$26+C27/$A$27)/8</f>
        <v>0</v>
      </c>
      <c r="D28" s="47">
        <f>SUM(D20/$A$20+D21/$A$21+D22/$A$22+D23/$A$23+D24/$A$24+D25/$A$25+D26/$A$26+D27/$A$27)/8</f>
        <v>0</v>
      </c>
      <c r="E28" s="47">
        <f>SUM(E20/$A$20+E21/$A$21+E22/$A$22+E23/$A$23+E24/$A$24+E25/$A$25+E26/$A$26+E27/$A$27)/8</f>
        <v>0</v>
      </c>
    </row>
    <row r="30" spans="1:10">
      <c r="A30" s="91" t="s">
        <v>35</v>
      </c>
      <c r="B30" s="92"/>
      <c r="C30" s="23">
        <v>40</v>
      </c>
      <c r="D30" s="23">
        <v>40</v>
      </c>
      <c r="E30" s="23">
        <v>40</v>
      </c>
      <c r="F30" s="3"/>
      <c r="G30" s="3"/>
      <c r="H30" s="3"/>
      <c r="I30" s="3"/>
      <c r="J30" s="3"/>
    </row>
    <row r="31" spans="1:10">
      <c r="F31" s="3"/>
      <c r="G31" s="3"/>
      <c r="H31" s="3"/>
      <c r="I31" s="3"/>
      <c r="J31" s="3"/>
    </row>
    <row r="32" spans="1:10">
      <c r="A32" s="1" t="s">
        <v>50</v>
      </c>
      <c r="F32" s="3"/>
    </row>
  </sheetData>
  <sheetProtection password="CA99" sheet="1" objects="1" scenarios="1"/>
  <mergeCells count="3">
    <mergeCell ref="A28:B28"/>
    <mergeCell ref="A30:B30"/>
    <mergeCell ref="C15:E15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6"/>
  <sheetViews>
    <sheetView workbookViewId="0"/>
  </sheetViews>
  <sheetFormatPr defaultRowHeight="12.75"/>
  <cols>
    <col min="1" max="1" width="11.28515625" style="8" customWidth="1"/>
    <col min="2" max="2" width="15.140625" style="8" customWidth="1"/>
    <col min="3" max="3" width="19.85546875" style="8" bestFit="1" customWidth="1"/>
    <col min="4" max="4" width="19.85546875" style="8" customWidth="1"/>
    <col min="5" max="5" width="13" style="8" customWidth="1"/>
    <col min="6" max="6" width="10" style="8" customWidth="1"/>
    <col min="7" max="7" width="17.28515625" style="8" customWidth="1"/>
    <col min="8" max="8" width="10.7109375" style="8" customWidth="1"/>
    <col min="9" max="9" width="17.28515625" style="8" customWidth="1"/>
    <col min="10" max="10" width="5.7109375" style="8" customWidth="1"/>
    <col min="11" max="11" width="1" style="8" customWidth="1"/>
    <col min="12" max="12" width="17.28515625" style="8" customWidth="1"/>
    <col min="13" max="16384" width="9.140625" style="8"/>
  </cols>
  <sheetData>
    <row r="1" spans="1:9" s="1" customFormat="1" ht="15">
      <c r="A1" s="1" t="s">
        <v>0</v>
      </c>
    </row>
    <row r="2" spans="1:9" s="1" customFormat="1" ht="15"/>
    <row r="3" spans="1:9" s="1" customFormat="1" ht="15">
      <c r="A3" s="1" t="s">
        <v>1</v>
      </c>
    </row>
    <row r="4" spans="1:9" s="1" customFormat="1" ht="15"/>
    <row r="5" spans="1:9" s="1" customFormat="1" ht="15">
      <c r="A5" s="2" t="s">
        <v>51</v>
      </c>
    </row>
    <row r="6" spans="1:9" s="1" customFormat="1" ht="15"/>
    <row r="7" spans="1:9" s="1" customFormat="1" ht="15">
      <c r="A7" s="1" t="s">
        <v>52</v>
      </c>
      <c r="B7" s="1" t="s">
        <v>5</v>
      </c>
      <c r="C7" s="1" t="s">
        <v>53</v>
      </c>
    </row>
    <row r="8" spans="1:9" s="1" customFormat="1" ht="15">
      <c r="B8" s="1" t="s">
        <v>7</v>
      </c>
      <c r="C8" s="10" t="s">
        <v>8</v>
      </c>
    </row>
    <row r="9" spans="1:9" s="1" customFormat="1" ht="15">
      <c r="B9" s="1" t="s">
        <v>43</v>
      </c>
      <c r="C9" s="1" t="s">
        <v>54</v>
      </c>
    </row>
    <row r="10" spans="1:9" s="1" customFormat="1" ht="15">
      <c r="B10" s="1" t="s">
        <v>3</v>
      </c>
      <c r="C10" s="1" t="s">
        <v>55</v>
      </c>
    </row>
    <row r="11" spans="1:9" s="1" customFormat="1" ht="15">
      <c r="B11" s="1" t="s">
        <v>9</v>
      </c>
      <c r="C11" s="1" t="s">
        <v>56</v>
      </c>
    </row>
    <row r="12" spans="1:9" s="1" customFormat="1" ht="15">
      <c r="B12" s="1" t="s">
        <v>28</v>
      </c>
      <c r="C12" s="1" t="s">
        <v>57</v>
      </c>
    </row>
    <row r="13" spans="1:9" s="1" customFormat="1" ht="15">
      <c r="C13" s="1" t="s">
        <v>58</v>
      </c>
    </row>
    <row r="14" spans="1:9" s="1" customFormat="1" ht="15">
      <c r="B14" s="1" t="s">
        <v>40</v>
      </c>
      <c r="C14" s="1" t="s">
        <v>59</v>
      </c>
    </row>
    <row r="15" spans="1:9" s="1" customFormat="1" ht="15">
      <c r="C15" s="3"/>
      <c r="D15" s="3"/>
      <c r="E15" s="3"/>
      <c r="F15" s="3"/>
      <c r="G15" s="3"/>
      <c r="H15" s="3"/>
      <c r="I15" s="3"/>
    </row>
    <row r="16" spans="1:9" s="1" customFormat="1" ht="15">
      <c r="A16" s="14"/>
      <c r="B16" s="15"/>
      <c r="C16" s="20" t="s">
        <v>3</v>
      </c>
      <c r="D16" s="20" t="s">
        <v>3</v>
      </c>
      <c r="E16" s="4"/>
      <c r="F16" s="4"/>
      <c r="G16" s="4"/>
      <c r="H16" s="4"/>
      <c r="I16" s="4"/>
    </row>
    <row r="17" spans="1:13" s="1" customFormat="1" ht="15">
      <c r="A17" s="16" t="s">
        <v>16</v>
      </c>
      <c r="B17" s="24"/>
      <c r="C17" s="25" t="s">
        <v>34</v>
      </c>
      <c r="D17" s="25" t="s">
        <v>34</v>
      </c>
      <c r="E17" s="4"/>
      <c r="F17" s="4"/>
      <c r="G17" s="4"/>
      <c r="H17" s="4"/>
      <c r="I17" s="4"/>
    </row>
    <row r="18" spans="1:13" s="1" customFormat="1" ht="15">
      <c r="A18" s="18"/>
      <c r="B18" s="19"/>
      <c r="C18" s="21" t="s">
        <v>60</v>
      </c>
      <c r="D18" s="21" t="s">
        <v>61</v>
      </c>
      <c r="E18" s="3"/>
      <c r="F18" s="4"/>
      <c r="G18" s="4"/>
      <c r="H18" s="4"/>
      <c r="I18" s="4"/>
    </row>
    <row r="19" spans="1:13" s="1" customFormat="1" ht="15">
      <c r="A19" s="22">
        <v>500</v>
      </c>
      <c r="B19" s="88"/>
      <c r="C19" s="46"/>
      <c r="D19" s="46"/>
      <c r="E19" s="7"/>
      <c r="F19" s="7"/>
      <c r="G19" s="7"/>
      <c r="H19" s="7"/>
      <c r="I19" s="7"/>
    </row>
    <row r="20" spans="1:13" s="1" customFormat="1" ht="15">
      <c r="A20" s="22">
        <v>1000</v>
      </c>
      <c r="B20" s="88"/>
      <c r="C20" s="46"/>
      <c r="D20" s="46"/>
      <c r="E20" s="7"/>
      <c r="F20" s="7"/>
      <c r="G20" s="7"/>
      <c r="H20" s="7"/>
      <c r="I20" s="7"/>
    </row>
    <row r="21" spans="1:13" s="1" customFormat="1" ht="15">
      <c r="A21" s="22">
        <v>2500</v>
      </c>
      <c r="B21" s="88"/>
      <c r="C21" s="46"/>
      <c r="D21" s="46"/>
      <c r="E21" s="7"/>
      <c r="F21" s="7"/>
      <c r="G21" s="7"/>
      <c r="H21" s="7"/>
      <c r="I21" s="7"/>
    </row>
    <row r="22" spans="1:13" s="1" customFormat="1" ht="15">
      <c r="A22" s="22">
        <v>5000</v>
      </c>
      <c r="B22" s="88"/>
      <c r="C22" s="46"/>
      <c r="D22" s="46"/>
      <c r="E22" s="7"/>
      <c r="F22" s="7"/>
      <c r="G22" s="7"/>
      <c r="H22" s="7"/>
      <c r="I22" s="7"/>
    </row>
    <row r="23" spans="1:13" s="1" customFormat="1" ht="15">
      <c r="A23" s="22">
        <v>10000</v>
      </c>
      <c r="B23" s="88"/>
      <c r="C23" s="46"/>
      <c r="D23" s="46"/>
      <c r="E23" s="7"/>
      <c r="F23" s="7"/>
      <c r="G23" s="7"/>
      <c r="H23" s="7"/>
      <c r="I23" s="7"/>
    </row>
    <row r="24" spans="1:13" s="1" customFormat="1" ht="15">
      <c r="A24" s="22">
        <v>15000</v>
      </c>
      <c r="B24" s="88"/>
      <c r="C24" s="46"/>
      <c r="D24" s="46"/>
      <c r="E24" s="7"/>
      <c r="F24" s="7"/>
      <c r="G24" s="7"/>
      <c r="H24" s="7"/>
      <c r="I24" s="7"/>
    </row>
    <row r="25" spans="1:13" s="1" customFormat="1" ht="15">
      <c r="A25" s="22">
        <v>20000</v>
      </c>
      <c r="B25" s="88"/>
      <c r="C25" s="46"/>
      <c r="D25" s="46"/>
      <c r="E25" s="7"/>
      <c r="F25" s="7"/>
      <c r="G25" s="7"/>
      <c r="H25" s="7"/>
      <c r="I25" s="7"/>
    </row>
    <row r="26" spans="1:13" s="1" customFormat="1" ht="15">
      <c r="A26" s="22">
        <v>25000</v>
      </c>
      <c r="B26" s="88"/>
      <c r="C26" s="46"/>
      <c r="D26" s="46"/>
      <c r="E26" s="7"/>
      <c r="F26" s="7"/>
      <c r="G26" s="7"/>
      <c r="H26" s="7"/>
      <c r="I26" s="7"/>
    </row>
    <row r="27" spans="1:13" s="1" customFormat="1" ht="15">
      <c r="A27" s="28">
        <v>50000</v>
      </c>
      <c r="B27" s="26"/>
      <c r="C27" s="46"/>
      <c r="D27" s="46"/>
      <c r="E27" s="7"/>
      <c r="F27" s="7"/>
      <c r="G27" s="7"/>
      <c r="H27" s="7"/>
      <c r="I27" s="7"/>
    </row>
    <row r="28" spans="1:13" s="1" customFormat="1" ht="15">
      <c r="A28" s="94" t="s">
        <v>62</v>
      </c>
      <c r="B28" s="95"/>
      <c r="C28" s="47">
        <f>+(C19/$A19+C20/$A20+C21/$A21+C22/$A22+C23/$A23+C24/$A24+C25/$A25+C26/$A26+C27/$A27)/9</f>
        <v>0</v>
      </c>
      <c r="D28" s="47">
        <f>+(D19/$A19+D20/$A20+D21/$A21+D22/$A22+D23/$A23+D24/$A24+D25/$A25+D26/$A26+D27/$A27)/9</f>
        <v>0</v>
      </c>
      <c r="E28" s="7"/>
      <c r="F28" s="7"/>
      <c r="G28" s="7"/>
      <c r="H28" s="7"/>
      <c r="I28" s="7"/>
      <c r="M28" s="3"/>
    </row>
    <row r="29" spans="1:13" s="1" customFormat="1" ht="15">
      <c r="A29" s="98" t="s">
        <v>63</v>
      </c>
      <c r="B29" s="98"/>
      <c r="C29" s="47">
        <f>C28*(1+$F$32)</f>
        <v>0</v>
      </c>
      <c r="D29" s="47">
        <f>D28*(1+$F$32)</f>
        <v>0</v>
      </c>
      <c r="E29" s="7"/>
      <c r="F29" s="7"/>
      <c r="G29" s="7"/>
      <c r="H29" s="7"/>
      <c r="I29" s="7"/>
      <c r="M29" s="3"/>
    </row>
    <row r="30" spans="1:13" s="1" customFormat="1" ht="15">
      <c r="A30" s="98" t="s">
        <v>20</v>
      </c>
      <c r="B30" s="98"/>
      <c r="C30" s="47">
        <f>SUM(C28:C29)/2</f>
        <v>0</v>
      </c>
      <c r="D30" s="47">
        <f>SUM(D28:D29)/2</f>
        <v>0</v>
      </c>
      <c r="E30" s="7"/>
      <c r="F30" s="7"/>
      <c r="G30" s="7"/>
      <c r="H30" s="7"/>
      <c r="I30" s="7"/>
      <c r="M30" s="3"/>
    </row>
    <row r="31" spans="1:13" s="1" customFormat="1" ht="15">
      <c r="A31" s="6"/>
      <c r="B31" s="6"/>
      <c r="C31" s="7"/>
      <c r="D31" s="7"/>
      <c r="E31" s="7"/>
      <c r="F31" s="7"/>
      <c r="G31" s="7"/>
      <c r="H31" s="7"/>
      <c r="I31" s="7"/>
      <c r="M31" s="3"/>
    </row>
    <row r="32" spans="1:13" s="1" customFormat="1" ht="15">
      <c r="A32" s="42" t="s">
        <v>64</v>
      </c>
      <c r="B32" s="6"/>
      <c r="C32" s="7"/>
      <c r="D32" s="7"/>
      <c r="E32" s="7"/>
      <c r="F32" s="45"/>
      <c r="G32" s="44" t="s">
        <v>65</v>
      </c>
      <c r="I32" s="7"/>
      <c r="J32" s="7"/>
      <c r="K32" s="5"/>
      <c r="L32" s="5"/>
      <c r="M32" s="3"/>
    </row>
    <row r="33" spans="1:15" s="1" customFormat="1" ht="15">
      <c r="A33" s="6"/>
      <c r="B33" s="6"/>
      <c r="C33" s="7"/>
      <c r="D33" s="7"/>
      <c r="E33" s="7"/>
      <c r="F33" s="7"/>
      <c r="G33" s="7"/>
      <c r="H33" s="7"/>
      <c r="I33" s="7"/>
      <c r="M33" s="3"/>
    </row>
    <row r="34" spans="1:15" s="1" customFormat="1" ht="15">
      <c r="A34" s="96" t="s">
        <v>66</v>
      </c>
      <c r="B34" s="97"/>
      <c r="C34" s="23">
        <v>40</v>
      </c>
      <c r="D34" s="23">
        <v>40</v>
      </c>
      <c r="E34" s="9"/>
      <c r="F34" s="9"/>
      <c r="G34" s="9"/>
      <c r="H34" s="9"/>
      <c r="I34" s="9"/>
      <c r="J34" s="9"/>
      <c r="K34" s="3"/>
      <c r="L34" s="3"/>
      <c r="M34" s="3"/>
      <c r="N34" s="3"/>
      <c r="O34" s="3"/>
    </row>
    <row r="35" spans="1:15" s="1" customFormat="1" ht="1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ht="15">
      <c r="A36" s="1" t="s">
        <v>67</v>
      </c>
      <c r="E36" s="3"/>
      <c r="F36" s="3"/>
      <c r="G36" s="3"/>
      <c r="H36" s="3"/>
      <c r="I36" s="3"/>
      <c r="J36" s="3"/>
    </row>
  </sheetData>
  <sheetProtection password="CA99" sheet="1" objects="1" scenarios="1"/>
  <mergeCells count="4">
    <mergeCell ref="A28:B28"/>
    <mergeCell ref="A34:B34"/>
    <mergeCell ref="A29:B29"/>
    <mergeCell ref="A30:B30"/>
  </mergeCells>
  <pageMargins left="0.7" right="0.7" top="0.75" bottom="0.75" header="0.3" footer="0.3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7"/>
  <sheetViews>
    <sheetView workbookViewId="0"/>
  </sheetViews>
  <sheetFormatPr defaultRowHeight="12.75"/>
  <cols>
    <col min="1" max="1" width="11.28515625" style="8" customWidth="1"/>
    <col min="2" max="2" width="15.140625" style="8" customWidth="1"/>
    <col min="3" max="3" width="19.85546875" style="8" bestFit="1" customWidth="1"/>
    <col min="4" max="4" width="19.85546875" style="8" customWidth="1"/>
    <col min="5" max="5" width="12.85546875" style="8" customWidth="1"/>
    <col min="6" max="6" width="10" style="8" customWidth="1"/>
    <col min="7" max="7" width="17.28515625" style="8" customWidth="1"/>
    <col min="8" max="8" width="10.140625" style="8" customWidth="1"/>
    <col min="9" max="10" width="17.28515625" style="8" customWidth="1"/>
    <col min="11" max="11" width="1" style="8" customWidth="1"/>
    <col min="12" max="12" width="17.28515625" style="8" customWidth="1"/>
    <col min="13" max="16384" width="9.140625" style="8"/>
  </cols>
  <sheetData>
    <row r="1" spans="1:9" s="1" customFormat="1" ht="15">
      <c r="A1" s="1" t="s">
        <v>0</v>
      </c>
    </row>
    <row r="2" spans="1:9" s="1" customFormat="1" ht="15"/>
    <row r="3" spans="1:9" s="1" customFormat="1" ht="15">
      <c r="A3" s="1" t="s">
        <v>1</v>
      </c>
    </row>
    <row r="4" spans="1:9" s="1" customFormat="1" ht="15"/>
    <row r="5" spans="1:9" s="1" customFormat="1" ht="15">
      <c r="A5" s="2" t="s">
        <v>68</v>
      </c>
    </row>
    <row r="6" spans="1:9" s="1" customFormat="1" ht="15"/>
    <row r="7" spans="1:9" s="1" customFormat="1" ht="15">
      <c r="A7" s="1" t="s">
        <v>52</v>
      </c>
      <c r="B7" s="1" t="s">
        <v>5</v>
      </c>
      <c r="C7" s="1" t="s">
        <v>69</v>
      </c>
    </row>
    <row r="8" spans="1:9" s="1" customFormat="1" ht="15">
      <c r="B8" s="1" t="s">
        <v>7</v>
      </c>
      <c r="C8" s="10" t="s">
        <v>8</v>
      </c>
    </row>
    <row r="9" spans="1:9" s="1" customFormat="1" ht="15">
      <c r="B9" s="1" t="s">
        <v>43</v>
      </c>
      <c r="C9" s="1" t="s">
        <v>70</v>
      </c>
    </row>
    <row r="10" spans="1:9" s="1" customFormat="1" ht="15">
      <c r="B10" s="1" t="s">
        <v>3</v>
      </c>
      <c r="C10" s="1" t="s">
        <v>55</v>
      </c>
    </row>
    <row r="11" spans="1:9" s="1" customFormat="1" ht="15">
      <c r="B11" s="1" t="s">
        <v>9</v>
      </c>
      <c r="C11" s="1" t="s">
        <v>56</v>
      </c>
    </row>
    <row r="12" spans="1:9" s="1" customFormat="1" ht="15">
      <c r="B12" s="1" t="s">
        <v>28</v>
      </c>
      <c r="C12" s="1" t="s">
        <v>57</v>
      </c>
    </row>
    <row r="13" spans="1:9" s="1" customFormat="1" ht="15">
      <c r="C13" s="1" t="s">
        <v>71</v>
      </c>
    </row>
    <row r="14" spans="1:9" s="1" customFormat="1" ht="15">
      <c r="B14" s="1" t="s">
        <v>40</v>
      </c>
      <c r="C14" s="1" t="s">
        <v>59</v>
      </c>
    </row>
    <row r="15" spans="1:9" s="1" customFormat="1" ht="15">
      <c r="C15" s="3"/>
      <c r="D15" s="3"/>
      <c r="E15" s="3"/>
      <c r="F15" s="3"/>
      <c r="G15" s="3"/>
      <c r="H15" s="3"/>
      <c r="I15" s="3"/>
    </row>
    <row r="16" spans="1:9" s="1" customFormat="1" ht="15">
      <c r="A16" s="14"/>
      <c r="B16" s="15"/>
      <c r="C16" s="20" t="s">
        <v>3</v>
      </c>
      <c r="D16" s="20" t="s">
        <v>3</v>
      </c>
      <c r="E16" s="4"/>
      <c r="F16" s="4"/>
      <c r="G16" s="4"/>
      <c r="H16" s="4"/>
      <c r="I16" s="4"/>
    </row>
    <row r="17" spans="1:13" s="1" customFormat="1" ht="15">
      <c r="A17" s="16" t="s">
        <v>16</v>
      </c>
      <c r="B17" s="24"/>
      <c r="C17" s="25" t="s">
        <v>34</v>
      </c>
      <c r="D17" s="25" t="s">
        <v>34</v>
      </c>
      <c r="E17" s="4"/>
      <c r="F17" s="4"/>
      <c r="G17" s="4"/>
      <c r="H17" s="4"/>
      <c r="I17" s="4"/>
    </row>
    <row r="18" spans="1:13" s="1" customFormat="1" ht="15">
      <c r="A18" s="18"/>
      <c r="B18" s="19"/>
      <c r="C18" s="21" t="s">
        <v>60</v>
      </c>
      <c r="D18" s="21" t="s">
        <v>61</v>
      </c>
      <c r="E18" s="3"/>
      <c r="F18" s="4"/>
      <c r="G18" s="4"/>
      <c r="H18" s="4"/>
      <c r="I18" s="4"/>
    </row>
    <row r="19" spans="1:13" s="1" customFormat="1" ht="15">
      <c r="A19" s="22">
        <v>500</v>
      </c>
      <c r="B19" s="88"/>
      <c r="C19" s="46"/>
      <c r="D19" s="46"/>
      <c r="E19" s="7"/>
      <c r="F19" s="7"/>
      <c r="G19" s="7"/>
      <c r="H19" s="7"/>
      <c r="I19" s="7"/>
    </row>
    <row r="20" spans="1:13" s="1" customFormat="1" ht="15">
      <c r="A20" s="22">
        <v>1000</v>
      </c>
      <c r="B20" s="88"/>
      <c r="C20" s="46"/>
      <c r="D20" s="46"/>
      <c r="E20" s="7"/>
      <c r="F20" s="7"/>
      <c r="G20" s="7"/>
      <c r="H20" s="7"/>
      <c r="I20" s="7"/>
    </row>
    <row r="21" spans="1:13" s="1" customFormat="1" ht="15">
      <c r="A21" s="22">
        <v>2500</v>
      </c>
      <c r="B21" s="88"/>
      <c r="C21" s="46"/>
      <c r="D21" s="46"/>
      <c r="E21" s="7"/>
      <c r="F21" s="7"/>
      <c r="G21" s="7"/>
      <c r="H21" s="7"/>
      <c r="I21" s="7"/>
    </row>
    <row r="22" spans="1:13" s="1" customFormat="1" ht="15">
      <c r="A22" s="22">
        <v>5000</v>
      </c>
      <c r="B22" s="88"/>
      <c r="C22" s="46"/>
      <c r="D22" s="46"/>
      <c r="E22" s="7"/>
      <c r="F22" s="7"/>
      <c r="G22" s="7"/>
      <c r="H22" s="7"/>
      <c r="I22" s="7"/>
    </row>
    <row r="23" spans="1:13" s="1" customFormat="1" ht="15">
      <c r="A23" s="22">
        <v>10000</v>
      </c>
      <c r="B23" s="88"/>
      <c r="C23" s="46"/>
      <c r="D23" s="46"/>
      <c r="E23" s="7"/>
      <c r="F23" s="7"/>
      <c r="G23" s="7"/>
      <c r="H23" s="7"/>
      <c r="I23" s="7"/>
    </row>
    <row r="24" spans="1:13" s="1" customFormat="1" ht="15">
      <c r="A24" s="22">
        <v>15000</v>
      </c>
      <c r="B24" s="88"/>
      <c r="C24" s="46"/>
      <c r="D24" s="46"/>
      <c r="E24" s="7"/>
      <c r="F24" s="7"/>
      <c r="G24" s="7"/>
      <c r="H24" s="7"/>
      <c r="I24" s="7"/>
    </row>
    <row r="25" spans="1:13" s="1" customFormat="1" ht="15">
      <c r="A25" s="22">
        <v>20000</v>
      </c>
      <c r="B25" s="88"/>
      <c r="C25" s="46"/>
      <c r="D25" s="46"/>
      <c r="E25" s="7"/>
      <c r="F25" s="7"/>
      <c r="G25" s="7"/>
      <c r="H25" s="7"/>
      <c r="I25" s="7"/>
    </row>
    <row r="26" spans="1:13" s="1" customFormat="1" ht="15">
      <c r="A26" s="22">
        <v>25000</v>
      </c>
      <c r="B26" s="88"/>
      <c r="C26" s="46"/>
      <c r="D26" s="46"/>
      <c r="E26" s="7"/>
      <c r="F26" s="7"/>
      <c r="G26" s="7"/>
      <c r="H26" s="7"/>
      <c r="I26" s="7"/>
    </row>
    <row r="27" spans="1:13" s="1" customFormat="1" ht="15">
      <c r="A27" s="28">
        <v>50000</v>
      </c>
      <c r="B27" s="26"/>
      <c r="C27" s="46"/>
      <c r="D27" s="46"/>
      <c r="E27" s="7"/>
      <c r="F27" s="7"/>
      <c r="G27" s="7"/>
      <c r="H27" s="7"/>
      <c r="I27" s="7"/>
    </row>
    <row r="28" spans="1:13" s="1" customFormat="1" ht="15">
      <c r="A28" s="94" t="s">
        <v>62</v>
      </c>
      <c r="B28" s="95"/>
      <c r="C28" s="47">
        <f>+(C19/$A19+C20/$A20+C21/$A21+C22/$A22+C23/$A23+C24/$A24+C25/$A25+C26/$A26+C27/$A27)/9</f>
        <v>0</v>
      </c>
      <c r="D28" s="47">
        <f>+(D19/$A19+D20/$A20+D21/$A21+D22/$A22+D23/$A23+D24/$A24+D25/$A25+D26/$A26+D27/$A27)/9</f>
        <v>0</v>
      </c>
      <c r="E28" s="7"/>
      <c r="F28" s="7"/>
      <c r="G28" s="7"/>
      <c r="H28" s="7"/>
      <c r="I28" s="7"/>
      <c r="M28" s="3"/>
    </row>
    <row r="29" spans="1:13" s="1" customFormat="1" ht="15">
      <c r="A29" s="98" t="s">
        <v>63</v>
      </c>
      <c r="B29" s="98"/>
      <c r="C29" s="47">
        <f>C28*(1+$F$32)</f>
        <v>0</v>
      </c>
      <c r="D29" s="47">
        <f>D28*(1+$F$32)</f>
        <v>0</v>
      </c>
      <c r="E29" s="7"/>
      <c r="F29" s="7"/>
      <c r="G29" s="7"/>
      <c r="H29" s="7"/>
      <c r="I29" s="7"/>
      <c r="M29" s="3"/>
    </row>
    <row r="30" spans="1:13" s="1" customFormat="1" ht="15">
      <c r="A30" s="98" t="s">
        <v>20</v>
      </c>
      <c r="B30" s="98"/>
      <c r="C30" s="47">
        <f>SUM(C28:C29)/2</f>
        <v>0</v>
      </c>
      <c r="D30" s="47">
        <f>SUM(D28:D29)/2</f>
        <v>0</v>
      </c>
      <c r="E30" s="7"/>
      <c r="F30" s="7"/>
      <c r="G30" s="7"/>
      <c r="H30" s="7"/>
      <c r="I30" s="7"/>
      <c r="M30" s="3"/>
    </row>
    <row r="31" spans="1:13" s="1" customFormat="1" ht="15">
      <c r="A31" s="6"/>
      <c r="B31" s="6"/>
      <c r="C31" s="7"/>
      <c r="D31" s="7"/>
      <c r="E31" s="7"/>
      <c r="F31" s="7"/>
      <c r="G31" s="7"/>
      <c r="H31" s="7"/>
      <c r="I31" s="7"/>
      <c r="M31" s="3"/>
    </row>
    <row r="32" spans="1:13" s="1" customFormat="1" ht="15">
      <c r="A32" s="42" t="s">
        <v>64</v>
      </c>
      <c r="B32" s="6"/>
      <c r="C32" s="7"/>
      <c r="D32" s="7"/>
      <c r="E32" s="7"/>
      <c r="F32" s="45"/>
      <c r="G32" s="44" t="s">
        <v>65</v>
      </c>
      <c r="I32" s="7"/>
      <c r="J32" s="7"/>
      <c r="K32" s="5"/>
      <c r="L32" s="5"/>
      <c r="M32" s="3"/>
    </row>
    <row r="33" spans="1:15" s="1" customFormat="1" ht="15">
      <c r="E33" s="3"/>
      <c r="F33" s="3"/>
      <c r="G33" s="3"/>
      <c r="H33" s="3"/>
      <c r="I33" s="3"/>
    </row>
    <row r="34" spans="1:15" s="1" customFormat="1" ht="15">
      <c r="A34" s="96" t="s">
        <v>66</v>
      </c>
      <c r="B34" s="97"/>
      <c r="C34" s="23">
        <v>40</v>
      </c>
      <c r="D34" s="23">
        <v>40</v>
      </c>
      <c r="E34" s="9"/>
      <c r="F34" s="9"/>
      <c r="G34" s="9"/>
      <c r="H34" s="9"/>
      <c r="I34" s="9"/>
      <c r="J34" s="9"/>
      <c r="K34" s="3"/>
      <c r="L34" s="3"/>
      <c r="M34" s="3"/>
      <c r="N34" s="3"/>
      <c r="O34" s="3"/>
    </row>
    <row r="35" spans="1:15" s="1" customFormat="1" ht="1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ht="15">
      <c r="A36" s="1" t="s">
        <v>67</v>
      </c>
      <c r="E36" s="3"/>
      <c r="F36" s="3"/>
      <c r="G36" s="3"/>
      <c r="H36" s="3"/>
      <c r="I36" s="3"/>
      <c r="J36" s="3"/>
    </row>
    <row r="37" spans="1:15" s="1" customFormat="1" ht="15">
      <c r="J37" s="3"/>
    </row>
  </sheetData>
  <sheetProtection password="CA99" sheet="1" objects="1" scenarios="1"/>
  <mergeCells count="4">
    <mergeCell ref="A28:B28"/>
    <mergeCell ref="A34:B34"/>
    <mergeCell ref="A29:B29"/>
    <mergeCell ref="A30:B30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7"/>
  <sheetViews>
    <sheetView workbookViewId="0">
      <selection activeCell="D29" sqref="D29"/>
    </sheetView>
  </sheetViews>
  <sheetFormatPr defaultRowHeight="12.75"/>
  <cols>
    <col min="1" max="1" width="11.28515625" style="8" customWidth="1"/>
    <col min="2" max="2" width="15.140625" style="8" customWidth="1"/>
    <col min="3" max="3" width="19.85546875" style="8" bestFit="1" customWidth="1"/>
    <col min="4" max="4" width="19.85546875" style="8" customWidth="1"/>
    <col min="5" max="5" width="13.28515625" style="8" customWidth="1"/>
    <col min="6" max="6" width="10" style="8" customWidth="1"/>
    <col min="7" max="7" width="17.28515625" style="8" customWidth="1"/>
    <col min="8" max="8" width="9.42578125" style="8" customWidth="1"/>
    <col min="9" max="9" width="17.28515625" style="8" customWidth="1"/>
    <col min="10" max="10" width="7.7109375" style="8" customWidth="1"/>
    <col min="11" max="11" width="1" style="8" customWidth="1"/>
    <col min="12" max="12" width="17.28515625" style="8" customWidth="1"/>
    <col min="13" max="16384" width="9.140625" style="8"/>
  </cols>
  <sheetData>
    <row r="1" spans="1:9" s="1" customFormat="1" ht="15">
      <c r="A1" s="1" t="s">
        <v>0</v>
      </c>
    </row>
    <row r="2" spans="1:9" s="1" customFormat="1" ht="15"/>
    <row r="3" spans="1:9" s="1" customFormat="1" ht="15">
      <c r="A3" s="1" t="s">
        <v>1</v>
      </c>
    </row>
    <row r="4" spans="1:9" s="1" customFormat="1" ht="15"/>
    <row r="5" spans="1:9" s="1" customFormat="1" ht="15">
      <c r="A5" s="2" t="s">
        <v>72</v>
      </c>
    </row>
    <row r="6" spans="1:9" s="1" customFormat="1" ht="15"/>
    <row r="7" spans="1:9" s="1" customFormat="1" ht="15">
      <c r="A7" s="1" t="s">
        <v>52</v>
      </c>
      <c r="B7" s="1" t="s">
        <v>5</v>
      </c>
      <c r="C7" s="1" t="s">
        <v>73</v>
      </c>
    </row>
    <row r="8" spans="1:9" s="1" customFormat="1" ht="15">
      <c r="B8" s="1" t="s">
        <v>7</v>
      </c>
      <c r="C8" s="10" t="s">
        <v>8</v>
      </c>
    </row>
    <row r="9" spans="1:9" s="1" customFormat="1" ht="15">
      <c r="B9" s="1" t="s">
        <v>43</v>
      </c>
      <c r="C9" s="1" t="s">
        <v>74</v>
      </c>
    </row>
    <row r="10" spans="1:9" s="1" customFormat="1" ht="15">
      <c r="B10" s="1" t="s">
        <v>3</v>
      </c>
      <c r="C10" s="1" t="s">
        <v>55</v>
      </c>
    </row>
    <row r="11" spans="1:9" s="1" customFormat="1" ht="15">
      <c r="B11" s="1" t="s">
        <v>9</v>
      </c>
      <c r="C11" s="1" t="s">
        <v>56</v>
      </c>
    </row>
    <row r="12" spans="1:9" s="1" customFormat="1" ht="15">
      <c r="B12" s="1" t="s">
        <v>28</v>
      </c>
      <c r="C12" s="1" t="s">
        <v>57</v>
      </c>
    </row>
    <row r="13" spans="1:9" s="1" customFormat="1" ht="15">
      <c r="C13" s="1" t="s">
        <v>75</v>
      </c>
    </row>
    <row r="14" spans="1:9" s="1" customFormat="1" ht="15">
      <c r="B14" s="1" t="s">
        <v>40</v>
      </c>
      <c r="C14" s="1" t="s">
        <v>59</v>
      </c>
    </row>
    <row r="15" spans="1:9" s="1" customFormat="1" ht="15">
      <c r="C15" s="3"/>
      <c r="D15" s="3"/>
      <c r="E15" s="3"/>
      <c r="F15" s="3"/>
      <c r="G15" s="3"/>
      <c r="H15" s="3"/>
      <c r="I15" s="3"/>
    </row>
    <row r="16" spans="1:9" s="1" customFormat="1" ht="15">
      <c r="A16" s="14"/>
      <c r="B16" s="15"/>
      <c r="C16" s="20" t="s">
        <v>3</v>
      </c>
      <c r="D16" s="20" t="s">
        <v>3</v>
      </c>
      <c r="E16" s="4"/>
      <c r="F16" s="4"/>
      <c r="G16" s="4"/>
      <c r="H16" s="4"/>
      <c r="I16" s="4"/>
    </row>
    <row r="17" spans="1:13" s="1" customFormat="1" ht="15">
      <c r="A17" s="16" t="s">
        <v>16</v>
      </c>
      <c r="B17" s="24"/>
      <c r="C17" s="25" t="s">
        <v>34</v>
      </c>
      <c r="D17" s="25" t="s">
        <v>34</v>
      </c>
      <c r="E17" s="4"/>
      <c r="F17" s="4"/>
      <c r="G17" s="4"/>
      <c r="H17" s="4"/>
      <c r="I17" s="4"/>
    </row>
    <row r="18" spans="1:13" s="1" customFormat="1" ht="15">
      <c r="A18" s="18"/>
      <c r="B18" s="19"/>
      <c r="C18" s="21" t="s">
        <v>60</v>
      </c>
      <c r="D18" s="21" t="s">
        <v>61</v>
      </c>
      <c r="E18" s="3"/>
      <c r="F18" s="4"/>
      <c r="G18" s="4"/>
      <c r="H18" s="4"/>
      <c r="I18" s="4"/>
    </row>
    <row r="19" spans="1:13" s="1" customFormat="1" ht="15">
      <c r="A19" s="22">
        <v>500</v>
      </c>
      <c r="B19" s="88"/>
      <c r="C19" s="46"/>
      <c r="D19" s="46"/>
      <c r="E19" s="7"/>
      <c r="F19" s="7"/>
      <c r="G19" s="7"/>
      <c r="H19" s="7"/>
      <c r="I19" s="7"/>
    </row>
    <row r="20" spans="1:13" s="1" customFormat="1" ht="15">
      <c r="A20" s="22">
        <v>1000</v>
      </c>
      <c r="B20" s="88"/>
      <c r="C20" s="46"/>
      <c r="D20" s="46"/>
      <c r="E20" s="7"/>
      <c r="F20" s="7"/>
      <c r="G20" s="7"/>
      <c r="H20" s="7"/>
      <c r="I20" s="7"/>
    </row>
    <row r="21" spans="1:13" s="1" customFormat="1" ht="15">
      <c r="A21" s="22">
        <v>2500</v>
      </c>
      <c r="B21" s="88"/>
      <c r="C21" s="46"/>
      <c r="D21" s="46"/>
      <c r="E21" s="7"/>
      <c r="F21" s="7"/>
      <c r="G21" s="7"/>
      <c r="H21" s="7"/>
      <c r="I21" s="7"/>
    </row>
    <row r="22" spans="1:13" s="1" customFormat="1" ht="15">
      <c r="A22" s="22">
        <v>5000</v>
      </c>
      <c r="B22" s="88"/>
      <c r="C22" s="46"/>
      <c r="D22" s="46"/>
      <c r="E22" s="7"/>
      <c r="F22" s="7"/>
      <c r="G22" s="7"/>
      <c r="H22" s="7"/>
      <c r="I22" s="7"/>
    </row>
    <row r="23" spans="1:13" s="1" customFormat="1" ht="15">
      <c r="A23" s="22">
        <v>10000</v>
      </c>
      <c r="B23" s="88"/>
      <c r="C23" s="46"/>
      <c r="D23" s="46"/>
      <c r="E23" s="7"/>
      <c r="F23" s="7"/>
      <c r="G23" s="7"/>
      <c r="H23" s="7"/>
      <c r="I23" s="7"/>
    </row>
    <row r="24" spans="1:13" s="1" customFormat="1" ht="15">
      <c r="A24" s="22">
        <v>15000</v>
      </c>
      <c r="B24" s="88"/>
      <c r="C24" s="46"/>
      <c r="D24" s="46"/>
      <c r="E24" s="7"/>
      <c r="F24" s="7"/>
      <c r="G24" s="7"/>
      <c r="H24" s="7"/>
      <c r="I24" s="7"/>
    </row>
    <row r="25" spans="1:13" s="1" customFormat="1" ht="15">
      <c r="A25" s="22">
        <v>20000</v>
      </c>
      <c r="B25" s="88"/>
      <c r="C25" s="46"/>
      <c r="D25" s="46"/>
      <c r="E25" s="7"/>
      <c r="F25" s="7"/>
      <c r="G25" s="7"/>
      <c r="H25" s="7"/>
      <c r="I25" s="7"/>
    </row>
    <row r="26" spans="1:13" s="1" customFormat="1" ht="15">
      <c r="A26" s="22">
        <v>25000</v>
      </c>
      <c r="B26" s="88"/>
      <c r="C26" s="46"/>
      <c r="D26" s="46"/>
      <c r="E26" s="7"/>
      <c r="F26" s="7"/>
      <c r="G26" s="7"/>
      <c r="H26" s="7"/>
      <c r="I26" s="7"/>
    </row>
    <row r="27" spans="1:13" s="1" customFormat="1" ht="15">
      <c r="A27" s="28">
        <v>50000</v>
      </c>
      <c r="B27" s="26"/>
      <c r="C27" s="46"/>
      <c r="D27" s="46"/>
      <c r="E27" s="7"/>
      <c r="F27" s="7"/>
      <c r="G27" s="7"/>
      <c r="H27" s="7"/>
      <c r="I27" s="7"/>
    </row>
    <row r="28" spans="1:13" s="1" customFormat="1" ht="15">
      <c r="A28" s="94" t="s">
        <v>62</v>
      </c>
      <c r="B28" s="95"/>
      <c r="C28" s="47">
        <f>+(C19/$A19+C20/$A20+C21/$A21+C22/$A22+C23/$A23+C24/$A24+C25/$A25+C26/$A26+C27/$A27)/9</f>
        <v>0</v>
      </c>
      <c r="D28" s="47">
        <f>+(D19/$A19+D20/$A20+D21/$A21+D22/$A22+D23/$A23+D24/$A24+D25/$A25+D26/$A26+D27/$A27)/9</f>
        <v>0</v>
      </c>
      <c r="E28" s="7"/>
      <c r="F28" s="7"/>
      <c r="G28" s="7"/>
      <c r="H28" s="7"/>
      <c r="I28" s="7"/>
      <c r="M28" s="3"/>
    </row>
    <row r="29" spans="1:13" s="1" customFormat="1" ht="15">
      <c r="A29" s="98" t="s">
        <v>63</v>
      </c>
      <c r="B29" s="98"/>
      <c r="C29" s="47">
        <f>C28*(1+$F$32)</f>
        <v>0</v>
      </c>
      <c r="D29" s="47">
        <f>D28*(1+$F$32)</f>
        <v>0</v>
      </c>
      <c r="E29" s="7"/>
      <c r="F29" s="7"/>
      <c r="G29" s="7"/>
      <c r="H29" s="7"/>
      <c r="I29" s="7"/>
      <c r="M29" s="3"/>
    </row>
    <row r="30" spans="1:13" s="1" customFormat="1" ht="15">
      <c r="A30" s="98" t="s">
        <v>20</v>
      </c>
      <c r="B30" s="98"/>
      <c r="C30" s="47">
        <f>SUM(C28:C29)/2</f>
        <v>0</v>
      </c>
      <c r="D30" s="47">
        <f>SUM(D28:D29)/2</f>
        <v>0</v>
      </c>
      <c r="E30" s="7"/>
      <c r="F30" s="7"/>
      <c r="G30" s="7"/>
      <c r="H30" s="7"/>
      <c r="I30" s="7"/>
      <c r="M30" s="3"/>
    </row>
    <row r="31" spans="1:13" s="1" customFormat="1" ht="15">
      <c r="A31" s="6"/>
      <c r="B31" s="6"/>
      <c r="C31" s="7"/>
      <c r="D31" s="7"/>
      <c r="E31" s="7"/>
      <c r="F31" s="7"/>
      <c r="G31" s="7"/>
      <c r="H31" s="7"/>
      <c r="I31" s="7"/>
      <c r="M31" s="3"/>
    </row>
    <row r="32" spans="1:13" s="1" customFormat="1" ht="15">
      <c r="A32" s="42" t="s">
        <v>64</v>
      </c>
      <c r="B32" s="6"/>
      <c r="C32" s="7"/>
      <c r="D32" s="7"/>
      <c r="E32" s="7"/>
      <c r="F32" s="45"/>
      <c r="G32" s="44" t="s">
        <v>65</v>
      </c>
      <c r="I32" s="7"/>
      <c r="J32" s="7"/>
      <c r="K32" s="5"/>
      <c r="L32" s="5"/>
      <c r="M32" s="3"/>
    </row>
    <row r="33" spans="1:15" s="1" customFormat="1" ht="15">
      <c r="E33" s="3"/>
      <c r="F33" s="3"/>
      <c r="G33" s="3"/>
      <c r="H33" s="3"/>
      <c r="I33" s="3"/>
    </row>
    <row r="34" spans="1:15" s="1" customFormat="1" ht="15">
      <c r="A34" s="96" t="s">
        <v>66</v>
      </c>
      <c r="B34" s="97"/>
      <c r="C34" s="23">
        <v>30</v>
      </c>
      <c r="D34" s="23">
        <v>30</v>
      </c>
      <c r="E34" s="9"/>
      <c r="F34" s="9"/>
      <c r="G34" s="9"/>
      <c r="H34" s="9"/>
      <c r="I34" s="9"/>
      <c r="J34" s="9"/>
      <c r="K34" s="3"/>
      <c r="L34" s="3"/>
      <c r="M34" s="3"/>
      <c r="N34" s="3"/>
      <c r="O34" s="3"/>
    </row>
    <row r="35" spans="1:15" s="1" customFormat="1" ht="1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ht="15">
      <c r="A36" s="1" t="s">
        <v>76</v>
      </c>
      <c r="E36" s="3"/>
      <c r="F36" s="3"/>
      <c r="G36" s="3"/>
      <c r="H36" s="3"/>
      <c r="I36" s="3"/>
      <c r="J36" s="3"/>
    </row>
    <row r="37" spans="1:15" s="1" customFormat="1" ht="15">
      <c r="E37" s="3"/>
      <c r="F37" s="3"/>
      <c r="G37" s="3"/>
      <c r="H37" s="3"/>
      <c r="I37" s="3"/>
    </row>
  </sheetData>
  <sheetProtection password="CA99" sheet="1" objects="1" scenarios="1"/>
  <mergeCells count="4">
    <mergeCell ref="A28:B28"/>
    <mergeCell ref="A34:B34"/>
    <mergeCell ref="A29:B29"/>
    <mergeCell ref="A30:B30"/>
  </mergeCells>
  <pageMargins left="0.7" right="0.7" top="0.75" bottom="0.75" header="0.3" footer="0.3"/>
  <pageSetup paperSize="9" scale="9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7"/>
  <sheetViews>
    <sheetView workbookViewId="0"/>
  </sheetViews>
  <sheetFormatPr defaultRowHeight="12.75"/>
  <cols>
    <col min="1" max="1" width="11.28515625" style="8" customWidth="1"/>
    <col min="2" max="2" width="15.140625" style="8" customWidth="1"/>
    <col min="3" max="3" width="19.85546875" style="8" bestFit="1" customWidth="1"/>
    <col min="4" max="4" width="19.85546875" style="8" customWidth="1"/>
    <col min="5" max="5" width="13.42578125" style="8" customWidth="1"/>
    <col min="6" max="6" width="10.140625" style="8" customWidth="1"/>
    <col min="7" max="7" width="17.28515625" style="8" customWidth="1"/>
    <col min="8" max="8" width="10.5703125" style="8" customWidth="1"/>
    <col min="9" max="9" width="17.28515625" style="8" customWidth="1"/>
    <col min="10" max="10" width="6.28515625" style="8" customWidth="1"/>
    <col min="11" max="11" width="1" style="8" customWidth="1"/>
    <col min="12" max="12" width="17.28515625" style="8" customWidth="1"/>
    <col min="13" max="16384" width="9.140625" style="8"/>
  </cols>
  <sheetData>
    <row r="1" spans="1:9" s="1" customFormat="1" ht="15">
      <c r="A1" s="1" t="s">
        <v>0</v>
      </c>
    </row>
    <row r="2" spans="1:9" s="1" customFormat="1" ht="15"/>
    <row r="3" spans="1:9" s="1" customFormat="1" ht="15">
      <c r="A3" s="1" t="s">
        <v>1</v>
      </c>
    </row>
    <row r="4" spans="1:9" s="1" customFormat="1" ht="15"/>
    <row r="5" spans="1:9" s="1" customFormat="1" ht="15">
      <c r="A5" s="2" t="s">
        <v>77</v>
      </c>
    </row>
    <row r="6" spans="1:9" s="1" customFormat="1" ht="15"/>
    <row r="7" spans="1:9" s="1" customFormat="1" ht="15">
      <c r="A7" s="1" t="s">
        <v>52</v>
      </c>
      <c r="B7" s="1" t="s">
        <v>5</v>
      </c>
      <c r="C7" s="1" t="s">
        <v>78</v>
      </c>
    </row>
    <row r="8" spans="1:9" s="1" customFormat="1" ht="15">
      <c r="B8" s="1" t="s">
        <v>7</v>
      </c>
      <c r="C8" s="10" t="s">
        <v>8</v>
      </c>
    </row>
    <row r="9" spans="1:9" s="1" customFormat="1" ht="15">
      <c r="B9" s="1" t="s">
        <v>43</v>
      </c>
      <c r="C9" s="1" t="s">
        <v>79</v>
      </c>
    </row>
    <row r="10" spans="1:9" s="1" customFormat="1" ht="15">
      <c r="B10" s="1" t="s">
        <v>3</v>
      </c>
      <c r="C10" s="1" t="s">
        <v>55</v>
      </c>
    </row>
    <row r="11" spans="1:9" s="1" customFormat="1" ht="15">
      <c r="B11" s="1" t="s">
        <v>9</v>
      </c>
      <c r="C11" s="1" t="s">
        <v>56</v>
      </c>
    </row>
    <row r="12" spans="1:9" s="1" customFormat="1" ht="15">
      <c r="B12" s="1" t="s">
        <v>28</v>
      </c>
      <c r="C12" s="1" t="s">
        <v>57</v>
      </c>
    </row>
    <row r="13" spans="1:9" s="1" customFormat="1" ht="15">
      <c r="C13" s="1" t="s">
        <v>80</v>
      </c>
    </row>
    <row r="14" spans="1:9" s="1" customFormat="1" ht="15">
      <c r="B14" s="1" t="s">
        <v>40</v>
      </c>
      <c r="C14" s="1" t="s">
        <v>59</v>
      </c>
    </row>
    <row r="15" spans="1:9" s="1" customFormat="1" ht="15">
      <c r="C15" s="3"/>
      <c r="D15" s="3"/>
      <c r="E15" s="3"/>
      <c r="F15" s="3"/>
      <c r="G15" s="3"/>
      <c r="H15" s="3"/>
      <c r="I15" s="3"/>
    </row>
    <row r="16" spans="1:9" s="1" customFormat="1" ht="15">
      <c r="A16" s="14"/>
      <c r="B16" s="15"/>
      <c r="C16" s="20" t="s">
        <v>3</v>
      </c>
      <c r="D16" s="20" t="s">
        <v>3</v>
      </c>
      <c r="E16" s="4"/>
      <c r="F16" s="4"/>
      <c r="G16" s="4"/>
      <c r="H16" s="4"/>
      <c r="I16" s="4"/>
    </row>
    <row r="17" spans="1:13" s="1" customFormat="1" ht="15">
      <c r="A17" s="16" t="s">
        <v>16</v>
      </c>
      <c r="B17" s="24"/>
      <c r="C17" s="25" t="s">
        <v>34</v>
      </c>
      <c r="D17" s="25" t="s">
        <v>34</v>
      </c>
      <c r="E17" s="4"/>
      <c r="F17" s="4"/>
      <c r="G17" s="4"/>
      <c r="H17" s="4"/>
      <c r="I17" s="4"/>
    </row>
    <row r="18" spans="1:13" s="1" customFormat="1" ht="15">
      <c r="A18" s="18"/>
      <c r="B18" s="19"/>
      <c r="C18" s="21" t="s">
        <v>60</v>
      </c>
      <c r="D18" s="21" t="s">
        <v>61</v>
      </c>
      <c r="E18" s="3"/>
      <c r="F18" s="4"/>
      <c r="G18" s="4"/>
      <c r="H18" s="4"/>
      <c r="I18" s="4"/>
    </row>
    <row r="19" spans="1:13" s="1" customFormat="1" ht="15">
      <c r="A19" s="22">
        <v>500</v>
      </c>
      <c r="B19" s="88"/>
      <c r="C19" s="46"/>
      <c r="D19" s="46"/>
      <c r="E19" s="7"/>
      <c r="F19" s="7"/>
      <c r="G19" s="7"/>
      <c r="H19" s="7"/>
      <c r="I19" s="7"/>
    </row>
    <row r="20" spans="1:13" s="1" customFormat="1" ht="15">
      <c r="A20" s="22">
        <v>1000</v>
      </c>
      <c r="B20" s="88"/>
      <c r="C20" s="46"/>
      <c r="D20" s="46"/>
      <c r="E20" s="7"/>
      <c r="F20" s="7"/>
      <c r="G20" s="7"/>
      <c r="H20" s="7"/>
      <c r="I20" s="7"/>
    </row>
    <row r="21" spans="1:13" s="1" customFormat="1" ht="15">
      <c r="A21" s="22">
        <v>2500</v>
      </c>
      <c r="B21" s="88"/>
      <c r="C21" s="46"/>
      <c r="D21" s="46"/>
      <c r="E21" s="7"/>
      <c r="F21" s="7"/>
      <c r="G21" s="7"/>
      <c r="H21" s="7"/>
      <c r="I21" s="7"/>
    </row>
    <row r="22" spans="1:13" s="1" customFormat="1" ht="15">
      <c r="A22" s="22">
        <v>5000</v>
      </c>
      <c r="B22" s="88"/>
      <c r="C22" s="46"/>
      <c r="D22" s="46"/>
      <c r="E22" s="7"/>
      <c r="F22" s="7"/>
      <c r="G22" s="7"/>
      <c r="H22" s="7"/>
      <c r="I22" s="7"/>
    </row>
    <row r="23" spans="1:13" s="1" customFormat="1" ht="15">
      <c r="A23" s="22">
        <v>10000</v>
      </c>
      <c r="B23" s="88"/>
      <c r="C23" s="46"/>
      <c r="D23" s="46"/>
      <c r="E23" s="7"/>
      <c r="F23" s="7"/>
      <c r="G23" s="7"/>
      <c r="H23" s="7"/>
      <c r="I23" s="7"/>
    </row>
    <row r="24" spans="1:13" s="1" customFormat="1" ht="15">
      <c r="A24" s="22">
        <v>15000</v>
      </c>
      <c r="B24" s="88"/>
      <c r="C24" s="46"/>
      <c r="D24" s="46"/>
      <c r="E24" s="7"/>
      <c r="F24" s="7"/>
      <c r="G24" s="7"/>
      <c r="H24" s="7"/>
      <c r="I24" s="7"/>
    </row>
    <row r="25" spans="1:13" s="1" customFormat="1" ht="15">
      <c r="A25" s="22">
        <v>20000</v>
      </c>
      <c r="B25" s="88"/>
      <c r="C25" s="46"/>
      <c r="D25" s="46"/>
      <c r="E25" s="7"/>
      <c r="F25" s="7"/>
      <c r="G25" s="7"/>
      <c r="H25" s="7"/>
      <c r="I25" s="7"/>
    </row>
    <row r="26" spans="1:13" s="1" customFormat="1" ht="15">
      <c r="A26" s="22">
        <v>25000</v>
      </c>
      <c r="B26" s="88"/>
      <c r="C26" s="46"/>
      <c r="D26" s="46"/>
      <c r="E26" s="7"/>
      <c r="F26" s="7"/>
      <c r="G26" s="7"/>
      <c r="H26" s="7"/>
      <c r="I26" s="7"/>
    </row>
    <row r="27" spans="1:13" s="1" customFormat="1" ht="15">
      <c r="A27" s="28">
        <v>50000</v>
      </c>
      <c r="B27" s="26"/>
      <c r="C27" s="46"/>
      <c r="D27" s="46"/>
      <c r="E27" s="7"/>
      <c r="F27" s="7"/>
      <c r="G27" s="7"/>
      <c r="H27" s="7"/>
      <c r="I27" s="7"/>
    </row>
    <row r="28" spans="1:13" s="1" customFormat="1" ht="15">
      <c r="A28" s="94" t="s">
        <v>62</v>
      </c>
      <c r="B28" s="95"/>
      <c r="C28" s="47">
        <f>+(C19/$A19+C20/$A20+C21/$A21+C22/$A22+C23/$A23+C24/$A24+C25/$A25+C26/$A26+C27/$A27)/9</f>
        <v>0</v>
      </c>
      <c r="D28" s="47">
        <f>+(D19/$A19+D20/$A20+D21/$A21+D22/$A22+D23/$A23+D24/$A24+D25/$A25+D26/$A26+D27/$A27)/9</f>
        <v>0</v>
      </c>
      <c r="E28" s="7"/>
      <c r="F28" s="7"/>
      <c r="G28" s="7"/>
      <c r="H28" s="7"/>
      <c r="I28" s="7"/>
      <c r="M28" s="3"/>
    </row>
    <row r="29" spans="1:13" s="1" customFormat="1" ht="15">
      <c r="A29" s="98" t="s">
        <v>63</v>
      </c>
      <c r="B29" s="98"/>
      <c r="C29" s="47">
        <f>C28*(1+$F$32)</f>
        <v>0</v>
      </c>
      <c r="D29" s="47">
        <f>D28*(1+$F$32)</f>
        <v>0</v>
      </c>
      <c r="E29" s="7"/>
      <c r="F29" s="7"/>
      <c r="G29" s="7"/>
      <c r="H29" s="7"/>
      <c r="I29" s="7"/>
      <c r="M29" s="3"/>
    </row>
    <row r="30" spans="1:13" s="1" customFormat="1" ht="15">
      <c r="A30" s="98" t="s">
        <v>20</v>
      </c>
      <c r="B30" s="98"/>
      <c r="C30" s="47">
        <f>SUM(C28:C29)/2</f>
        <v>0</v>
      </c>
      <c r="D30" s="47">
        <f>SUM(D28:D29)/2</f>
        <v>0</v>
      </c>
      <c r="E30" s="7"/>
      <c r="F30" s="7"/>
      <c r="G30" s="7"/>
      <c r="H30" s="7"/>
      <c r="I30" s="7"/>
      <c r="M30" s="3"/>
    </row>
    <row r="31" spans="1:13" s="1" customFormat="1" ht="15">
      <c r="A31" s="6"/>
      <c r="B31" s="6"/>
      <c r="C31" s="7"/>
      <c r="D31" s="7"/>
      <c r="E31" s="7"/>
      <c r="F31" s="7"/>
      <c r="G31" s="7"/>
      <c r="H31" s="7"/>
      <c r="I31" s="7"/>
      <c r="M31" s="3"/>
    </row>
    <row r="32" spans="1:13" s="1" customFormat="1" ht="15">
      <c r="A32" s="42" t="s">
        <v>64</v>
      </c>
      <c r="B32" s="6"/>
      <c r="C32" s="7"/>
      <c r="D32" s="7"/>
      <c r="E32" s="7"/>
      <c r="F32" s="45"/>
      <c r="G32" s="44" t="s">
        <v>65</v>
      </c>
      <c r="I32" s="7"/>
      <c r="J32" s="7"/>
      <c r="K32" s="5"/>
      <c r="L32" s="5"/>
      <c r="M32" s="3"/>
    </row>
    <row r="33" spans="1:15" s="1" customFormat="1" ht="15">
      <c r="E33" s="3"/>
      <c r="F33" s="3"/>
      <c r="G33" s="3"/>
      <c r="H33" s="3"/>
      <c r="I33" s="3"/>
    </row>
    <row r="34" spans="1:15" s="1" customFormat="1" ht="15">
      <c r="A34" s="96" t="s">
        <v>66</v>
      </c>
      <c r="B34" s="97"/>
      <c r="C34" s="23">
        <v>30</v>
      </c>
      <c r="D34" s="23">
        <v>30</v>
      </c>
      <c r="E34" s="9"/>
      <c r="F34" s="9"/>
      <c r="G34" s="9"/>
      <c r="H34" s="9"/>
      <c r="I34" s="9"/>
      <c r="J34" s="9"/>
      <c r="K34" s="3"/>
      <c r="L34" s="3"/>
      <c r="M34" s="3"/>
      <c r="N34" s="3"/>
      <c r="O34" s="3"/>
    </row>
    <row r="35" spans="1:15" s="1" customFormat="1" ht="1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ht="15">
      <c r="A36" s="1" t="s">
        <v>76</v>
      </c>
      <c r="E36" s="3"/>
      <c r="F36" s="3"/>
      <c r="G36" s="3"/>
      <c r="H36" s="3"/>
      <c r="I36" s="3"/>
      <c r="J36" s="3"/>
    </row>
    <row r="37" spans="1:15" s="1" customFormat="1" ht="15">
      <c r="E37" s="3"/>
      <c r="F37" s="3"/>
      <c r="G37" s="3"/>
      <c r="H37" s="3"/>
      <c r="I37" s="3"/>
    </row>
  </sheetData>
  <sheetProtection password="CA99" sheet="1" objects="1" scenarios="1"/>
  <mergeCells count="4">
    <mergeCell ref="A28:B28"/>
    <mergeCell ref="A34:B34"/>
    <mergeCell ref="A29:B29"/>
    <mergeCell ref="A30:B30"/>
  </mergeCells>
  <pageMargins left="0.7" right="0.7" top="0.75" bottom="0.75" header="0.3" footer="0.3"/>
  <pageSetup paperSize="9" scale="9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4"/>
  <sheetViews>
    <sheetView workbookViewId="0"/>
  </sheetViews>
  <sheetFormatPr defaultRowHeight="12.75"/>
  <cols>
    <col min="1" max="1" width="11.28515625" style="8" customWidth="1"/>
    <col min="2" max="2" width="15.140625" style="8" customWidth="1"/>
    <col min="3" max="6" width="17.42578125" style="8" customWidth="1"/>
    <col min="7" max="9" width="17.28515625" style="8" customWidth="1"/>
    <col min="10" max="10" width="1" style="8" customWidth="1"/>
    <col min="11" max="11" width="17.28515625" style="8" customWidth="1"/>
    <col min="12" max="16384" width="9.140625" style="8"/>
  </cols>
  <sheetData>
    <row r="1" spans="1:9" s="1" customFormat="1" ht="15">
      <c r="A1" s="1" t="s">
        <v>0</v>
      </c>
    </row>
    <row r="2" spans="1:9" s="1" customFormat="1" ht="15"/>
    <row r="3" spans="1:9" s="1" customFormat="1" ht="15">
      <c r="A3" s="1" t="s">
        <v>1</v>
      </c>
    </row>
    <row r="4" spans="1:9" s="1" customFormat="1" ht="15"/>
    <row r="5" spans="1:9" s="1" customFormat="1" ht="15">
      <c r="A5" s="2" t="s">
        <v>81</v>
      </c>
    </row>
    <row r="6" spans="1:9" s="1" customFormat="1" ht="15"/>
    <row r="7" spans="1:9" s="1" customFormat="1" ht="15">
      <c r="A7" s="1" t="s">
        <v>52</v>
      </c>
      <c r="B7" s="1" t="s">
        <v>5</v>
      </c>
      <c r="C7" s="1" t="s">
        <v>25</v>
      </c>
    </row>
    <row r="8" spans="1:9" s="1" customFormat="1" ht="15">
      <c r="B8" s="1" t="s">
        <v>3</v>
      </c>
      <c r="C8" s="1" t="s">
        <v>82</v>
      </c>
    </row>
    <row r="9" spans="1:9" s="1" customFormat="1" ht="15">
      <c r="B9" s="1" t="s">
        <v>7</v>
      </c>
      <c r="C9" s="10" t="s">
        <v>8</v>
      </c>
    </row>
    <row r="10" spans="1:9" s="1" customFormat="1" ht="15">
      <c r="B10" s="1" t="s">
        <v>9</v>
      </c>
      <c r="C10" s="1" t="s">
        <v>83</v>
      </c>
    </row>
    <row r="11" spans="1:9" s="1" customFormat="1" ht="15">
      <c r="B11" s="1" t="s">
        <v>40</v>
      </c>
      <c r="C11" s="1" t="s">
        <v>59</v>
      </c>
    </row>
    <row r="12" spans="1:9" s="1" customFormat="1" ht="15">
      <c r="C12" s="3"/>
      <c r="D12" s="3"/>
      <c r="F12" s="3"/>
      <c r="G12" s="3"/>
      <c r="H12" s="3"/>
      <c r="I12" s="3"/>
    </row>
    <row r="13" spans="1:9" s="1" customFormat="1" ht="15">
      <c r="A13" s="14"/>
      <c r="B13" s="15"/>
      <c r="C13" s="20" t="s">
        <v>3</v>
      </c>
      <c r="D13" s="20" t="s">
        <v>3</v>
      </c>
      <c r="E13" s="20" t="s">
        <v>84</v>
      </c>
      <c r="F13" s="20" t="s">
        <v>84</v>
      </c>
      <c r="I13" s="4"/>
    </row>
    <row r="14" spans="1:9" s="1" customFormat="1" ht="15">
      <c r="A14" s="16" t="s">
        <v>16</v>
      </c>
      <c r="B14" s="24"/>
      <c r="C14" s="25" t="s">
        <v>32</v>
      </c>
      <c r="D14" s="25" t="s">
        <v>34</v>
      </c>
      <c r="E14" s="25" t="s">
        <v>85</v>
      </c>
      <c r="F14" s="25" t="s">
        <v>86</v>
      </c>
      <c r="I14" s="4"/>
    </row>
    <row r="15" spans="1:9" s="1" customFormat="1" ht="15">
      <c r="A15" s="18"/>
      <c r="B15" s="19"/>
      <c r="C15" s="29"/>
      <c r="D15" s="29"/>
      <c r="E15" s="21" t="s">
        <v>87</v>
      </c>
      <c r="F15" s="21" t="s">
        <v>88</v>
      </c>
      <c r="I15" s="4"/>
    </row>
    <row r="16" spans="1:9" s="1" customFormat="1" ht="15">
      <c r="A16" s="22">
        <v>500</v>
      </c>
      <c r="B16" s="88"/>
      <c r="C16" s="46"/>
      <c r="D16" s="46"/>
      <c r="E16" s="46"/>
      <c r="F16" s="46"/>
      <c r="I16" s="3"/>
    </row>
    <row r="17" spans="1:14" s="1" customFormat="1" ht="15">
      <c r="A17" s="22">
        <v>1000</v>
      </c>
      <c r="B17" s="88"/>
      <c r="C17" s="46"/>
      <c r="D17" s="46"/>
      <c r="E17" s="46"/>
      <c r="F17" s="46"/>
      <c r="I17" s="3"/>
    </row>
    <row r="18" spans="1:14" s="1" customFormat="1" ht="15">
      <c r="A18" s="22">
        <v>1500</v>
      </c>
      <c r="B18" s="88"/>
      <c r="C18" s="46"/>
      <c r="D18" s="46"/>
      <c r="E18" s="46"/>
      <c r="F18" s="46"/>
      <c r="L18" s="3"/>
    </row>
    <row r="19" spans="1:14" s="1" customFormat="1" ht="15">
      <c r="A19" s="22">
        <v>2500</v>
      </c>
      <c r="B19" s="88"/>
      <c r="C19" s="46"/>
      <c r="D19" s="46"/>
      <c r="E19" s="46"/>
      <c r="F19" s="46"/>
      <c r="L19" s="3"/>
    </row>
    <row r="20" spans="1:14" s="1" customFormat="1" ht="15">
      <c r="A20" s="22">
        <v>5000</v>
      </c>
      <c r="B20" s="88"/>
      <c r="C20" s="46"/>
      <c r="D20" s="46"/>
      <c r="E20" s="46"/>
      <c r="F20" s="46"/>
      <c r="L20" s="3"/>
    </row>
    <row r="21" spans="1:14" s="1" customFormat="1" ht="15">
      <c r="A21" s="22">
        <v>10000</v>
      </c>
      <c r="B21" s="88"/>
      <c r="C21" s="46"/>
      <c r="D21" s="46"/>
      <c r="E21" s="46"/>
      <c r="F21" s="46"/>
    </row>
    <row r="22" spans="1:14" s="1" customFormat="1" ht="15">
      <c r="A22" s="22">
        <v>15000</v>
      </c>
      <c r="B22" s="88"/>
      <c r="C22" s="46"/>
      <c r="D22" s="46"/>
      <c r="E22" s="46"/>
      <c r="F22" s="46"/>
    </row>
    <row r="23" spans="1:14" s="1" customFormat="1" ht="15">
      <c r="A23" s="22">
        <v>20000</v>
      </c>
      <c r="B23" s="88"/>
      <c r="C23" s="46"/>
      <c r="D23" s="46"/>
      <c r="E23" s="46"/>
      <c r="F23" s="46"/>
    </row>
    <row r="24" spans="1:14" s="1" customFormat="1" ht="15">
      <c r="A24" s="28">
        <v>25000</v>
      </c>
      <c r="B24" s="26"/>
      <c r="C24" s="46"/>
      <c r="D24" s="46"/>
      <c r="E24" s="46"/>
      <c r="F24" s="46"/>
    </row>
    <row r="25" spans="1:14" s="1" customFormat="1" ht="15">
      <c r="A25" s="94" t="s">
        <v>62</v>
      </c>
      <c r="B25" s="95"/>
      <c r="C25" s="47">
        <f>+(C16/$A16+C17/$A17+C18/$A18+C19/$A19+C20/$A20+C21/$A21+C22/$A22+C23/$A23+C24/$A24)/9</f>
        <v>0</v>
      </c>
      <c r="D25" s="47">
        <f>+(D16/$A16+D17/$A17+D18/$A18+D19/$A19+D20/$A20+D21/$A21+D22/$A22+D23/$A23+D24/$A24)/9</f>
        <v>0</v>
      </c>
      <c r="E25" s="47">
        <f>+(E16/$A16+E17/$A17+E18/$A18+E19/$A19+E20/$A20+E21/$A21+E22/$A22+E23/$A23+E24/$A24)/9</f>
        <v>0</v>
      </c>
      <c r="F25" s="47">
        <f>+(F16/$A16+F17/$A17+F18/$A18+F19/$A19+F20/$A20+F21/$A21+F22/$A22+F23/$A23+F24/$A24)/9</f>
        <v>0</v>
      </c>
      <c r="L25" s="3"/>
    </row>
    <row r="26" spans="1:14" s="1" customFormat="1" ht="15">
      <c r="A26" s="98" t="s">
        <v>63</v>
      </c>
      <c r="B26" s="98"/>
      <c r="C26" s="47">
        <f>C25*(1+$F$29)</f>
        <v>0</v>
      </c>
      <c r="D26" s="47">
        <f>D25*(1+$F$29)</f>
        <v>0</v>
      </c>
      <c r="E26" s="47">
        <f>E25*(1+$F$29)</f>
        <v>0</v>
      </c>
      <c r="F26" s="47"/>
      <c r="L26" s="3"/>
    </row>
    <row r="27" spans="1:14" s="1" customFormat="1" ht="15">
      <c r="A27" s="98" t="s">
        <v>20</v>
      </c>
      <c r="B27" s="98"/>
      <c r="C27" s="47">
        <f>SUM(C25:C26)/2</f>
        <v>0</v>
      </c>
      <c r="D27" s="47">
        <f>SUM(D25:D26)/2</f>
        <v>0</v>
      </c>
      <c r="E27" s="47">
        <f>SUM(E25:E26)/2</f>
        <v>0</v>
      </c>
      <c r="F27" s="47">
        <f>F25</f>
        <v>0</v>
      </c>
      <c r="L27" s="3"/>
    </row>
    <row r="28" spans="1:14" s="1" customFormat="1" ht="15">
      <c r="A28" s="6"/>
      <c r="B28" s="6"/>
      <c r="C28" s="7"/>
      <c r="D28" s="7"/>
      <c r="E28" s="7"/>
      <c r="F28" s="7"/>
      <c r="L28" s="3"/>
    </row>
    <row r="29" spans="1:14" s="1" customFormat="1" ht="15">
      <c r="A29" s="42" t="s">
        <v>64</v>
      </c>
      <c r="B29" s="6"/>
      <c r="C29" s="7"/>
      <c r="D29" s="7"/>
      <c r="E29" s="7"/>
      <c r="F29" s="45"/>
      <c r="G29" s="44" t="s">
        <v>65</v>
      </c>
      <c r="H29" s="43"/>
      <c r="J29" s="7"/>
      <c r="K29" s="7"/>
      <c r="L29" s="5"/>
      <c r="M29" s="5"/>
      <c r="N29" s="3"/>
    </row>
    <row r="30" spans="1:14" s="3" customFormat="1" ht="15"/>
    <row r="31" spans="1:14" s="1" customFormat="1" ht="15">
      <c r="A31" s="96" t="s">
        <v>66</v>
      </c>
      <c r="B31" s="97"/>
      <c r="C31" s="23">
        <v>20</v>
      </c>
      <c r="D31" s="23">
        <v>20</v>
      </c>
      <c r="E31" s="23">
        <v>10</v>
      </c>
      <c r="F31" s="23">
        <v>5</v>
      </c>
      <c r="G31" s="9"/>
      <c r="H31" s="9"/>
      <c r="I31" s="9"/>
      <c r="J31" s="3"/>
      <c r="K31" s="3"/>
      <c r="L31" s="3"/>
      <c r="M31" s="3"/>
      <c r="N31" s="3"/>
    </row>
    <row r="32" spans="1:14" s="1" customFormat="1" ht="15">
      <c r="G32" s="3"/>
      <c r="H32" s="3"/>
      <c r="I32" s="3"/>
      <c r="J32" s="3"/>
      <c r="K32" s="3"/>
      <c r="L32" s="3"/>
      <c r="M32" s="3"/>
      <c r="N32" s="3"/>
    </row>
    <row r="33" spans="1:9" s="1" customFormat="1" ht="15">
      <c r="A33" s="1" t="s">
        <v>89</v>
      </c>
      <c r="I33" s="3"/>
    </row>
    <row r="34" spans="1:9" s="1" customFormat="1" ht="15"/>
  </sheetData>
  <sheetProtection password="CA99" sheet="1" objects="1" scenarios="1"/>
  <mergeCells count="4">
    <mergeCell ref="A25:B25"/>
    <mergeCell ref="A31:B31"/>
    <mergeCell ref="A26:B26"/>
    <mergeCell ref="A27:B27"/>
  </mergeCells>
  <pageMargins left="0.7" right="0.7" top="0.75" bottom="0.75" header="0.3" footer="0.3"/>
  <pageSetup paperSize="9" scale="9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1"/>
  <sheetViews>
    <sheetView workbookViewId="0"/>
  </sheetViews>
  <sheetFormatPr defaultRowHeight="12.75"/>
  <cols>
    <col min="1" max="1" width="11.28515625" style="8" customWidth="1"/>
    <col min="2" max="2" width="15.140625" style="8" customWidth="1"/>
    <col min="3" max="6" width="17.5703125" style="8" customWidth="1"/>
    <col min="7" max="10" width="17.28515625" style="8" customWidth="1"/>
    <col min="11" max="11" width="1" style="8" customWidth="1"/>
    <col min="12" max="12" width="17.28515625" style="8" customWidth="1"/>
    <col min="13" max="16384" width="9.140625" style="8"/>
  </cols>
  <sheetData>
    <row r="1" spans="1:9" s="1" customFormat="1" ht="15">
      <c r="A1" s="1" t="s">
        <v>0</v>
      </c>
    </row>
    <row r="2" spans="1:9" s="1" customFormat="1" ht="15"/>
    <row r="3" spans="1:9" s="1" customFormat="1" ht="15">
      <c r="A3" s="1" t="s">
        <v>1</v>
      </c>
    </row>
    <row r="4" spans="1:9" s="1" customFormat="1" ht="15"/>
    <row r="5" spans="1:9" s="1" customFormat="1" ht="15">
      <c r="A5" s="2" t="s">
        <v>90</v>
      </c>
    </row>
    <row r="6" spans="1:9" s="1" customFormat="1" ht="15"/>
    <row r="7" spans="1:9" s="1" customFormat="1" ht="15">
      <c r="A7" s="1" t="s">
        <v>52</v>
      </c>
      <c r="B7" s="1" t="s">
        <v>5</v>
      </c>
      <c r="C7" s="1" t="s">
        <v>91</v>
      </c>
    </row>
    <row r="8" spans="1:9" s="1" customFormat="1" ht="15">
      <c r="B8" s="1" t="s">
        <v>3</v>
      </c>
      <c r="C8" s="1" t="s">
        <v>82</v>
      </c>
    </row>
    <row r="9" spans="1:9" s="1" customFormat="1" ht="15">
      <c r="B9" s="1" t="s">
        <v>7</v>
      </c>
      <c r="C9" s="10" t="s">
        <v>8</v>
      </c>
    </row>
    <row r="10" spans="1:9" s="1" customFormat="1" ht="15">
      <c r="B10" s="1" t="s">
        <v>9</v>
      </c>
      <c r="C10" s="1" t="s">
        <v>92</v>
      </c>
    </row>
    <row r="11" spans="1:9" s="1" customFormat="1" ht="15">
      <c r="B11" s="1" t="s">
        <v>40</v>
      </c>
      <c r="C11" s="1" t="s">
        <v>93</v>
      </c>
    </row>
    <row r="12" spans="1:9" s="1" customFormat="1" ht="15">
      <c r="C12" s="3"/>
      <c r="D12" s="3"/>
      <c r="E12" s="3"/>
      <c r="F12" s="3"/>
      <c r="G12" s="3"/>
      <c r="H12" s="3"/>
      <c r="I12" s="3"/>
    </row>
    <row r="13" spans="1:9" s="1" customFormat="1" ht="15">
      <c r="A13" s="14"/>
      <c r="B13" s="15"/>
      <c r="C13" s="20"/>
      <c r="D13" s="20"/>
      <c r="E13" s="20"/>
      <c r="F13" s="20"/>
      <c r="G13" s="4"/>
      <c r="H13" s="3"/>
      <c r="I13" s="3"/>
    </row>
    <row r="14" spans="1:9" s="1" customFormat="1" ht="15">
      <c r="A14" s="16" t="s">
        <v>16</v>
      </c>
      <c r="B14" s="17"/>
      <c r="C14" s="25" t="s">
        <v>32</v>
      </c>
      <c r="D14" s="25" t="s">
        <v>32</v>
      </c>
      <c r="E14" s="25" t="s">
        <v>32</v>
      </c>
      <c r="F14" s="25" t="s">
        <v>32</v>
      </c>
      <c r="G14" s="4"/>
      <c r="H14" s="3"/>
      <c r="I14" s="3"/>
    </row>
    <row r="15" spans="1:9" s="1" customFormat="1" ht="15">
      <c r="A15" s="18"/>
      <c r="B15" s="19"/>
      <c r="C15" s="21" t="s">
        <v>94</v>
      </c>
      <c r="D15" s="21" t="s">
        <v>95</v>
      </c>
      <c r="E15" s="21" t="s">
        <v>96</v>
      </c>
      <c r="F15" s="21" t="s">
        <v>97</v>
      </c>
      <c r="G15" s="4"/>
      <c r="H15" s="3"/>
      <c r="I15" s="3"/>
    </row>
    <row r="16" spans="1:9" s="1" customFormat="1" ht="15">
      <c r="A16" s="22">
        <v>250</v>
      </c>
      <c r="B16" s="88"/>
      <c r="C16" s="46"/>
      <c r="D16" s="46"/>
      <c r="E16" s="46"/>
      <c r="F16" s="46"/>
      <c r="G16" s="7"/>
      <c r="H16" s="3"/>
      <c r="I16" s="3"/>
    </row>
    <row r="17" spans="1:15" s="1" customFormat="1" ht="15">
      <c r="A17" s="22">
        <v>500</v>
      </c>
      <c r="B17" s="88"/>
      <c r="C17" s="46"/>
      <c r="D17" s="46"/>
      <c r="E17" s="46"/>
      <c r="F17" s="46"/>
      <c r="G17" s="7"/>
      <c r="H17" s="3"/>
      <c r="I17" s="3"/>
    </row>
    <row r="18" spans="1:15" s="1" customFormat="1" ht="15">
      <c r="A18" s="22">
        <v>1000</v>
      </c>
      <c r="B18" s="88"/>
      <c r="C18" s="46"/>
      <c r="D18" s="46"/>
      <c r="E18" s="46"/>
      <c r="F18" s="46"/>
      <c r="G18" s="7"/>
      <c r="H18" s="3"/>
      <c r="I18" s="3"/>
    </row>
    <row r="19" spans="1:15" s="1" customFormat="1" ht="15">
      <c r="A19" s="22">
        <v>2500</v>
      </c>
      <c r="B19" s="88"/>
      <c r="C19" s="46"/>
      <c r="D19" s="46"/>
      <c r="E19" s="46"/>
      <c r="F19" s="46"/>
      <c r="G19" s="7"/>
      <c r="H19" s="3"/>
      <c r="I19" s="3"/>
    </row>
    <row r="20" spans="1:15" s="1" customFormat="1" ht="15">
      <c r="A20" s="22">
        <v>5000</v>
      </c>
      <c r="B20" s="88"/>
      <c r="C20" s="46"/>
      <c r="D20" s="46"/>
      <c r="E20" s="46"/>
      <c r="F20" s="46"/>
      <c r="G20" s="7"/>
      <c r="H20" s="3"/>
      <c r="I20" s="3"/>
    </row>
    <row r="21" spans="1:15" s="1" customFormat="1" ht="15">
      <c r="A21" s="28">
        <v>10000</v>
      </c>
      <c r="B21" s="26"/>
      <c r="C21" s="46"/>
      <c r="D21" s="46"/>
      <c r="E21" s="46"/>
      <c r="F21" s="46"/>
      <c r="G21" s="7"/>
      <c r="H21" s="3"/>
      <c r="I21" s="3"/>
    </row>
    <row r="22" spans="1:15" s="1" customFormat="1" ht="15">
      <c r="A22" s="94" t="s">
        <v>62</v>
      </c>
      <c r="B22" s="95"/>
      <c r="C22" s="47">
        <f>+(C16/$A16+C17/$A17+C18/$A18+C19/$A19+C20/$A20+C21/$A21)/6</f>
        <v>0</v>
      </c>
      <c r="D22" s="47">
        <f>+(D16/$A16+D17/$A17+D18/$A18+D19/$A19+D20/$A20+D21/$A21)/6</f>
        <v>0</v>
      </c>
      <c r="E22" s="47">
        <f>+(E16/$A16+E17/$A17+E18/$A18+E19/$A19+E20/$A20+E21/$A21)/6</f>
        <v>0</v>
      </c>
      <c r="F22" s="47">
        <f>+(F16/$A16+F17/$A17+F18/$A18+F19/$A19+F20/$A20+F21/$A21)/6</f>
        <v>0</v>
      </c>
      <c r="G22" s="7"/>
      <c r="H22" s="3"/>
      <c r="I22" s="3"/>
    </row>
    <row r="23" spans="1:15" s="1" customFormat="1" ht="15">
      <c r="A23" s="98" t="s">
        <v>63</v>
      </c>
      <c r="B23" s="98"/>
      <c r="C23" s="47">
        <f>C22*(1+$G$26)</f>
        <v>0</v>
      </c>
      <c r="D23" s="47">
        <f>D22*(1+$G$26)</f>
        <v>0</v>
      </c>
      <c r="E23" s="47">
        <f>E22*(1+$G$26)</f>
        <v>0</v>
      </c>
      <c r="F23" s="47">
        <f>F22*(1+$G$26)</f>
        <v>0</v>
      </c>
      <c r="G23" s="7"/>
      <c r="H23" s="3"/>
      <c r="I23" s="3"/>
    </row>
    <row r="24" spans="1:15" s="1" customFormat="1" ht="15">
      <c r="A24" s="98" t="s">
        <v>20</v>
      </c>
      <c r="B24" s="98"/>
      <c r="C24" s="47">
        <f>SUM(C22:C23)/2</f>
        <v>0</v>
      </c>
      <c r="D24" s="47">
        <f>SUM(D22:D23)/2</f>
        <v>0</v>
      </c>
      <c r="E24" s="47">
        <f>SUM(E22:E23)/2</f>
        <v>0</v>
      </c>
      <c r="F24" s="47">
        <f>SUM(F22:F23)/2</f>
        <v>0</v>
      </c>
      <c r="G24" s="7"/>
      <c r="H24" s="3"/>
      <c r="I24" s="3"/>
    </row>
    <row r="25" spans="1:15" s="1" customFormat="1" ht="15">
      <c r="A25" s="6"/>
      <c r="B25" s="6"/>
      <c r="C25" s="7"/>
      <c r="D25" s="7"/>
      <c r="E25" s="7"/>
      <c r="F25" s="7"/>
      <c r="G25" s="7"/>
      <c r="H25" s="3"/>
      <c r="I25" s="3"/>
    </row>
    <row r="26" spans="1:15" s="1" customFormat="1" ht="15">
      <c r="A26" s="42" t="s">
        <v>98</v>
      </c>
      <c r="B26" s="6"/>
      <c r="C26" s="7"/>
      <c r="D26" s="7"/>
      <c r="E26" s="7"/>
      <c r="G26" s="45"/>
      <c r="H26" s="44" t="s">
        <v>65</v>
      </c>
      <c r="I26" s="43"/>
      <c r="K26" s="7"/>
      <c r="L26" s="5"/>
      <c r="M26" s="5"/>
      <c r="N26" s="3"/>
    </row>
    <row r="27" spans="1:15" s="3" customFormat="1" ht="15"/>
    <row r="28" spans="1:15" s="1" customFormat="1" ht="15">
      <c r="A28" s="96" t="s">
        <v>66</v>
      </c>
      <c r="B28" s="97"/>
      <c r="C28" s="23">
        <v>15</v>
      </c>
      <c r="D28" s="23">
        <v>25</v>
      </c>
      <c r="E28" s="23">
        <v>25</v>
      </c>
      <c r="F28" s="23">
        <v>15</v>
      </c>
      <c r="G28" s="9"/>
      <c r="H28" s="9"/>
      <c r="I28" s="9"/>
      <c r="J28" s="9"/>
      <c r="K28" s="3"/>
      <c r="L28" s="3"/>
      <c r="M28" s="3"/>
      <c r="N28" s="3"/>
      <c r="O28" s="3"/>
    </row>
    <row r="29" spans="1:15" s="1" customFormat="1" ht="15">
      <c r="G29" s="3"/>
      <c r="H29" s="3"/>
      <c r="I29" s="3"/>
      <c r="J29" s="3"/>
      <c r="K29" s="3"/>
      <c r="L29" s="3"/>
      <c r="M29" s="3"/>
      <c r="N29" s="3"/>
      <c r="O29" s="3"/>
    </row>
    <row r="30" spans="1:15" s="1" customFormat="1" ht="15">
      <c r="A30" s="1" t="s">
        <v>99</v>
      </c>
      <c r="J30" s="3"/>
    </row>
    <row r="31" spans="1:15" s="1" customFormat="1" ht="15"/>
  </sheetData>
  <sheetProtection password="CA99" sheet="1" objects="1" scenarios="1"/>
  <mergeCells count="4">
    <mergeCell ref="A22:B22"/>
    <mergeCell ref="A28:B28"/>
    <mergeCell ref="A23:B23"/>
    <mergeCell ref="A24:B24"/>
  </mergeCells>
  <pageMargins left="0.7" right="0.7" top="0.75" bottom="0.75" header="0.3" footer="0.3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DH Procesdocument" ma:contentTypeID="0x0101008696D14171FA4CED8F032AD334D7A9EF001A97CEC8C7E9854B9D74569D18DF1987" ma:contentTypeVersion="18" ma:contentTypeDescription=" " ma:contentTypeScope="" ma:versionID="b887287842033d1a3888837fed219ccf">
  <xsd:schema xmlns:xsd="http://www.w3.org/2001/XMLSchema" xmlns:xs="http://www.w3.org/2001/XMLSchema" xmlns:p="http://schemas.microsoft.com/office/2006/metadata/properties" xmlns:ns2="6ca3cf8f-3625-40d8-aeec-61202644e5e9" xmlns:ns3="528e656d-4f2f-4f1b-a763-6ee946ea4b83" xmlns:ns4="12ea201c-dc8e-410f-9091-38f9fa5d1543" targetNamespace="http://schemas.microsoft.com/office/2006/metadata/properties" ma:root="true" ma:fieldsID="1b22ca58de2af541037ac6f44f6e898d" ns2:_="" ns3:_="" ns4:_="">
    <xsd:import namespace="6ca3cf8f-3625-40d8-aeec-61202644e5e9"/>
    <xsd:import namespace="528e656d-4f2f-4f1b-a763-6ee946ea4b83"/>
    <xsd:import namespace="12ea201c-dc8e-410f-9091-38f9fa5d154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3:Vertrouwelijkheid" minOccurs="0"/>
                <xsd:element ref="ns4:Afsluitdatum" minOccurs="0"/>
                <xsd:element ref="ns4:Taakveld" minOccurs="0"/>
                <xsd:element ref="ns4:Procestype" minOccurs="0"/>
                <xsd:element ref="ns2:TaxCatchAllLabel" minOccurs="0"/>
                <xsd:element ref="ns2:ofae577968ed4be8b7cfa6b3c1b2b2a3" minOccurs="0"/>
                <xsd:element ref="ns2:d50c7031c3e14e86852728633980e2f5" minOccurs="0"/>
                <xsd:element ref="ns2:p029ae155e3448ff930bd1772e820f44" minOccurs="0"/>
                <xsd:element ref="ns2:_dlc_DocId" minOccurs="0"/>
                <xsd:element ref="ns2:_dlc_DocIdUrl" minOccurs="0"/>
                <xsd:element ref="ns2:d45a82be2cc0465891c1e54d891973d6" minOccurs="0"/>
                <xsd:element ref="ns2:_dlc_DocIdPersistId" minOccurs="0"/>
                <xsd:element ref="ns2:ebb03eb60f1c456383d550cda2a2ac01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3cf8f-3625-40d8-aeec-61202644e5e9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" nillable="true" ma:taxonomy="true" ma:internalName="TaxKeywordTaxHTField" ma:taxonomyFieldName="TaxKeyword" ma:displayName="Ondernemingstrefwoorden" ma:fieldId="{23f27201-bee3-471e-b2e7-b64fd8b7ca38}" ma:taxonomyMulti="true" ma:sspId="5606f173-54b2-4666-9a8e-e147789621e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3" nillable="true" ma:displayName="Catch-all-kolom van taxonomie1" ma:hidden="true" ma:list="{7b48bd80-b20a-4ca5-8efc-b50150dc41f7}" ma:internalName="TaxCatchAllLabel" ma:readOnly="true" ma:showField="CatchAllDataLabel" ma:web="6ca3cf8f-3625-40d8-aeec-61202644e5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ma:taxonomy="true" ma:internalName="ofae577968ed4be8b7cfa6b3c1b2b2a3" ma:taxonomyFieldName="Documentsoort" ma:displayName="Documentsoort" ma:indexed="true" ma:readOnly="false" ma:fieldId="{8fae5779-68ed-4be8-b7cf-a6b3c1b2b2a3}" ma:sspId="5606f173-54b2-4666-9a8e-e147789621ec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0c7031c3e14e86852728633980e2f5" ma:index="20" nillable="true" ma:taxonomy="true" ma:internalName="d50c7031c3e14e86852728633980e2f5" ma:taxonomyFieldName="Organisatieonderdeel" ma:displayName="Organisatieonderdeel" ma:readOnly="false" ma:default="2;#IDC|8d59e773-8aed-4334-8654-1bca0df47afa" ma:fieldId="{d50c7031-c3e1-4e86-8527-28633980e2f5}" ma:sspId="5606f173-54b2-4666-9a8e-e147789621ec" ma:termSetId="dd87c370-e93f-4821-aaf8-b55e9f72b4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29ae155e3448ff930bd1772e820f44" ma:index="22" nillable="true" ma:taxonomy="true" ma:internalName="p029ae155e3448ff930bd1772e820f44" ma:taxonomyFieldName="Jaar" ma:displayName="Jaar" ma:indexed="true" ma:readOnly="false" ma:default="103;#2020|b59dfe59-531e-4121-b143-69bba11d539e" ma:fieldId="{9029ae15-5e34-48ff-930b-d1772e820f44}" ma:sspId="5606f173-54b2-4666-9a8e-e147789621ec" ma:termSetId="666e451b-ffc6-41dd-9024-ff74e0c53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45a82be2cc0465891c1e54d891973d6" ma:index="25" nillable="true" ma:taxonomy="true" ma:internalName="d45a82be2cc0465891c1e54d891973d6" ma:taxonomyFieldName="Resultaat" ma:displayName="Resultaat" ma:readOnly="false" ma:fieldId="{d45a82be-2cc0-4658-91c1-e54d891973d6}" ma:sspId="5606f173-54b2-4666-9a8e-e147789621ec" ma:termSetId="b5036d29-f72d-4827-acbc-895fe4d81f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27" ma:taxonomy="true" ma:internalName="ebb03eb60f1c456383d550cda2a2ac01" ma:taxonomyFieldName="Teamtrefwoorden" ma:displayName="Teamtrefwoorden" ma:indexed="true" ma:readOnly="false" ma:default="" ma:fieldId="{ebb03eb6-0f1c-4563-83d5-50cda2a2ac01}" ma:sspId="5606f173-54b2-4666-9a8e-e147789621ec" ma:termSetId="20a2961d-a3a6-4ef6-9c89-2bac64efb2ea" ma:anchorId="eb027dd7-dd63-4d07-b25b-7dc5615f88b7" ma:open="false" ma:isKeyword="false">
      <xsd:complexType>
        <xsd:sequence>
          <xsd:element ref="pc:Terms" minOccurs="0" maxOccurs="1"/>
        </xsd:sequence>
      </xsd:complexType>
    </xsd:element>
    <xsd:element name="TaxCatchAll" ma:index="28" nillable="true" ma:displayName="Catch-all-kolom van taxonomie" ma:hidden="true" ma:list="{7b48bd80-b20a-4ca5-8efc-b50150dc41f7}" ma:internalName="TaxCatchAll" ma:showField="CatchAllData" ma:web="6ca3cf8f-3625-40d8-aeec-61202644e5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656d-4f2f-4f1b-a763-6ee946ea4b83" elementFormDefault="qualified">
    <xsd:import namespace="http://schemas.microsoft.com/office/2006/documentManagement/types"/>
    <xsd:import namespace="http://schemas.microsoft.com/office/infopath/2007/PartnerControls"/>
    <xsd:element name="Vertrouwelijkheid" ma:index="6" nillable="true" ma:displayName="Vertrouwelijkheid" ma:description="Deze waarde geeft aan of een document vertrouwelijk is of niet. Dit is puur informatief en zorgt er niet voor dat het document wordt afgeschermd." ma:format="Dropdown" ma:hidden="true" ma:internalName="Vertrouwelijkheid" ma:readOnly="false">
      <xsd:simpleType>
        <xsd:restriction base="dms:Choice">
          <xsd:enumeration value="Openbaar"/>
          <xsd:enumeration value="Intern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201c-dc8e-410f-9091-38f9fa5d1543" elementFormDefault="qualified">
    <xsd:import namespace="http://schemas.microsoft.com/office/2006/documentManagement/types"/>
    <xsd:import namespace="http://schemas.microsoft.com/office/infopath/2007/PartnerControls"/>
    <xsd:element name="Afsluitdatum" ma:index="9" nillable="true" ma:displayName="Afsluitdatum" ma:description="VERPLICHT in te vullen veld, bij afsluiting dossier! Anders is correct beheer van uw documenten niet mogelijk." ma:format="DateOnly" ma:hidden="true" ma:internalName="Afsluitdatum" ma:readOnly="false">
      <xsd:simpleType>
        <xsd:restriction base="dms:DateTime"/>
      </xsd:simpleType>
    </xsd:element>
    <xsd:element name="Taakveld" ma:index="11" nillable="true" ma:displayName="Taakveld" ma:default="Alle taakgebieden" ma:format="Dropdown" ma:hidden="true" ma:internalName="Taakveld" ma:readOnly="false">
      <xsd:simpleType>
        <xsd:restriction base="dms:Choice">
          <xsd:enumeration value="Algemeen bestuur en inrichting organisatie"/>
          <xsd:enumeration value="Bedrijfsvoering en personeel"/>
          <xsd:enumeration value="Publieke informatie en registratie"/>
          <xsd:enumeration value="Burgerzaken"/>
          <xsd:enumeration value="Openbare orde en veiligheid"/>
          <xsd:enumeration value="Verkeer, vervoer en waterstaat"/>
          <xsd:enumeration value="Economische zaken"/>
          <xsd:enumeration value="Onderwijs"/>
          <xsd:enumeration value="Cultuur en recreatie"/>
          <xsd:enumeration value="Sociale voorzieningen en maatschappelijke dienstverlening"/>
          <xsd:enumeration value="Volksgezondheid en milieu"/>
          <xsd:enumeration value="Ruimtelijke ordening en volkshuisvesting"/>
          <xsd:enumeration value="Heffen belasten etc"/>
          <xsd:enumeration value="Alle taakgebieden"/>
        </xsd:restriction>
      </xsd:simpleType>
    </xsd:element>
    <xsd:element name="Procestype" ma:index="12" nillable="true" ma:displayName="Procestype" ma:default="0 Losse documenten" ma:format="Dropdown" ma:hidden="true" ma:internalName="Procestype" ma:readOnly="false">
      <xsd:simpleType>
        <xsd:restriction base="dms:Choice">
          <xsd:enumeration value="0 Losse documenten"/>
          <xsd:enumeration value="1.1 Instellen en inrichten organisatie [generiek]"/>
          <xsd:enumeration value="1.1.1 Inrichten of wijzigen met een organisatie brede impact"/>
          <xsd:enumeration value="1.1.2 Gemeentewapen"/>
          <xsd:enumeration value="1.1.3 Wijziging inrichting BRP systeem"/>
          <xsd:enumeration value="1.2 Instellen en inrichten organisatie [generiek]"/>
          <xsd:enumeration value="2.1 Beleid en regelgeving opstellen [generiek]"/>
          <xsd:enumeration value="2.1.1 Beleid met een externe werking"/>
          <xsd:enumeration value="3.1 Plannen opstellen [generiek]"/>
          <xsd:enumeration value="3.1.1 Beleidsplan met externe werking"/>
          <xsd:enumeration value="3.1.2 Beheerplan"/>
          <xsd:enumeration value="3.1.3 Rampen(bestrijdings)plan"/>
          <xsd:enumeration value="3.1.4 Plan van aanpak jeugdhulp cliënt"/>
          <xsd:enumeration value="3.1.5 Plan van aanpak WMO cliënt"/>
          <xsd:enumeration value="3.1.6 (meerjaren)Begroting, perspectief-, voorjaars- en najaarsnota"/>
          <xsd:enumeration value="3.1.7 Onderzoeksprogramma"/>
          <xsd:enumeration value="3.1.8 Structuurvisie"/>
          <xsd:enumeration value="3.1.9 Ruilverkaveling"/>
          <xsd:enumeration value="4.1 Evaluatie uitvoeren [generiek]"/>
          <xsd:enumeration value="4.1.1 Evaluatie van beleid met externe werking"/>
          <xsd:enumeration value="4.1.2 Enquête door gemeenteraad"/>
          <xsd:enumeration value="4.1.3 Interne controle zonder financiële consequenties"/>
          <xsd:enumeration value="4.1.4 Onderzoek n.a.v. melding klokkenluider"/>
          <xsd:enumeration value="4.1.5 Onderzoeksrapport Rekenkamer"/>
          <xsd:enumeration value="4.1.6 Beoordeling arbeidsomstandigheden en personeel"/>
          <xsd:enumeration value="4.1.7 Vorderingen en eind(examen)resultaten primair, voortgezet of beroepsonderwijs"/>
          <xsd:enumeration value="4.1.8 Jaarrekening en financieel jaarverslag"/>
          <xsd:enumeration value="4.1.9 Jaarverslag"/>
          <xsd:enumeration value="5.1 Producten en diensten leveren [generiek]"/>
          <xsd:enumeration value="5.1.1 Product of dienst met financiële consequenties"/>
          <xsd:enumeration value="5.1.2 Gegevens uit de BRP"/>
          <xsd:enumeration value="5.1.3 Bescheiden afkomstig van de Nederlandse burgerlijke stand"/>
          <xsd:enumeration value="5.1.4 Reisdocument, identiteitsbewijs"/>
          <xsd:enumeration value="5.1.5 Reisdocument of identiteitsbewijs geldig voor 5 jaar of korter"/>
          <xsd:enumeration value="5.1.6 Rijbewijs"/>
          <xsd:enumeration value="5.1.7 Vaccinatie"/>
          <xsd:enumeration value="5.1.8 BCG-vaccinatie tegen tbc"/>
          <xsd:enumeration value="6.1 Verzoeken behandelen [generiek]"/>
          <xsd:enumeration value="6.1.1 Verzoek met financiële consequenties"/>
          <xsd:enumeration value="6.1.2 Intern verzoek om faciliteiten"/>
          <xsd:enumeration value="6.1.3 Informatieverzoek"/>
          <xsd:enumeration value="6.1.4 Adhesiebetuiging en/of motie"/>
          <xsd:enumeration value="6.1.5 Onderscheiding"/>
          <xsd:enumeration value="6.1.6 Predicaat Koninklijk / predicaat Hofleverancier"/>
          <xsd:enumeration value="6.1.7 Geheimhouding persoonsgegevens BRP"/>
          <xsd:enumeration value="6.1.8 Handhavingsverzoek"/>
          <xsd:enumeration value="6.1.9 Initiatief van burgers"/>
          <xsd:enumeration value="6.1.10 Initiatief van de ondernemingsraad"/>
          <xsd:enumeration value="6.1.11 Principeverzoek bestemmingsplan"/>
          <xsd:enumeration value="6.1.12 Verzoek tot stichten openbare school"/>
          <xsd:enumeration value="7.1 Aangiften behandelen [generiek]"/>
          <xsd:enumeration value="7.1.1 Verklaring onder eed of belofte"/>
          <xsd:enumeration value="7.1.2 Eerste inschrijving BRP of geboorteaangifte"/>
          <xsd:enumeration value="7.1.3 Gegevens met betrekking tot naam, geboorte, geslacht en afstamming"/>
          <xsd:enumeration value="7.1.4 Naamgebruik in BRP"/>
          <xsd:enumeration value="7.1.5 Huwelijk of geregistreerd partnerschap, echtscheiding of ontbinding"/>
          <xsd:enumeration value="7.1.6 Overlijdensmelding"/>
          <xsd:enumeration value="7.1.7 (her)Vestiging, adreswijziging (niet zijnde emigratie)"/>
          <xsd:enumeration value="7.1.8 Emigratie"/>
          <xsd:enumeration value="7.1.9 Opschorting persoonslijst BRP"/>
          <xsd:enumeration value="7.1.10 Beslissing om gegeven niet of ambtshalve op te nemen in BRP"/>
          <xsd:enumeration value="7.1.11 Bezit buitenlands reisdocument"/>
          <xsd:enumeration value="7.1.12 Vermissing reisdocument, wijziging gegevens reisdocument zover niet in reisdocumentenadministratie opgenomen"/>
          <xsd:enumeration value="7.1.13 Gegevens over het gezag over een minderjarige"/>
          <xsd:enumeration value="7.1.14 Probas-melding"/>
          <xsd:enumeration value="7.1.15 Beoordeling brondocumenten BRP"/>
          <xsd:enumeration value="7.1.16 Briefadres omzetting BRP"/>
          <xsd:enumeration value="7.1.17 Wijzing van Nederlands kiesrecht "/>
          <xsd:enumeration value="7.1.18 Wijzing van Europees kiesrecht "/>
          <xsd:enumeration value="7.1.19 Bezit, verkrijging, verlening en verlies van (bijzonder) Nederlanderschap of een niet-Nederlandse nationaliteit"/>
          <xsd:enumeration value="7.1.20 Gegevens over personen bij wie een reisdocument moet worden geweigerd of ingehouden"/>
          <xsd:enumeration value="7.1.21 Bescheiden tbv opmaken akte uit de Burgerlijke Stand"/>
          <xsd:enumeration value="8.1 Voorzieningen verstrekken [generiek]"/>
          <xsd:enumeration value="8.1.1 WMO voorziening"/>
          <xsd:enumeration value="8.1.2 Individuele jeugdhulp voorziening"/>
          <xsd:enumeration value="8.1.3 Vergoeding inrichting school"/>
          <xsd:enumeration value="8.1.4 Vergoeding huisvesting school"/>
          <xsd:enumeration value="8.1.5 Overige financiële voorziening  school"/>
          <xsd:enumeration value="8.1.6 Starterslening"/>
          <xsd:enumeration value="8.1.7 Subsidie"/>
          <xsd:enumeration value="8.1.8 Subsidie zonder verantwoordingsplicht"/>
          <xsd:enumeration value="8.1.9 Schuldhulptraject"/>
          <xsd:enumeration value="8.1.10 Huisvesting van statushouder"/>
          <xsd:enumeration value="8.1.11 Geneeskundige behandeling"/>
          <xsd:enumeration value="8.1.12 Jeugdgezondheidszorg"/>
          <xsd:enumeration value="8.1.13 Gezondheidszorg bij calamiteiten"/>
          <xsd:enumeration value="8.1.14 Gehandicaptenparkeerkaart"/>
          <xsd:enumeration value="8.1.15 Primair of voortgezet onderwijs"/>
          <xsd:enumeration value="9.1 Status toekennen [generiek]"/>
          <xsd:enumeration value="9.1.1 Tijdelijke status"/>
          <xsd:enumeration value="9.1.2 Status vermeld in BAG of WKPB"/>
          <xsd:enumeration value="9.1.3 Bestemmingsplan"/>
          <xsd:enumeration value="9.1.4 Delegatie en mandatering "/>
          <xsd:enumeration value="9.1.5 Herwaardering WOZ"/>
          <xsd:enumeration value="9.1.6 Afspraken omtrent binnengemeentelijke verstrekking van BRP-gegevens"/>
          <xsd:enumeration value="9.1.7 Indeling stemdistricten/kieskringen en stembureaus"/>
          <xsd:enumeration value="9.1.8 Permanente trouwlocatie"/>
          <xsd:enumeration value="9.1.9 Gemeentegrens, wijken en woongebieden"/>
          <xsd:enumeration value="9.1.10 Beheersverordening Wro en buitentoepassingsverklaring daarvan"/>
          <xsd:enumeration value="9.1.11 Aanwijzing ambtenaar voor afnemen verklaring onder eed of belofte i.h.k.v. de BRP"/>
          <xsd:enumeration value="9.1.12 Instelling markt"/>
          <xsd:enumeration value="10.1 Heffen [generiek]"/>
          <xsd:enumeration value="11.1 Toestemming verlenen [generiek]"/>
          <xsd:enumeration value="11.1.1 Toestemming voor een kortdurende activiteit of gebeurtenis"/>
          <xsd:enumeration value="11.1.2 Toestemming voor een afgebakende periode"/>
          <xsd:enumeration value="11.1.3 Melding activiteitenbesluit Milieubeheer of 8.40 Wet Milieubeheer, sloopmelding"/>
          <xsd:enumeration value="11.1.4 Melding bouwstoffenbesluit"/>
          <xsd:enumeration value="11.1.5 Toestemming met brondocumenten BAG"/>
          <xsd:enumeration value="11.1.6 Omgevingsvergunning voor activiteit milieu, bouw, sloop, monument, handelsreclame en strijdig gebruik en/of aanleg"/>
          <xsd:enumeration value="11.1.7 Toestemming voor peuterspeelzaal, kinderopvang en gastouders"/>
          <xsd:enumeration value="11.1.8 Ontheffing leerplicht"/>
          <xsd:enumeration value="11.1.9 Ontheffing kwalificatieplicht"/>
          <xsd:enumeration value="11.1.10 Ontheffing  verhoging grenswaarde geluidshinder"/>
          <xsd:enumeration value="11.1.11 Bodemonderzoek, archeologisch onderzoek of milieueffectrapportage van een gemeente of van een derde"/>
          <xsd:enumeration value="11.1.12 Omgevingsvergunning kappen met herplantplicht"/>
          <xsd:enumeration value="11.1.13 Financiële stukken van externe organen"/>
          <xsd:enumeration value="11.1.14 Toelating leerling tot school"/>
          <xsd:enumeration value="11.1.15 Vergunning leegstandswet"/>
          <xsd:enumeration value="11.1.16 Sanering tanks"/>
          <xsd:enumeration value="12.1 Toezien en handhaven [generiek]"/>
          <xsd:enumeration value="12.1.1 Hercontrole uitkering sociaal domein"/>
          <xsd:enumeration value="12.1.2 Hercontrole cliënt Wmo en/of jeugdhulp"/>
          <xsd:enumeration value="12.1.3 Leerplicht"/>
          <xsd:enumeration value="12.1.4 Kwalificatieplicht"/>
          <xsd:enumeration value="12.1.5 Financieel en contractueel toezicht"/>
          <xsd:enumeration value="12.1.6 Onderzoek i.h.k.v. de BRP"/>
          <xsd:enumeration value="12.1.7 Integriteitsonderzoek"/>
          <xsd:enumeration value="12.1.8 Gegevens over toegangscontrole, bezoekersregistratie"/>
          <xsd:enumeration value="12.1.9 Videocameratoezicht"/>
          <xsd:enumeration value="12.1.10 Controle realisatie omgevingsvergunning met brondocumenten BAG"/>
          <xsd:enumeration value="12.2 Toezien en handhaven [generiek]"/>
          <xsd:enumeration value="12.2.1 Doorlopende verplichting tot (niet) handelen"/>
          <xsd:enumeration value="12.2.2 Bodemsanering"/>
          <xsd:enumeration value="12.2.3 Tijdelijk huisverbod"/>
          <xsd:enumeration value="12.2.4 Gedwongen opname in psychiatrisch ziekenhuis"/>
          <xsd:enumeration value="12.2.5 Bestuurlijke boete"/>
          <xsd:enumeration value="12.2.6 Sanctie cliënt Wmo en/of jeugdhulp"/>
          <xsd:enumeration value="12.2.7 Verwijderde auto, fiets of vervoersmiddel"/>
          <xsd:enumeration value="12.2.8 Maatregelen in het kader van de publieke gezondheid gericht op gebouwen, goederen en vervoermiddelen"/>
          <xsd:enumeration value="13.1 Geschillen behandelen [generiek]"/>
          <xsd:enumeration value="13.1.1 Geschil met financiële consequenties"/>
          <xsd:enumeration value="13.1.2 Klacht afgehandeld via ombudsman"/>
          <xsd:enumeration value="13.1.3 Geschil met invloed op een te bewaren zaak"/>
          <xsd:enumeration value="13.1.4 Niet ontvankelijk geschil"/>
          <xsd:enumeration value="14.1 Openbare ruimte inrichten [generiek]"/>
          <xsd:enumeration value="14.1.1 Civieltechnisch werk"/>
          <xsd:enumeration value="14.1.2 (vaar)Weg"/>
          <xsd:enumeration value="14.1.3 Gedenkteken"/>
          <xsd:enumeration value="14.1.4 Bouw- en woonrijpmaken"/>
          <xsd:enumeration value="14.1.5 Gebouw en/of accommodatie"/>
          <xsd:enumeration value="14.1.6 Kunstobject in de openbare ruimte"/>
          <xsd:enumeration value="14.1.7 Aanwijzing- en/of waarschuwingsteken"/>
          <xsd:enumeration value="15.1 Onderhouden en repareren [generiek]"/>
          <xsd:enumeration value="15.1.1 Onderhoud met gevolgen voor het verdere beheer van het procesobject"/>
          <xsd:enumeration value="15.1.2 Monument"/>
          <xsd:enumeration value="15.1.3 Baggerslib verwerking en opslag"/>
          <xsd:enumeration value="15.1.4 Onderhoud van de BRP"/>
          <xsd:enumeration value="16.1 Overeenkomsten aangaan [generiek]"/>
          <xsd:enumeration value="16.1.1 Inkoopovereenkomst zonder contract of garantiebepalingen"/>
          <xsd:enumeration value="16.1.2 Samenwerkingsovereenkomst ten behoeve van de taakuitoefening van het orgaan"/>
          <xsd:enumeration value="16.1.3 Stedenband of jumelage"/>
          <xsd:enumeration value="16.1.4 Overdracht van onroerend goed, schenkingsovereenkomst"/>
          <xsd:enumeration value="16.1.5 Verzekering"/>
          <xsd:enumeration value="17.1 Personen aanstellen [generiek]"/>
          <xsd:enumeration value="17.1.1 Bestuurder, raadslid of burgerraadslid"/>
          <xsd:enumeration value="17.1.2 Lid onafhankelijke commissie "/>
          <xsd:enumeration value="17.3 Personen aanstellen [generiek]"/>
          <xsd:enumeration value="17.3.1 Bestuurder of raadslid"/>
          <xsd:enumeration value="18.1 Betalen en innen [generiek]"/>
          <xsd:enumeration value="18.1.1 Factuur omtrent onroerend goed"/>
          <xsd:enumeration value="18.3 Betalen en innen [generiek]"/>
          <xsd:enumeration value="18.3.1 Factuur omtrent onroerend goed"/>
          <xsd:enumeration value="19.1 Secretariaat voeren en gegevens administreren / verwerken [generiek]"/>
          <xsd:enumeration value="19.1.1 Gegevens met financiële consequenties"/>
          <xsd:enumeration value="19.1.2 Agenda bestuurder"/>
          <xsd:enumeration value="19.1.3 Uitkeringen van de Rijksoverheid"/>
          <xsd:enumeration value="19.1.4 Gegevens verwerkt in registers en basisadministraties zoals benoemd in bijlage 4"/>
          <xsd:enumeration value="19.1.5 Registratie van politieke partij"/>
          <xsd:enumeration value="19.1.6 Agenda, verslag en besluitenlijst van bestuurlijke besluitvorming"/>
          <xsd:enumeration value="19.1.7 Agenda, verslag en besluiten van onafhankelijke adviescommissie of Georganiseerd overleg"/>
          <xsd:enumeration value="19.1.8 Agenda, verslag en besluitenlijst van ambtelijke besluitvorming"/>
          <xsd:enumeration value="19.1.9 Agenda, verslag  van intern ambtelijk overleg"/>
          <xsd:enumeration value="19.1.10 Agenda, verslag  van bestuurlijk overleg met derden"/>
          <xsd:enumeration value="19.1.11 Agenda, verslag van ambtelijk overleg met derden"/>
          <xsd:enumeration value="19.1.12 Agenda, verslag van overleg met derden georganiseerd door derde"/>
          <xsd:enumeration value="19.1.13 Gegevens over personeelslid dat in aanraking komt met gevaarlijke stoffen"/>
          <xsd:enumeration value="19.1.14 Vervanging, migratie, conversie, vervreemding, overbrenging of metadatering van archieven"/>
          <xsd:enumeration value="19.1.15 Protocolleringsgegevens verstrekkingen BRP"/>
          <xsd:enumeration value="19.1.16 Melding infectieziekte"/>
          <xsd:enumeration value="19.1.17 Ondersteuningsverklaring kandidatenlijst"/>
          <xsd:enumeration value="19.1.18 Archiefvernietiging"/>
          <xsd:enumeration value="20.1 Informeren [generiek]"/>
          <xsd:enumeration value="20.1.1 Publicatie met historisch belang "/>
          <xsd:enumeration value="20.1.2 onlinecontent ten behoeve van externe communicatie"/>
          <xsd:enumeration value="20.1.3 Dienstverleningsaanbod"/>
          <xsd:enumeration value="20.1.4 Gegevens over woningstatistiek"/>
          <xsd:enumeration value="20.1.5 Intern rapport"/>
          <xsd:enumeration value="20.1.6 Sociaal maatschappelijk of economisch onderzoek"/>
          <xsd:enumeration value="20.1.7 Overige informatie met een langere geldigheidsduur"/>
          <xsd:enumeration value="21.1 Adviseren [generiek]"/>
          <xsd:enumeration value="21.1.1 Brandveiligheid- en brandpreventieadvies"/>
          <xsd:enumeration value="21.1.2 Vooroverleg omgevingsvergunning"/>
          <xsd:enumeration value="21.1.3 Sociaal-medisch advies"/>
          <xsd:enumeration value="22.1 Gebeurtenis organiseren [generiek]"/>
          <xsd:enumeration value="22.1.1 Plaatselijke plechtigheid en/of herdenking"/>
          <xsd:enumeration value="22.1.2 Verkiezing"/>
          <xsd:enumeration value="22.1.3 Referendum"/>
          <xsd:enumeration value="22.1.5 Bezoek van hoogwaardigheidsbekleder"/>
          <xsd:enumeration value="22.1.6 Bevolkingsonderzoek"/>
          <xsd:enumeration value="22.1.7 Opleiding omtrent rampenbestrijding of veiligheid"/>
          <xsd:enumeration value="23.1 Voorziening aanvragen [generiek]"/>
          <xsd:enumeration value="23.1.1 Europese subsidie"/>
          <xsd:enumeration value="23.1.2 Subsidie"/>
          <xsd:enumeration value="24.1 Toestemming vragen [generiek]"/>
          <xsd:enumeration value="24.1.1 Toestemming voor een kortdurende activiteit of gebeurtenis"/>
          <xsd:enumeration value="24.1.2 Archiefvernietiging"/>
          <xsd:enumeration value="25.1 Toezicht en handhaving ondergaan [generiek]"/>
          <xsd:enumeration value="25.1.1 Opgelegde sanctie"/>
          <xsd:enumeration value="25.1.2 Controle op de begroting"/>
          <xsd:enumeration value="25.1.3 Toezicht op scholen"/>
          <xsd:enumeration value="26.1 Betwisten [generiek]"/>
          <xsd:enumeration value="26.1.1 Geschil met financiële consequenties"/>
          <xsd:enumeration value="27.1 Status aanvragen [generiek]"/>
          <xsd:enumeration value="27.1.1 Status rijksmonument"/>
          <xsd:enumeration value="28.1 Product of dienst aanvragen [generiek]"/>
          <xsd:enumeration value="29.1 Aangifte doen [generiek]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612FE230EBB44AFB9BAF93548099F" ma:contentTypeVersion="12" ma:contentTypeDescription="Een nieuw document maken." ma:contentTypeScope="" ma:versionID="dd801685059af52a30c0200126c6b0b7">
  <xsd:schema xmlns:xsd="http://www.w3.org/2001/XMLSchema" xmlns:xs="http://www.w3.org/2001/XMLSchema" xmlns:p="http://schemas.microsoft.com/office/2006/metadata/properties" xmlns:ns2="209ba6de-25e1-4b58-8b3b-98a90ea43f6a" xmlns:ns3="388c4e1c-eb8f-4144-9aae-dfb22c71954f" targetNamespace="http://schemas.microsoft.com/office/2006/metadata/properties" ma:root="true" ma:fieldsID="f85c76c99565536ef00e0cae73dcbdd3" ns2:_="" ns3:_="">
    <xsd:import namespace="209ba6de-25e1-4b58-8b3b-98a90ea43f6a"/>
    <xsd:import namespace="388c4e1c-eb8f-4144-9aae-dfb22c7195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ba6de-25e1-4b58-8b3b-98a90ea43f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c4e1c-eb8f-4144-9aae-dfb22c719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85FF89-6C20-42F6-8E83-EC0BBA484651}"/>
</file>

<file path=customXml/itemProps2.xml><?xml version="1.0" encoding="utf-8"?>
<ds:datastoreItem xmlns:ds="http://schemas.openxmlformats.org/officeDocument/2006/customXml" ds:itemID="{8296A736-56B1-41F2-A7DF-49926CAC0F0B}"/>
</file>

<file path=customXml/itemProps3.xml><?xml version="1.0" encoding="utf-8"?>
<ds:datastoreItem xmlns:ds="http://schemas.openxmlformats.org/officeDocument/2006/customXml" ds:itemID="{EF4BA43A-81A7-4731-96F1-E6C034994607}"/>
</file>

<file path=customXml/itemProps4.xml><?xml version="1.0" encoding="utf-8"?>
<ds:datastoreItem xmlns:ds="http://schemas.openxmlformats.org/officeDocument/2006/customXml" ds:itemID="{8E9C4C65-9164-4952-8219-5034DEDFBD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Den Haag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Perceel 2 prijzen 2018 Ricoh.xlsx</dc:title>
  <dc:subject/>
  <dc:creator>Peter Smit</dc:creator>
  <cp:keywords>Drukwerk</cp:keywords>
  <dc:description/>
  <cp:lastModifiedBy>Peter Smit</cp:lastModifiedBy>
  <cp:revision/>
  <dcterms:created xsi:type="dcterms:W3CDTF">2007-02-13T08:11:27Z</dcterms:created>
  <dcterms:modified xsi:type="dcterms:W3CDTF">2020-12-08T21:29:13Z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0x010100BF1612FE230EBB44AFB9BAF93548099F</vt:lpwstr>
  </property>
  <property fmtid="{D5CDD505-2E9C-101B-9397-08002B2CF9AE}" pid="3" name="Jaar">
    <vt:lpwstr>9;#2019|dc204854-91f3-4ee1-9948-fc66bf60ba48</vt:lpwstr>
  </property>
  <property fmtid="{D5CDD505-2E9C-101B-9397-08002B2CF9AE}" pid="4" name="Organisatieonderdeel">
    <vt:lpwstr>2;#IDC|8d59e773-8aed-4334-8654-1bca0df47afa</vt:lpwstr>
  </property>
  <property fmtid="{D5CDD505-2E9C-101B-9397-08002B2CF9AE}" pid="5" name="Resultaat">
    <vt:lpwstr/>
  </property>
  <property fmtid="{D5CDD505-2E9C-101B-9397-08002B2CF9AE}" pid="6" name="_dlc_DocIdItemGuid">
    <vt:lpwstr>dea38cf3-cfbf-431a-a15d-19bfba34ad17</vt:lpwstr>
  </property>
  <property fmtid="{D5CDD505-2E9C-101B-9397-08002B2CF9AE}" pid="7" name="TaxKeyword">
    <vt:lpwstr>7;#Drukwerk|7e1ca966-8a12-4490-8ebf-cadb06995ef5</vt:lpwstr>
  </property>
  <property fmtid="{D5CDD505-2E9C-101B-9397-08002B2CF9AE}" pid="8" name="Teamtrefwoorden">
    <vt:lpwstr>5;#Europese aanbestedingen|6a15b1b9-902f-4170-be7a-ca6f5047b7ca</vt:lpwstr>
  </property>
  <property fmtid="{D5CDD505-2E9C-101B-9397-08002B2CF9AE}" pid="9" name="Documentsoort">
    <vt:lpwstr>6;#Documentatie|c8b0bf0e-0b8a-4160-af31-b347f749c788</vt:lpwstr>
  </property>
  <property fmtid="{D5CDD505-2E9C-101B-9397-08002B2CF9AE}" pid="10" name="_docset_NoMedatataSyncRequired">
    <vt:lpwstr>False</vt:lpwstr>
  </property>
</Properties>
</file>