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G:\Algemeen-Nijmegen\Relatiebeheer\Relatiebeheerders Nijmegen\Rini\Gemeente\Duiven\"/>
    </mc:Choice>
  </mc:AlternateContent>
  <xr:revisionPtr revIDLastSave="0" documentId="13_ncr:1_{953018D0-413E-42CC-84B8-73B27CCC11EC}" xr6:coauthVersionLast="47" xr6:coauthVersionMax="47" xr10:uidLastSave="{00000000-0000-0000-0000-000000000000}"/>
  <bookViews>
    <workbookView xWindow="28680" yWindow="-120" windowWidth="29040" windowHeight="17640" xr2:uid="{00000000-000D-0000-FFFF-FFFF00000000}"/>
  </bookViews>
  <sheets>
    <sheet name="2022" sheetId="1" r:id="rId1"/>
  </sheets>
  <definedNames>
    <definedName name="cad">'2022'!#REF!</definedName>
    <definedName name="ign">'2022'!$AA$1</definedName>
    <definedName name="igo">'2022'!$AA$2</definedName>
    <definedName name="iin">'2022'!$AB$1</definedName>
    <definedName name="iio">'2022'!$AB$2</definedName>
    <definedName name="index">'2022'!#REF!</definedName>
    <definedName name="premieGMB">#REF!</definedName>
    <definedName name="premieOWS">#REF!</definedName>
    <definedName name="_xlnm.Print_Area" localSheetId="0">'2022'!$A$1:$R$74</definedName>
    <definedName name="_xlnm.Print_Titles" localSheetId="0">'2022'!$1:$5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46" i="1" l="1"/>
  <c r="AI46" i="1"/>
  <c r="AH46" i="1"/>
  <c r="AJ74" i="1"/>
  <c r="AI74" i="1"/>
  <c r="AH74" i="1"/>
  <c r="AJ72" i="1"/>
  <c r="AI72" i="1"/>
  <c r="AH72" i="1"/>
  <c r="AJ66" i="1"/>
  <c r="AJ65" i="1"/>
  <c r="AJ64" i="1"/>
  <c r="AJ63" i="1"/>
  <c r="AJ62" i="1"/>
  <c r="AJ61" i="1"/>
  <c r="AJ60" i="1"/>
  <c r="AJ59" i="1"/>
  <c r="AJ58" i="1"/>
  <c r="AJ57" i="1"/>
  <c r="AJ56" i="1"/>
  <c r="AJ55" i="1"/>
  <c r="AJ54" i="1"/>
  <c r="AJ53" i="1"/>
  <c r="AJ52" i="1"/>
  <c r="AJ51" i="1"/>
  <c r="AJ50" i="1"/>
  <c r="AJ29" i="1"/>
  <c r="AJ28" i="1"/>
  <c r="AJ27" i="1"/>
  <c r="AJ26" i="1"/>
  <c r="AJ25" i="1"/>
  <c r="AJ24" i="1"/>
  <c r="AJ23" i="1"/>
  <c r="AJ22" i="1"/>
  <c r="AJ21" i="1"/>
  <c r="AJ20" i="1"/>
  <c r="AJ19" i="1"/>
  <c r="AJ18" i="1"/>
  <c r="AJ17" i="1"/>
  <c r="AJ16" i="1"/>
  <c r="AJ15" i="1"/>
  <c r="AJ14" i="1"/>
  <c r="AJ13" i="1"/>
  <c r="AJ12" i="1"/>
  <c r="AJ11" i="1"/>
  <c r="AJ10" i="1"/>
  <c r="AJ9" i="1"/>
  <c r="AJ8" i="1"/>
  <c r="J51" i="1"/>
  <c r="K51" i="1"/>
  <c r="J52" i="1"/>
  <c r="K52" i="1"/>
  <c r="J53" i="1"/>
  <c r="K53" i="1"/>
  <c r="J54" i="1"/>
  <c r="K54" i="1"/>
  <c r="J55" i="1"/>
  <c r="K55" i="1"/>
  <c r="J56" i="1"/>
  <c r="K56" i="1"/>
  <c r="J57" i="1"/>
  <c r="K57" i="1"/>
  <c r="J58" i="1"/>
  <c r="K58" i="1"/>
  <c r="J59" i="1"/>
  <c r="K59" i="1"/>
  <c r="J60" i="1"/>
  <c r="K60" i="1"/>
  <c r="J61" i="1"/>
  <c r="K61" i="1"/>
  <c r="J62" i="1"/>
  <c r="K62" i="1"/>
  <c r="J63" i="1"/>
  <c r="K63" i="1"/>
  <c r="J64" i="1"/>
  <c r="K64" i="1"/>
  <c r="J65" i="1"/>
  <c r="K65" i="1"/>
  <c r="J66" i="1"/>
  <c r="K66" i="1"/>
  <c r="J9" i="1"/>
  <c r="K9" i="1"/>
  <c r="J10" i="1"/>
  <c r="K10" i="1"/>
  <c r="J11" i="1"/>
  <c r="K11" i="1"/>
  <c r="J12" i="1"/>
  <c r="K12" i="1"/>
  <c r="J13" i="1"/>
  <c r="K13" i="1"/>
  <c r="J14" i="1"/>
  <c r="K14" i="1"/>
  <c r="J15" i="1"/>
  <c r="K15" i="1"/>
  <c r="J16" i="1"/>
  <c r="K16" i="1"/>
  <c r="J17" i="1"/>
  <c r="K17" i="1"/>
  <c r="J18" i="1"/>
  <c r="K18" i="1"/>
  <c r="J19" i="1"/>
  <c r="K19" i="1"/>
  <c r="J20" i="1"/>
  <c r="K20" i="1"/>
  <c r="J21" i="1"/>
  <c r="K21" i="1"/>
  <c r="J22" i="1"/>
  <c r="K22" i="1"/>
  <c r="J23" i="1"/>
  <c r="K23" i="1"/>
  <c r="J24" i="1"/>
  <c r="K24" i="1"/>
  <c r="J25" i="1"/>
  <c r="K25" i="1"/>
  <c r="J26" i="1"/>
  <c r="K26" i="1"/>
  <c r="J27" i="1"/>
  <c r="K27" i="1"/>
  <c r="J29" i="1"/>
  <c r="K29" i="1"/>
  <c r="V72" i="1" l="1"/>
  <c r="Z72" i="1"/>
  <c r="AD72" i="1"/>
  <c r="V46" i="1"/>
  <c r="Z46" i="1"/>
  <c r="AD46" i="1"/>
  <c r="AH90" i="1"/>
  <c r="AH89" i="1"/>
  <c r="AH88" i="1"/>
  <c r="AH87" i="1"/>
  <c r="AH86" i="1"/>
  <c r="AH85" i="1"/>
  <c r="AH84" i="1"/>
  <c r="AH83" i="1"/>
  <c r="AH82" i="1"/>
  <c r="AH81" i="1"/>
  <c r="AH80" i="1"/>
  <c r="AH79" i="1"/>
  <c r="AH78" i="1"/>
  <c r="AH77" i="1"/>
  <c r="AH76" i="1"/>
  <c r="AH75" i="1"/>
  <c r="Z74" i="1" l="1"/>
  <c r="V74" i="1"/>
  <c r="AD74" i="1"/>
  <c r="AF71" i="1"/>
  <c r="AF70" i="1"/>
  <c r="AF69" i="1"/>
  <c r="AF68" i="1"/>
  <c r="AF67" i="1"/>
  <c r="AF66" i="1"/>
  <c r="AF65" i="1"/>
  <c r="AF64" i="1"/>
  <c r="AF63" i="1"/>
  <c r="AF62" i="1"/>
  <c r="AF61" i="1"/>
  <c r="AF60" i="1"/>
  <c r="AF59" i="1"/>
  <c r="AF58" i="1"/>
  <c r="AF57" i="1"/>
  <c r="AF56" i="1"/>
  <c r="AF55" i="1"/>
  <c r="AF54" i="1"/>
  <c r="AF53" i="1"/>
  <c r="AF52" i="1"/>
  <c r="AF51" i="1"/>
  <c r="AF50" i="1"/>
  <c r="AE71" i="1"/>
  <c r="AE70" i="1"/>
  <c r="AE69" i="1"/>
  <c r="AE68" i="1"/>
  <c r="AE67" i="1"/>
  <c r="AE66" i="1"/>
  <c r="AE65" i="1"/>
  <c r="AE64" i="1"/>
  <c r="AE63" i="1"/>
  <c r="AE62" i="1"/>
  <c r="AE61" i="1"/>
  <c r="AE60" i="1"/>
  <c r="AE59" i="1"/>
  <c r="AE58" i="1"/>
  <c r="AE57" i="1"/>
  <c r="AE56" i="1"/>
  <c r="AE55" i="1"/>
  <c r="AE54" i="1"/>
  <c r="AE53" i="1"/>
  <c r="AE52" i="1"/>
  <c r="AE51" i="1"/>
  <c r="AE50" i="1"/>
  <c r="AF45" i="1"/>
  <c r="AF44" i="1"/>
  <c r="AF43" i="1"/>
  <c r="AF42" i="1"/>
  <c r="AF41" i="1"/>
  <c r="AF40" i="1"/>
  <c r="AF39" i="1"/>
  <c r="AF38" i="1"/>
  <c r="AF37" i="1"/>
  <c r="AF36" i="1"/>
  <c r="AF35" i="1"/>
  <c r="AF34" i="1"/>
  <c r="AF33" i="1"/>
  <c r="AF32" i="1"/>
  <c r="AF31" i="1"/>
  <c r="AF30" i="1"/>
  <c r="AF27" i="1"/>
  <c r="AF26" i="1"/>
  <c r="AF25" i="1"/>
  <c r="AF24" i="1"/>
  <c r="AF23" i="1"/>
  <c r="AF22" i="1"/>
  <c r="AF21" i="1"/>
  <c r="AF20" i="1"/>
  <c r="AF19" i="1"/>
  <c r="AF18" i="1"/>
  <c r="AF17" i="1"/>
  <c r="AF16" i="1"/>
  <c r="AF15" i="1"/>
  <c r="AF14" i="1"/>
  <c r="AF13" i="1"/>
  <c r="AF12" i="1"/>
  <c r="AF11" i="1"/>
  <c r="AF10" i="1"/>
  <c r="AF9" i="1"/>
  <c r="AF8" i="1"/>
  <c r="AE45" i="1"/>
  <c r="AE44" i="1"/>
  <c r="AE43" i="1"/>
  <c r="AE42" i="1"/>
  <c r="AE41" i="1"/>
  <c r="AE40" i="1"/>
  <c r="AE39" i="1"/>
  <c r="AE38" i="1"/>
  <c r="AE37" i="1"/>
  <c r="AE36" i="1"/>
  <c r="AE35" i="1"/>
  <c r="AE34" i="1"/>
  <c r="AE33" i="1"/>
  <c r="AE32" i="1"/>
  <c r="AE31" i="1"/>
  <c r="AE30" i="1"/>
  <c r="AE27" i="1"/>
  <c r="AE26" i="1"/>
  <c r="AE25" i="1"/>
  <c r="AE24" i="1"/>
  <c r="AE23" i="1"/>
  <c r="AE22" i="1"/>
  <c r="AE21" i="1"/>
  <c r="AE20" i="1"/>
  <c r="AE19" i="1"/>
  <c r="AE18" i="1"/>
  <c r="AE17" i="1"/>
  <c r="AE16" i="1"/>
  <c r="AE15" i="1"/>
  <c r="AE14" i="1"/>
  <c r="AE13" i="1"/>
  <c r="AE12" i="1"/>
  <c r="AE11" i="1"/>
  <c r="AE10" i="1"/>
  <c r="AE9" i="1"/>
  <c r="AE8" i="1"/>
  <c r="AG57" i="1" l="1"/>
  <c r="AG16" i="1"/>
  <c r="AG56" i="1"/>
  <c r="AG45" i="1"/>
  <c r="AG58" i="1"/>
  <c r="AG59" i="1"/>
  <c r="AG19" i="1"/>
  <c r="AG35" i="1"/>
  <c r="AG63" i="1"/>
  <c r="AG17" i="1"/>
  <c r="AG18" i="1"/>
  <c r="AG60" i="1"/>
  <c r="AG61" i="1"/>
  <c r="AG20" i="1"/>
  <c r="AG62" i="1"/>
  <c r="AG31" i="1"/>
  <c r="AG33" i="1"/>
  <c r="AG64" i="1"/>
  <c r="AG65" i="1"/>
  <c r="AF72" i="1"/>
  <c r="AG10" i="1"/>
  <c r="AG12" i="1"/>
  <c r="AG22" i="1"/>
  <c r="AG9" i="1"/>
  <c r="AG24" i="1"/>
  <c r="AG50" i="1"/>
  <c r="AG25" i="1"/>
  <c r="AG52" i="1"/>
  <c r="AG21" i="1"/>
  <c r="AF46" i="1"/>
  <c r="AG11" i="1"/>
  <c r="AG43" i="1"/>
  <c r="AG37" i="1"/>
  <c r="AG23" i="1"/>
  <c r="AG39" i="1"/>
  <c r="AG66" i="1"/>
  <c r="AG41" i="1"/>
  <c r="AG68" i="1"/>
  <c r="AG13" i="1"/>
  <c r="AG26" i="1"/>
  <c r="AG53" i="1"/>
  <c r="AG69" i="1"/>
  <c r="AG14" i="1"/>
  <c r="AG27" i="1"/>
  <c r="AG54" i="1"/>
  <c r="AG70" i="1"/>
  <c r="AG15" i="1"/>
  <c r="AG55" i="1"/>
  <c r="AG67" i="1"/>
  <c r="AE72" i="1"/>
  <c r="AG71" i="1"/>
  <c r="AG30" i="1"/>
  <c r="AE46" i="1"/>
  <c r="AG34" i="1"/>
  <c r="AG38" i="1"/>
  <c r="AG42" i="1"/>
  <c r="AG32" i="1"/>
  <c r="AG36" i="1"/>
  <c r="AG40" i="1"/>
  <c r="AG44" i="1"/>
  <c r="AG51" i="1"/>
  <c r="AG8" i="1"/>
  <c r="K71" i="1"/>
  <c r="AB71" i="1" s="1"/>
  <c r="K70" i="1"/>
  <c r="AB70" i="1" s="1"/>
  <c r="K69" i="1"/>
  <c r="AB69" i="1" s="1"/>
  <c r="K68" i="1"/>
  <c r="AB68" i="1" s="1"/>
  <c r="K67" i="1"/>
  <c r="AB67" i="1" s="1"/>
  <c r="AB66" i="1"/>
  <c r="AB65" i="1"/>
  <c r="AB64" i="1"/>
  <c r="AB63" i="1"/>
  <c r="AB62" i="1"/>
  <c r="AB61" i="1"/>
  <c r="AB60" i="1"/>
  <c r="AB59" i="1"/>
  <c r="AB58" i="1"/>
  <c r="AB57" i="1"/>
  <c r="AB56" i="1"/>
  <c r="AB55" i="1"/>
  <c r="AB54" i="1"/>
  <c r="AB53" i="1"/>
  <c r="AB52" i="1"/>
  <c r="AB51" i="1"/>
  <c r="J71" i="1"/>
  <c r="AA71" i="1" s="1"/>
  <c r="J70" i="1"/>
  <c r="AA70" i="1" s="1"/>
  <c r="J69" i="1"/>
  <c r="AA69" i="1" s="1"/>
  <c r="J68" i="1"/>
  <c r="AA68" i="1" s="1"/>
  <c r="J67" i="1"/>
  <c r="AA67" i="1" s="1"/>
  <c r="AA66" i="1"/>
  <c r="AA65" i="1"/>
  <c r="AA64" i="1"/>
  <c r="AA63" i="1"/>
  <c r="AA62" i="1"/>
  <c r="AA61" i="1"/>
  <c r="AA60" i="1"/>
  <c r="AA59" i="1"/>
  <c r="AA58" i="1"/>
  <c r="AA57" i="1"/>
  <c r="AA56" i="1"/>
  <c r="AA55" i="1"/>
  <c r="AA54" i="1"/>
  <c r="AA53" i="1"/>
  <c r="AA52" i="1"/>
  <c r="AA51" i="1"/>
  <c r="K50" i="1"/>
  <c r="AB50" i="1" s="1"/>
  <c r="J50" i="1"/>
  <c r="AA50" i="1" s="1"/>
  <c r="K45" i="1"/>
  <c r="K44" i="1"/>
  <c r="K43" i="1"/>
  <c r="K42" i="1"/>
  <c r="K41" i="1"/>
  <c r="K40" i="1"/>
  <c r="K39" i="1"/>
  <c r="K38" i="1"/>
  <c r="K37" i="1"/>
  <c r="K36" i="1"/>
  <c r="K35" i="1"/>
  <c r="K34" i="1"/>
  <c r="K33" i="1"/>
  <c r="K32" i="1"/>
  <c r="K31" i="1"/>
  <c r="K30" i="1"/>
  <c r="AB13" i="1"/>
  <c r="AB12" i="1"/>
  <c r="AB11" i="1"/>
  <c r="AB10" i="1"/>
  <c r="AB9" i="1"/>
  <c r="K8" i="1"/>
  <c r="AB8" i="1" s="1"/>
  <c r="J45" i="1"/>
  <c r="J44" i="1"/>
  <c r="J43" i="1"/>
  <c r="J42" i="1"/>
  <c r="J41" i="1"/>
  <c r="J40" i="1"/>
  <c r="J39" i="1"/>
  <c r="J38" i="1"/>
  <c r="J37" i="1"/>
  <c r="J36" i="1"/>
  <c r="J35" i="1"/>
  <c r="J34" i="1"/>
  <c r="J33" i="1"/>
  <c r="J32" i="1"/>
  <c r="J31" i="1"/>
  <c r="J30" i="1"/>
  <c r="AA14" i="1"/>
  <c r="AA13" i="1"/>
  <c r="AA12" i="1"/>
  <c r="AA11" i="1"/>
  <c r="AA10" i="1"/>
  <c r="AA9" i="1"/>
  <c r="J8" i="1"/>
  <c r="AA8" i="1" s="1"/>
  <c r="AE74" i="1" l="1"/>
  <c r="AF74" i="1"/>
  <c r="AC58" i="1"/>
  <c r="AB72" i="1"/>
  <c r="AC57" i="1"/>
  <c r="AA72" i="1"/>
  <c r="AG72" i="1"/>
  <c r="AG46" i="1"/>
  <c r="AC70" i="1"/>
  <c r="AC54" i="1"/>
  <c r="AC69" i="1"/>
  <c r="AC62" i="1"/>
  <c r="AC53" i="1"/>
  <c r="AC66" i="1"/>
  <c r="AC61" i="1"/>
  <c r="AC65" i="1"/>
  <c r="AC51" i="1"/>
  <c r="AC55" i="1"/>
  <c r="AC59" i="1"/>
  <c r="AC63" i="1"/>
  <c r="AC67" i="1"/>
  <c r="AC71" i="1"/>
  <c r="AC50" i="1"/>
  <c r="AA15" i="1"/>
  <c r="AA17" i="1"/>
  <c r="AA18" i="1"/>
  <c r="AB16" i="1"/>
  <c r="AB15" i="1"/>
  <c r="AB14" i="1"/>
  <c r="AB24" i="1" s="1"/>
  <c r="AA16" i="1"/>
  <c r="AC10" i="1"/>
  <c r="AC11" i="1"/>
  <c r="AC9" i="1"/>
  <c r="AC13" i="1"/>
  <c r="AC12" i="1"/>
  <c r="AB17" i="1"/>
  <c r="AB18" i="1"/>
  <c r="AC8" i="1"/>
  <c r="AC52" i="1"/>
  <c r="AC56" i="1"/>
  <c r="AC60" i="1"/>
  <c r="AC64" i="1"/>
  <c r="AC68" i="1"/>
  <c r="J46" i="1"/>
  <c r="K46" i="1"/>
  <c r="J72" i="1"/>
  <c r="K72" i="1"/>
  <c r="L75" i="1"/>
  <c r="L65" i="1"/>
  <c r="L55" i="1"/>
  <c r="L66" i="1"/>
  <c r="L58" i="1"/>
  <c r="L60" i="1"/>
  <c r="L68" i="1"/>
  <c r="L59" i="1"/>
  <c r="L12" i="1"/>
  <c r="L11" i="1"/>
  <c r="L18" i="1"/>
  <c r="L8" i="1"/>
  <c r="L57" i="1"/>
  <c r="L67" i="1"/>
  <c r="L10" i="1"/>
  <c r="L69" i="1"/>
  <c r="L52" i="1"/>
  <c r="L53" i="1"/>
  <c r="L64" i="1"/>
  <c r="L63" i="1"/>
  <c r="L61" i="1"/>
  <c r="L51" i="1"/>
  <c r="L54" i="1"/>
  <c r="L56" i="1"/>
  <c r="L62" i="1"/>
  <c r="L17" i="1"/>
  <c r="L13" i="1"/>
  <c r="L9" i="1"/>
  <c r="L50" i="1"/>
  <c r="L70" i="1"/>
  <c r="AG74" i="1" l="1"/>
  <c r="AC72" i="1"/>
  <c r="AB19" i="1"/>
  <c r="AA23" i="1"/>
  <c r="AA21" i="1"/>
  <c r="AA22" i="1"/>
  <c r="AA20" i="1"/>
  <c r="L16" i="1"/>
  <c r="AB20" i="1"/>
  <c r="AC14" i="1"/>
  <c r="L14" i="1"/>
  <c r="L15" i="1"/>
  <c r="AC16" i="1"/>
  <c r="AC15" i="1"/>
  <c r="AC18" i="1"/>
  <c r="AC17" i="1"/>
  <c r="K74" i="1"/>
  <c r="L72" i="1"/>
  <c r="J74" i="1"/>
  <c r="L20" i="1" l="1"/>
  <c r="AA27" i="1"/>
  <c r="AC20" i="1"/>
  <c r="AA24" i="1"/>
  <c r="L24" i="1"/>
  <c r="AA19" i="1"/>
  <c r="L19" i="1"/>
  <c r="AB25" i="1"/>
  <c r="AB21" i="1"/>
  <c r="L21" i="1"/>
  <c r="AB22" i="1"/>
  <c r="L22" i="1"/>
  <c r="AB23" i="1"/>
  <c r="L23" i="1"/>
  <c r="AA26" i="1" l="1"/>
  <c r="AC24" i="1"/>
  <c r="AA34" i="1"/>
  <c r="AA35" i="1"/>
  <c r="AC19" i="1"/>
  <c r="AC23" i="1"/>
  <c r="AC22" i="1"/>
  <c r="AC21" i="1"/>
  <c r="AA33" i="1" l="1"/>
  <c r="AA25" i="1"/>
  <c r="L25" i="1"/>
  <c r="AB31" i="1"/>
  <c r="AB26" i="1"/>
  <c r="L26" i="1"/>
  <c r="AB27" i="1"/>
  <c r="L27" i="1"/>
  <c r="AB30" i="1"/>
  <c r="AA41" i="1" l="1"/>
  <c r="AA32" i="1"/>
  <c r="AC25" i="1"/>
  <c r="AC27" i="1"/>
  <c r="AC26" i="1"/>
  <c r="AA40" i="1" l="1"/>
  <c r="AA30" i="1"/>
  <c r="L30" i="1"/>
  <c r="AA31" i="1"/>
  <c r="AA39" i="1" s="1"/>
  <c r="L31" i="1"/>
  <c r="AB34" i="1"/>
  <c r="L34" i="1"/>
  <c r="AB37" i="1"/>
  <c r="AB32" i="1"/>
  <c r="L32" i="1"/>
  <c r="AB36" i="1"/>
  <c r="AB33" i="1"/>
  <c r="L33" i="1"/>
  <c r="AB35" i="1"/>
  <c r="L35" i="1"/>
  <c r="AA38" i="1" l="1"/>
  <c r="AC30" i="1"/>
  <c r="AC31" i="1"/>
  <c r="AC33" i="1"/>
  <c r="AC32" i="1"/>
  <c r="AC34" i="1"/>
  <c r="AC35" i="1"/>
  <c r="AA36" i="1" l="1"/>
  <c r="L36" i="1"/>
  <c r="AA37" i="1"/>
  <c r="AA45" i="1" s="1"/>
  <c r="L37" i="1"/>
  <c r="AB42" i="1"/>
  <c r="AB38" i="1"/>
  <c r="L38" i="1"/>
  <c r="AB40" i="1"/>
  <c r="AC40" i="1" s="1"/>
  <c r="L40" i="1"/>
  <c r="AB39" i="1"/>
  <c r="AC39" i="1" s="1"/>
  <c r="L39" i="1"/>
  <c r="AB43" i="1"/>
  <c r="AB41" i="1"/>
  <c r="AC41" i="1" s="1"/>
  <c r="L41" i="1"/>
  <c r="AA44" i="1" l="1"/>
  <c r="AC36" i="1"/>
  <c r="AC37" i="1"/>
  <c r="AC38" i="1"/>
  <c r="AB45" i="1"/>
  <c r="AB44" i="1"/>
  <c r="AB46" i="1" l="1"/>
  <c r="AB74" i="1" s="1"/>
  <c r="AC45" i="1"/>
  <c r="AC44" i="1"/>
  <c r="AA42" i="1"/>
  <c r="L42" i="1"/>
  <c r="AA43" i="1"/>
  <c r="AC43" i="1" s="1"/>
  <c r="L43" i="1"/>
  <c r="AA46" i="1" l="1"/>
  <c r="AA74" i="1" s="1"/>
  <c r="L46" i="1"/>
  <c r="AC42" i="1"/>
  <c r="AC46" i="1" l="1"/>
  <c r="AC74" i="1" s="1"/>
  <c r="L74" i="1"/>
</calcChain>
</file>

<file path=xl/sharedStrings.xml><?xml version="1.0" encoding="utf-8"?>
<sst xmlns="http://schemas.openxmlformats.org/spreadsheetml/2006/main" count="472" uniqueCount="167">
  <si>
    <t>Sub:</t>
  </si>
  <si>
    <t>Adres:</t>
  </si>
  <si>
    <t>Omschrijving:</t>
  </si>
  <si>
    <t>Gebouwen:</t>
  </si>
  <si>
    <t>Inventaris:</t>
  </si>
  <si>
    <t>Toelichting</t>
  </si>
  <si>
    <t>Totaal verzekerde waarde:</t>
  </si>
  <si>
    <t>Gemeentelijk Bezit:</t>
  </si>
  <si>
    <t>Totaal Gemeentelijk Bezit</t>
  </si>
  <si>
    <t>Onderwijs</t>
  </si>
  <si>
    <t>Totaal Onderwijs</t>
  </si>
  <si>
    <t>Postcode</t>
  </si>
  <si>
    <t>Plaats</t>
  </si>
  <si>
    <t>Taxatie Inventris                                                  (indien getaxeerd dan datum van taxatie vermelden)</t>
  </si>
  <si>
    <t>Taxatie gebouw                                                  (indien getaxeerd dan datum van taxatie vermelden)</t>
  </si>
  <si>
    <t xml:space="preserve">Totaal gemeente </t>
  </si>
  <si>
    <t>Elshofpassage 22a</t>
  </si>
  <si>
    <t>Elshofstraat 9</t>
  </si>
  <si>
    <t>Elshofstraat 9a</t>
  </si>
  <si>
    <t>Eltensestraat 4</t>
  </si>
  <si>
    <t>Fuutstraat 42 t/m 50</t>
  </si>
  <si>
    <t>Horsterparklaan 1</t>
  </si>
  <si>
    <t>Horsterparklaan 3</t>
  </si>
  <si>
    <t>Horsterparklaan 4</t>
  </si>
  <si>
    <t>Pastoriestraat 7 t/m 19 (o)
Remigiusplein 1 t/m 19 (o)</t>
  </si>
  <si>
    <t>Ploenstraat 3</t>
  </si>
  <si>
    <t>Rijksweg 56-56a, Kastanjelaan 3a</t>
  </si>
  <si>
    <t>Rijksweg 80</t>
  </si>
  <si>
    <t>Visserlaan 35-37-39 EN OOK NR. 41</t>
  </si>
  <si>
    <t>Welleveldsestraat 2</t>
  </si>
  <si>
    <t>Catrijnestraat 1</t>
  </si>
  <si>
    <t>6921 BB</t>
  </si>
  <si>
    <t>6921 BN</t>
  </si>
  <si>
    <t>6922 JB</t>
  </si>
  <si>
    <t>6921 WJ</t>
  </si>
  <si>
    <t>6922 NR</t>
  </si>
  <si>
    <t>6921 MJ</t>
  </si>
  <si>
    <t>6921 BV
6921 BL</t>
  </si>
  <si>
    <t>6921 PM</t>
  </si>
  <si>
    <t>6921 AJ</t>
  </si>
  <si>
    <t>6921 WZ</t>
  </si>
  <si>
    <t>6922 DB</t>
  </si>
  <si>
    <t>6921 AZ</t>
  </si>
  <si>
    <t>6923 BS</t>
  </si>
  <si>
    <t>Duiven</t>
  </si>
  <si>
    <t>Duiven
Duiven</t>
  </si>
  <si>
    <t>Groessen</t>
  </si>
  <si>
    <t>Loo</t>
  </si>
  <si>
    <t>Winkel</t>
  </si>
  <si>
    <t>Bovenwoning (leegstaand)</t>
  </si>
  <si>
    <t>Winkel (zonnestudio)</t>
  </si>
  <si>
    <t>Sportcomplex Triominos</t>
  </si>
  <si>
    <t>Wijkhuis van Droo</t>
  </si>
  <si>
    <t>Paviljoen</t>
  </si>
  <si>
    <t>Schuur</t>
  </si>
  <si>
    <t>Boerderij</t>
  </si>
  <si>
    <t>Woning</t>
  </si>
  <si>
    <t>Fietsenhok gemeentehuis</t>
  </si>
  <si>
    <t>Gemeentehuis</t>
  </si>
  <si>
    <t>Vitaal Centrum</t>
  </si>
  <si>
    <t>Brandweergarage</t>
  </si>
  <si>
    <t>Gebouw gem.werken/brandweer</t>
  </si>
  <si>
    <t>Zand- en zoutloods</t>
  </si>
  <si>
    <t>Regina Pacis</t>
  </si>
  <si>
    <t>Berging Algemene Begraafplaats</t>
  </si>
  <si>
    <t>Verenigingsgebouw (met KKD huisnr. 41)</t>
  </si>
  <si>
    <t>Pand (woonfunctie)</t>
  </si>
  <si>
    <t>Peuterspeelzaal Het Muizenhol/Wielerclub</t>
  </si>
  <si>
    <t>Nr. 41 toevoegen aan omschrijving.. PAND IS OVERGEDRAGEN AAN DE KUNSTKRING DUIVEN.</t>
  </si>
  <si>
    <t>Bergdravik 2</t>
  </si>
  <si>
    <t>Bergkristal 3</t>
  </si>
  <si>
    <t>Droopad 1</t>
  </si>
  <si>
    <t>Eltensestraat 8</t>
  </si>
  <si>
    <t>Goudenregenstraat 1</t>
  </si>
  <si>
    <t>Goudhaanstraat 38</t>
  </si>
  <si>
    <t>Mondriaanstraat 15</t>
  </si>
  <si>
    <t>Rottumstraat 85</t>
  </si>
  <si>
    <t>Saturnus 1</t>
  </si>
  <si>
    <t>Schoolstraat 14</t>
  </si>
  <si>
    <t>Walcherenstraat 7</t>
  </si>
  <si>
    <t>Kerkakkers 4</t>
  </si>
  <si>
    <t>Loostraat 37</t>
  </si>
  <si>
    <t>6922 HM</t>
  </si>
  <si>
    <t>6922 NP</t>
  </si>
  <si>
    <t>6921 BX</t>
  </si>
  <si>
    <t>6921 EG</t>
  </si>
  <si>
    <t>6921 KC</t>
  </si>
  <si>
    <t>6922 EX</t>
  </si>
  <si>
    <t>6922 LX</t>
  </si>
  <si>
    <t>6921 ZP</t>
  </si>
  <si>
    <t>6923 BZ</t>
  </si>
  <si>
    <t>6924 AC</t>
  </si>
  <si>
    <t>De Toermalijn</t>
  </si>
  <si>
    <t>Remigiusschool</t>
  </si>
  <si>
    <t>Remigiusschool noodlokalen</t>
  </si>
  <si>
    <t>Candeacollege</t>
  </si>
  <si>
    <t>De Wereldwijzer</t>
  </si>
  <si>
    <t>Kameleonschool D_W, incl. noodlokalen</t>
  </si>
  <si>
    <t>Het Veer</t>
  </si>
  <si>
    <t>Dislocatie GROENE RING</t>
  </si>
  <si>
    <t>Het Klokhuis</t>
  </si>
  <si>
    <t>Het Klokhuis noodlokalen</t>
  </si>
  <si>
    <t>Gymlokalen Groessen</t>
  </si>
  <si>
    <t>Joannesschool (met 1 noodlokaal)</t>
  </si>
  <si>
    <t>Bernadetteschool + gymzaal</t>
  </si>
  <si>
    <t>Gemeente Duiven</t>
  </si>
  <si>
    <t>polisnummer B0100116716</t>
  </si>
  <si>
    <t>CAD mutatie 01-01-2020/2021</t>
  </si>
  <si>
    <t>Voor Mariska</t>
  </si>
  <si>
    <t>Svp adres wijzigen van Kastanjelaan 3 naar Koning Willem-Alexanderplein 1, 6921 ES DUIVEN</t>
  </si>
  <si>
    <t>akkoord</t>
  </si>
  <si>
    <t xml:space="preserve">Tot ongeveer juni 2022 is dit pand (met drie adressen) in gebruik gegeven aan jonge asielzoekers. Voorzien wordt, dat het pand daarna wordt verkocht. Dekking akkoord dus, maar gebruik anders dan bij jullie bekend is. </t>
  </si>
  <si>
    <t>Akkoord</t>
  </si>
  <si>
    <t>Geen taxatie</t>
  </si>
  <si>
    <t>Dekking akkoord.Toelichting: Gebouwen zijn juridisch  volledig overgedragen aan de Kunstkring, met een teruggeefplicht. De kwaliteit van het teruggeven is niet genoemd, vandaar dat er dekking is voor als de panden volledig verwoest mochten zijn (op dat moment is de gemeente dus weer eigenaar). De panden zijn niet getaxeerd.</t>
  </si>
  <si>
    <t>Molenstraat 16</t>
  </si>
  <si>
    <t>6923 AS</t>
  </si>
  <si>
    <t>Toevoegen! Pand is 16-7-2021 aangekocht met oog op gebruik van omliggende grond. Pand zelf zal mogelijk spoedig gesloopt worden. Wil je deze svp tegen sloopkosten verzekeren (60.000 euro, incl. btw, incl. asbest).</t>
  </si>
  <si>
    <t>Dit is vreemd. Hiervan zouden we de premie op zijn minst terug moeten kunnen vragen aan de bewoner, omdat hij bij mijn weten geen huur betaald. Toch het pand maar even voor de zekerheid nog laten staan, maar ik verwacht hier in de loop van het jaar nog een mutatie.</t>
  </si>
  <si>
    <t>Algemeen: de inventaris is als wettelijke 1e inrichtingsverplichting opgenomen, en dus alleen een kapitaalsdekking</t>
  </si>
  <si>
    <t>Koning Willem-Alexanderlaan 1</t>
  </si>
  <si>
    <t>6921 ES</t>
  </si>
  <si>
    <t>Specificatie 1 januari 2022:</t>
  </si>
  <si>
    <t>Stand per 31 december 2021 :</t>
  </si>
  <si>
    <t>Stand per 1 januari 2021 :</t>
  </si>
  <si>
    <t>Stand per 1 januari 2022 (na indexering):</t>
  </si>
  <si>
    <t>Index verhoging 1 januari 2022 :</t>
  </si>
  <si>
    <t>Stand per 31 december 2022</t>
  </si>
  <si>
    <t>Brandmeldinstallatie en zoja met doormelding?</t>
  </si>
  <si>
    <t>Sprinkler?</t>
  </si>
  <si>
    <t>Zonnepanelen aanwezig?</t>
  </si>
  <si>
    <t>Inbraak installatie en zoja met doormelding?</t>
  </si>
  <si>
    <t>Hekwerk aanwezig?</t>
  </si>
  <si>
    <t>Leegstand van toepassing? Indien ja is er sprake van antikraak?</t>
  </si>
  <si>
    <t>-</t>
  </si>
  <si>
    <t>v</t>
  </si>
  <si>
    <t>v (ja)</t>
  </si>
  <si>
    <t>v (nee))</t>
  </si>
  <si>
    <t>j</t>
  </si>
  <si>
    <t>n</t>
  </si>
  <si>
    <t>v (nee)</t>
  </si>
  <si>
    <t>v ()</t>
  </si>
  <si>
    <t>Groenestraat 2</t>
  </si>
  <si>
    <t>6923 CE</t>
  </si>
  <si>
    <t>(is in 2022 gesloopt tgv Nieuwbouw De Droomgaard</t>
  </si>
  <si>
    <t>Deze is verkocht eind 2022 is de overdracht</t>
  </si>
  <si>
    <t>Verzekeren maar wordt tzt gesloopt - opruimingskosten</t>
  </si>
  <si>
    <t xml:space="preserve">Leegstaand pand </t>
  </si>
  <si>
    <t>&gt; LET OP dit pand is onbewoonbaar gemaakt - sloopwaarde</t>
  </si>
  <si>
    <t>i</t>
  </si>
  <si>
    <t>LN</t>
  </si>
  <si>
    <t>Eilandplein 300</t>
  </si>
  <si>
    <t>Het Veer (dependance)</t>
  </si>
  <si>
    <t>Ontruiminginst (nee)</t>
  </si>
  <si>
    <t>geen inboedel / geen opstal</t>
  </si>
  <si>
    <t>de Groene Ring Zuid(permanent)</t>
  </si>
  <si>
    <t>C</t>
  </si>
  <si>
    <t>Begin 2024 sloop pand</t>
  </si>
  <si>
    <t>Nog t/m 2023</t>
  </si>
  <si>
    <t>G</t>
  </si>
  <si>
    <t>v (n.b.)</t>
  </si>
  <si>
    <t>Binnenweg 5</t>
  </si>
  <si>
    <t>6921 GZ</t>
  </si>
  <si>
    <t>industriepand / opslag</t>
  </si>
  <si>
    <t>in de verkoop, verwachting eind 2022 verkocht</t>
  </si>
  <si>
    <t>De Wiekslag</t>
  </si>
  <si>
    <t>Gaat later over in een VVE, datum volgt.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</si>
</sst>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_([$€-2]\ * #,##0.00_);_([$€-2]\ * \(#,##0.00\);_([$€-2]\ * &quot;-&quot;??_);_(@_)"/>
    <numFmt numFmtId="165" formatCode="_(* #,##0.00_);_(* \(#,##0.00\);_(* &quot;-&quot;??_);_(@_)"/>
    <numFmt numFmtId="166" formatCode="_ [$€-2]\ * #,##0.00_ ;_ [$€-2]\ * \-#,##0.00_ ;_ [$€-2]\ * &quot;-&quot;??_ ;_ @_ "/>
    <numFmt numFmtId="167" formatCode="&quot;€&quot;\ #,##0.00"/>
  </numFmts>
  <fonts count="15" x14ac:knownFonts="1">
    <font>
      <sz val="10"/>
      <name val="Arial"/>
    </font>
    <font>
      <b/>
      <i/>
      <sz val="14"/>
      <name val="Arial"/>
      <family val="2"/>
    </font>
    <font>
      <b/>
      <i/>
      <sz val="12"/>
      <name val="Arial"/>
      <family val="2"/>
    </font>
    <font>
      <b/>
      <i/>
      <sz val="9"/>
      <name val="Arial"/>
      <family val="2"/>
    </font>
    <font>
      <sz val="9"/>
      <name val="Arial"/>
      <family val="2"/>
    </font>
    <font>
      <sz val="10"/>
      <name val="Arial"/>
      <family val="2"/>
    </font>
    <font>
      <b/>
      <sz val="10"/>
      <color indexed="8"/>
      <name val="Verdana"/>
      <family val="2"/>
    </font>
    <font>
      <sz val="10"/>
      <color indexed="8"/>
      <name val="Times New Roman"/>
      <family val="1"/>
    </font>
    <font>
      <sz val="12"/>
      <name val="Arial"/>
      <family val="2"/>
    </font>
    <font>
      <b/>
      <sz val="10"/>
      <color indexed="8"/>
      <name val="Arial"/>
      <family val="2"/>
    </font>
    <font>
      <b/>
      <sz val="12"/>
      <color indexed="8"/>
      <name val="Arial"/>
      <family val="2"/>
    </font>
    <font>
      <b/>
      <sz val="12"/>
      <color indexed="8"/>
      <name val="Verdana"/>
      <family val="2"/>
    </font>
    <font>
      <b/>
      <sz val="14"/>
      <color indexed="8"/>
      <name val="Arial"/>
      <family val="2"/>
    </font>
    <font>
      <i/>
      <sz val="9"/>
      <name val="Arial"/>
      <family val="2"/>
    </font>
    <font>
      <b/>
      <sz val="9"/>
      <name val="Arial"/>
      <family val="2"/>
    </font>
  </fonts>
  <fills count="7">
    <fill>
      <patternFill patternType="none"/>
    </fill>
    <fill>
      <patternFill patternType="gray125"/>
    </fill>
    <fill>
      <patternFill patternType="solid">
        <fgColor indexed="42"/>
        <bgColor indexed="64"/>
      </patternFill>
    </fill>
    <fill>
      <patternFill patternType="solid">
        <fgColor rgb="FFFFFF00"/>
        <bgColor indexed="64"/>
      </patternFill>
    </fill>
    <fill>
      <patternFill patternType="solid">
        <fgColor rgb="FFCCFFCC"/>
        <bgColor indexed="64"/>
      </patternFill>
    </fill>
    <fill>
      <patternFill patternType="solid">
        <fgColor rgb="FF92D050"/>
        <bgColor indexed="64"/>
      </patternFill>
    </fill>
    <fill>
      <patternFill patternType="solid">
        <fgColor theme="9"/>
        <bgColor indexed="64"/>
      </patternFill>
    </fill>
  </fills>
  <borders count="26">
    <border>
      <left/>
      <right/>
      <top/>
      <bottom/>
      <diagonal/>
    </border>
    <border>
      <left style="thick">
        <color indexed="64"/>
      </left>
      <right style="thin">
        <color indexed="64"/>
      </right>
      <top/>
      <bottom/>
      <diagonal/>
    </border>
    <border>
      <left style="thin">
        <color indexed="64"/>
      </left>
      <right style="thin">
        <color indexed="64"/>
      </right>
      <top/>
      <bottom/>
      <diagonal/>
    </border>
    <border>
      <left style="thick">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ck">
        <color indexed="64"/>
      </left>
      <right/>
      <top/>
      <bottom/>
      <diagonal/>
    </border>
    <border>
      <left style="thick">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s>
  <cellStyleXfs count="3">
    <xf numFmtId="0" fontId="0" fillId="0" borderId="0"/>
    <xf numFmtId="165" fontId="5" fillId="0" borderId="0" applyFont="0" applyFill="0" applyBorder="0" applyAlignment="0" applyProtection="0"/>
    <xf numFmtId="43" fontId="5" fillId="0" borderId="0" applyFont="0" applyFill="0" applyBorder="0" applyAlignment="0" applyProtection="0"/>
  </cellStyleXfs>
  <cellXfs count="114">
    <xf numFmtId="0" fontId="0" fillId="0" borderId="0" xfId="0"/>
    <xf numFmtId="2" fontId="2" fillId="0" borderId="0" xfId="0" applyNumberFormat="1" applyFont="1" applyAlignment="1">
      <alignment horizontal="left" vertical="top"/>
    </xf>
    <xf numFmtId="2" fontId="3" fillId="0" borderId="0" xfId="0" applyNumberFormat="1" applyFont="1" applyAlignment="1">
      <alignment horizontal="left" vertical="top"/>
    </xf>
    <xf numFmtId="2" fontId="3" fillId="0" borderId="0" xfId="0" applyNumberFormat="1" applyFont="1" applyAlignment="1">
      <alignment vertical="top" wrapText="1"/>
    </xf>
    <xf numFmtId="2" fontId="3" fillId="0" borderId="1" xfId="0" applyNumberFormat="1" applyFont="1" applyBorder="1" applyAlignment="1" applyProtection="1">
      <alignment horizontal="left" vertical="top"/>
      <protection locked="0"/>
    </xf>
    <xf numFmtId="2" fontId="3" fillId="0" borderId="2" xfId="0" applyNumberFormat="1" applyFont="1" applyBorder="1" applyAlignment="1" applyProtection="1">
      <alignment horizontal="left" vertical="top"/>
      <protection locked="0"/>
    </xf>
    <xf numFmtId="0" fontId="4" fillId="0" borderId="1" xfId="0" applyFont="1" applyBorder="1" applyAlignment="1" applyProtection="1">
      <alignment horizontal="right" vertical="top"/>
      <protection locked="0"/>
    </xf>
    <xf numFmtId="0" fontId="4" fillId="0" borderId="2" xfId="0" applyFont="1" applyBorder="1" applyAlignment="1" applyProtection="1">
      <alignment vertical="top" wrapText="1"/>
      <protection locked="0"/>
    </xf>
    <xf numFmtId="164" fontId="4" fillId="0" borderId="1" xfId="0" applyNumberFormat="1" applyFont="1" applyBorder="1" applyAlignment="1" applyProtection="1">
      <alignment vertical="top"/>
      <protection locked="0"/>
    </xf>
    <xf numFmtId="164" fontId="4" fillId="0" borderId="2" xfId="0" applyNumberFormat="1" applyFont="1" applyBorder="1" applyAlignment="1" applyProtection="1">
      <alignment vertical="top"/>
      <protection locked="0"/>
    </xf>
    <xf numFmtId="164" fontId="4" fillId="0" borderId="2" xfId="0" applyNumberFormat="1" applyFont="1" applyBorder="1" applyAlignment="1">
      <alignment vertical="top"/>
    </xf>
    <xf numFmtId="164" fontId="4" fillId="0" borderId="1" xfId="0" applyNumberFormat="1" applyFont="1" applyBorder="1" applyAlignment="1">
      <alignment vertical="top"/>
    </xf>
    <xf numFmtId="0" fontId="4" fillId="0" borderId="0" xfId="0" applyFont="1" applyAlignment="1">
      <alignment vertical="top"/>
    </xf>
    <xf numFmtId="164" fontId="4" fillId="0" borderId="2" xfId="0" applyNumberFormat="1" applyFont="1" applyBorder="1" applyAlignment="1" applyProtection="1">
      <alignment vertical="top" wrapText="1"/>
      <protection locked="0"/>
    </xf>
    <xf numFmtId="0" fontId="3" fillId="0" borderId="3" xfId="0" applyFont="1" applyBorder="1" applyAlignment="1">
      <alignment horizontal="left" vertical="top"/>
    </xf>
    <xf numFmtId="0" fontId="4" fillId="0" borderId="4" xfId="0" applyFont="1" applyBorder="1" applyAlignment="1">
      <alignment vertical="top" wrapText="1"/>
    </xf>
    <xf numFmtId="164" fontId="3" fillId="0" borderId="3" xfId="0" applyNumberFormat="1" applyFont="1" applyBorder="1" applyAlignment="1">
      <alignment vertical="top"/>
    </xf>
    <xf numFmtId="164" fontId="3" fillId="0" borderId="4" xfId="0" applyNumberFormat="1" applyFont="1" applyBorder="1" applyAlignment="1">
      <alignment vertical="top"/>
    </xf>
    <xf numFmtId="0" fontId="4" fillId="0" borderId="1" xfId="0" applyFont="1" applyBorder="1" applyAlignment="1">
      <alignment horizontal="right" vertical="top"/>
    </xf>
    <xf numFmtId="0" fontId="4" fillId="0" borderId="2" xfId="0" applyFont="1" applyBorder="1" applyAlignment="1">
      <alignment vertical="top" wrapText="1"/>
    </xf>
    <xf numFmtId="0" fontId="4" fillId="0" borderId="0" xfId="0" applyFont="1" applyAlignment="1">
      <alignment horizontal="right" vertical="top"/>
    </xf>
    <xf numFmtId="0" fontId="4" fillId="0" borderId="0" xfId="0" applyFont="1" applyAlignment="1">
      <alignment vertical="top" wrapText="1"/>
    </xf>
    <xf numFmtId="164" fontId="4" fillId="0" borderId="0" xfId="0" applyNumberFormat="1" applyFont="1" applyAlignment="1">
      <alignment vertical="top"/>
    </xf>
    <xf numFmtId="2" fontId="3" fillId="2" borderId="5" xfId="0" applyNumberFormat="1" applyFont="1" applyFill="1" applyBorder="1" applyAlignment="1">
      <alignment horizontal="right" vertical="top" wrapText="1"/>
    </xf>
    <xf numFmtId="2" fontId="3" fillId="2" borderId="6" xfId="0" applyNumberFormat="1" applyFont="1" applyFill="1" applyBorder="1" applyAlignment="1">
      <alignment vertical="top" wrapText="1"/>
    </xf>
    <xf numFmtId="2" fontId="3" fillId="2" borderId="5" xfId="0" applyNumberFormat="1" applyFont="1" applyFill="1" applyBorder="1" applyAlignment="1">
      <alignment vertical="top" wrapText="1"/>
    </xf>
    <xf numFmtId="0" fontId="4" fillId="0" borderId="1" xfId="0" applyFont="1" applyFill="1" applyBorder="1" applyAlignment="1" applyProtection="1">
      <alignment horizontal="right" vertical="top"/>
      <protection locked="0"/>
    </xf>
    <xf numFmtId="0" fontId="4" fillId="0" borderId="2" xfId="0" applyFont="1" applyFill="1" applyBorder="1" applyAlignment="1" applyProtection="1">
      <alignment vertical="top" wrapText="1"/>
      <protection locked="0"/>
    </xf>
    <xf numFmtId="0" fontId="4" fillId="0" borderId="0" xfId="0" applyFont="1" applyFill="1" applyAlignment="1">
      <alignment vertical="top"/>
    </xf>
    <xf numFmtId="0" fontId="4" fillId="0" borderId="0" xfId="0" applyFont="1"/>
    <xf numFmtId="0" fontId="6" fillId="3" borderId="0" xfId="0" applyFont="1" applyFill="1" applyBorder="1"/>
    <xf numFmtId="0" fontId="6" fillId="3" borderId="0" xfId="0" applyFont="1" applyFill="1" applyBorder="1" applyAlignment="1">
      <alignment horizontal="center"/>
    </xf>
    <xf numFmtId="0" fontId="7" fillId="3" borderId="0" xfId="0" applyFont="1" applyFill="1" applyAlignment="1" applyProtection="1">
      <alignment vertical="top" wrapText="1"/>
      <protection locked="0"/>
    </xf>
    <xf numFmtId="2" fontId="3" fillId="4" borderId="6" xfId="0" applyNumberFormat="1" applyFont="1" applyFill="1" applyBorder="1" applyAlignment="1">
      <alignment vertical="top" wrapText="1"/>
    </xf>
    <xf numFmtId="2" fontId="3" fillId="4" borderId="7" xfId="0" applyNumberFormat="1" applyFont="1" applyFill="1" applyBorder="1" applyAlignment="1">
      <alignment horizontal="left" vertical="top"/>
    </xf>
    <xf numFmtId="2" fontId="3" fillId="4" borderId="8" xfId="0" applyNumberFormat="1" applyFont="1" applyFill="1" applyBorder="1" applyAlignment="1">
      <alignment horizontal="left" vertical="top" wrapText="1"/>
    </xf>
    <xf numFmtId="2" fontId="1" fillId="3" borderId="0" xfId="0" applyNumberFormat="1" applyFont="1" applyFill="1" applyBorder="1" applyAlignment="1">
      <alignment horizontal="left" vertical="top"/>
    </xf>
    <xf numFmtId="2" fontId="3" fillId="2" borderId="9" xfId="0" applyNumberFormat="1" applyFont="1" applyFill="1" applyBorder="1" applyAlignment="1">
      <alignment vertical="top" wrapText="1"/>
    </xf>
    <xf numFmtId="2" fontId="3" fillId="0" borderId="10" xfId="0" applyNumberFormat="1" applyFont="1" applyBorder="1" applyAlignment="1" applyProtection="1">
      <alignment horizontal="left" vertical="top"/>
      <protection locked="0"/>
    </xf>
    <xf numFmtId="0" fontId="4" fillId="0" borderId="10" xfId="0" applyFont="1" applyBorder="1" applyAlignment="1" applyProtection="1">
      <alignment vertical="top" wrapText="1"/>
      <protection locked="0"/>
    </xf>
    <xf numFmtId="0" fontId="4" fillId="0" borderId="10" xfId="0" applyFont="1" applyFill="1" applyBorder="1" applyAlignment="1" applyProtection="1">
      <alignment vertical="top" wrapText="1"/>
      <protection locked="0"/>
    </xf>
    <xf numFmtId="0" fontId="4" fillId="0" borderId="0" xfId="0" applyFont="1" applyBorder="1" applyAlignment="1" applyProtection="1">
      <alignment vertical="top" wrapText="1"/>
      <protection locked="0"/>
    </xf>
    <xf numFmtId="0" fontId="4" fillId="0" borderId="11" xfId="0" applyFont="1" applyBorder="1" applyAlignment="1">
      <alignment vertical="top" wrapText="1"/>
    </xf>
    <xf numFmtId="0" fontId="4" fillId="0" borderId="10" xfId="0" applyFont="1" applyBorder="1" applyAlignment="1">
      <alignment vertical="top" wrapText="1"/>
    </xf>
    <xf numFmtId="164" fontId="4" fillId="0" borderId="10" xfId="0" applyNumberFormat="1" applyFont="1" applyBorder="1" applyAlignment="1" applyProtection="1">
      <alignment vertical="top"/>
      <protection locked="0"/>
    </xf>
    <xf numFmtId="14" fontId="4" fillId="0" borderId="10" xfId="0" applyNumberFormat="1" applyFont="1" applyBorder="1" applyAlignment="1" applyProtection="1">
      <alignment vertical="top" wrapText="1"/>
      <protection locked="0"/>
    </xf>
    <xf numFmtId="164" fontId="4" fillId="0" borderId="2" xfId="0" applyNumberFormat="1" applyFont="1" applyFill="1" applyBorder="1" applyAlignment="1" applyProtection="1">
      <alignment vertical="top" wrapText="1"/>
      <protection locked="0"/>
    </xf>
    <xf numFmtId="2" fontId="4" fillId="0" borderId="2" xfId="0" applyNumberFormat="1" applyFont="1" applyBorder="1" applyAlignment="1" applyProtection="1">
      <alignment horizontal="left" vertical="top"/>
      <protection locked="0"/>
    </xf>
    <xf numFmtId="2" fontId="4" fillId="0" borderId="10" xfId="0" applyNumberFormat="1" applyFont="1" applyBorder="1" applyAlignment="1" applyProtection="1">
      <alignment horizontal="left" vertical="top"/>
      <protection locked="0"/>
    </xf>
    <xf numFmtId="2" fontId="3" fillId="0" borderId="12" xfId="0" applyNumberFormat="1" applyFont="1" applyBorder="1" applyAlignment="1">
      <alignment horizontal="left" vertical="top"/>
    </xf>
    <xf numFmtId="2" fontId="3" fillId="0" borderId="13" xfId="0" applyNumberFormat="1" applyFont="1" applyBorder="1" applyAlignment="1">
      <alignment horizontal="left" vertical="top"/>
    </xf>
    <xf numFmtId="2" fontId="3" fillId="0" borderId="14" xfId="0" applyNumberFormat="1" applyFont="1" applyBorder="1" applyAlignment="1">
      <alignment horizontal="left" vertical="top"/>
    </xf>
    <xf numFmtId="2" fontId="3" fillId="0" borderId="15" xfId="0" applyNumberFormat="1" applyFont="1" applyBorder="1" applyAlignment="1">
      <alignment horizontal="left" vertical="top"/>
    </xf>
    <xf numFmtId="2" fontId="3" fillId="0" borderId="2" xfId="0" applyNumberFormat="1" applyFont="1" applyBorder="1" applyAlignment="1">
      <alignment horizontal="left" vertical="top"/>
    </xf>
    <xf numFmtId="2" fontId="3" fillId="0" borderId="16" xfId="0" applyNumberFormat="1" applyFont="1" applyBorder="1" applyAlignment="1">
      <alignment horizontal="left" vertical="top"/>
    </xf>
    <xf numFmtId="0" fontId="4" fillId="0" borderId="15" xfId="0" applyFont="1" applyBorder="1" applyAlignment="1">
      <alignment vertical="top"/>
    </xf>
    <xf numFmtId="0" fontId="4" fillId="0" borderId="2" xfId="0" applyFont="1" applyBorder="1" applyAlignment="1">
      <alignment vertical="top"/>
    </xf>
    <xf numFmtId="0" fontId="4" fillId="0" borderId="16" xfId="0" applyFont="1" applyBorder="1" applyAlignment="1">
      <alignment vertical="top"/>
    </xf>
    <xf numFmtId="164" fontId="3" fillId="0" borderId="17" xfId="0" applyNumberFormat="1" applyFont="1" applyBorder="1" applyAlignment="1">
      <alignment vertical="top"/>
    </xf>
    <xf numFmtId="164" fontId="3" fillId="0" borderId="18" xfId="0" applyNumberFormat="1" applyFont="1" applyBorder="1" applyAlignment="1">
      <alignment vertical="top"/>
    </xf>
    <xf numFmtId="164" fontId="4" fillId="0" borderId="20" xfId="0" applyNumberFormat="1" applyFont="1" applyBorder="1" applyAlignment="1" applyProtection="1">
      <alignment vertical="top"/>
      <protection locked="0"/>
    </xf>
    <xf numFmtId="164" fontId="4" fillId="0" borderId="19" xfId="0" applyNumberFormat="1" applyFont="1" applyBorder="1" applyAlignment="1" applyProtection="1">
      <alignment vertical="top"/>
      <protection locked="0"/>
    </xf>
    <xf numFmtId="2" fontId="3" fillId="0" borderId="14" xfId="0" applyNumberFormat="1" applyFont="1" applyBorder="1" applyAlignment="1" applyProtection="1">
      <alignment horizontal="left" vertical="top"/>
      <protection locked="0"/>
    </xf>
    <xf numFmtId="2" fontId="3" fillId="0" borderId="16" xfId="0" applyNumberFormat="1" applyFont="1" applyBorder="1" applyAlignment="1" applyProtection="1">
      <alignment horizontal="left" vertical="top"/>
      <protection locked="0"/>
    </xf>
    <xf numFmtId="164" fontId="4" fillId="0" borderId="16" xfId="0" applyNumberFormat="1" applyFont="1" applyBorder="1" applyAlignment="1" applyProtection="1">
      <alignment vertical="top"/>
      <protection locked="0"/>
    </xf>
    <xf numFmtId="164" fontId="4" fillId="0" borderId="16" xfId="0" applyNumberFormat="1" applyFont="1" applyFill="1" applyBorder="1" applyAlignment="1" applyProtection="1">
      <alignment vertical="top"/>
      <protection locked="0"/>
    </xf>
    <xf numFmtId="164" fontId="4" fillId="0" borderId="16" xfId="0" applyNumberFormat="1" applyFont="1" applyBorder="1" applyAlignment="1">
      <alignment vertical="top"/>
    </xf>
    <xf numFmtId="164" fontId="3" fillId="0" borderId="21" xfId="0" applyNumberFormat="1" applyFont="1" applyBorder="1" applyAlignment="1">
      <alignment vertical="top"/>
    </xf>
    <xf numFmtId="0" fontId="4" fillId="0" borderId="22" xfId="0" applyFont="1" applyBorder="1" applyAlignment="1">
      <alignment vertical="top"/>
    </xf>
    <xf numFmtId="166" fontId="4" fillId="0" borderId="0" xfId="0" applyNumberFormat="1" applyFont="1" applyAlignment="1">
      <alignment vertical="top"/>
    </xf>
    <xf numFmtId="2" fontId="8" fillId="0" borderId="0" xfId="0" applyNumberFormat="1" applyFont="1" applyAlignment="1">
      <alignment horizontal="left" vertical="top"/>
    </xf>
    <xf numFmtId="0" fontId="9" fillId="3" borderId="0" xfId="0" applyFont="1" applyFill="1" applyBorder="1"/>
    <xf numFmtId="0" fontId="10" fillId="3" borderId="0" xfId="0" applyFont="1" applyFill="1" applyBorder="1"/>
    <xf numFmtId="0" fontId="11" fillId="3" borderId="0" xfId="0" applyFont="1" applyFill="1" applyBorder="1"/>
    <xf numFmtId="0" fontId="12" fillId="3" borderId="0" xfId="0" applyFont="1" applyFill="1" applyBorder="1"/>
    <xf numFmtId="44" fontId="4" fillId="0" borderId="0" xfId="0" applyNumberFormat="1" applyFont="1" applyAlignment="1">
      <alignment vertical="top"/>
    </xf>
    <xf numFmtId="167" fontId="4" fillId="0" borderId="2" xfId="0" applyNumberFormat="1" applyFont="1" applyBorder="1" applyAlignment="1">
      <alignment vertical="top"/>
    </xf>
    <xf numFmtId="167" fontId="4" fillId="0" borderId="19" xfId="0" applyNumberFormat="1" applyFont="1" applyBorder="1" applyAlignment="1">
      <alignment vertical="top"/>
    </xf>
    <xf numFmtId="0" fontId="4" fillId="0" borderId="13" xfId="0" applyFont="1" applyBorder="1" applyAlignment="1">
      <alignment vertical="top"/>
    </xf>
    <xf numFmtId="44" fontId="4" fillId="0" borderId="2" xfId="0" applyNumberFormat="1" applyFont="1" applyBorder="1" applyAlignment="1">
      <alignment vertical="top"/>
    </xf>
    <xf numFmtId="44" fontId="4" fillId="0" borderId="19" xfId="0" applyNumberFormat="1" applyFont="1" applyBorder="1" applyAlignment="1">
      <alignment vertical="top"/>
    </xf>
    <xf numFmtId="4" fontId="4" fillId="0" borderId="2" xfId="0" applyNumberFormat="1" applyFont="1" applyBorder="1" applyAlignment="1">
      <alignment vertical="top"/>
    </xf>
    <xf numFmtId="0" fontId="6" fillId="5" borderId="0" xfId="0" applyFont="1" applyFill="1" applyBorder="1" applyAlignment="1">
      <alignment horizontal="center"/>
    </xf>
    <xf numFmtId="2" fontId="3" fillId="5" borderId="8" xfId="0" applyNumberFormat="1" applyFont="1" applyFill="1" applyBorder="1" applyAlignment="1">
      <alignment horizontal="left" vertical="top" wrapText="1"/>
    </xf>
    <xf numFmtId="2" fontId="3" fillId="5" borderId="9" xfId="0" applyNumberFormat="1" applyFont="1" applyFill="1" applyBorder="1" applyAlignment="1">
      <alignment vertical="top" wrapText="1"/>
    </xf>
    <xf numFmtId="2" fontId="3" fillId="5" borderId="10" xfId="0" applyNumberFormat="1" applyFont="1" applyFill="1" applyBorder="1" applyAlignment="1" applyProtection="1">
      <alignment horizontal="left" vertical="top"/>
      <protection locked="0"/>
    </xf>
    <xf numFmtId="0" fontId="4" fillId="5" borderId="10" xfId="0" applyFont="1" applyFill="1" applyBorder="1" applyAlignment="1" applyProtection="1">
      <alignment vertical="top" wrapText="1"/>
      <protection locked="0"/>
    </xf>
    <xf numFmtId="0" fontId="4" fillId="5" borderId="0" xfId="0" applyFont="1" applyFill="1"/>
    <xf numFmtId="0" fontId="4" fillId="5" borderId="11" xfId="0" applyFont="1" applyFill="1" applyBorder="1" applyAlignment="1">
      <alignment vertical="top" wrapText="1"/>
    </xf>
    <xf numFmtId="0" fontId="4" fillId="5" borderId="10" xfId="0" applyFont="1" applyFill="1" applyBorder="1" applyAlignment="1">
      <alignment vertical="top" wrapText="1"/>
    </xf>
    <xf numFmtId="2" fontId="4" fillId="5" borderId="10" xfId="0" applyNumberFormat="1" applyFont="1" applyFill="1" applyBorder="1" applyAlignment="1" applyProtection="1">
      <alignment horizontal="left" vertical="top"/>
      <protection locked="0"/>
    </xf>
    <xf numFmtId="0" fontId="4" fillId="5" borderId="0" xfId="0" applyFont="1" applyFill="1" applyAlignment="1">
      <alignment vertical="top" wrapText="1"/>
    </xf>
    <xf numFmtId="2" fontId="3" fillId="4" borderId="8" xfId="0" applyNumberFormat="1" applyFont="1" applyFill="1" applyBorder="1" applyAlignment="1">
      <alignment horizontal="center" vertical="top"/>
    </xf>
    <xf numFmtId="2" fontId="3" fillId="2" borderId="23" xfId="0" applyNumberFormat="1" applyFont="1" applyFill="1" applyBorder="1" applyAlignment="1">
      <alignment vertical="top" wrapText="1"/>
    </xf>
    <xf numFmtId="164" fontId="4" fillId="0" borderId="0" xfId="0" applyNumberFormat="1" applyFont="1" applyBorder="1" applyAlignment="1" applyProtection="1">
      <alignment vertical="top"/>
      <protection locked="0"/>
    </xf>
    <xf numFmtId="2" fontId="3" fillId="0" borderId="24" xfId="0" applyNumberFormat="1" applyFont="1" applyBorder="1" applyAlignment="1" applyProtection="1">
      <alignment horizontal="left" vertical="top"/>
      <protection locked="0"/>
    </xf>
    <xf numFmtId="2" fontId="3" fillId="0" borderId="0" xfId="0" applyNumberFormat="1" applyFont="1" applyBorder="1" applyAlignment="1" applyProtection="1">
      <alignment horizontal="left" vertical="top"/>
      <protection locked="0"/>
    </xf>
    <xf numFmtId="164" fontId="3" fillId="0" borderId="25" xfId="0" applyNumberFormat="1" applyFont="1" applyBorder="1" applyAlignment="1">
      <alignment vertical="top"/>
    </xf>
    <xf numFmtId="164" fontId="4" fillId="0" borderId="0" xfId="0" applyNumberFormat="1" applyFont="1" applyBorder="1" applyAlignment="1">
      <alignment vertical="top"/>
    </xf>
    <xf numFmtId="164" fontId="4" fillId="3" borderId="2" xfId="0" applyNumberFormat="1" applyFont="1" applyFill="1" applyBorder="1" applyAlignment="1" applyProtection="1">
      <alignment vertical="top" wrapText="1"/>
      <protection locked="0"/>
    </xf>
    <xf numFmtId="164" fontId="4" fillId="3" borderId="2" xfId="0" applyNumberFormat="1" applyFont="1" applyFill="1" applyBorder="1" applyAlignment="1" applyProtection="1">
      <alignment vertical="top"/>
      <protection locked="0"/>
    </xf>
    <xf numFmtId="0" fontId="4" fillId="0" borderId="1" xfId="0" applyFont="1" applyBorder="1" applyAlignment="1" applyProtection="1">
      <alignment horizontal="center" vertical="top"/>
      <protection locked="0"/>
    </xf>
    <xf numFmtId="0" fontId="4" fillId="3" borderId="1" xfId="0" applyFont="1" applyFill="1" applyBorder="1" applyAlignment="1" applyProtection="1">
      <alignment horizontal="center" vertical="top"/>
      <protection locked="0"/>
    </xf>
    <xf numFmtId="0" fontId="4" fillId="6" borderId="1" xfId="0" applyFont="1" applyFill="1" applyBorder="1" applyAlignment="1" applyProtection="1">
      <alignment horizontal="center" vertical="top"/>
      <protection locked="0"/>
    </xf>
    <xf numFmtId="0" fontId="4" fillId="0" borderId="1" xfId="0" applyFont="1" applyFill="1" applyBorder="1" applyAlignment="1" applyProtection="1">
      <alignment horizontal="center" vertical="top"/>
      <protection locked="0"/>
    </xf>
    <xf numFmtId="2" fontId="13" fillId="0" borderId="2" xfId="0" applyNumberFormat="1" applyFont="1" applyBorder="1" applyAlignment="1" applyProtection="1">
      <alignment horizontal="left" vertical="top"/>
      <protection locked="0"/>
    </xf>
    <xf numFmtId="2" fontId="13" fillId="0" borderId="10" xfId="0" applyNumberFormat="1" applyFont="1" applyBorder="1" applyAlignment="1" applyProtection="1">
      <alignment horizontal="left" vertical="top"/>
      <protection locked="0"/>
    </xf>
    <xf numFmtId="2" fontId="14" fillId="0" borderId="0" xfId="0" applyNumberFormat="1" applyFont="1" applyBorder="1" applyAlignment="1" applyProtection="1">
      <alignment horizontal="left" vertical="top"/>
      <protection locked="0"/>
    </xf>
    <xf numFmtId="164" fontId="14" fillId="0" borderId="0" xfId="0" applyNumberFormat="1" applyFont="1" applyBorder="1" applyAlignment="1" applyProtection="1">
      <alignment vertical="top"/>
      <protection locked="0"/>
    </xf>
    <xf numFmtId="164" fontId="14" fillId="0" borderId="0" xfId="0" applyNumberFormat="1" applyFont="1" applyFill="1" applyBorder="1" applyAlignment="1" applyProtection="1">
      <alignment vertical="top"/>
      <protection locked="0"/>
    </xf>
    <xf numFmtId="164" fontId="14" fillId="0" borderId="0" xfId="0" applyNumberFormat="1" applyFont="1" applyBorder="1" applyAlignment="1">
      <alignment vertical="top"/>
    </xf>
    <xf numFmtId="2" fontId="3" fillId="4" borderId="7" xfId="0" applyNumberFormat="1" applyFont="1" applyFill="1" applyBorder="1" applyAlignment="1">
      <alignment horizontal="center" vertical="top"/>
    </xf>
    <xf numFmtId="2" fontId="3" fillId="4" borderId="8" xfId="0" applyNumberFormat="1" applyFont="1" applyFill="1" applyBorder="1" applyAlignment="1">
      <alignment horizontal="center" vertical="top"/>
    </xf>
    <xf numFmtId="167" fontId="4" fillId="0" borderId="0" xfId="0" applyNumberFormat="1" applyFont="1" applyAlignment="1">
      <alignment vertical="top"/>
    </xf>
  </cellXfs>
  <cellStyles count="3">
    <cellStyle name="Komma 3" xfId="1" xr:uid="{00000000-0005-0000-0000-000000000000}"/>
    <cellStyle name="Komma 3 2" xfId="2" xr:uid="{39683C38-8B23-40E0-BB41-0AA8C0C772FF}"/>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4">
    <pageSetUpPr fitToPage="1"/>
  </sheetPr>
  <dimension ref="A1:AK108"/>
  <sheetViews>
    <sheetView tabSelected="1" topLeftCell="L1" zoomScale="110" zoomScaleNormal="110" workbookViewId="0">
      <pane ySplit="5" topLeftCell="A6" activePane="bottomLeft" state="frozen"/>
      <selection pane="bottomLeft" activeCell="E23" sqref="E23"/>
    </sheetView>
  </sheetViews>
  <sheetFormatPr defaultColWidth="15.453125" defaultRowHeight="11.5" x14ac:dyDescent="0.25"/>
  <cols>
    <col min="1" max="1" width="5.54296875" style="20" customWidth="1"/>
    <col min="2" max="2" width="18.7265625" style="21" customWidth="1"/>
    <col min="3" max="3" width="12.453125" style="21" customWidth="1"/>
    <col min="4" max="4" width="12.1796875" style="21" customWidth="1"/>
    <col min="5" max="5" width="30.36328125" style="21" customWidth="1"/>
    <col min="6" max="6" width="31.1796875" style="91" hidden="1" customWidth="1"/>
    <col min="7" max="7" width="17.54296875" style="21" customWidth="1"/>
    <col min="8" max="8" width="16.54296875" style="21" customWidth="1"/>
    <col min="9" max="9" width="23.08984375" style="22" customWidth="1"/>
    <col min="10" max="13" width="16.90625" style="22" customWidth="1"/>
    <col min="14" max="18" width="18.54296875" style="22" customWidth="1"/>
    <col min="19" max="19" width="17.54296875" style="12" hidden="1" customWidth="1"/>
    <col min="20" max="20" width="20.453125" style="12" hidden="1" customWidth="1"/>
    <col min="21" max="21" width="19.54296875" style="12" hidden="1" customWidth="1"/>
    <col min="22" max="22" width="4.453125" style="12" hidden="1" customWidth="1"/>
    <col min="23" max="24" width="15.453125" style="12" hidden="1" customWidth="1"/>
    <col min="25" max="25" width="16.81640625" style="12" hidden="1" customWidth="1"/>
    <col min="26" max="26" width="3.54296875" style="12" hidden="1" customWidth="1"/>
    <col min="27" max="29" width="15.453125" style="12" hidden="1" customWidth="1"/>
    <col min="30" max="30" width="4.453125" style="12" hidden="1" customWidth="1"/>
    <col min="31" max="33" width="15.453125" style="12" hidden="1" customWidth="1"/>
    <col min="34" max="34" width="17.54296875" style="12" customWidth="1"/>
    <col min="35" max="35" width="15.453125" style="12" customWidth="1"/>
    <col min="36" max="36" width="21.453125" style="12" customWidth="1"/>
    <col min="37" max="39" width="15.453125" style="12" customWidth="1"/>
    <col min="40" max="16384" width="15.453125" style="12"/>
  </cols>
  <sheetData>
    <row r="1" spans="1:37" s="1" customFormat="1" ht="18" x14ac:dyDescent="0.4">
      <c r="A1" s="74" t="s">
        <v>105</v>
      </c>
      <c r="B1" s="72"/>
      <c r="C1" s="30"/>
      <c r="D1" s="30"/>
      <c r="E1" s="31"/>
      <c r="F1" s="82"/>
      <c r="G1" s="31"/>
      <c r="H1" s="31"/>
      <c r="I1" s="32"/>
      <c r="J1" s="32"/>
      <c r="K1" s="36"/>
      <c r="L1" s="36"/>
      <c r="M1" s="36"/>
      <c r="N1" s="36"/>
      <c r="O1" s="36"/>
      <c r="P1" s="36"/>
      <c r="Q1" s="36"/>
      <c r="R1" s="36"/>
      <c r="AA1" s="70">
        <v>110.4</v>
      </c>
      <c r="AB1" s="1">
        <v>105.2</v>
      </c>
    </row>
    <row r="2" spans="1:37" s="1" customFormat="1" ht="17.5" x14ac:dyDescent="0.3">
      <c r="A2" s="73" t="s">
        <v>106</v>
      </c>
      <c r="B2" s="30"/>
      <c r="C2" s="30"/>
      <c r="D2" s="30"/>
      <c r="E2" s="31"/>
      <c r="F2" s="82" t="s">
        <v>108</v>
      </c>
      <c r="G2" s="31"/>
      <c r="H2" s="31"/>
      <c r="I2" s="32"/>
      <c r="J2" s="32"/>
      <c r="K2" s="36"/>
      <c r="L2" s="36"/>
      <c r="M2" s="36"/>
      <c r="N2" s="36"/>
      <c r="O2" s="36"/>
      <c r="P2" s="36"/>
      <c r="Q2" s="36"/>
      <c r="R2" s="36"/>
      <c r="AA2" s="70">
        <v>108</v>
      </c>
      <c r="AB2" s="1">
        <v>103.5</v>
      </c>
    </row>
    <row r="3" spans="1:37" s="1" customFormat="1" ht="17.5" x14ac:dyDescent="0.3">
      <c r="A3" s="71" t="s">
        <v>122</v>
      </c>
      <c r="B3" s="30"/>
      <c r="C3" s="30"/>
      <c r="D3" s="30"/>
      <c r="E3" s="31"/>
      <c r="F3" s="82"/>
      <c r="G3" s="31"/>
      <c r="H3" s="31"/>
      <c r="I3" s="32"/>
      <c r="J3" s="32"/>
      <c r="K3" s="36"/>
      <c r="L3" s="36"/>
      <c r="M3" s="36"/>
      <c r="N3" s="36"/>
      <c r="O3" s="36"/>
      <c r="P3" s="36"/>
      <c r="Q3" s="36"/>
      <c r="R3" s="36"/>
    </row>
    <row r="4" spans="1:37" s="2" customFormat="1" x14ac:dyDescent="0.25">
      <c r="A4" s="34"/>
      <c r="B4" s="35"/>
      <c r="C4" s="35"/>
      <c r="D4" s="35"/>
      <c r="E4" s="35"/>
      <c r="F4" s="83"/>
      <c r="G4" s="35"/>
      <c r="H4" s="35"/>
      <c r="I4" s="35"/>
      <c r="J4" s="111" t="s">
        <v>125</v>
      </c>
      <c r="K4" s="112"/>
      <c r="L4" s="112"/>
      <c r="M4" s="92"/>
      <c r="N4" s="92"/>
      <c r="O4" s="92"/>
      <c r="P4" s="92"/>
      <c r="Q4" s="92"/>
      <c r="R4" s="92"/>
      <c r="S4" s="111" t="s">
        <v>124</v>
      </c>
      <c r="T4" s="112"/>
      <c r="U4" s="112"/>
      <c r="W4" s="111" t="s">
        <v>123</v>
      </c>
      <c r="X4" s="112"/>
      <c r="Y4" s="112"/>
      <c r="AA4" s="111" t="s">
        <v>126</v>
      </c>
      <c r="AB4" s="112"/>
      <c r="AC4" s="112"/>
      <c r="AE4" s="111" t="s">
        <v>107</v>
      </c>
      <c r="AF4" s="112"/>
      <c r="AG4" s="112"/>
      <c r="AH4" s="111" t="s">
        <v>127</v>
      </c>
      <c r="AI4" s="112"/>
      <c r="AJ4" s="112"/>
    </row>
    <row r="5" spans="1:37" s="3" customFormat="1" ht="46" x14ac:dyDescent="0.25">
      <c r="A5" s="23" t="s">
        <v>0</v>
      </c>
      <c r="B5" s="24" t="s">
        <v>1</v>
      </c>
      <c r="C5" s="37" t="s">
        <v>11</v>
      </c>
      <c r="D5" s="37" t="s">
        <v>12</v>
      </c>
      <c r="E5" s="37" t="s">
        <v>2</v>
      </c>
      <c r="F5" s="84"/>
      <c r="G5" s="37" t="s">
        <v>14</v>
      </c>
      <c r="H5" s="37" t="s">
        <v>13</v>
      </c>
      <c r="I5" s="33" t="s">
        <v>5</v>
      </c>
      <c r="J5" s="25" t="s">
        <v>3</v>
      </c>
      <c r="K5" s="24" t="s">
        <v>4</v>
      </c>
      <c r="L5" s="24" t="s">
        <v>6</v>
      </c>
      <c r="M5" s="93" t="s">
        <v>133</v>
      </c>
      <c r="N5" s="93" t="s">
        <v>128</v>
      </c>
      <c r="O5" s="93" t="s">
        <v>131</v>
      </c>
      <c r="P5" s="93" t="s">
        <v>129</v>
      </c>
      <c r="Q5" s="93" t="s">
        <v>130</v>
      </c>
      <c r="R5" s="93" t="s">
        <v>132</v>
      </c>
      <c r="S5" s="25" t="s">
        <v>3</v>
      </c>
      <c r="T5" s="24" t="s">
        <v>4</v>
      </c>
      <c r="U5" s="24" t="s">
        <v>6</v>
      </c>
      <c r="W5" s="25" t="s">
        <v>3</v>
      </c>
      <c r="X5" s="24" t="s">
        <v>4</v>
      </c>
      <c r="Y5" s="24" t="s">
        <v>6</v>
      </c>
      <c r="AH5" s="25" t="s">
        <v>3</v>
      </c>
      <c r="AI5" s="24" t="s">
        <v>4</v>
      </c>
      <c r="AJ5" s="24" t="s">
        <v>6</v>
      </c>
    </row>
    <row r="6" spans="1:37" s="2" customFormat="1" x14ac:dyDescent="0.25">
      <c r="A6" s="4" t="s">
        <v>7</v>
      </c>
      <c r="B6" s="5"/>
      <c r="C6" s="38"/>
      <c r="D6" s="38"/>
      <c r="E6" s="38"/>
      <c r="F6" s="85"/>
      <c r="G6" s="38"/>
      <c r="H6" s="38"/>
      <c r="I6" s="5"/>
      <c r="J6" s="4"/>
      <c r="K6" s="5"/>
      <c r="L6" s="62"/>
      <c r="M6" s="95"/>
      <c r="N6" s="95"/>
      <c r="O6" s="95"/>
      <c r="P6" s="95"/>
      <c r="Q6" s="95"/>
      <c r="R6" s="95"/>
      <c r="S6" s="49"/>
      <c r="T6" s="50"/>
      <c r="U6" s="51"/>
      <c r="AH6" s="50"/>
      <c r="AI6" s="50"/>
      <c r="AJ6" s="50"/>
    </row>
    <row r="7" spans="1:37" s="2" customFormat="1" ht="23.25" customHeight="1" x14ac:dyDescent="0.25">
      <c r="A7" s="4"/>
      <c r="B7" s="105" t="s">
        <v>161</v>
      </c>
      <c r="C7" s="106" t="s">
        <v>162</v>
      </c>
      <c r="D7" s="106" t="s">
        <v>44</v>
      </c>
      <c r="E7" s="48" t="s">
        <v>163</v>
      </c>
      <c r="F7" s="85"/>
      <c r="G7" s="38"/>
      <c r="H7" s="38"/>
      <c r="I7" s="47" t="s">
        <v>164</v>
      </c>
      <c r="J7" s="4"/>
      <c r="K7" s="5"/>
      <c r="L7" s="63"/>
      <c r="M7" s="96"/>
      <c r="N7" s="107" t="s">
        <v>134</v>
      </c>
      <c r="O7" s="107" t="s">
        <v>134</v>
      </c>
      <c r="P7" s="107" t="s">
        <v>134</v>
      </c>
      <c r="Q7" s="107" t="s">
        <v>134</v>
      </c>
      <c r="R7" s="107" t="s">
        <v>134</v>
      </c>
      <c r="S7" s="52"/>
      <c r="T7" s="53"/>
      <c r="U7" s="54"/>
      <c r="AH7" s="53"/>
      <c r="AI7" s="53"/>
      <c r="AJ7" s="53"/>
    </row>
    <row r="8" spans="1:37" x14ac:dyDescent="0.25">
      <c r="A8" s="6"/>
      <c r="B8" s="7" t="s">
        <v>16</v>
      </c>
      <c r="C8" s="39" t="s">
        <v>31</v>
      </c>
      <c r="D8" s="39" t="s">
        <v>44</v>
      </c>
      <c r="E8" s="39" t="s">
        <v>48</v>
      </c>
      <c r="F8" s="86"/>
      <c r="G8" s="45">
        <v>43403</v>
      </c>
      <c r="H8" s="39"/>
      <c r="I8" s="13" t="s">
        <v>154</v>
      </c>
      <c r="J8" s="8">
        <f t="shared" ref="J8:J45" si="0">ROUNDUP(S8*ign/igo,-3)</f>
        <v>367000</v>
      </c>
      <c r="K8" s="9">
        <f t="shared" ref="K8:K45" si="1">ROUNDUP(T8*iin/iio,-3)</f>
        <v>0</v>
      </c>
      <c r="L8" s="64">
        <f t="shared" ref="L8:L27" si="2">SUM(J8:K8)</f>
        <v>367000</v>
      </c>
      <c r="M8" s="108" t="s">
        <v>134</v>
      </c>
      <c r="N8" s="108" t="s">
        <v>134</v>
      </c>
      <c r="O8" s="108" t="s">
        <v>134</v>
      </c>
      <c r="P8" s="108" t="s">
        <v>134</v>
      </c>
      <c r="Q8" s="108" t="s">
        <v>134</v>
      </c>
      <c r="R8" s="108" t="s">
        <v>134</v>
      </c>
      <c r="S8" s="60">
        <v>359000</v>
      </c>
      <c r="T8" s="9">
        <v>0</v>
      </c>
      <c r="U8" s="64">
        <v>359000</v>
      </c>
      <c r="W8" s="60">
        <v>359000</v>
      </c>
      <c r="X8" s="9">
        <v>0</v>
      </c>
      <c r="Y8" s="64">
        <v>359000</v>
      </c>
      <c r="AA8" s="69">
        <f t="shared" ref="AA8:AA27" si="3">J8-S8</f>
        <v>8000</v>
      </c>
      <c r="AB8" s="69">
        <f t="shared" ref="AB8:AB27" si="4">K8-T8</f>
        <v>0</v>
      </c>
      <c r="AC8" s="64">
        <f t="shared" ref="AC8:AC45" si="5">SUM(AA8:AB8)</f>
        <v>8000</v>
      </c>
      <c r="AE8" s="69">
        <f>S8-W8</f>
        <v>0</v>
      </c>
      <c r="AF8" s="69">
        <f>T8-X8</f>
        <v>0</v>
      </c>
      <c r="AG8" s="69">
        <f t="shared" ref="AG8:AG45" si="6">SUM(AE8:AF8)</f>
        <v>0</v>
      </c>
      <c r="AH8" s="76">
        <v>367000</v>
      </c>
      <c r="AI8" s="79">
        <v>0</v>
      </c>
      <c r="AJ8" s="76">
        <f>AH8+AI8</f>
        <v>367000</v>
      </c>
      <c r="AK8" s="113"/>
    </row>
    <row r="9" spans="1:37" x14ac:dyDescent="0.25">
      <c r="A9" s="6"/>
      <c r="B9" s="7" t="s">
        <v>17</v>
      </c>
      <c r="C9" s="39" t="s">
        <v>32</v>
      </c>
      <c r="D9" s="39" t="s">
        <v>44</v>
      </c>
      <c r="E9" s="39" t="s">
        <v>49</v>
      </c>
      <c r="F9" s="86"/>
      <c r="G9" s="45">
        <v>43403</v>
      </c>
      <c r="H9" s="39"/>
      <c r="I9" s="13" t="s">
        <v>154</v>
      </c>
      <c r="J9" s="8">
        <f t="shared" ref="J9:J29" si="7">ROUNDUP(S9*ign/igo,-3)</f>
        <v>206000</v>
      </c>
      <c r="K9" s="9">
        <f t="shared" ref="K9:K29" si="8">ROUNDUP(T9*iin/iio,-3)</f>
        <v>0</v>
      </c>
      <c r="L9" s="64">
        <f t="shared" si="2"/>
        <v>206000</v>
      </c>
      <c r="M9" s="108" t="s">
        <v>134</v>
      </c>
      <c r="N9" s="108" t="s">
        <v>134</v>
      </c>
      <c r="O9" s="108" t="s">
        <v>134</v>
      </c>
      <c r="P9" s="108" t="s">
        <v>134</v>
      </c>
      <c r="Q9" s="108" t="s">
        <v>134</v>
      </c>
      <c r="R9" s="108" t="s">
        <v>134</v>
      </c>
      <c r="S9" s="8">
        <v>201000</v>
      </c>
      <c r="T9" s="9">
        <v>0</v>
      </c>
      <c r="U9" s="64">
        <v>201000</v>
      </c>
      <c r="W9" s="60">
        <v>201000</v>
      </c>
      <c r="X9" s="9">
        <v>0</v>
      </c>
      <c r="Y9" s="64">
        <v>201000</v>
      </c>
      <c r="AA9" s="69">
        <f t="shared" si="3"/>
        <v>5000</v>
      </c>
      <c r="AB9" s="69">
        <f t="shared" si="4"/>
        <v>0</v>
      </c>
      <c r="AC9" s="64">
        <f t="shared" si="5"/>
        <v>5000</v>
      </c>
      <c r="AE9" s="69">
        <f t="shared" ref="AE9:AE27" si="9">S9-W9</f>
        <v>0</v>
      </c>
      <c r="AF9" s="69">
        <f t="shared" ref="AF9:AF45" si="10">T9-X9</f>
        <v>0</v>
      </c>
      <c r="AG9" s="69">
        <f t="shared" si="6"/>
        <v>0</v>
      </c>
      <c r="AH9" s="76">
        <v>227000</v>
      </c>
      <c r="AI9" s="79">
        <v>0</v>
      </c>
      <c r="AJ9" s="76">
        <f t="shared" ref="AJ9:AJ29" si="11">AH9+AI9</f>
        <v>227000</v>
      </c>
    </row>
    <row r="10" spans="1:37" x14ac:dyDescent="0.25">
      <c r="A10" s="6"/>
      <c r="B10" s="7" t="s">
        <v>18</v>
      </c>
      <c r="C10" s="39" t="s">
        <v>32</v>
      </c>
      <c r="D10" s="39" t="s">
        <v>44</v>
      </c>
      <c r="E10" s="39" t="s">
        <v>50</v>
      </c>
      <c r="F10" s="86"/>
      <c r="G10" s="45">
        <v>43403</v>
      </c>
      <c r="H10" s="39"/>
      <c r="I10" s="13" t="s">
        <v>154</v>
      </c>
      <c r="J10" s="8">
        <f t="shared" si="7"/>
        <v>413000</v>
      </c>
      <c r="K10" s="9">
        <f t="shared" si="8"/>
        <v>0</v>
      </c>
      <c r="L10" s="64">
        <f t="shared" si="2"/>
        <v>413000</v>
      </c>
      <c r="M10" s="108" t="s">
        <v>134</v>
      </c>
      <c r="N10" s="108" t="s">
        <v>134</v>
      </c>
      <c r="O10" s="108" t="s">
        <v>134</v>
      </c>
      <c r="P10" s="108" t="s">
        <v>134</v>
      </c>
      <c r="Q10" s="108" t="s">
        <v>134</v>
      </c>
      <c r="R10" s="108" t="s">
        <v>134</v>
      </c>
      <c r="S10" s="60">
        <v>404000</v>
      </c>
      <c r="T10" s="9">
        <v>0</v>
      </c>
      <c r="U10" s="64">
        <v>404000</v>
      </c>
      <c r="W10" s="60">
        <v>404000</v>
      </c>
      <c r="X10" s="9">
        <v>0</v>
      </c>
      <c r="Y10" s="64">
        <v>404000</v>
      </c>
      <c r="AA10" s="69">
        <f t="shared" si="3"/>
        <v>9000</v>
      </c>
      <c r="AB10" s="69">
        <f t="shared" si="4"/>
        <v>0</v>
      </c>
      <c r="AC10" s="64">
        <f t="shared" si="5"/>
        <v>9000</v>
      </c>
      <c r="AE10" s="69">
        <f t="shared" si="9"/>
        <v>0</v>
      </c>
      <c r="AF10" s="69">
        <f t="shared" si="10"/>
        <v>0</v>
      </c>
      <c r="AG10" s="69">
        <f t="shared" si="6"/>
        <v>0</v>
      </c>
      <c r="AH10" s="76">
        <v>435000</v>
      </c>
      <c r="AI10" s="79">
        <v>0</v>
      </c>
      <c r="AJ10" s="76">
        <f t="shared" si="11"/>
        <v>435000</v>
      </c>
    </row>
    <row r="11" spans="1:37" x14ac:dyDescent="0.25">
      <c r="A11" s="6"/>
      <c r="B11" s="7" t="s">
        <v>19</v>
      </c>
      <c r="C11" s="39" t="s">
        <v>33</v>
      </c>
      <c r="D11" s="39" t="s">
        <v>44</v>
      </c>
      <c r="E11" s="39" t="s">
        <v>51</v>
      </c>
      <c r="F11" s="86" t="s">
        <v>110</v>
      </c>
      <c r="G11" s="45">
        <v>43403</v>
      </c>
      <c r="H11" s="45">
        <v>43403</v>
      </c>
      <c r="I11" s="13"/>
      <c r="J11" s="8">
        <f t="shared" si="7"/>
        <v>15128000</v>
      </c>
      <c r="K11" s="9">
        <f t="shared" si="8"/>
        <v>556000</v>
      </c>
      <c r="L11" s="64">
        <f t="shared" si="2"/>
        <v>15684000</v>
      </c>
      <c r="M11" s="108" t="s">
        <v>134</v>
      </c>
      <c r="N11" s="108" t="s">
        <v>137</v>
      </c>
      <c r="O11" s="108" t="s">
        <v>141</v>
      </c>
      <c r="P11" s="108" t="s">
        <v>134</v>
      </c>
      <c r="Q11" s="108" t="s">
        <v>135</v>
      </c>
      <c r="R11" s="108"/>
      <c r="S11" s="60">
        <v>14799000</v>
      </c>
      <c r="T11" s="9">
        <v>547000</v>
      </c>
      <c r="U11" s="64">
        <v>15346000</v>
      </c>
      <c r="W11" s="60">
        <v>14799000</v>
      </c>
      <c r="X11" s="9">
        <v>547000</v>
      </c>
      <c r="Y11" s="64">
        <v>15346000</v>
      </c>
      <c r="AA11" s="69">
        <f t="shared" si="3"/>
        <v>329000</v>
      </c>
      <c r="AB11" s="69">
        <f t="shared" si="4"/>
        <v>9000</v>
      </c>
      <c r="AC11" s="64">
        <f t="shared" si="5"/>
        <v>338000</v>
      </c>
      <c r="AE11" s="69">
        <f t="shared" si="9"/>
        <v>0</v>
      </c>
      <c r="AF11" s="69">
        <f t="shared" si="10"/>
        <v>0</v>
      </c>
      <c r="AG11" s="69">
        <f t="shared" si="6"/>
        <v>0</v>
      </c>
      <c r="AH11" s="76">
        <v>15128000</v>
      </c>
      <c r="AI11" s="79">
        <v>556000</v>
      </c>
      <c r="AJ11" s="76">
        <f t="shared" si="11"/>
        <v>15684000</v>
      </c>
    </row>
    <row r="12" spans="1:37" x14ac:dyDescent="0.25">
      <c r="A12" s="6"/>
      <c r="B12" s="7" t="s">
        <v>20</v>
      </c>
      <c r="C12" s="39" t="s">
        <v>34</v>
      </c>
      <c r="D12" s="39" t="s">
        <v>44</v>
      </c>
      <c r="E12" s="39" t="s">
        <v>52</v>
      </c>
      <c r="F12" s="86" t="s">
        <v>110</v>
      </c>
      <c r="G12" s="45">
        <v>43403</v>
      </c>
      <c r="H12" s="45">
        <v>43403</v>
      </c>
      <c r="I12" s="13"/>
      <c r="J12" s="8">
        <f t="shared" si="7"/>
        <v>4716000</v>
      </c>
      <c r="K12" s="9">
        <f t="shared" si="8"/>
        <v>126000</v>
      </c>
      <c r="L12" s="64">
        <f t="shared" si="2"/>
        <v>4842000</v>
      </c>
      <c r="M12" s="108" t="s">
        <v>134</v>
      </c>
      <c r="N12" s="108" t="s">
        <v>136</v>
      </c>
      <c r="O12" s="108" t="s">
        <v>136</v>
      </c>
      <c r="P12" s="108" t="s">
        <v>134</v>
      </c>
      <c r="Q12" s="108" t="s">
        <v>135</v>
      </c>
      <c r="R12" s="108" t="s">
        <v>138</v>
      </c>
      <c r="S12" s="60">
        <v>4613000</v>
      </c>
      <c r="T12" s="9">
        <v>123000</v>
      </c>
      <c r="U12" s="64">
        <v>4736000</v>
      </c>
      <c r="W12" s="60">
        <v>4613000</v>
      </c>
      <c r="X12" s="9">
        <v>123000</v>
      </c>
      <c r="Y12" s="64">
        <v>4736000</v>
      </c>
      <c r="AA12" s="69">
        <f t="shared" si="3"/>
        <v>103000</v>
      </c>
      <c r="AB12" s="69">
        <f t="shared" si="4"/>
        <v>3000</v>
      </c>
      <c r="AC12" s="64">
        <f t="shared" si="5"/>
        <v>106000</v>
      </c>
      <c r="AE12" s="69">
        <f t="shared" si="9"/>
        <v>0</v>
      </c>
      <c r="AF12" s="69">
        <f t="shared" si="10"/>
        <v>0</v>
      </c>
      <c r="AG12" s="69">
        <f t="shared" si="6"/>
        <v>0</v>
      </c>
      <c r="AH12" s="76">
        <v>4824000</v>
      </c>
      <c r="AI12" s="79">
        <v>252000</v>
      </c>
      <c r="AJ12" s="76">
        <f t="shared" si="11"/>
        <v>5076000</v>
      </c>
    </row>
    <row r="13" spans="1:37" x14ac:dyDescent="0.25">
      <c r="A13" s="6"/>
      <c r="B13" s="27" t="s">
        <v>21</v>
      </c>
      <c r="C13" s="39" t="s">
        <v>35</v>
      </c>
      <c r="D13" s="39" t="s">
        <v>44</v>
      </c>
      <c r="E13" s="39" t="s">
        <v>53</v>
      </c>
      <c r="F13" s="86" t="s">
        <v>110</v>
      </c>
      <c r="G13" s="45">
        <v>43403</v>
      </c>
      <c r="H13" s="45">
        <v>43403</v>
      </c>
      <c r="I13" s="13"/>
      <c r="J13" s="8">
        <f t="shared" si="7"/>
        <v>516000</v>
      </c>
      <c r="K13" s="9">
        <f t="shared" si="8"/>
        <v>57000</v>
      </c>
      <c r="L13" s="64">
        <f t="shared" si="2"/>
        <v>573000</v>
      </c>
      <c r="M13" s="108" t="s">
        <v>134</v>
      </c>
      <c r="N13" s="108" t="s">
        <v>134</v>
      </c>
      <c r="O13" s="108" t="s">
        <v>135</v>
      </c>
      <c r="P13" s="108" t="s">
        <v>134</v>
      </c>
      <c r="Q13" s="108" t="s">
        <v>134</v>
      </c>
      <c r="R13" s="108" t="s">
        <v>138</v>
      </c>
      <c r="S13" s="60">
        <v>504000</v>
      </c>
      <c r="T13" s="9">
        <v>56000</v>
      </c>
      <c r="U13" s="64">
        <v>560000</v>
      </c>
      <c r="W13" s="60">
        <v>504000</v>
      </c>
      <c r="X13" s="9">
        <v>56000</v>
      </c>
      <c r="Y13" s="64">
        <v>560000</v>
      </c>
      <c r="AA13" s="69">
        <f t="shared" si="3"/>
        <v>12000</v>
      </c>
      <c r="AB13" s="69">
        <f t="shared" si="4"/>
        <v>1000</v>
      </c>
      <c r="AC13" s="64">
        <f t="shared" si="5"/>
        <v>13000</v>
      </c>
      <c r="AE13" s="69">
        <f t="shared" si="9"/>
        <v>0</v>
      </c>
      <c r="AF13" s="69">
        <f t="shared" si="10"/>
        <v>0</v>
      </c>
      <c r="AG13" s="69">
        <f t="shared" si="6"/>
        <v>0</v>
      </c>
      <c r="AH13" s="76">
        <v>516000</v>
      </c>
      <c r="AI13" s="79">
        <v>100000</v>
      </c>
      <c r="AJ13" s="76">
        <f t="shared" si="11"/>
        <v>616000</v>
      </c>
    </row>
    <row r="14" spans="1:37" x14ac:dyDescent="0.25">
      <c r="A14" s="6"/>
      <c r="B14" s="27" t="s">
        <v>21</v>
      </c>
      <c r="C14" s="39" t="s">
        <v>35</v>
      </c>
      <c r="D14" s="39" t="s">
        <v>44</v>
      </c>
      <c r="E14" s="39" t="s">
        <v>54</v>
      </c>
      <c r="F14" s="86" t="s">
        <v>110</v>
      </c>
      <c r="G14" s="45">
        <v>43403</v>
      </c>
      <c r="H14" s="39"/>
      <c r="I14" s="13"/>
      <c r="J14" s="8">
        <f t="shared" si="7"/>
        <v>156000</v>
      </c>
      <c r="K14" s="9">
        <f t="shared" si="8"/>
        <v>0</v>
      </c>
      <c r="L14" s="64">
        <f t="shared" si="2"/>
        <v>156000</v>
      </c>
      <c r="M14" s="108" t="s">
        <v>134</v>
      </c>
      <c r="N14" s="108" t="s">
        <v>134</v>
      </c>
      <c r="O14" s="108" t="s">
        <v>134</v>
      </c>
      <c r="P14" s="108" t="s">
        <v>134</v>
      </c>
      <c r="Q14" s="108" t="s">
        <v>135</v>
      </c>
      <c r="R14" s="108" t="s">
        <v>138</v>
      </c>
      <c r="S14" s="60">
        <v>152000</v>
      </c>
      <c r="T14" s="9">
        <v>0</v>
      </c>
      <c r="U14" s="64">
        <v>152000</v>
      </c>
      <c r="W14" s="60">
        <v>152000</v>
      </c>
      <c r="X14" s="9">
        <v>0</v>
      </c>
      <c r="Y14" s="64">
        <v>152000</v>
      </c>
      <c r="AA14" s="69">
        <f t="shared" si="3"/>
        <v>4000</v>
      </c>
      <c r="AB14" s="69">
        <f t="shared" si="4"/>
        <v>0</v>
      </c>
      <c r="AC14" s="64">
        <f t="shared" si="5"/>
        <v>4000</v>
      </c>
      <c r="AE14" s="69">
        <f t="shared" si="9"/>
        <v>0</v>
      </c>
      <c r="AF14" s="69">
        <f t="shared" si="10"/>
        <v>0</v>
      </c>
      <c r="AG14" s="69">
        <f t="shared" si="6"/>
        <v>0</v>
      </c>
      <c r="AH14" s="76">
        <v>195000</v>
      </c>
      <c r="AI14" s="79">
        <v>0</v>
      </c>
      <c r="AJ14" s="76">
        <f t="shared" si="11"/>
        <v>195000</v>
      </c>
    </row>
    <row r="15" spans="1:37" x14ac:dyDescent="0.25">
      <c r="A15" s="6"/>
      <c r="B15" s="27" t="s">
        <v>22</v>
      </c>
      <c r="C15" s="39" t="s">
        <v>35</v>
      </c>
      <c r="D15" s="39" t="s">
        <v>44</v>
      </c>
      <c r="E15" s="39" t="s">
        <v>55</v>
      </c>
      <c r="F15" s="86" t="s">
        <v>110</v>
      </c>
      <c r="G15" s="45">
        <v>43403</v>
      </c>
      <c r="H15" s="45">
        <v>43403</v>
      </c>
      <c r="I15" s="13"/>
      <c r="J15" s="8">
        <f t="shared" si="7"/>
        <v>368000</v>
      </c>
      <c r="K15" s="9">
        <f t="shared" si="8"/>
        <v>35000</v>
      </c>
      <c r="L15" s="64">
        <f t="shared" si="2"/>
        <v>403000</v>
      </c>
      <c r="M15" s="108" t="s">
        <v>134</v>
      </c>
      <c r="N15" s="108" t="s">
        <v>134</v>
      </c>
      <c r="O15" s="108" t="s">
        <v>135</v>
      </c>
      <c r="P15" s="108" t="s">
        <v>134</v>
      </c>
      <c r="Q15" s="108" t="s">
        <v>135</v>
      </c>
      <c r="R15" s="108" t="s">
        <v>138</v>
      </c>
      <c r="S15" s="60">
        <v>360000</v>
      </c>
      <c r="T15" s="9">
        <v>34000</v>
      </c>
      <c r="U15" s="64">
        <v>394000</v>
      </c>
      <c r="W15" s="60">
        <v>360000</v>
      </c>
      <c r="X15" s="9">
        <v>34000</v>
      </c>
      <c r="Y15" s="64">
        <v>394000</v>
      </c>
      <c r="AA15" s="69">
        <f t="shared" si="3"/>
        <v>8000</v>
      </c>
      <c r="AB15" s="69">
        <f t="shared" si="4"/>
        <v>1000</v>
      </c>
      <c r="AC15" s="64">
        <f t="shared" si="5"/>
        <v>9000</v>
      </c>
      <c r="AE15" s="69">
        <f t="shared" si="9"/>
        <v>0</v>
      </c>
      <c r="AF15" s="69">
        <f t="shared" si="10"/>
        <v>0</v>
      </c>
      <c r="AG15" s="69">
        <f t="shared" si="6"/>
        <v>0</v>
      </c>
      <c r="AH15" s="76">
        <v>448000</v>
      </c>
      <c r="AI15" s="79">
        <v>90000</v>
      </c>
      <c r="AJ15" s="76">
        <f t="shared" si="11"/>
        <v>538000</v>
      </c>
    </row>
    <row r="16" spans="1:37" ht="15" customHeight="1" x14ac:dyDescent="0.25">
      <c r="A16" s="6"/>
      <c r="B16" s="27" t="s">
        <v>23</v>
      </c>
      <c r="C16" s="39" t="s">
        <v>35</v>
      </c>
      <c r="D16" s="39" t="s">
        <v>44</v>
      </c>
      <c r="E16" s="39" t="s">
        <v>56</v>
      </c>
      <c r="F16" s="86" t="s">
        <v>118</v>
      </c>
      <c r="G16" s="45">
        <v>43403</v>
      </c>
      <c r="H16" s="39"/>
      <c r="I16" s="13"/>
      <c r="J16" s="8">
        <f t="shared" si="7"/>
        <v>442000</v>
      </c>
      <c r="K16" s="9">
        <f t="shared" si="8"/>
        <v>0</v>
      </c>
      <c r="L16" s="64">
        <f t="shared" si="2"/>
        <v>442000</v>
      </c>
      <c r="M16" s="108" t="s">
        <v>134</v>
      </c>
      <c r="N16" s="108"/>
      <c r="O16" s="108" t="s">
        <v>135</v>
      </c>
      <c r="P16" s="108" t="s">
        <v>134</v>
      </c>
      <c r="Q16" s="108" t="s">
        <v>134</v>
      </c>
      <c r="R16" s="108" t="s">
        <v>138</v>
      </c>
      <c r="S16" s="60">
        <v>432000</v>
      </c>
      <c r="T16" s="9">
        <v>0</v>
      </c>
      <c r="U16" s="64">
        <v>432000</v>
      </c>
      <c r="W16" s="60">
        <v>432000</v>
      </c>
      <c r="X16" s="9">
        <v>0</v>
      </c>
      <c r="Y16" s="64">
        <v>432000</v>
      </c>
      <c r="AA16" s="69">
        <f t="shared" si="3"/>
        <v>10000</v>
      </c>
      <c r="AB16" s="69">
        <f t="shared" si="4"/>
        <v>0</v>
      </c>
      <c r="AC16" s="64">
        <f t="shared" si="5"/>
        <v>10000</v>
      </c>
      <c r="AE16" s="69">
        <f t="shared" si="9"/>
        <v>0</v>
      </c>
      <c r="AF16" s="69">
        <f t="shared" si="10"/>
        <v>0</v>
      </c>
      <c r="AG16" s="69">
        <f t="shared" si="6"/>
        <v>0</v>
      </c>
      <c r="AH16" s="76">
        <v>552000</v>
      </c>
      <c r="AI16" s="79">
        <v>0</v>
      </c>
      <c r="AJ16" s="76">
        <f t="shared" si="11"/>
        <v>552000</v>
      </c>
    </row>
    <row r="17" spans="1:36" ht="34.5" x14ac:dyDescent="0.25">
      <c r="A17" s="6"/>
      <c r="B17" s="7" t="s">
        <v>120</v>
      </c>
      <c r="C17" s="39" t="s">
        <v>121</v>
      </c>
      <c r="D17" s="39" t="s">
        <v>44</v>
      </c>
      <c r="E17" s="39" t="s">
        <v>57</v>
      </c>
      <c r="F17" s="86" t="s">
        <v>109</v>
      </c>
      <c r="G17" s="39"/>
      <c r="H17" s="39"/>
      <c r="I17" s="13"/>
      <c r="J17" s="8">
        <f t="shared" si="7"/>
        <v>64000</v>
      </c>
      <c r="K17" s="9">
        <f t="shared" si="8"/>
        <v>0</v>
      </c>
      <c r="L17" s="64">
        <f t="shared" si="2"/>
        <v>64000</v>
      </c>
      <c r="M17" s="108" t="s">
        <v>134</v>
      </c>
      <c r="N17" s="108" t="s">
        <v>134</v>
      </c>
      <c r="O17" s="108" t="s">
        <v>134</v>
      </c>
      <c r="P17" s="108" t="s">
        <v>134</v>
      </c>
      <c r="Q17" s="108" t="s">
        <v>134</v>
      </c>
      <c r="R17" s="108" t="s">
        <v>134</v>
      </c>
      <c r="S17" s="60">
        <v>62000</v>
      </c>
      <c r="T17" s="9">
        <v>0</v>
      </c>
      <c r="U17" s="64">
        <v>62000</v>
      </c>
      <c r="W17" s="60">
        <v>62000</v>
      </c>
      <c r="X17" s="9">
        <v>0</v>
      </c>
      <c r="Y17" s="64">
        <v>62000</v>
      </c>
      <c r="AA17" s="69">
        <f t="shared" si="3"/>
        <v>2000</v>
      </c>
      <c r="AB17" s="69">
        <f t="shared" si="4"/>
        <v>0</v>
      </c>
      <c r="AC17" s="64">
        <f t="shared" si="5"/>
        <v>2000</v>
      </c>
      <c r="AE17" s="69">
        <f t="shared" si="9"/>
        <v>0</v>
      </c>
      <c r="AF17" s="69">
        <f t="shared" si="10"/>
        <v>0</v>
      </c>
      <c r="AG17" s="69">
        <f t="shared" si="6"/>
        <v>0</v>
      </c>
      <c r="AH17" s="76">
        <v>64000</v>
      </c>
      <c r="AI17" s="79">
        <v>0</v>
      </c>
      <c r="AJ17" s="76">
        <f t="shared" si="11"/>
        <v>64000</v>
      </c>
    </row>
    <row r="18" spans="1:36" ht="32.25" customHeight="1" x14ac:dyDescent="0.25">
      <c r="A18" s="6"/>
      <c r="B18" s="7" t="s">
        <v>120</v>
      </c>
      <c r="C18" s="39" t="s">
        <v>121</v>
      </c>
      <c r="D18" s="39" t="s">
        <v>44</v>
      </c>
      <c r="E18" s="39" t="s">
        <v>58</v>
      </c>
      <c r="F18" s="86" t="s">
        <v>109</v>
      </c>
      <c r="G18" s="45">
        <v>43403</v>
      </c>
      <c r="H18" s="45">
        <v>43403</v>
      </c>
      <c r="I18" s="13"/>
      <c r="J18" s="8">
        <f t="shared" si="7"/>
        <v>11250000</v>
      </c>
      <c r="K18" s="9">
        <f t="shared" si="8"/>
        <v>1445000</v>
      </c>
      <c r="L18" s="64">
        <f t="shared" si="2"/>
        <v>12695000</v>
      </c>
      <c r="M18" s="108" t="s">
        <v>134</v>
      </c>
      <c r="N18" s="108" t="s">
        <v>136</v>
      </c>
      <c r="O18" s="108" t="s">
        <v>136</v>
      </c>
      <c r="P18" s="108" t="s">
        <v>134</v>
      </c>
      <c r="Q18" s="108" t="s">
        <v>135</v>
      </c>
      <c r="R18" s="108" t="s">
        <v>134</v>
      </c>
      <c r="S18" s="60">
        <v>11005000</v>
      </c>
      <c r="T18" s="9">
        <v>1421000</v>
      </c>
      <c r="U18" s="64">
        <v>12426000</v>
      </c>
      <c r="W18" s="60">
        <v>11005000</v>
      </c>
      <c r="X18" s="9">
        <v>1421000</v>
      </c>
      <c r="Y18" s="64">
        <v>12426000</v>
      </c>
      <c r="AA18" s="69">
        <f t="shared" si="3"/>
        <v>245000</v>
      </c>
      <c r="AB18" s="69">
        <f t="shared" si="4"/>
        <v>24000</v>
      </c>
      <c r="AC18" s="64">
        <f t="shared" si="5"/>
        <v>269000</v>
      </c>
      <c r="AE18" s="69">
        <f t="shared" si="9"/>
        <v>0</v>
      </c>
      <c r="AF18" s="69">
        <f t="shared" si="10"/>
        <v>0</v>
      </c>
      <c r="AG18" s="69">
        <f t="shared" si="6"/>
        <v>0</v>
      </c>
      <c r="AH18" s="76">
        <v>16539000</v>
      </c>
      <c r="AI18" s="79">
        <v>3720000</v>
      </c>
      <c r="AJ18" s="76">
        <f t="shared" si="11"/>
        <v>20259000</v>
      </c>
    </row>
    <row r="19" spans="1:36" s="28" customFormat="1" ht="51.75" customHeight="1" x14ac:dyDescent="0.25">
      <c r="A19" s="26"/>
      <c r="B19" s="27" t="s">
        <v>24</v>
      </c>
      <c r="C19" s="40" t="s">
        <v>37</v>
      </c>
      <c r="D19" s="40" t="s">
        <v>45</v>
      </c>
      <c r="E19" s="40" t="s">
        <v>59</v>
      </c>
      <c r="F19" s="86"/>
      <c r="G19" s="45">
        <v>43403</v>
      </c>
      <c r="H19" s="39"/>
      <c r="I19" s="46" t="s">
        <v>166</v>
      </c>
      <c r="J19" s="8">
        <f t="shared" si="7"/>
        <v>10847000</v>
      </c>
      <c r="K19" s="9">
        <f t="shared" si="8"/>
        <v>0</v>
      </c>
      <c r="L19" s="65">
        <f t="shared" si="2"/>
        <v>10847000</v>
      </c>
      <c r="M19" s="109" t="s">
        <v>134</v>
      </c>
      <c r="N19" s="109" t="s">
        <v>135</v>
      </c>
      <c r="O19" s="109" t="s">
        <v>135</v>
      </c>
      <c r="P19" s="109" t="s">
        <v>134</v>
      </c>
      <c r="Q19" s="109" t="s">
        <v>135</v>
      </c>
      <c r="R19" s="109" t="s">
        <v>134</v>
      </c>
      <c r="S19" s="60">
        <v>10611000</v>
      </c>
      <c r="T19" s="9">
        <v>0</v>
      </c>
      <c r="U19" s="64">
        <v>10611000</v>
      </c>
      <c r="W19" s="60">
        <v>10611000</v>
      </c>
      <c r="X19" s="9">
        <v>0</v>
      </c>
      <c r="Y19" s="64">
        <v>10611000</v>
      </c>
      <c r="AA19" s="69">
        <f t="shared" si="3"/>
        <v>236000</v>
      </c>
      <c r="AB19" s="69">
        <f t="shared" si="4"/>
        <v>0</v>
      </c>
      <c r="AC19" s="64">
        <f t="shared" si="5"/>
        <v>236000</v>
      </c>
      <c r="AE19" s="69">
        <f t="shared" si="9"/>
        <v>0</v>
      </c>
      <c r="AF19" s="69">
        <f t="shared" si="10"/>
        <v>0</v>
      </c>
      <c r="AG19" s="69">
        <f t="shared" si="6"/>
        <v>0</v>
      </c>
      <c r="AH19" s="76">
        <v>13507000</v>
      </c>
      <c r="AI19" s="79">
        <v>0</v>
      </c>
      <c r="AJ19" s="76">
        <f t="shared" si="11"/>
        <v>13507000</v>
      </c>
    </row>
    <row r="20" spans="1:36" x14ac:dyDescent="0.25">
      <c r="A20" s="6"/>
      <c r="B20" s="7" t="s">
        <v>25</v>
      </c>
      <c r="C20" s="39" t="s">
        <v>38</v>
      </c>
      <c r="D20" s="39" t="s">
        <v>44</v>
      </c>
      <c r="E20" s="39" t="s">
        <v>60</v>
      </c>
      <c r="F20" s="86" t="s">
        <v>110</v>
      </c>
      <c r="G20" s="45">
        <v>43403</v>
      </c>
      <c r="H20" s="39"/>
      <c r="I20" s="13"/>
      <c r="J20" s="8">
        <f t="shared" si="7"/>
        <v>902000</v>
      </c>
      <c r="K20" s="9">
        <f t="shared" si="8"/>
        <v>50000</v>
      </c>
      <c r="L20" s="64">
        <f t="shared" si="2"/>
        <v>952000</v>
      </c>
      <c r="M20" s="108" t="s">
        <v>134</v>
      </c>
      <c r="N20" s="108" t="s">
        <v>136</v>
      </c>
      <c r="O20" s="108" t="s">
        <v>135</v>
      </c>
      <c r="P20" s="108" t="s">
        <v>134</v>
      </c>
      <c r="Q20" s="108" t="s">
        <v>134</v>
      </c>
      <c r="R20" s="108" t="s">
        <v>135</v>
      </c>
      <c r="S20" s="60">
        <v>882000</v>
      </c>
      <c r="T20" s="9">
        <v>49000</v>
      </c>
      <c r="U20" s="64">
        <v>931000</v>
      </c>
      <c r="W20" s="60">
        <v>882000</v>
      </c>
      <c r="X20" s="9">
        <v>49000</v>
      </c>
      <c r="Y20" s="64">
        <v>931000</v>
      </c>
      <c r="AA20" s="69">
        <f t="shared" si="3"/>
        <v>20000</v>
      </c>
      <c r="AB20" s="69">
        <f t="shared" si="4"/>
        <v>1000</v>
      </c>
      <c r="AC20" s="64">
        <f t="shared" si="5"/>
        <v>21000</v>
      </c>
      <c r="AE20" s="69">
        <f t="shared" si="9"/>
        <v>0</v>
      </c>
      <c r="AF20" s="69">
        <f t="shared" si="10"/>
        <v>0</v>
      </c>
      <c r="AG20" s="69">
        <f t="shared" si="6"/>
        <v>0</v>
      </c>
      <c r="AH20" s="76">
        <v>902000</v>
      </c>
      <c r="AI20" s="79">
        <v>50000</v>
      </c>
      <c r="AJ20" s="76">
        <f t="shared" si="11"/>
        <v>952000</v>
      </c>
    </row>
    <row r="21" spans="1:36" x14ac:dyDescent="0.25">
      <c r="A21" s="6"/>
      <c r="B21" s="7" t="s">
        <v>25</v>
      </c>
      <c r="C21" s="39" t="s">
        <v>38</v>
      </c>
      <c r="D21" s="39" t="s">
        <v>44</v>
      </c>
      <c r="E21" s="39" t="s">
        <v>61</v>
      </c>
      <c r="F21" s="86" t="s">
        <v>110</v>
      </c>
      <c r="G21" s="45">
        <v>43403</v>
      </c>
      <c r="H21" s="45">
        <v>43403</v>
      </c>
      <c r="I21" s="13"/>
      <c r="J21" s="8">
        <f t="shared" si="7"/>
        <v>1188000</v>
      </c>
      <c r="K21" s="9">
        <f t="shared" si="8"/>
        <v>93000</v>
      </c>
      <c r="L21" s="64">
        <f t="shared" si="2"/>
        <v>1281000</v>
      </c>
      <c r="M21" s="108" t="s">
        <v>134</v>
      </c>
      <c r="N21" s="108" t="s">
        <v>136</v>
      </c>
      <c r="O21" s="108" t="s">
        <v>135</v>
      </c>
      <c r="P21" s="108" t="s">
        <v>134</v>
      </c>
      <c r="Q21" s="108" t="s">
        <v>134</v>
      </c>
      <c r="R21" s="108" t="s">
        <v>135</v>
      </c>
      <c r="S21" s="60">
        <v>1162000</v>
      </c>
      <c r="T21" s="9">
        <v>91000</v>
      </c>
      <c r="U21" s="64">
        <v>1253000</v>
      </c>
      <c r="W21" s="60">
        <v>1162000</v>
      </c>
      <c r="X21" s="9">
        <v>91000</v>
      </c>
      <c r="Y21" s="64">
        <v>1253000</v>
      </c>
      <c r="AA21" s="69">
        <f t="shared" si="3"/>
        <v>26000</v>
      </c>
      <c r="AB21" s="69">
        <f t="shared" si="4"/>
        <v>2000</v>
      </c>
      <c r="AC21" s="64">
        <f t="shared" si="5"/>
        <v>28000</v>
      </c>
      <c r="AE21" s="69">
        <f t="shared" si="9"/>
        <v>0</v>
      </c>
      <c r="AF21" s="69">
        <f t="shared" si="10"/>
        <v>0</v>
      </c>
      <c r="AG21" s="69">
        <f t="shared" si="6"/>
        <v>0</v>
      </c>
      <c r="AH21" s="76">
        <v>1188000</v>
      </c>
      <c r="AI21" s="79">
        <v>1487000</v>
      </c>
      <c r="AJ21" s="76">
        <f t="shared" si="11"/>
        <v>2675000</v>
      </c>
    </row>
    <row r="22" spans="1:36" x14ac:dyDescent="0.25">
      <c r="A22" s="6"/>
      <c r="B22" s="7" t="s">
        <v>25</v>
      </c>
      <c r="C22" s="39" t="s">
        <v>38</v>
      </c>
      <c r="D22" s="39" t="s">
        <v>44</v>
      </c>
      <c r="E22" s="39" t="s">
        <v>62</v>
      </c>
      <c r="F22" s="86" t="s">
        <v>110</v>
      </c>
      <c r="G22" s="45">
        <v>43403</v>
      </c>
      <c r="H22" s="45">
        <v>43403</v>
      </c>
      <c r="I22" s="46"/>
      <c r="J22" s="8">
        <f t="shared" si="7"/>
        <v>351000</v>
      </c>
      <c r="K22" s="9">
        <f t="shared" si="8"/>
        <v>0</v>
      </c>
      <c r="L22" s="64">
        <f t="shared" si="2"/>
        <v>351000</v>
      </c>
      <c r="M22" s="108" t="s">
        <v>134</v>
      </c>
      <c r="N22" s="108" t="s">
        <v>134</v>
      </c>
      <c r="O22" s="108" t="s">
        <v>134</v>
      </c>
      <c r="P22" s="108"/>
      <c r="Q22" s="108"/>
      <c r="R22" s="108"/>
      <c r="S22" s="60">
        <v>343000</v>
      </c>
      <c r="T22" s="9">
        <v>0</v>
      </c>
      <c r="U22" s="64">
        <v>343000</v>
      </c>
      <c r="W22" s="60">
        <v>343000</v>
      </c>
      <c r="X22" s="9">
        <v>0</v>
      </c>
      <c r="Y22" s="64">
        <v>343000</v>
      </c>
      <c r="AA22" s="69">
        <f t="shared" si="3"/>
        <v>8000</v>
      </c>
      <c r="AB22" s="69">
        <f t="shared" si="4"/>
        <v>0</v>
      </c>
      <c r="AC22" s="64">
        <f t="shared" si="5"/>
        <v>8000</v>
      </c>
      <c r="AE22" s="69">
        <f t="shared" si="9"/>
        <v>0</v>
      </c>
      <c r="AF22" s="69">
        <f t="shared" si="10"/>
        <v>0</v>
      </c>
      <c r="AG22" s="69">
        <f t="shared" si="6"/>
        <v>0</v>
      </c>
      <c r="AH22" s="76">
        <v>351000</v>
      </c>
      <c r="AI22" s="79">
        <v>0</v>
      </c>
      <c r="AJ22" s="76">
        <f t="shared" si="11"/>
        <v>351000</v>
      </c>
    </row>
    <row r="23" spans="1:36" ht="33" customHeight="1" x14ac:dyDescent="0.25">
      <c r="A23" s="6"/>
      <c r="B23" s="27" t="s">
        <v>26</v>
      </c>
      <c r="C23" s="40" t="s">
        <v>39</v>
      </c>
      <c r="D23" s="40" t="s">
        <v>44</v>
      </c>
      <c r="E23" s="40" t="s">
        <v>63</v>
      </c>
      <c r="F23" s="86" t="s">
        <v>111</v>
      </c>
      <c r="G23" s="39"/>
      <c r="H23" s="39"/>
      <c r="I23" s="99" t="s">
        <v>145</v>
      </c>
      <c r="J23" s="8">
        <f t="shared" si="7"/>
        <v>4363000</v>
      </c>
      <c r="K23" s="9">
        <f t="shared" si="8"/>
        <v>33000</v>
      </c>
      <c r="L23" s="64">
        <f t="shared" si="2"/>
        <v>4396000</v>
      </c>
      <c r="M23" s="108"/>
      <c r="N23" s="108" t="s">
        <v>135</v>
      </c>
      <c r="O23" s="108" t="s">
        <v>134</v>
      </c>
      <c r="P23" s="108" t="s">
        <v>134</v>
      </c>
      <c r="Q23" s="108" t="s">
        <v>134</v>
      </c>
      <c r="R23" s="108" t="s">
        <v>134</v>
      </c>
      <c r="S23" s="60">
        <v>4268000</v>
      </c>
      <c r="T23" s="9">
        <v>32000</v>
      </c>
      <c r="U23" s="64">
        <v>4300000</v>
      </c>
      <c r="W23" s="60">
        <v>4268000</v>
      </c>
      <c r="X23" s="9">
        <v>32000</v>
      </c>
      <c r="Y23" s="64">
        <v>4300000</v>
      </c>
      <c r="AA23" s="69">
        <f t="shared" si="3"/>
        <v>95000</v>
      </c>
      <c r="AB23" s="69">
        <f t="shared" si="4"/>
        <v>1000</v>
      </c>
      <c r="AC23" s="64">
        <f t="shared" si="5"/>
        <v>96000</v>
      </c>
      <c r="AE23" s="69">
        <f t="shared" si="9"/>
        <v>0</v>
      </c>
      <c r="AF23" s="69">
        <f t="shared" si="10"/>
        <v>0</v>
      </c>
      <c r="AG23" s="69">
        <f t="shared" si="6"/>
        <v>0</v>
      </c>
      <c r="AH23" s="76">
        <v>4363000</v>
      </c>
      <c r="AI23" s="79">
        <v>33000</v>
      </c>
      <c r="AJ23" s="76">
        <f t="shared" si="11"/>
        <v>4396000</v>
      </c>
    </row>
    <row r="24" spans="1:36" x14ac:dyDescent="0.25">
      <c r="A24" s="6"/>
      <c r="B24" s="27" t="s">
        <v>27</v>
      </c>
      <c r="C24" s="40" t="s">
        <v>39</v>
      </c>
      <c r="D24" s="40" t="s">
        <v>44</v>
      </c>
      <c r="E24" s="40" t="s">
        <v>64</v>
      </c>
      <c r="F24" s="86" t="s">
        <v>112</v>
      </c>
      <c r="G24" s="45">
        <v>43403</v>
      </c>
      <c r="H24" s="45">
        <v>43403</v>
      </c>
      <c r="I24" s="13"/>
      <c r="J24" s="8">
        <f t="shared" si="7"/>
        <v>39000</v>
      </c>
      <c r="K24" s="9">
        <f t="shared" si="8"/>
        <v>0</v>
      </c>
      <c r="L24" s="64">
        <f t="shared" si="2"/>
        <v>39000</v>
      </c>
      <c r="M24" s="108" t="s">
        <v>134</v>
      </c>
      <c r="N24" s="108" t="s">
        <v>134</v>
      </c>
      <c r="O24" s="108" t="s">
        <v>134</v>
      </c>
      <c r="P24" s="108" t="s">
        <v>134</v>
      </c>
      <c r="Q24" s="108" t="s">
        <v>134</v>
      </c>
      <c r="R24" s="108" t="s">
        <v>134</v>
      </c>
      <c r="S24" s="60">
        <v>38000</v>
      </c>
      <c r="T24" s="9">
        <v>0</v>
      </c>
      <c r="U24" s="64">
        <v>38000</v>
      </c>
      <c r="W24" s="60">
        <v>38000</v>
      </c>
      <c r="X24" s="9">
        <v>0</v>
      </c>
      <c r="Y24" s="64">
        <v>38000</v>
      </c>
      <c r="AA24" s="69">
        <f t="shared" si="3"/>
        <v>1000</v>
      </c>
      <c r="AB24" s="69">
        <f t="shared" si="4"/>
        <v>0</v>
      </c>
      <c r="AC24" s="64">
        <f t="shared" si="5"/>
        <v>1000</v>
      </c>
      <c r="AE24" s="69">
        <f t="shared" si="9"/>
        <v>0</v>
      </c>
      <c r="AF24" s="69">
        <f t="shared" si="10"/>
        <v>0</v>
      </c>
      <c r="AG24" s="69">
        <f t="shared" si="6"/>
        <v>0</v>
      </c>
      <c r="AH24" s="76">
        <v>359000</v>
      </c>
      <c r="AI24" s="79">
        <v>14000</v>
      </c>
      <c r="AJ24" s="76">
        <f t="shared" si="11"/>
        <v>373000</v>
      </c>
    </row>
    <row r="25" spans="1:36" ht="53.25" customHeight="1" x14ac:dyDescent="0.25">
      <c r="A25" s="6"/>
      <c r="B25" s="27" t="s">
        <v>28</v>
      </c>
      <c r="C25" s="40" t="s">
        <v>40</v>
      </c>
      <c r="D25" s="40" t="s">
        <v>44</v>
      </c>
      <c r="E25" s="40" t="s">
        <v>65</v>
      </c>
      <c r="F25" s="86" t="s">
        <v>114</v>
      </c>
      <c r="G25" s="39" t="s">
        <v>113</v>
      </c>
      <c r="H25" s="39"/>
      <c r="I25" s="46" t="s">
        <v>68</v>
      </c>
      <c r="J25" s="8">
        <f t="shared" si="7"/>
        <v>1594000</v>
      </c>
      <c r="K25" s="9">
        <f t="shared" si="8"/>
        <v>0</v>
      </c>
      <c r="L25" s="64">
        <f t="shared" si="2"/>
        <v>1594000</v>
      </c>
      <c r="M25" s="108" t="s">
        <v>134</v>
      </c>
      <c r="N25" s="108" t="s">
        <v>160</v>
      </c>
      <c r="O25" s="108" t="s">
        <v>134</v>
      </c>
      <c r="P25" s="108" t="s">
        <v>134</v>
      </c>
      <c r="Q25" s="108" t="s">
        <v>134</v>
      </c>
      <c r="R25" s="108" t="s">
        <v>134</v>
      </c>
      <c r="S25" s="60">
        <v>1559000</v>
      </c>
      <c r="T25" s="9">
        <v>0</v>
      </c>
      <c r="U25" s="64">
        <v>1559000</v>
      </c>
      <c r="W25" s="60">
        <v>1559000</v>
      </c>
      <c r="X25" s="9">
        <v>0</v>
      </c>
      <c r="Y25" s="64">
        <v>1559000</v>
      </c>
      <c r="AA25" s="69">
        <f t="shared" si="3"/>
        <v>35000</v>
      </c>
      <c r="AB25" s="69">
        <f t="shared" si="4"/>
        <v>0</v>
      </c>
      <c r="AC25" s="64">
        <f t="shared" si="5"/>
        <v>35000</v>
      </c>
      <c r="AE25" s="69">
        <f t="shared" si="9"/>
        <v>0</v>
      </c>
      <c r="AF25" s="69">
        <f t="shared" si="10"/>
        <v>0</v>
      </c>
      <c r="AG25" s="69">
        <f t="shared" si="6"/>
        <v>0</v>
      </c>
      <c r="AH25" s="76">
        <v>1594000</v>
      </c>
      <c r="AI25" s="79">
        <v>0</v>
      </c>
      <c r="AJ25" s="76">
        <f t="shared" si="11"/>
        <v>1594000</v>
      </c>
    </row>
    <row r="26" spans="1:36" x14ac:dyDescent="0.25">
      <c r="A26" s="6"/>
      <c r="B26" s="27" t="s">
        <v>29</v>
      </c>
      <c r="C26" s="40" t="s">
        <v>42</v>
      </c>
      <c r="D26" s="40" t="s">
        <v>44</v>
      </c>
      <c r="E26" s="40" t="s">
        <v>66</v>
      </c>
      <c r="F26" s="86" t="s">
        <v>110</v>
      </c>
      <c r="G26" s="45">
        <v>43403</v>
      </c>
      <c r="H26" s="39"/>
      <c r="I26" s="46"/>
      <c r="J26" s="8">
        <f t="shared" si="7"/>
        <v>821000</v>
      </c>
      <c r="K26" s="9">
        <f t="shared" si="8"/>
        <v>0</v>
      </c>
      <c r="L26" s="64">
        <f t="shared" si="2"/>
        <v>821000</v>
      </c>
      <c r="M26" s="108" t="s">
        <v>135</v>
      </c>
      <c r="N26" s="108" t="s">
        <v>139</v>
      </c>
      <c r="O26" s="108" t="s">
        <v>139</v>
      </c>
      <c r="P26" s="108" t="s">
        <v>139</v>
      </c>
      <c r="Q26" s="108" t="s">
        <v>139</v>
      </c>
      <c r="R26" s="108" t="s">
        <v>139</v>
      </c>
      <c r="S26" s="60">
        <v>803000</v>
      </c>
      <c r="T26" s="9">
        <v>0</v>
      </c>
      <c r="U26" s="64">
        <v>803000</v>
      </c>
      <c r="W26" s="60">
        <v>803000</v>
      </c>
      <c r="X26" s="9">
        <v>0</v>
      </c>
      <c r="Y26" s="64">
        <v>803000</v>
      </c>
      <c r="AA26" s="69">
        <f t="shared" si="3"/>
        <v>18000</v>
      </c>
      <c r="AB26" s="69">
        <f t="shared" si="4"/>
        <v>0</v>
      </c>
      <c r="AC26" s="64">
        <f t="shared" si="5"/>
        <v>18000</v>
      </c>
      <c r="AE26" s="69">
        <f t="shared" si="9"/>
        <v>0</v>
      </c>
      <c r="AF26" s="69">
        <f t="shared" si="10"/>
        <v>0</v>
      </c>
      <c r="AG26" s="69">
        <f t="shared" si="6"/>
        <v>0</v>
      </c>
      <c r="AH26" s="76">
        <v>821000</v>
      </c>
      <c r="AI26" s="79">
        <v>0</v>
      </c>
      <c r="AJ26" s="76">
        <f t="shared" si="11"/>
        <v>821000</v>
      </c>
    </row>
    <row r="27" spans="1:36" ht="23" x14ac:dyDescent="0.25">
      <c r="A27" s="6"/>
      <c r="B27" s="27" t="s">
        <v>30</v>
      </c>
      <c r="C27" s="40" t="s">
        <v>43</v>
      </c>
      <c r="D27" s="40" t="s">
        <v>46</v>
      </c>
      <c r="E27" s="40" t="s">
        <v>67</v>
      </c>
      <c r="F27" s="86" t="s">
        <v>112</v>
      </c>
      <c r="G27" s="45">
        <v>43403</v>
      </c>
      <c r="H27" s="39"/>
      <c r="I27" s="46"/>
      <c r="J27" s="8">
        <f t="shared" si="7"/>
        <v>206000</v>
      </c>
      <c r="K27" s="9">
        <f t="shared" si="8"/>
        <v>58000</v>
      </c>
      <c r="L27" s="64">
        <f t="shared" si="2"/>
        <v>264000</v>
      </c>
      <c r="M27" s="108" t="s">
        <v>134</v>
      </c>
      <c r="N27" s="108"/>
      <c r="O27" s="108"/>
      <c r="P27" s="108"/>
      <c r="Q27" s="108"/>
      <c r="R27" s="108"/>
      <c r="S27" s="60">
        <v>201000</v>
      </c>
      <c r="T27" s="9">
        <v>57000</v>
      </c>
      <c r="U27" s="64">
        <v>258000</v>
      </c>
      <c r="W27" s="60">
        <v>201000</v>
      </c>
      <c r="X27" s="9">
        <v>57000</v>
      </c>
      <c r="Y27" s="64">
        <v>258000</v>
      </c>
      <c r="AA27" s="69">
        <f t="shared" si="3"/>
        <v>5000</v>
      </c>
      <c r="AB27" s="69">
        <f t="shared" si="4"/>
        <v>1000</v>
      </c>
      <c r="AC27" s="64">
        <f t="shared" si="5"/>
        <v>6000</v>
      </c>
      <c r="AE27" s="69">
        <f t="shared" si="9"/>
        <v>0</v>
      </c>
      <c r="AF27" s="69">
        <f t="shared" si="10"/>
        <v>0</v>
      </c>
      <c r="AG27" s="69">
        <f t="shared" si="6"/>
        <v>0</v>
      </c>
      <c r="AH27" s="76">
        <v>373000</v>
      </c>
      <c r="AI27" s="79">
        <v>58000</v>
      </c>
      <c r="AJ27" s="76">
        <f t="shared" si="11"/>
        <v>431000</v>
      </c>
    </row>
    <row r="28" spans="1:36" ht="23" x14ac:dyDescent="0.25">
      <c r="A28" s="6"/>
      <c r="B28" s="27" t="s">
        <v>142</v>
      </c>
      <c r="C28" s="40" t="s">
        <v>143</v>
      </c>
      <c r="D28" s="40" t="s">
        <v>46</v>
      </c>
      <c r="E28" s="40"/>
      <c r="F28" s="86"/>
      <c r="G28" s="39"/>
      <c r="H28" s="39"/>
      <c r="I28" s="46" t="s">
        <v>146</v>
      </c>
      <c r="J28" s="8"/>
      <c r="K28" s="9"/>
      <c r="L28" s="64"/>
      <c r="M28" s="108"/>
      <c r="N28" s="108"/>
      <c r="O28" s="108"/>
      <c r="P28" s="108"/>
      <c r="Q28" s="108"/>
      <c r="R28" s="108"/>
      <c r="S28" s="60"/>
      <c r="T28" s="9"/>
      <c r="U28" s="64"/>
      <c r="W28" s="60"/>
      <c r="X28" s="9"/>
      <c r="Y28" s="64"/>
      <c r="AA28" s="69"/>
      <c r="AB28" s="69"/>
      <c r="AC28" s="64"/>
      <c r="AE28" s="69"/>
      <c r="AF28" s="69"/>
      <c r="AG28" s="69"/>
      <c r="AH28" s="76"/>
      <c r="AI28" s="79">
        <v>0</v>
      </c>
      <c r="AJ28" s="76">
        <f t="shared" si="11"/>
        <v>0</v>
      </c>
    </row>
    <row r="29" spans="1:36" ht="69" x14ac:dyDescent="0.25">
      <c r="A29" s="6"/>
      <c r="B29" s="7" t="s">
        <v>115</v>
      </c>
      <c r="C29" s="39" t="s">
        <v>116</v>
      </c>
      <c r="D29" s="39" t="s">
        <v>46</v>
      </c>
      <c r="E29" s="39" t="s">
        <v>147</v>
      </c>
      <c r="F29" s="86" t="s">
        <v>117</v>
      </c>
      <c r="G29" s="39"/>
      <c r="H29" s="29"/>
      <c r="I29" s="13" t="s">
        <v>148</v>
      </c>
      <c r="J29" s="8">
        <f t="shared" si="7"/>
        <v>62000</v>
      </c>
      <c r="K29" s="9">
        <f t="shared" si="8"/>
        <v>0</v>
      </c>
      <c r="L29" s="64"/>
      <c r="M29" s="108" t="s">
        <v>135</v>
      </c>
      <c r="N29" s="108" t="s">
        <v>134</v>
      </c>
      <c r="O29" s="108" t="s">
        <v>134</v>
      </c>
      <c r="P29" s="108" t="s">
        <v>134</v>
      </c>
      <c r="Q29" s="108" t="s">
        <v>134</v>
      </c>
      <c r="R29" s="108" t="s">
        <v>134</v>
      </c>
      <c r="S29" s="60">
        <v>60000</v>
      </c>
      <c r="T29" s="9"/>
      <c r="U29" s="64"/>
      <c r="W29" s="60">
        <v>60000</v>
      </c>
      <c r="X29" s="9"/>
      <c r="Y29" s="64"/>
      <c r="AA29" s="69"/>
      <c r="AB29" s="69"/>
      <c r="AC29" s="64"/>
      <c r="AE29" s="69"/>
      <c r="AF29" s="69"/>
      <c r="AG29" s="69"/>
      <c r="AH29" s="76">
        <v>62000</v>
      </c>
      <c r="AI29" s="79">
        <v>0</v>
      </c>
      <c r="AJ29" s="76">
        <f t="shared" si="11"/>
        <v>62000</v>
      </c>
    </row>
    <row r="30" spans="1:36" hidden="1" x14ac:dyDescent="0.25">
      <c r="A30" s="6"/>
      <c r="B30" s="7"/>
      <c r="C30" s="41"/>
      <c r="D30" s="41"/>
      <c r="E30" s="29"/>
      <c r="F30" s="87"/>
      <c r="G30" s="39"/>
      <c r="H30" s="39"/>
      <c r="I30" s="13"/>
      <c r="J30" s="8">
        <f t="shared" si="0"/>
        <v>0</v>
      </c>
      <c r="K30" s="9">
        <f t="shared" si="1"/>
        <v>0</v>
      </c>
      <c r="L30" s="64">
        <f t="shared" ref="L30:L43" si="12">SUM(J30:K30)</f>
        <v>0</v>
      </c>
      <c r="M30" s="94"/>
      <c r="N30" s="94"/>
      <c r="O30" s="94"/>
      <c r="P30" s="94"/>
      <c r="Q30" s="94"/>
      <c r="R30" s="94"/>
      <c r="S30" s="60">
        <v>0</v>
      </c>
      <c r="T30" s="9">
        <v>0</v>
      </c>
      <c r="U30" s="64">
        <v>0</v>
      </c>
      <c r="W30" s="60">
        <v>0</v>
      </c>
      <c r="X30" s="9">
        <v>0</v>
      </c>
      <c r="Y30" s="64">
        <v>0</v>
      </c>
      <c r="AA30" s="69">
        <f t="shared" ref="AA30:AA45" si="13">J30-S30</f>
        <v>0</v>
      </c>
      <c r="AB30" s="69">
        <f t="shared" ref="AB30:AB45" si="14">K30-T30</f>
        <v>0</v>
      </c>
      <c r="AC30" s="64">
        <f t="shared" si="5"/>
        <v>0</v>
      </c>
      <c r="AE30" s="69">
        <f t="shared" ref="AE30:AE45" si="15">S30-W30</f>
        <v>0</v>
      </c>
      <c r="AF30" s="69">
        <f t="shared" si="10"/>
        <v>0</v>
      </c>
      <c r="AG30" s="69">
        <f t="shared" si="6"/>
        <v>0</v>
      </c>
      <c r="AH30" s="76">
        <v>0</v>
      </c>
      <c r="AI30" s="75">
        <v>0</v>
      </c>
      <c r="AJ30" s="12">
        <v>0</v>
      </c>
    </row>
    <row r="31" spans="1:36" hidden="1" x14ac:dyDescent="0.25">
      <c r="A31" s="6"/>
      <c r="B31" s="7"/>
      <c r="C31" s="39"/>
      <c r="D31" s="39"/>
      <c r="E31" s="39"/>
      <c r="F31" s="86"/>
      <c r="G31" s="39"/>
      <c r="H31" s="39"/>
      <c r="I31" s="13"/>
      <c r="J31" s="8">
        <f t="shared" si="0"/>
        <v>0</v>
      </c>
      <c r="K31" s="9">
        <f t="shared" si="1"/>
        <v>0</v>
      </c>
      <c r="L31" s="64">
        <f t="shared" si="12"/>
        <v>0</v>
      </c>
      <c r="M31" s="94"/>
      <c r="N31" s="94"/>
      <c r="O31" s="94"/>
      <c r="P31" s="94"/>
      <c r="Q31" s="94"/>
      <c r="R31" s="94"/>
      <c r="S31" s="60">
        <v>0</v>
      </c>
      <c r="T31" s="9">
        <v>0</v>
      </c>
      <c r="U31" s="64">
        <v>0</v>
      </c>
      <c r="W31" s="60">
        <v>0</v>
      </c>
      <c r="X31" s="9">
        <v>0</v>
      </c>
      <c r="Y31" s="64">
        <v>0</v>
      </c>
      <c r="AA31" s="69">
        <f t="shared" si="13"/>
        <v>0</v>
      </c>
      <c r="AB31" s="69">
        <f t="shared" si="14"/>
        <v>0</v>
      </c>
      <c r="AC31" s="64">
        <f t="shared" si="5"/>
        <v>0</v>
      </c>
      <c r="AE31" s="69">
        <f t="shared" si="15"/>
        <v>0</v>
      </c>
      <c r="AF31" s="69">
        <f t="shared" si="10"/>
        <v>0</v>
      </c>
      <c r="AG31" s="69">
        <f t="shared" si="6"/>
        <v>0</v>
      </c>
      <c r="AH31" s="76">
        <v>0</v>
      </c>
      <c r="AI31" s="75">
        <v>0</v>
      </c>
      <c r="AJ31" s="12">
        <v>0</v>
      </c>
    </row>
    <row r="32" spans="1:36" hidden="1" x14ac:dyDescent="0.25">
      <c r="A32" s="6"/>
      <c r="B32" s="7"/>
      <c r="C32" s="39"/>
      <c r="D32" s="39"/>
      <c r="E32" s="39"/>
      <c r="F32" s="86"/>
      <c r="G32" s="39"/>
      <c r="H32" s="39"/>
      <c r="I32" s="13"/>
      <c r="J32" s="8">
        <f t="shared" si="0"/>
        <v>0</v>
      </c>
      <c r="K32" s="9">
        <f t="shared" si="1"/>
        <v>0</v>
      </c>
      <c r="L32" s="64">
        <f t="shared" si="12"/>
        <v>0</v>
      </c>
      <c r="M32" s="94"/>
      <c r="N32" s="94"/>
      <c r="O32" s="94"/>
      <c r="P32" s="94"/>
      <c r="Q32" s="94"/>
      <c r="R32" s="94"/>
      <c r="S32" s="60">
        <v>0</v>
      </c>
      <c r="T32" s="9">
        <v>0</v>
      </c>
      <c r="U32" s="64">
        <v>0</v>
      </c>
      <c r="W32" s="60">
        <v>0</v>
      </c>
      <c r="X32" s="9">
        <v>0</v>
      </c>
      <c r="Y32" s="64">
        <v>0</v>
      </c>
      <c r="AA32" s="69">
        <f t="shared" si="13"/>
        <v>0</v>
      </c>
      <c r="AB32" s="69">
        <f t="shared" si="14"/>
        <v>0</v>
      </c>
      <c r="AC32" s="64">
        <f t="shared" si="5"/>
        <v>0</v>
      </c>
      <c r="AE32" s="69">
        <f t="shared" si="15"/>
        <v>0</v>
      </c>
      <c r="AF32" s="69">
        <f t="shared" si="10"/>
        <v>0</v>
      </c>
      <c r="AG32" s="69">
        <f t="shared" si="6"/>
        <v>0</v>
      </c>
      <c r="AH32" s="76">
        <v>0</v>
      </c>
      <c r="AI32" s="75">
        <v>0</v>
      </c>
      <c r="AJ32" s="12">
        <v>0</v>
      </c>
    </row>
    <row r="33" spans="1:36" hidden="1" x14ac:dyDescent="0.25">
      <c r="A33" s="6"/>
      <c r="B33" s="7"/>
      <c r="C33" s="39"/>
      <c r="D33" s="39"/>
      <c r="E33" s="39"/>
      <c r="F33" s="86"/>
      <c r="G33" s="39"/>
      <c r="H33" s="39"/>
      <c r="I33" s="13"/>
      <c r="J33" s="8">
        <f t="shared" si="0"/>
        <v>0</v>
      </c>
      <c r="K33" s="9">
        <f t="shared" si="1"/>
        <v>0</v>
      </c>
      <c r="L33" s="64">
        <f t="shared" si="12"/>
        <v>0</v>
      </c>
      <c r="M33" s="94"/>
      <c r="N33" s="94"/>
      <c r="O33" s="94"/>
      <c r="P33" s="94"/>
      <c r="Q33" s="94"/>
      <c r="R33" s="94"/>
      <c r="S33" s="60">
        <v>0</v>
      </c>
      <c r="T33" s="9">
        <v>0</v>
      </c>
      <c r="U33" s="64">
        <v>0</v>
      </c>
      <c r="W33" s="60">
        <v>0</v>
      </c>
      <c r="X33" s="9">
        <v>0</v>
      </c>
      <c r="Y33" s="64">
        <v>0</v>
      </c>
      <c r="AA33" s="69">
        <f t="shared" si="13"/>
        <v>0</v>
      </c>
      <c r="AB33" s="69">
        <f t="shared" si="14"/>
        <v>0</v>
      </c>
      <c r="AC33" s="64">
        <f t="shared" si="5"/>
        <v>0</v>
      </c>
      <c r="AE33" s="69">
        <f t="shared" si="15"/>
        <v>0</v>
      </c>
      <c r="AF33" s="69">
        <f t="shared" si="10"/>
        <v>0</v>
      </c>
      <c r="AG33" s="69">
        <f t="shared" si="6"/>
        <v>0</v>
      </c>
      <c r="AH33" s="76">
        <v>0</v>
      </c>
      <c r="AI33" s="75">
        <v>0</v>
      </c>
      <c r="AJ33" s="12">
        <v>0</v>
      </c>
    </row>
    <row r="34" spans="1:36" hidden="1" x14ac:dyDescent="0.25">
      <c r="A34" s="6"/>
      <c r="B34" s="7"/>
      <c r="C34" s="39"/>
      <c r="D34" s="39"/>
      <c r="E34" s="39"/>
      <c r="F34" s="86"/>
      <c r="G34" s="39"/>
      <c r="H34" s="39"/>
      <c r="I34" s="13"/>
      <c r="J34" s="8">
        <f t="shared" si="0"/>
        <v>0</v>
      </c>
      <c r="K34" s="9">
        <f t="shared" si="1"/>
        <v>0</v>
      </c>
      <c r="L34" s="64">
        <f t="shared" si="12"/>
        <v>0</v>
      </c>
      <c r="M34" s="94"/>
      <c r="N34" s="94"/>
      <c r="O34" s="94"/>
      <c r="P34" s="94"/>
      <c r="Q34" s="94"/>
      <c r="R34" s="94"/>
      <c r="S34" s="60">
        <v>0</v>
      </c>
      <c r="T34" s="9">
        <v>0</v>
      </c>
      <c r="U34" s="64">
        <v>0</v>
      </c>
      <c r="W34" s="60">
        <v>0</v>
      </c>
      <c r="X34" s="9">
        <v>0</v>
      </c>
      <c r="Y34" s="64">
        <v>0</v>
      </c>
      <c r="AA34" s="69">
        <f t="shared" si="13"/>
        <v>0</v>
      </c>
      <c r="AB34" s="69">
        <f t="shared" si="14"/>
        <v>0</v>
      </c>
      <c r="AC34" s="64">
        <f t="shared" si="5"/>
        <v>0</v>
      </c>
      <c r="AE34" s="69">
        <f t="shared" si="15"/>
        <v>0</v>
      </c>
      <c r="AF34" s="69">
        <f t="shared" si="10"/>
        <v>0</v>
      </c>
      <c r="AG34" s="69">
        <f t="shared" si="6"/>
        <v>0</v>
      </c>
      <c r="AH34" s="76">
        <v>0</v>
      </c>
      <c r="AI34" s="75">
        <v>0</v>
      </c>
      <c r="AJ34" s="12">
        <v>0</v>
      </c>
    </row>
    <row r="35" spans="1:36" hidden="1" x14ac:dyDescent="0.25">
      <c r="A35" s="6"/>
      <c r="B35" s="7"/>
      <c r="C35" s="39"/>
      <c r="D35" s="39"/>
      <c r="E35" s="39"/>
      <c r="F35" s="86"/>
      <c r="G35" s="39"/>
      <c r="H35" s="39"/>
      <c r="I35" s="13"/>
      <c r="J35" s="8">
        <f t="shared" si="0"/>
        <v>0</v>
      </c>
      <c r="K35" s="9">
        <f t="shared" si="1"/>
        <v>0</v>
      </c>
      <c r="L35" s="64">
        <f t="shared" si="12"/>
        <v>0</v>
      </c>
      <c r="M35" s="94"/>
      <c r="N35" s="94"/>
      <c r="O35" s="94"/>
      <c r="P35" s="94"/>
      <c r="Q35" s="94"/>
      <c r="R35" s="94"/>
      <c r="S35" s="60">
        <v>0</v>
      </c>
      <c r="T35" s="9">
        <v>0</v>
      </c>
      <c r="U35" s="64">
        <v>0</v>
      </c>
      <c r="W35" s="60">
        <v>0</v>
      </c>
      <c r="X35" s="9">
        <v>0</v>
      </c>
      <c r="Y35" s="64">
        <v>0</v>
      </c>
      <c r="AA35" s="69">
        <f t="shared" si="13"/>
        <v>0</v>
      </c>
      <c r="AB35" s="69">
        <f t="shared" si="14"/>
        <v>0</v>
      </c>
      <c r="AC35" s="64">
        <f t="shared" si="5"/>
        <v>0</v>
      </c>
      <c r="AE35" s="69">
        <f t="shared" si="15"/>
        <v>0</v>
      </c>
      <c r="AF35" s="69">
        <f t="shared" si="10"/>
        <v>0</v>
      </c>
      <c r="AG35" s="69">
        <f t="shared" si="6"/>
        <v>0</v>
      </c>
      <c r="AH35" s="76">
        <v>0</v>
      </c>
      <c r="AI35" s="75">
        <v>0</v>
      </c>
      <c r="AJ35" s="12">
        <v>0</v>
      </c>
    </row>
    <row r="36" spans="1:36" hidden="1" x14ac:dyDescent="0.25">
      <c r="A36" s="6"/>
      <c r="B36" s="7"/>
      <c r="C36" s="39"/>
      <c r="D36" s="39"/>
      <c r="E36" s="39"/>
      <c r="F36" s="86"/>
      <c r="G36" s="39"/>
      <c r="H36" s="39"/>
      <c r="I36" s="13"/>
      <c r="J36" s="8">
        <f t="shared" si="0"/>
        <v>0</v>
      </c>
      <c r="K36" s="9">
        <f t="shared" si="1"/>
        <v>0</v>
      </c>
      <c r="L36" s="64">
        <f t="shared" si="12"/>
        <v>0</v>
      </c>
      <c r="M36" s="94"/>
      <c r="N36" s="94"/>
      <c r="O36" s="94"/>
      <c r="P36" s="94"/>
      <c r="Q36" s="94"/>
      <c r="R36" s="94"/>
      <c r="S36" s="60">
        <v>0</v>
      </c>
      <c r="T36" s="9">
        <v>0</v>
      </c>
      <c r="U36" s="64">
        <v>0</v>
      </c>
      <c r="W36" s="60">
        <v>0</v>
      </c>
      <c r="X36" s="9">
        <v>0</v>
      </c>
      <c r="Y36" s="64">
        <v>0</v>
      </c>
      <c r="AA36" s="69">
        <f t="shared" si="13"/>
        <v>0</v>
      </c>
      <c r="AB36" s="69">
        <f t="shared" si="14"/>
        <v>0</v>
      </c>
      <c r="AC36" s="64">
        <f t="shared" si="5"/>
        <v>0</v>
      </c>
      <c r="AE36" s="69">
        <f t="shared" si="15"/>
        <v>0</v>
      </c>
      <c r="AF36" s="69">
        <f t="shared" si="10"/>
        <v>0</v>
      </c>
      <c r="AG36" s="69">
        <f t="shared" si="6"/>
        <v>0</v>
      </c>
      <c r="AH36" s="76">
        <v>0</v>
      </c>
      <c r="AI36" s="75">
        <v>0</v>
      </c>
      <c r="AJ36" s="12">
        <v>0</v>
      </c>
    </row>
    <row r="37" spans="1:36" hidden="1" x14ac:dyDescent="0.25">
      <c r="A37" s="6"/>
      <c r="B37" s="7"/>
      <c r="C37" s="39"/>
      <c r="D37" s="39"/>
      <c r="E37" s="39"/>
      <c r="F37" s="86"/>
      <c r="G37" s="39"/>
      <c r="H37" s="39"/>
      <c r="I37" s="13"/>
      <c r="J37" s="8">
        <f t="shared" si="0"/>
        <v>0</v>
      </c>
      <c r="K37" s="9">
        <f t="shared" si="1"/>
        <v>0</v>
      </c>
      <c r="L37" s="64">
        <f t="shared" si="12"/>
        <v>0</v>
      </c>
      <c r="M37" s="94"/>
      <c r="N37" s="94"/>
      <c r="O37" s="94"/>
      <c r="P37" s="94"/>
      <c r="Q37" s="94"/>
      <c r="R37" s="94"/>
      <c r="S37" s="60">
        <v>0</v>
      </c>
      <c r="T37" s="9">
        <v>0</v>
      </c>
      <c r="U37" s="64">
        <v>0</v>
      </c>
      <c r="W37" s="60">
        <v>0</v>
      </c>
      <c r="X37" s="9">
        <v>0</v>
      </c>
      <c r="Y37" s="64">
        <v>0</v>
      </c>
      <c r="AA37" s="69">
        <f t="shared" si="13"/>
        <v>0</v>
      </c>
      <c r="AB37" s="69">
        <f t="shared" si="14"/>
        <v>0</v>
      </c>
      <c r="AC37" s="64">
        <f t="shared" si="5"/>
        <v>0</v>
      </c>
      <c r="AE37" s="69">
        <f t="shared" si="15"/>
        <v>0</v>
      </c>
      <c r="AF37" s="69">
        <f t="shared" si="10"/>
        <v>0</v>
      </c>
      <c r="AG37" s="69">
        <f t="shared" si="6"/>
        <v>0</v>
      </c>
      <c r="AH37" s="76">
        <v>0</v>
      </c>
      <c r="AI37" s="75">
        <v>0</v>
      </c>
      <c r="AJ37" s="12">
        <v>0</v>
      </c>
    </row>
    <row r="38" spans="1:36" hidden="1" x14ac:dyDescent="0.25">
      <c r="A38" s="6"/>
      <c r="B38" s="7"/>
      <c r="C38" s="39"/>
      <c r="D38" s="39"/>
      <c r="E38" s="39"/>
      <c r="F38" s="86"/>
      <c r="G38" s="39"/>
      <c r="H38" s="39"/>
      <c r="I38" s="13"/>
      <c r="J38" s="8">
        <f t="shared" si="0"/>
        <v>0</v>
      </c>
      <c r="K38" s="9">
        <f t="shared" si="1"/>
        <v>0</v>
      </c>
      <c r="L38" s="64">
        <f t="shared" si="12"/>
        <v>0</v>
      </c>
      <c r="M38" s="94"/>
      <c r="N38" s="94"/>
      <c r="O38" s="94"/>
      <c r="P38" s="94"/>
      <c r="Q38" s="94"/>
      <c r="R38" s="94"/>
      <c r="S38" s="60">
        <v>0</v>
      </c>
      <c r="T38" s="9">
        <v>0</v>
      </c>
      <c r="U38" s="64">
        <v>0</v>
      </c>
      <c r="W38" s="60">
        <v>0</v>
      </c>
      <c r="X38" s="9">
        <v>0</v>
      </c>
      <c r="Y38" s="64">
        <v>0</v>
      </c>
      <c r="AA38" s="69">
        <f t="shared" si="13"/>
        <v>0</v>
      </c>
      <c r="AB38" s="69">
        <f t="shared" si="14"/>
        <v>0</v>
      </c>
      <c r="AC38" s="64">
        <f t="shared" si="5"/>
        <v>0</v>
      </c>
      <c r="AE38" s="69">
        <f t="shared" si="15"/>
        <v>0</v>
      </c>
      <c r="AF38" s="69">
        <f t="shared" si="10"/>
        <v>0</v>
      </c>
      <c r="AG38" s="69">
        <f t="shared" si="6"/>
        <v>0</v>
      </c>
      <c r="AH38" s="76">
        <v>0</v>
      </c>
      <c r="AI38" s="75">
        <v>0</v>
      </c>
      <c r="AJ38" s="12">
        <v>0</v>
      </c>
    </row>
    <row r="39" spans="1:36" hidden="1" x14ac:dyDescent="0.25">
      <c r="A39" s="6"/>
      <c r="B39" s="7"/>
      <c r="C39" s="39"/>
      <c r="D39" s="39"/>
      <c r="E39" s="39"/>
      <c r="F39" s="86"/>
      <c r="G39" s="39"/>
      <c r="H39" s="39"/>
      <c r="I39" s="13"/>
      <c r="J39" s="8">
        <f t="shared" si="0"/>
        <v>0</v>
      </c>
      <c r="K39" s="9">
        <f t="shared" si="1"/>
        <v>0</v>
      </c>
      <c r="L39" s="64">
        <f t="shared" si="12"/>
        <v>0</v>
      </c>
      <c r="M39" s="94"/>
      <c r="N39" s="94"/>
      <c r="O39" s="94"/>
      <c r="P39" s="94"/>
      <c r="Q39" s="94"/>
      <c r="R39" s="94"/>
      <c r="S39" s="60">
        <v>0</v>
      </c>
      <c r="T39" s="9">
        <v>0</v>
      </c>
      <c r="U39" s="64">
        <v>0</v>
      </c>
      <c r="W39" s="60">
        <v>0</v>
      </c>
      <c r="X39" s="9">
        <v>0</v>
      </c>
      <c r="Y39" s="64">
        <v>0</v>
      </c>
      <c r="AA39" s="69">
        <f t="shared" si="13"/>
        <v>0</v>
      </c>
      <c r="AB39" s="69">
        <f t="shared" si="14"/>
        <v>0</v>
      </c>
      <c r="AC39" s="64">
        <f t="shared" si="5"/>
        <v>0</v>
      </c>
      <c r="AE39" s="69">
        <f t="shared" si="15"/>
        <v>0</v>
      </c>
      <c r="AF39" s="69">
        <f t="shared" si="10"/>
        <v>0</v>
      </c>
      <c r="AG39" s="69">
        <f t="shared" si="6"/>
        <v>0</v>
      </c>
      <c r="AH39" s="76">
        <v>0</v>
      </c>
      <c r="AI39" s="75">
        <v>0</v>
      </c>
      <c r="AJ39" s="12">
        <v>0</v>
      </c>
    </row>
    <row r="40" spans="1:36" hidden="1" x14ac:dyDescent="0.25">
      <c r="A40" s="6"/>
      <c r="B40" s="7"/>
      <c r="C40" s="39"/>
      <c r="D40" s="39"/>
      <c r="E40" s="39"/>
      <c r="F40" s="86"/>
      <c r="G40" s="39"/>
      <c r="H40" s="39"/>
      <c r="I40" s="13"/>
      <c r="J40" s="8">
        <f t="shared" si="0"/>
        <v>0</v>
      </c>
      <c r="K40" s="9">
        <f t="shared" si="1"/>
        <v>0</v>
      </c>
      <c r="L40" s="64">
        <f t="shared" si="12"/>
        <v>0</v>
      </c>
      <c r="M40" s="94"/>
      <c r="N40" s="94"/>
      <c r="O40" s="94"/>
      <c r="P40" s="94"/>
      <c r="Q40" s="94"/>
      <c r="R40" s="94"/>
      <c r="S40" s="60">
        <v>0</v>
      </c>
      <c r="T40" s="9">
        <v>0</v>
      </c>
      <c r="U40" s="64">
        <v>0</v>
      </c>
      <c r="W40" s="60">
        <v>0</v>
      </c>
      <c r="X40" s="9">
        <v>0</v>
      </c>
      <c r="Y40" s="64">
        <v>0</v>
      </c>
      <c r="AA40" s="69">
        <f t="shared" si="13"/>
        <v>0</v>
      </c>
      <c r="AB40" s="69">
        <f t="shared" si="14"/>
        <v>0</v>
      </c>
      <c r="AC40" s="64">
        <f t="shared" si="5"/>
        <v>0</v>
      </c>
      <c r="AE40" s="69">
        <f t="shared" si="15"/>
        <v>0</v>
      </c>
      <c r="AF40" s="69">
        <f t="shared" si="10"/>
        <v>0</v>
      </c>
      <c r="AG40" s="69">
        <f t="shared" si="6"/>
        <v>0</v>
      </c>
      <c r="AH40" s="76">
        <v>0</v>
      </c>
      <c r="AI40" s="75">
        <v>0</v>
      </c>
      <c r="AJ40" s="12">
        <v>0</v>
      </c>
    </row>
    <row r="41" spans="1:36" hidden="1" x14ac:dyDescent="0.25">
      <c r="A41" s="6"/>
      <c r="B41" s="7"/>
      <c r="C41" s="39"/>
      <c r="D41" s="39"/>
      <c r="E41" s="39"/>
      <c r="F41" s="86"/>
      <c r="G41" s="39"/>
      <c r="H41" s="39"/>
      <c r="I41" s="13"/>
      <c r="J41" s="8">
        <f t="shared" si="0"/>
        <v>0</v>
      </c>
      <c r="K41" s="9">
        <f t="shared" si="1"/>
        <v>0</v>
      </c>
      <c r="L41" s="64">
        <f t="shared" si="12"/>
        <v>0</v>
      </c>
      <c r="M41" s="94"/>
      <c r="N41" s="94"/>
      <c r="O41" s="94"/>
      <c r="P41" s="94"/>
      <c r="Q41" s="94"/>
      <c r="R41" s="94"/>
      <c r="S41" s="60">
        <v>0</v>
      </c>
      <c r="T41" s="9">
        <v>0</v>
      </c>
      <c r="U41" s="64">
        <v>0</v>
      </c>
      <c r="W41" s="60">
        <v>0</v>
      </c>
      <c r="X41" s="9">
        <v>0</v>
      </c>
      <c r="Y41" s="64">
        <v>0</v>
      </c>
      <c r="AA41" s="69">
        <f t="shared" si="13"/>
        <v>0</v>
      </c>
      <c r="AB41" s="69">
        <f t="shared" si="14"/>
        <v>0</v>
      </c>
      <c r="AC41" s="64">
        <f t="shared" si="5"/>
        <v>0</v>
      </c>
      <c r="AE41" s="69">
        <f t="shared" si="15"/>
        <v>0</v>
      </c>
      <c r="AF41" s="69">
        <f t="shared" si="10"/>
        <v>0</v>
      </c>
      <c r="AG41" s="69">
        <f t="shared" si="6"/>
        <v>0</v>
      </c>
      <c r="AH41" s="76">
        <v>0</v>
      </c>
      <c r="AI41" s="75">
        <v>0</v>
      </c>
      <c r="AJ41" s="12">
        <v>0</v>
      </c>
    </row>
    <row r="42" spans="1:36" hidden="1" x14ac:dyDescent="0.25">
      <c r="A42" s="6"/>
      <c r="B42" s="7"/>
      <c r="C42" s="39"/>
      <c r="D42" s="39"/>
      <c r="E42" s="39"/>
      <c r="F42" s="86"/>
      <c r="G42" s="39"/>
      <c r="H42" s="39"/>
      <c r="I42" s="13"/>
      <c r="J42" s="8">
        <f t="shared" si="0"/>
        <v>0</v>
      </c>
      <c r="K42" s="9">
        <f t="shared" si="1"/>
        <v>0</v>
      </c>
      <c r="L42" s="64">
        <f t="shared" si="12"/>
        <v>0</v>
      </c>
      <c r="M42" s="94"/>
      <c r="N42" s="94"/>
      <c r="O42" s="94"/>
      <c r="P42" s="94"/>
      <c r="Q42" s="94"/>
      <c r="R42" s="94"/>
      <c r="S42" s="60">
        <v>0</v>
      </c>
      <c r="T42" s="9">
        <v>0</v>
      </c>
      <c r="U42" s="64">
        <v>0</v>
      </c>
      <c r="W42" s="60">
        <v>0</v>
      </c>
      <c r="X42" s="9">
        <v>0</v>
      </c>
      <c r="Y42" s="64">
        <v>0</v>
      </c>
      <c r="AA42" s="69">
        <f t="shared" si="13"/>
        <v>0</v>
      </c>
      <c r="AB42" s="69">
        <f t="shared" si="14"/>
        <v>0</v>
      </c>
      <c r="AC42" s="64">
        <f t="shared" si="5"/>
        <v>0</v>
      </c>
      <c r="AE42" s="69">
        <f t="shared" si="15"/>
        <v>0</v>
      </c>
      <c r="AF42" s="69">
        <f t="shared" si="10"/>
        <v>0</v>
      </c>
      <c r="AG42" s="69">
        <f t="shared" si="6"/>
        <v>0</v>
      </c>
      <c r="AH42" s="76">
        <v>0</v>
      </c>
      <c r="AI42" s="75">
        <v>0</v>
      </c>
      <c r="AJ42" s="12">
        <v>0</v>
      </c>
    </row>
    <row r="43" spans="1:36" hidden="1" x14ac:dyDescent="0.25">
      <c r="A43" s="6"/>
      <c r="B43" s="7"/>
      <c r="C43" s="39"/>
      <c r="D43" s="39"/>
      <c r="E43" s="39"/>
      <c r="F43" s="86"/>
      <c r="G43" s="39"/>
      <c r="H43" s="39"/>
      <c r="I43" s="13"/>
      <c r="J43" s="8">
        <f t="shared" si="0"/>
        <v>0</v>
      </c>
      <c r="K43" s="9">
        <f t="shared" si="1"/>
        <v>0</v>
      </c>
      <c r="L43" s="64">
        <f t="shared" si="12"/>
        <v>0</v>
      </c>
      <c r="M43" s="94"/>
      <c r="N43" s="94"/>
      <c r="O43" s="94"/>
      <c r="P43" s="94"/>
      <c r="Q43" s="94"/>
      <c r="R43" s="94"/>
      <c r="S43" s="60">
        <v>0</v>
      </c>
      <c r="T43" s="9">
        <v>0</v>
      </c>
      <c r="U43" s="64">
        <v>0</v>
      </c>
      <c r="W43" s="60">
        <v>0</v>
      </c>
      <c r="X43" s="9">
        <v>0</v>
      </c>
      <c r="Y43" s="64">
        <v>0</v>
      </c>
      <c r="AA43" s="69">
        <f t="shared" si="13"/>
        <v>0</v>
      </c>
      <c r="AB43" s="69">
        <f t="shared" si="14"/>
        <v>0</v>
      </c>
      <c r="AC43" s="64">
        <f t="shared" si="5"/>
        <v>0</v>
      </c>
      <c r="AE43" s="69">
        <f t="shared" si="15"/>
        <v>0</v>
      </c>
      <c r="AF43" s="69">
        <f t="shared" si="10"/>
        <v>0</v>
      </c>
      <c r="AG43" s="69">
        <f t="shared" si="6"/>
        <v>0</v>
      </c>
      <c r="AH43" s="76">
        <v>0</v>
      </c>
      <c r="AI43" s="75">
        <v>0</v>
      </c>
      <c r="AJ43" s="12">
        <v>0</v>
      </c>
    </row>
    <row r="44" spans="1:36" hidden="1" x14ac:dyDescent="0.25">
      <c r="A44" s="6"/>
      <c r="B44" s="7"/>
      <c r="C44" s="39"/>
      <c r="D44" s="39"/>
      <c r="E44" s="39"/>
      <c r="F44" s="86"/>
      <c r="G44" s="39"/>
      <c r="H44" s="39"/>
      <c r="I44" s="13"/>
      <c r="J44" s="8">
        <f t="shared" si="0"/>
        <v>0</v>
      </c>
      <c r="K44" s="9">
        <f t="shared" si="1"/>
        <v>0</v>
      </c>
      <c r="L44" s="64"/>
      <c r="M44" s="94"/>
      <c r="N44" s="94"/>
      <c r="O44" s="94"/>
      <c r="P44" s="94"/>
      <c r="Q44" s="94"/>
      <c r="R44" s="94"/>
      <c r="S44" s="60">
        <v>0</v>
      </c>
      <c r="T44" s="9">
        <v>0</v>
      </c>
      <c r="U44" s="64"/>
      <c r="W44" s="60">
        <v>0</v>
      </c>
      <c r="X44" s="9">
        <v>0</v>
      </c>
      <c r="Y44" s="64"/>
      <c r="AA44" s="69">
        <f t="shared" si="13"/>
        <v>0</v>
      </c>
      <c r="AB44" s="69">
        <f t="shared" si="14"/>
        <v>0</v>
      </c>
      <c r="AC44" s="64">
        <f t="shared" si="5"/>
        <v>0</v>
      </c>
      <c r="AE44" s="69">
        <f t="shared" si="15"/>
        <v>0</v>
      </c>
      <c r="AF44" s="69">
        <f t="shared" si="10"/>
        <v>0</v>
      </c>
      <c r="AG44" s="69">
        <f t="shared" si="6"/>
        <v>0</v>
      </c>
      <c r="AH44" s="76">
        <v>0</v>
      </c>
      <c r="AI44" s="75">
        <v>0</v>
      </c>
    </row>
    <row r="45" spans="1:36" hidden="1" x14ac:dyDescent="0.25">
      <c r="A45" s="6"/>
      <c r="B45" s="7"/>
      <c r="C45" s="39"/>
      <c r="D45" s="39"/>
      <c r="E45" s="39"/>
      <c r="F45" s="86"/>
      <c r="G45" s="39"/>
      <c r="H45" s="39"/>
      <c r="I45" s="13"/>
      <c r="J45" s="8">
        <f t="shared" si="0"/>
        <v>0</v>
      </c>
      <c r="K45" s="9">
        <f t="shared" si="1"/>
        <v>0</v>
      </c>
      <c r="L45" s="64"/>
      <c r="M45" s="94"/>
      <c r="N45" s="94"/>
      <c r="O45" s="94"/>
      <c r="P45" s="94"/>
      <c r="Q45" s="94"/>
      <c r="R45" s="94"/>
      <c r="S45" s="60">
        <v>0</v>
      </c>
      <c r="T45" s="61">
        <v>0</v>
      </c>
      <c r="U45" s="64"/>
      <c r="W45" s="60">
        <v>0</v>
      </c>
      <c r="X45" s="61">
        <v>0</v>
      </c>
      <c r="Y45" s="64"/>
      <c r="AA45" s="69">
        <f t="shared" si="13"/>
        <v>0</v>
      </c>
      <c r="AB45" s="69">
        <f t="shared" si="14"/>
        <v>0</v>
      </c>
      <c r="AC45" s="64">
        <f t="shared" si="5"/>
        <v>0</v>
      </c>
      <c r="AE45" s="69">
        <f t="shared" si="15"/>
        <v>0</v>
      </c>
      <c r="AF45" s="69">
        <f t="shared" si="10"/>
        <v>0</v>
      </c>
      <c r="AG45" s="69">
        <f t="shared" si="6"/>
        <v>0</v>
      </c>
      <c r="AH45" s="77">
        <v>0</v>
      </c>
      <c r="AI45" s="75">
        <v>0</v>
      </c>
    </row>
    <row r="46" spans="1:36" ht="12" thickBot="1" x14ac:dyDescent="0.3">
      <c r="A46" s="14" t="s">
        <v>8</v>
      </c>
      <c r="B46" s="15"/>
      <c r="C46" s="42"/>
      <c r="D46" s="42"/>
      <c r="E46" s="42"/>
      <c r="F46" s="88"/>
      <c r="G46" s="42"/>
      <c r="H46" s="42"/>
      <c r="I46" s="17"/>
      <c r="J46" s="16">
        <f>SUM(J8:J45)</f>
        <v>53999000</v>
      </c>
      <c r="K46" s="17">
        <f>SUM(K8:K45)</f>
        <v>2453000</v>
      </c>
      <c r="L46" s="59">
        <f>SUM(L8:L45)</f>
        <v>56390000</v>
      </c>
      <c r="M46" s="97"/>
      <c r="N46" s="97"/>
      <c r="O46" s="97"/>
      <c r="P46" s="97"/>
      <c r="Q46" s="97"/>
      <c r="R46" s="97"/>
      <c r="S46" s="16">
        <v>52818000</v>
      </c>
      <c r="T46" s="17">
        <v>2410000</v>
      </c>
      <c r="U46" s="59">
        <v>55168000</v>
      </c>
      <c r="V46" s="59">
        <f>SUM(V8:V45)</f>
        <v>0</v>
      </c>
      <c r="W46" s="59">
        <v>52818000</v>
      </c>
      <c r="X46" s="59">
        <v>2410000</v>
      </c>
      <c r="Y46" s="59">
        <v>55168000</v>
      </c>
      <c r="Z46" s="59">
        <f t="shared" ref="Z46:AJ46" si="16">SUM(Z8:Z45)</f>
        <v>0</v>
      </c>
      <c r="AA46" s="59">
        <f t="shared" si="16"/>
        <v>1179000</v>
      </c>
      <c r="AB46" s="59">
        <f t="shared" si="16"/>
        <v>43000</v>
      </c>
      <c r="AC46" s="59">
        <f t="shared" si="16"/>
        <v>1222000</v>
      </c>
      <c r="AD46" s="59">
        <f t="shared" si="16"/>
        <v>0</v>
      </c>
      <c r="AE46" s="59">
        <f t="shared" si="16"/>
        <v>0</v>
      </c>
      <c r="AF46" s="59">
        <f t="shared" si="16"/>
        <v>0</v>
      </c>
      <c r="AG46" s="59">
        <f t="shared" si="16"/>
        <v>0</v>
      </c>
      <c r="AH46" s="59">
        <f t="shared" si="16"/>
        <v>62815000</v>
      </c>
      <c r="AI46" s="59">
        <f t="shared" si="16"/>
        <v>6360000</v>
      </c>
      <c r="AJ46" s="59">
        <f t="shared" si="16"/>
        <v>69175000</v>
      </c>
    </row>
    <row r="47" spans="1:36" ht="12" thickTop="1" x14ac:dyDescent="0.25">
      <c r="A47" s="18"/>
      <c r="B47" s="19"/>
      <c r="C47" s="43"/>
      <c r="D47" s="43"/>
      <c r="E47" s="43"/>
      <c r="F47" s="89"/>
      <c r="G47" s="43"/>
      <c r="H47" s="43"/>
      <c r="I47" s="10"/>
      <c r="J47" s="11"/>
      <c r="K47" s="10"/>
      <c r="L47" s="66"/>
      <c r="M47" s="110"/>
      <c r="N47" s="110"/>
      <c r="O47" s="110"/>
      <c r="P47" s="110"/>
      <c r="Q47" s="110"/>
      <c r="R47" s="110"/>
      <c r="S47" s="55"/>
      <c r="T47" s="56"/>
      <c r="U47" s="68"/>
      <c r="AH47" s="56"/>
      <c r="AI47" s="78"/>
      <c r="AJ47" s="78"/>
    </row>
    <row r="48" spans="1:36" s="2" customFormat="1" x14ac:dyDescent="0.25">
      <c r="A48" s="4" t="s">
        <v>9</v>
      </c>
      <c r="B48" s="5"/>
      <c r="C48" s="38"/>
      <c r="D48" s="38"/>
      <c r="E48" s="38"/>
      <c r="F48" s="85" t="s">
        <v>119</v>
      </c>
      <c r="G48" s="38"/>
      <c r="H48" s="38"/>
      <c r="I48" s="5"/>
      <c r="J48" s="4"/>
      <c r="K48" s="5"/>
      <c r="L48" s="63"/>
      <c r="M48" s="96"/>
      <c r="N48" s="96"/>
      <c r="O48" s="96"/>
      <c r="P48" s="96"/>
      <c r="Q48" s="96"/>
      <c r="R48" s="96"/>
      <c r="S48" s="52"/>
      <c r="T48" s="53"/>
      <c r="U48" s="54"/>
      <c r="W48" s="52"/>
      <c r="X48" s="53"/>
      <c r="Y48" s="54"/>
      <c r="AA48" s="52"/>
      <c r="AH48" s="53"/>
      <c r="AI48" s="53"/>
      <c r="AJ48" s="53"/>
    </row>
    <row r="49" spans="1:36" s="2" customFormat="1" x14ac:dyDescent="0.25">
      <c r="A49" s="4"/>
      <c r="B49" s="47"/>
      <c r="C49" s="48"/>
      <c r="D49" s="48"/>
      <c r="E49" s="48"/>
      <c r="F49" s="90"/>
      <c r="G49" s="38"/>
      <c r="H49" s="38"/>
      <c r="I49" s="5"/>
      <c r="J49" s="4"/>
      <c r="K49" s="5"/>
      <c r="L49" s="63"/>
      <c r="M49" s="96"/>
      <c r="N49" s="96"/>
      <c r="O49" s="96"/>
      <c r="P49" s="96"/>
      <c r="Q49" s="96"/>
      <c r="R49" s="96"/>
      <c r="S49" s="8"/>
      <c r="T49" s="53"/>
      <c r="U49" s="54"/>
      <c r="W49" s="8"/>
      <c r="X49" s="53"/>
      <c r="Y49" s="63"/>
      <c r="AA49" s="8"/>
      <c r="AH49" s="53"/>
      <c r="AI49" s="53"/>
      <c r="AJ49" s="53"/>
    </row>
    <row r="50" spans="1:36" x14ac:dyDescent="0.25">
      <c r="A50" s="102" t="s">
        <v>149</v>
      </c>
      <c r="B50" s="7" t="s">
        <v>69</v>
      </c>
      <c r="C50" s="39" t="s">
        <v>82</v>
      </c>
      <c r="D50" s="39" t="s">
        <v>44</v>
      </c>
      <c r="E50" s="39" t="s">
        <v>155</v>
      </c>
      <c r="F50" s="86" t="s">
        <v>112</v>
      </c>
      <c r="G50" s="45">
        <v>43403</v>
      </c>
      <c r="H50" s="45">
        <v>43403</v>
      </c>
      <c r="I50" s="9"/>
      <c r="J50" s="8">
        <f t="shared" ref="J50:J71" si="17">ROUNDUP(S50*ign/igo,-3)</f>
        <v>2122000</v>
      </c>
      <c r="K50" s="9">
        <f t="shared" ref="K50:K71" si="18">ROUNDUP(T50*iin/iio,-3)</f>
        <v>208000</v>
      </c>
      <c r="L50" s="64">
        <f t="shared" ref="L50:L70" si="19">SUM(J50:K50)</f>
        <v>2330000</v>
      </c>
      <c r="M50" s="108" t="s">
        <v>134</v>
      </c>
      <c r="N50" s="108" t="s">
        <v>140</v>
      </c>
      <c r="O50" s="108" t="s">
        <v>140</v>
      </c>
      <c r="P50" s="108" t="s">
        <v>134</v>
      </c>
      <c r="Q50" s="108" t="s">
        <v>135</v>
      </c>
      <c r="R50" s="108" t="s">
        <v>135</v>
      </c>
      <c r="S50" s="60">
        <v>2075000</v>
      </c>
      <c r="T50" s="9">
        <v>204000</v>
      </c>
      <c r="U50" s="64">
        <v>2279000</v>
      </c>
      <c r="W50" s="60">
        <v>2075000</v>
      </c>
      <c r="X50" s="9">
        <v>204000</v>
      </c>
      <c r="Y50" s="64">
        <v>2279000</v>
      </c>
      <c r="AA50" s="60">
        <f t="shared" ref="AA50:AA71" si="20">J50-S50</f>
        <v>47000</v>
      </c>
      <c r="AB50" s="9">
        <f t="shared" ref="AB50:AB71" si="21">K50-T50</f>
        <v>4000</v>
      </c>
      <c r="AC50" s="9">
        <f t="shared" ref="AC50:AC71" si="22">SUM(AA50:AB50)</f>
        <v>51000</v>
      </c>
      <c r="AE50" s="9">
        <f t="shared" ref="AE50:AE71" si="23">S50-W50</f>
        <v>0</v>
      </c>
      <c r="AF50" s="9">
        <f t="shared" ref="AF50:AF71" si="24">T50-X50</f>
        <v>0</v>
      </c>
      <c r="AG50" s="44">
        <f t="shared" ref="AG50:AG71" si="25">SUM(AE50:AF50)</f>
        <v>0</v>
      </c>
      <c r="AH50" s="79">
        <v>2261000</v>
      </c>
      <c r="AI50" s="79">
        <v>569000</v>
      </c>
      <c r="AJ50" s="81">
        <f>AH50+AI50</f>
        <v>2830000</v>
      </c>
    </row>
    <row r="51" spans="1:36" x14ac:dyDescent="0.25">
      <c r="A51" s="101" t="s">
        <v>150</v>
      </c>
      <c r="B51" s="7" t="s">
        <v>70</v>
      </c>
      <c r="C51" s="39" t="s">
        <v>83</v>
      </c>
      <c r="D51" s="39" t="s">
        <v>44</v>
      </c>
      <c r="E51" s="39" t="s">
        <v>92</v>
      </c>
      <c r="F51" s="86" t="s">
        <v>112</v>
      </c>
      <c r="G51" s="45">
        <v>43403</v>
      </c>
      <c r="H51" s="45">
        <v>43403</v>
      </c>
      <c r="I51" s="9"/>
      <c r="J51" s="8">
        <f t="shared" ref="J51:J66" si="26">ROUNDUP(S51*ign/igo,-3)</f>
        <v>1462000</v>
      </c>
      <c r="K51" s="9">
        <f t="shared" ref="K51:K66" si="27">ROUNDUP(T51*iin/iio,-3)</f>
        <v>168000</v>
      </c>
      <c r="L51" s="64">
        <f t="shared" si="19"/>
        <v>1630000</v>
      </c>
      <c r="M51" s="108" t="s">
        <v>134</v>
      </c>
      <c r="N51" s="108" t="s">
        <v>153</v>
      </c>
      <c r="O51" s="108" t="s">
        <v>136</v>
      </c>
      <c r="P51" s="108" t="s">
        <v>134</v>
      </c>
      <c r="Q51" s="108" t="s">
        <v>135</v>
      </c>
      <c r="R51" s="108"/>
      <c r="S51" s="60">
        <v>1430000</v>
      </c>
      <c r="T51" s="9">
        <v>165000</v>
      </c>
      <c r="U51" s="64">
        <v>1595000</v>
      </c>
      <c r="W51" s="60">
        <v>1430000</v>
      </c>
      <c r="X51" s="9">
        <v>165000</v>
      </c>
      <c r="Y51" s="64">
        <v>1595000</v>
      </c>
      <c r="AA51" s="60">
        <f t="shared" si="20"/>
        <v>32000</v>
      </c>
      <c r="AB51" s="9">
        <f t="shared" si="21"/>
        <v>3000</v>
      </c>
      <c r="AC51" s="9">
        <f t="shared" si="22"/>
        <v>35000</v>
      </c>
      <c r="AE51" s="9">
        <f t="shared" si="23"/>
        <v>0</v>
      </c>
      <c r="AF51" s="9">
        <f t="shared" si="24"/>
        <v>0</v>
      </c>
      <c r="AG51" s="44">
        <f t="shared" si="25"/>
        <v>0</v>
      </c>
      <c r="AH51" s="79">
        <v>1462000</v>
      </c>
      <c r="AI51" s="79">
        <v>168000</v>
      </c>
      <c r="AJ51" s="81">
        <f t="shared" ref="AJ51:AJ65" si="28">AH51+AI51</f>
        <v>1630000</v>
      </c>
    </row>
    <row r="52" spans="1:36" x14ac:dyDescent="0.25">
      <c r="A52" s="102" t="s">
        <v>149</v>
      </c>
      <c r="B52" s="7" t="s">
        <v>71</v>
      </c>
      <c r="C52" s="39" t="s">
        <v>84</v>
      </c>
      <c r="D52" s="39" t="s">
        <v>44</v>
      </c>
      <c r="E52" s="39" t="s">
        <v>93</v>
      </c>
      <c r="F52" s="86" t="s">
        <v>112</v>
      </c>
      <c r="G52" s="45">
        <v>43403</v>
      </c>
      <c r="H52" s="45">
        <v>43403</v>
      </c>
      <c r="I52" s="9" t="s">
        <v>157</v>
      </c>
      <c r="J52" s="8">
        <f t="shared" si="26"/>
        <v>3362000</v>
      </c>
      <c r="K52" s="9">
        <f t="shared" si="27"/>
        <v>398000</v>
      </c>
      <c r="L52" s="64">
        <f t="shared" si="19"/>
        <v>3760000</v>
      </c>
      <c r="M52" s="108" t="s">
        <v>134</v>
      </c>
      <c r="N52" s="108" t="s">
        <v>140</v>
      </c>
      <c r="O52" s="108" t="s">
        <v>140</v>
      </c>
      <c r="P52" s="108" t="s">
        <v>134</v>
      </c>
      <c r="Q52" s="108" t="s">
        <v>135</v>
      </c>
      <c r="R52" s="108" t="s">
        <v>135</v>
      </c>
      <c r="S52" s="60">
        <v>3288000</v>
      </c>
      <c r="T52" s="9">
        <v>391000</v>
      </c>
      <c r="U52" s="64">
        <v>3679000</v>
      </c>
      <c r="W52" s="60">
        <v>3288000</v>
      </c>
      <c r="X52" s="9">
        <v>391000</v>
      </c>
      <c r="Y52" s="64">
        <v>3679000</v>
      </c>
      <c r="AA52" s="60">
        <f t="shared" si="20"/>
        <v>74000</v>
      </c>
      <c r="AB52" s="9">
        <f t="shared" si="21"/>
        <v>7000</v>
      </c>
      <c r="AC52" s="9">
        <f t="shared" si="22"/>
        <v>81000</v>
      </c>
      <c r="AE52" s="9">
        <f t="shared" si="23"/>
        <v>0</v>
      </c>
      <c r="AF52" s="9">
        <f t="shared" si="24"/>
        <v>0</v>
      </c>
      <c r="AG52" s="44">
        <f t="shared" si="25"/>
        <v>0</v>
      </c>
      <c r="AH52" s="79">
        <v>4859000</v>
      </c>
      <c r="AI52" s="79">
        <v>1124000</v>
      </c>
      <c r="AJ52" s="81">
        <f t="shared" si="28"/>
        <v>5983000</v>
      </c>
    </row>
    <row r="53" spans="1:36" x14ac:dyDescent="0.25">
      <c r="A53" s="102" t="s">
        <v>149</v>
      </c>
      <c r="B53" s="7" t="s">
        <v>71</v>
      </c>
      <c r="C53" s="39" t="s">
        <v>84</v>
      </c>
      <c r="D53" s="39" t="s">
        <v>44</v>
      </c>
      <c r="E53" s="39" t="s">
        <v>94</v>
      </c>
      <c r="F53" s="86" t="s">
        <v>112</v>
      </c>
      <c r="G53" s="45">
        <v>43403</v>
      </c>
      <c r="H53" s="45">
        <v>43403</v>
      </c>
      <c r="I53" s="9"/>
      <c r="J53" s="8">
        <f t="shared" si="26"/>
        <v>166000</v>
      </c>
      <c r="K53" s="9">
        <f t="shared" si="27"/>
        <v>13000</v>
      </c>
      <c r="L53" s="64">
        <f t="shared" si="19"/>
        <v>179000</v>
      </c>
      <c r="M53" s="108" t="s">
        <v>134</v>
      </c>
      <c r="N53" s="108" t="s">
        <v>140</v>
      </c>
      <c r="O53" s="108" t="s">
        <v>140</v>
      </c>
      <c r="P53" s="108" t="s">
        <v>134</v>
      </c>
      <c r="Q53" s="108" t="s">
        <v>134</v>
      </c>
      <c r="R53" s="108" t="s">
        <v>134</v>
      </c>
      <c r="S53" s="60">
        <v>162000</v>
      </c>
      <c r="T53" s="9">
        <v>12000</v>
      </c>
      <c r="U53" s="64">
        <v>174000</v>
      </c>
      <c r="W53" s="60">
        <v>162000</v>
      </c>
      <c r="X53" s="9">
        <v>12000</v>
      </c>
      <c r="Y53" s="64">
        <v>174000</v>
      </c>
      <c r="AA53" s="60">
        <f t="shared" si="20"/>
        <v>4000</v>
      </c>
      <c r="AB53" s="9">
        <f t="shared" si="21"/>
        <v>1000</v>
      </c>
      <c r="AC53" s="9">
        <f t="shared" si="22"/>
        <v>5000</v>
      </c>
      <c r="AE53" s="9">
        <f t="shared" si="23"/>
        <v>0</v>
      </c>
      <c r="AF53" s="9">
        <f t="shared" si="24"/>
        <v>0</v>
      </c>
      <c r="AG53" s="44">
        <f t="shared" si="25"/>
        <v>0</v>
      </c>
      <c r="AH53" s="79"/>
      <c r="AI53" s="79"/>
      <c r="AJ53" s="81">
        <f t="shared" si="28"/>
        <v>0</v>
      </c>
    </row>
    <row r="54" spans="1:36" x14ac:dyDescent="0.25">
      <c r="A54" s="103" t="s">
        <v>156</v>
      </c>
      <c r="B54" s="7" t="s">
        <v>72</v>
      </c>
      <c r="C54" s="39" t="s">
        <v>33</v>
      </c>
      <c r="D54" s="39" t="s">
        <v>44</v>
      </c>
      <c r="E54" s="39" t="s">
        <v>95</v>
      </c>
      <c r="F54" s="86" t="s">
        <v>112</v>
      </c>
      <c r="G54" s="45">
        <v>43403</v>
      </c>
      <c r="H54" s="45">
        <v>43403</v>
      </c>
      <c r="I54" s="9"/>
      <c r="J54" s="8">
        <f t="shared" si="26"/>
        <v>14363000</v>
      </c>
      <c r="K54" s="9">
        <f t="shared" si="27"/>
        <v>1253000</v>
      </c>
      <c r="L54" s="64">
        <f t="shared" si="19"/>
        <v>15616000</v>
      </c>
      <c r="M54" s="108" t="s">
        <v>134</v>
      </c>
      <c r="N54" s="108" t="s">
        <v>136</v>
      </c>
      <c r="O54" s="108" t="s">
        <v>136</v>
      </c>
      <c r="P54" s="108" t="s">
        <v>134</v>
      </c>
      <c r="Q54" s="108" t="s">
        <v>135</v>
      </c>
      <c r="R54" s="108" t="s">
        <v>135</v>
      </c>
      <c r="S54" s="60">
        <v>14050000</v>
      </c>
      <c r="T54" s="9">
        <v>1232000</v>
      </c>
      <c r="U54" s="64">
        <v>15282000</v>
      </c>
      <c r="W54" s="60">
        <v>14050000</v>
      </c>
      <c r="X54" s="9">
        <v>1232000</v>
      </c>
      <c r="Y54" s="64">
        <v>15282000</v>
      </c>
      <c r="AA54" s="60">
        <f t="shared" si="20"/>
        <v>313000</v>
      </c>
      <c r="AB54" s="9">
        <f t="shared" si="21"/>
        <v>21000</v>
      </c>
      <c r="AC54" s="9">
        <f t="shared" si="22"/>
        <v>334000</v>
      </c>
      <c r="AE54" s="9">
        <f t="shared" si="23"/>
        <v>0</v>
      </c>
      <c r="AF54" s="9">
        <f t="shared" si="24"/>
        <v>0</v>
      </c>
      <c r="AG54" s="44">
        <f t="shared" si="25"/>
        <v>0</v>
      </c>
      <c r="AH54" s="79">
        <v>18951000</v>
      </c>
      <c r="AI54" s="79">
        <v>4876000</v>
      </c>
      <c r="AJ54" s="81">
        <f t="shared" si="28"/>
        <v>23827000</v>
      </c>
    </row>
    <row r="55" spans="1:36" x14ac:dyDescent="0.25">
      <c r="A55" s="101"/>
      <c r="B55" s="7" t="s">
        <v>73</v>
      </c>
      <c r="C55" s="39" t="s">
        <v>85</v>
      </c>
      <c r="D55" s="39" t="s">
        <v>44</v>
      </c>
      <c r="E55" s="39" t="s">
        <v>96</v>
      </c>
      <c r="F55" s="86" t="s">
        <v>112</v>
      </c>
      <c r="G55" s="45">
        <v>43403</v>
      </c>
      <c r="H55" s="45">
        <v>43403</v>
      </c>
      <c r="I55" s="9" t="s">
        <v>158</v>
      </c>
      <c r="J55" s="8">
        <f t="shared" si="26"/>
        <v>3103000</v>
      </c>
      <c r="K55" s="9">
        <f t="shared" si="27"/>
        <v>241000</v>
      </c>
      <c r="L55" s="64">
        <f t="shared" si="19"/>
        <v>3344000</v>
      </c>
      <c r="M55" s="108"/>
      <c r="N55" s="108"/>
      <c r="O55" s="108"/>
      <c r="P55" s="108" t="s">
        <v>134</v>
      </c>
      <c r="Q55" s="108"/>
      <c r="R55" s="108"/>
      <c r="S55" s="60">
        <v>3035000</v>
      </c>
      <c r="T55" s="9">
        <v>237000</v>
      </c>
      <c r="U55" s="64">
        <v>3272000</v>
      </c>
      <c r="W55" s="60">
        <v>3035000</v>
      </c>
      <c r="X55" s="9">
        <v>237000</v>
      </c>
      <c r="Y55" s="64">
        <v>3272000</v>
      </c>
      <c r="AA55" s="60">
        <f t="shared" si="20"/>
        <v>68000</v>
      </c>
      <c r="AB55" s="9">
        <f t="shared" si="21"/>
        <v>4000</v>
      </c>
      <c r="AC55" s="9">
        <f t="shared" si="22"/>
        <v>72000</v>
      </c>
      <c r="AE55" s="9">
        <f t="shared" si="23"/>
        <v>0</v>
      </c>
      <c r="AF55" s="9">
        <f t="shared" si="24"/>
        <v>0</v>
      </c>
      <c r="AG55" s="44">
        <f t="shared" si="25"/>
        <v>0</v>
      </c>
      <c r="AH55" s="79">
        <v>3103000</v>
      </c>
      <c r="AI55" s="79">
        <v>463000</v>
      </c>
      <c r="AJ55" s="81">
        <f t="shared" si="28"/>
        <v>3566000</v>
      </c>
    </row>
    <row r="56" spans="1:36" x14ac:dyDescent="0.25">
      <c r="A56" s="101"/>
      <c r="B56" s="7" t="s">
        <v>74</v>
      </c>
      <c r="C56" s="39" t="s">
        <v>86</v>
      </c>
      <c r="D56" s="39" t="s">
        <v>44</v>
      </c>
      <c r="E56" s="40" t="s">
        <v>165</v>
      </c>
      <c r="F56" s="86" t="s">
        <v>112</v>
      </c>
      <c r="G56" s="45">
        <v>43403</v>
      </c>
      <c r="H56" s="45">
        <v>43403</v>
      </c>
      <c r="I56" s="100" t="s">
        <v>144</v>
      </c>
      <c r="J56" s="8">
        <f t="shared" si="26"/>
        <v>2100000</v>
      </c>
      <c r="K56" s="9">
        <f t="shared" si="27"/>
        <v>231000</v>
      </c>
      <c r="L56" s="64">
        <f t="shared" si="19"/>
        <v>2331000</v>
      </c>
      <c r="M56" s="108"/>
      <c r="N56" s="108"/>
      <c r="O56" s="108"/>
      <c r="P56" s="108" t="s">
        <v>134</v>
      </c>
      <c r="Q56" s="108"/>
      <c r="R56" s="108"/>
      <c r="S56" s="60">
        <v>2054000</v>
      </c>
      <c r="T56" s="9">
        <v>227000</v>
      </c>
      <c r="U56" s="64">
        <v>2281000</v>
      </c>
      <c r="W56" s="60">
        <v>2054000</v>
      </c>
      <c r="X56" s="9">
        <v>227000</v>
      </c>
      <c r="Y56" s="64">
        <v>2281000</v>
      </c>
      <c r="AA56" s="60">
        <f t="shared" si="20"/>
        <v>46000</v>
      </c>
      <c r="AB56" s="9">
        <f t="shared" si="21"/>
        <v>4000</v>
      </c>
      <c r="AC56" s="9">
        <f t="shared" si="22"/>
        <v>50000</v>
      </c>
      <c r="AE56" s="9">
        <f t="shared" si="23"/>
        <v>0</v>
      </c>
      <c r="AF56" s="9">
        <f t="shared" si="24"/>
        <v>0</v>
      </c>
      <c r="AG56" s="44">
        <f t="shared" si="25"/>
        <v>0</v>
      </c>
      <c r="AH56" s="79">
        <v>2412000</v>
      </c>
      <c r="AI56" s="79">
        <v>522000</v>
      </c>
      <c r="AJ56" s="81">
        <f t="shared" si="28"/>
        <v>2934000</v>
      </c>
    </row>
    <row r="57" spans="1:36" ht="23" x14ac:dyDescent="0.25">
      <c r="A57" s="102" t="s">
        <v>149</v>
      </c>
      <c r="B57" s="7" t="s">
        <v>75</v>
      </c>
      <c r="C57" s="39" t="s">
        <v>36</v>
      </c>
      <c r="D57" s="39" t="s">
        <v>44</v>
      </c>
      <c r="E57" s="39" t="s">
        <v>97</v>
      </c>
      <c r="F57" s="86" t="s">
        <v>112</v>
      </c>
      <c r="G57" s="45">
        <v>43403</v>
      </c>
      <c r="H57" s="45">
        <v>43403</v>
      </c>
      <c r="I57" s="9"/>
      <c r="J57" s="8">
        <f t="shared" si="26"/>
        <v>4694000</v>
      </c>
      <c r="K57" s="9">
        <f t="shared" si="27"/>
        <v>239000</v>
      </c>
      <c r="L57" s="64">
        <f t="shared" si="19"/>
        <v>4933000</v>
      </c>
      <c r="M57" s="108" t="s">
        <v>134</v>
      </c>
      <c r="N57" s="108" t="s">
        <v>140</v>
      </c>
      <c r="O57" s="108" t="s">
        <v>140</v>
      </c>
      <c r="P57" s="108" t="s">
        <v>134</v>
      </c>
      <c r="Q57" s="108" t="s">
        <v>135</v>
      </c>
      <c r="R57" s="108" t="s">
        <v>135</v>
      </c>
      <c r="S57" s="60">
        <v>4591000</v>
      </c>
      <c r="T57" s="9">
        <v>235000</v>
      </c>
      <c r="U57" s="64">
        <v>4826000</v>
      </c>
      <c r="W57" s="60">
        <v>4591000</v>
      </c>
      <c r="X57" s="9">
        <v>235000</v>
      </c>
      <c r="Y57" s="64">
        <v>4826000</v>
      </c>
      <c r="AA57" s="60">
        <f t="shared" si="20"/>
        <v>103000</v>
      </c>
      <c r="AB57" s="9">
        <f t="shared" si="21"/>
        <v>4000</v>
      </c>
      <c r="AC57" s="9">
        <f t="shared" si="22"/>
        <v>107000</v>
      </c>
      <c r="AE57" s="9">
        <f t="shared" si="23"/>
        <v>0</v>
      </c>
      <c r="AF57" s="9">
        <f t="shared" si="24"/>
        <v>0</v>
      </c>
      <c r="AG57" s="44">
        <f t="shared" si="25"/>
        <v>0</v>
      </c>
      <c r="AH57" s="79">
        <v>4694000</v>
      </c>
      <c r="AI57" s="79">
        <v>1183000</v>
      </c>
      <c r="AJ57" s="81">
        <f t="shared" si="28"/>
        <v>5877000</v>
      </c>
    </row>
    <row r="58" spans="1:36" x14ac:dyDescent="0.25">
      <c r="A58" s="101" t="s">
        <v>150</v>
      </c>
      <c r="B58" s="7" t="s">
        <v>76</v>
      </c>
      <c r="C58" s="39" t="s">
        <v>87</v>
      </c>
      <c r="D58" s="39" t="s">
        <v>44</v>
      </c>
      <c r="E58" s="39" t="s">
        <v>98</v>
      </c>
      <c r="F58" s="86" t="s">
        <v>112</v>
      </c>
      <c r="G58" s="45">
        <v>43403</v>
      </c>
      <c r="H58" s="45">
        <v>43403</v>
      </c>
      <c r="I58" s="9"/>
      <c r="J58" s="8">
        <f t="shared" si="26"/>
        <v>1722000</v>
      </c>
      <c r="K58" s="9">
        <f t="shared" si="27"/>
        <v>335000</v>
      </c>
      <c r="L58" s="64">
        <f t="shared" si="19"/>
        <v>2057000</v>
      </c>
      <c r="M58" s="108" t="s">
        <v>134</v>
      </c>
      <c r="N58" s="108" t="s">
        <v>135</v>
      </c>
      <c r="O58" s="108" t="s">
        <v>136</v>
      </c>
      <c r="P58" s="108" t="s">
        <v>134</v>
      </c>
      <c r="Q58" s="108" t="s">
        <v>135</v>
      </c>
      <c r="R58" s="108" t="s">
        <v>135</v>
      </c>
      <c r="S58" s="60">
        <v>1684000</v>
      </c>
      <c r="T58" s="9">
        <v>329000</v>
      </c>
      <c r="U58" s="64">
        <v>2013000</v>
      </c>
      <c r="W58" s="60">
        <v>1684000</v>
      </c>
      <c r="X58" s="9">
        <v>329000</v>
      </c>
      <c r="Y58" s="64">
        <v>2013000</v>
      </c>
      <c r="AA58" s="60">
        <f t="shared" si="20"/>
        <v>38000</v>
      </c>
      <c r="AB58" s="9">
        <f t="shared" si="21"/>
        <v>6000</v>
      </c>
      <c r="AC58" s="9">
        <f t="shared" si="22"/>
        <v>44000</v>
      </c>
      <c r="AE58" s="9">
        <f t="shared" si="23"/>
        <v>0</v>
      </c>
      <c r="AF58" s="9">
        <f t="shared" si="24"/>
        <v>0</v>
      </c>
      <c r="AG58" s="44">
        <f t="shared" si="25"/>
        <v>0</v>
      </c>
      <c r="AH58" s="79">
        <v>2667000</v>
      </c>
      <c r="AI58" s="79">
        <v>853000</v>
      </c>
      <c r="AJ58" s="81">
        <f t="shared" si="28"/>
        <v>3520000</v>
      </c>
    </row>
    <row r="59" spans="1:36" x14ac:dyDescent="0.25">
      <c r="A59" s="101" t="s">
        <v>150</v>
      </c>
      <c r="B59" s="7" t="s">
        <v>151</v>
      </c>
      <c r="C59" s="39" t="s">
        <v>87</v>
      </c>
      <c r="D59" s="39" t="s">
        <v>44</v>
      </c>
      <c r="E59" s="39" t="s">
        <v>152</v>
      </c>
      <c r="F59" s="86" t="s">
        <v>112</v>
      </c>
      <c r="G59" s="45">
        <v>43403</v>
      </c>
      <c r="H59" s="45">
        <v>43403</v>
      </c>
      <c r="I59" s="9"/>
      <c r="J59" s="8">
        <f t="shared" si="26"/>
        <v>523000</v>
      </c>
      <c r="K59" s="9">
        <f t="shared" si="27"/>
        <v>0</v>
      </c>
      <c r="L59" s="64">
        <f t="shared" si="19"/>
        <v>523000</v>
      </c>
      <c r="M59" s="108" t="s">
        <v>134</v>
      </c>
      <c r="N59" s="108" t="s">
        <v>140</v>
      </c>
      <c r="O59" s="108" t="s">
        <v>135</v>
      </c>
      <c r="P59" s="108" t="s">
        <v>134</v>
      </c>
      <c r="Q59" s="108" t="s">
        <v>134</v>
      </c>
      <c r="R59" s="108" t="s">
        <v>134</v>
      </c>
      <c r="S59" s="60">
        <v>511000</v>
      </c>
      <c r="T59" s="9">
        <v>0</v>
      </c>
      <c r="U59" s="64">
        <v>511000</v>
      </c>
      <c r="W59" s="60">
        <v>511000</v>
      </c>
      <c r="X59" s="9">
        <v>0</v>
      </c>
      <c r="Y59" s="64">
        <v>511000</v>
      </c>
      <c r="AA59" s="60">
        <f t="shared" si="20"/>
        <v>12000</v>
      </c>
      <c r="AB59" s="9">
        <f t="shared" si="21"/>
        <v>0</v>
      </c>
      <c r="AC59" s="9">
        <f t="shared" si="22"/>
        <v>12000</v>
      </c>
      <c r="AE59" s="9">
        <f t="shared" si="23"/>
        <v>0</v>
      </c>
      <c r="AF59" s="9">
        <f t="shared" si="24"/>
        <v>0</v>
      </c>
      <c r="AG59" s="44">
        <f t="shared" si="25"/>
        <v>0</v>
      </c>
      <c r="AH59" s="79"/>
      <c r="AI59" s="79">
        <v>0</v>
      </c>
      <c r="AJ59" s="81">
        <f t="shared" si="28"/>
        <v>0</v>
      </c>
    </row>
    <row r="60" spans="1:36" x14ac:dyDescent="0.25">
      <c r="A60" s="103" t="s">
        <v>156</v>
      </c>
      <c r="B60" s="7" t="s">
        <v>77</v>
      </c>
      <c r="C60" s="39" t="s">
        <v>88</v>
      </c>
      <c r="D60" s="39" t="s">
        <v>44</v>
      </c>
      <c r="E60" s="39" t="s">
        <v>95</v>
      </c>
      <c r="F60" s="86" t="s">
        <v>112</v>
      </c>
      <c r="G60" s="45">
        <v>43403</v>
      </c>
      <c r="H60" s="45">
        <v>43403</v>
      </c>
      <c r="I60" s="9"/>
      <c r="J60" s="8">
        <f t="shared" si="26"/>
        <v>13636000</v>
      </c>
      <c r="K60" s="9">
        <f t="shared" si="27"/>
        <v>502000</v>
      </c>
      <c r="L60" s="64">
        <f t="shared" si="19"/>
        <v>14138000</v>
      </c>
      <c r="M60" s="108" t="s">
        <v>134</v>
      </c>
      <c r="N60" s="108" t="s">
        <v>136</v>
      </c>
      <c r="O60" s="108" t="s">
        <v>136</v>
      </c>
      <c r="P60" s="108" t="s">
        <v>134</v>
      </c>
      <c r="Q60" s="108" t="s">
        <v>135</v>
      </c>
      <c r="R60" s="108" t="s">
        <v>135</v>
      </c>
      <c r="S60" s="60">
        <v>13339000</v>
      </c>
      <c r="T60" s="9">
        <v>493000</v>
      </c>
      <c r="U60" s="64">
        <v>13832000</v>
      </c>
      <c r="W60" s="60">
        <v>13339000</v>
      </c>
      <c r="X60" s="9">
        <v>493000</v>
      </c>
      <c r="Y60" s="64">
        <v>13832000</v>
      </c>
      <c r="AA60" s="60">
        <f t="shared" si="20"/>
        <v>297000</v>
      </c>
      <c r="AB60" s="9">
        <f t="shared" si="21"/>
        <v>9000</v>
      </c>
      <c r="AC60" s="9">
        <f t="shared" si="22"/>
        <v>306000</v>
      </c>
      <c r="AE60" s="9">
        <f t="shared" si="23"/>
        <v>0</v>
      </c>
      <c r="AF60" s="9">
        <f t="shared" si="24"/>
        <v>0</v>
      </c>
      <c r="AG60" s="44">
        <f t="shared" si="25"/>
        <v>0</v>
      </c>
      <c r="AH60" s="79">
        <v>15609000</v>
      </c>
      <c r="AI60" s="79">
        <v>4691000</v>
      </c>
      <c r="AJ60" s="81">
        <f t="shared" si="28"/>
        <v>20300000</v>
      </c>
    </row>
    <row r="61" spans="1:36" x14ac:dyDescent="0.25">
      <c r="A61" s="104" t="s">
        <v>159</v>
      </c>
      <c r="B61" s="7" t="s">
        <v>78</v>
      </c>
      <c r="C61" s="39" t="s">
        <v>89</v>
      </c>
      <c r="D61" s="39" t="s">
        <v>44</v>
      </c>
      <c r="E61" s="39" t="s">
        <v>99</v>
      </c>
      <c r="F61" s="86" t="s">
        <v>112</v>
      </c>
      <c r="G61" s="45">
        <v>43403</v>
      </c>
      <c r="H61" s="45">
        <v>43403</v>
      </c>
      <c r="I61" s="9"/>
      <c r="J61" s="8">
        <f t="shared" si="26"/>
        <v>2346000</v>
      </c>
      <c r="K61" s="9">
        <f t="shared" si="27"/>
        <v>182000</v>
      </c>
      <c r="L61" s="64">
        <f t="shared" si="19"/>
        <v>2528000</v>
      </c>
      <c r="M61" s="108" t="s">
        <v>134</v>
      </c>
      <c r="N61" s="108" t="s">
        <v>136</v>
      </c>
      <c r="O61" s="108" t="s">
        <v>136</v>
      </c>
      <c r="P61" s="108" t="s">
        <v>134</v>
      </c>
      <c r="Q61" s="108"/>
      <c r="R61" s="108" t="s">
        <v>135</v>
      </c>
      <c r="S61" s="60">
        <v>2295000</v>
      </c>
      <c r="T61" s="9">
        <v>179000</v>
      </c>
      <c r="U61" s="64">
        <v>2474000</v>
      </c>
      <c r="W61" s="60">
        <v>2295000</v>
      </c>
      <c r="X61" s="9">
        <v>179000</v>
      </c>
      <c r="Y61" s="64">
        <v>2474000</v>
      </c>
      <c r="AA61" s="60">
        <f t="shared" si="20"/>
        <v>51000</v>
      </c>
      <c r="AB61" s="9">
        <f t="shared" si="21"/>
        <v>3000</v>
      </c>
      <c r="AC61" s="9">
        <f t="shared" si="22"/>
        <v>54000</v>
      </c>
      <c r="AE61" s="9">
        <f t="shared" si="23"/>
        <v>0</v>
      </c>
      <c r="AF61" s="9">
        <f t="shared" si="24"/>
        <v>0</v>
      </c>
      <c r="AG61" s="44">
        <f t="shared" si="25"/>
        <v>0</v>
      </c>
      <c r="AH61" s="79">
        <v>2346000</v>
      </c>
      <c r="AI61" s="79">
        <v>182000</v>
      </c>
      <c r="AJ61" s="81">
        <f t="shared" si="28"/>
        <v>2528000</v>
      </c>
    </row>
    <row r="62" spans="1:36" x14ac:dyDescent="0.25">
      <c r="A62" s="101" t="s">
        <v>150</v>
      </c>
      <c r="B62" s="7" t="s">
        <v>79</v>
      </c>
      <c r="C62" s="39" t="s">
        <v>41</v>
      </c>
      <c r="D62" s="39" t="s">
        <v>44</v>
      </c>
      <c r="E62" s="39" t="s">
        <v>100</v>
      </c>
      <c r="F62" s="86" t="s">
        <v>112</v>
      </c>
      <c r="G62" s="45">
        <v>43403</v>
      </c>
      <c r="H62" s="45">
        <v>43403</v>
      </c>
      <c r="I62" s="9"/>
      <c r="J62" s="8">
        <f t="shared" si="26"/>
        <v>1879000</v>
      </c>
      <c r="K62" s="9">
        <f t="shared" si="27"/>
        <v>339000</v>
      </c>
      <c r="L62" s="64">
        <f t="shared" si="19"/>
        <v>2218000</v>
      </c>
      <c r="M62" s="108" t="s">
        <v>134</v>
      </c>
      <c r="N62" s="108" t="s">
        <v>134</v>
      </c>
      <c r="O62" s="108" t="s">
        <v>136</v>
      </c>
      <c r="P62" s="108" t="s">
        <v>134</v>
      </c>
      <c r="Q62" s="108" t="s">
        <v>135</v>
      </c>
      <c r="R62" s="108" t="s">
        <v>135</v>
      </c>
      <c r="S62" s="60">
        <v>1838000</v>
      </c>
      <c r="T62" s="9">
        <v>333000</v>
      </c>
      <c r="U62" s="64">
        <v>2171000</v>
      </c>
      <c r="W62" s="60">
        <v>1838000</v>
      </c>
      <c r="X62" s="9">
        <v>333000</v>
      </c>
      <c r="Y62" s="64">
        <v>2171000</v>
      </c>
      <c r="AA62" s="60">
        <f t="shared" si="20"/>
        <v>41000</v>
      </c>
      <c r="AB62" s="9">
        <f t="shared" si="21"/>
        <v>6000</v>
      </c>
      <c r="AC62" s="9">
        <f t="shared" si="22"/>
        <v>47000</v>
      </c>
      <c r="AE62" s="9">
        <f t="shared" si="23"/>
        <v>0</v>
      </c>
      <c r="AF62" s="9">
        <f t="shared" si="24"/>
        <v>0</v>
      </c>
      <c r="AG62" s="44">
        <f t="shared" si="25"/>
        <v>0</v>
      </c>
      <c r="AH62" s="79">
        <v>3039000</v>
      </c>
      <c r="AI62" s="79">
        <v>727000</v>
      </c>
      <c r="AJ62" s="81">
        <f t="shared" si="28"/>
        <v>3766000</v>
      </c>
    </row>
    <row r="63" spans="1:36" x14ac:dyDescent="0.25">
      <c r="A63" s="101" t="s">
        <v>150</v>
      </c>
      <c r="B63" s="7" t="s">
        <v>79</v>
      </c>
      <c r="C63" s="39" t="s">
        <v>41</v>
      </c>
      <c r="D63" s="39" t="s">
        <v>44</v>
      </c>
      <c r="E63" s="39" t="s">
        <v>101</v>
      </c>
      <c r="F63" s="86" t="s">
        <v>112</v>
      </c>
      <c r="G63" s="45">
        <v>43403</v>
      </c>
      <c r="H63" s="45">
        <v>43403</v>
      </c>
      <c r="I63" s="9"/>
      <c r="J63" s="8">
        <f t="shared" si="26"/>
        <v>421000</v>
      </c>
      <c r="K63" s="9">
        <f t="shared" si="27"/>
        <v>0</v>
      </c>
      <c r="L63" s="64">
        <f t="shared" si="19"/>
        <v>421000</v>
      </c>
      <c r="M63" s="108" t="s">
        <v>134</v>
      </c>
      <c r="N63" s="108" t="s">
        <v>134</v>
      </c>
      <c r="O63" s="108" t="s">
        <v>136</v>
      </c>
      <c r="P63" s="108" t="s">
        <v>134</v>
      </c>
      <c r="Q63" s="108" t="s">
        <v>134</v>
      </c>
      <c r="R63" s="108" t="s">
        <v>135</v>
      </c>
      <c r="S63" s="60">
        <v>411000</v>
      </c>
      <c r="T63" s="9">
        <v>0</v>
      </c>
      <c r="U63" s="64">
        <v>411000</v>
      </c>
      <c r="W63" s="60">
        <v>411000</v>
      </c>
      <c r="X63" s="9">
        <v>0</v>
      </c>
      <c r="Y63" s="64">
        <v>411000</v>
      </c>
      <c r="AA63" s="60">
        <f t="shared" si="20"/>
        <v>10000</v>
      </c>
      <c r="AB63" s="9">
        <f t="shared" si="21"/>
        <v>0</v>
      </c>
      <c r="AC63" s="9">
        <f t="shared" si="22"/>
        <v>10000</v>
      </c>
      <c r="AE63" s="9">
        <f t="shared" si="23"/>
        <v>0</v>
      </c>
      <c r="AF63" s="9">
        <f t="shared" si="24"/>
        <v>0</v>
      </c>
      <c r="AG63" s="44">
        <f t="shared" si="25"/>
        <v>0</v>
      </c>
      <c r="AH63" s="79"/>
      <c r="AI63" s="79">
        <v>0</v>
      </c>
      <c r="AJ63" s="81">
        <f t="shared" si="28"/>
        <v>0</v>
      </c>
    </row>
    <row r="64" spans="1:36" x14ac:dyDescent="0.25">
      <c r="A64" s="102" t="s">
        <v>149</v>
      </c>
      <c r="B64" s="7" t="s">
        <v>80</v>
      </c>
      <c r="C64" s="39" t="s">
        <v>90</v>
      </c>
      <c r="D64" s="39" t="s">
        <v>46</v>
      </c>
      <c r="E64" s="39" t="s">
        <v>102</v>
      </c>
      <c r="F64" s="86" t="s">
        <v>112</v>
      </c>
      <c r="G64" s="45">
        <v>43403</v>
      </c>
      <c r="H64" s="45">
        <v>43403</v>
      </c>
      <c r="I64" s="9"/>
      <c r="J64" s="8">
        <f t="shared" si="26"/>
        <v>1117000</v>
      </c>
      <c r="K64" s="9">
        <f t="shared" si="27"/>
        <v>98000</v>
      </c>
      <c r="L64" s="64">
        <f t="shared" si="19"/>
        <v>1215000</v>
      </c>
      <c r="M64" s="108" t="s">
        <v>134</v>
      </c>
      <c r="N64" s="108" t="s">
        <v>140</v>
      </c>
      <c r="O64" s="108" t="s">
        <v>140</v>
      </c>
      <c r="P64" s="108" t="s">
        <v>134</v>
      </c>
      <c r="Q64" s="108" t="s">
        <v>135</v>
      </c>
      <c r="R64" s="108"/>
      <c r="S64" s="60">
        <v>1092000</v>
      </c>
      <c r="T64" s="9">
        <v>96000</v>
      </c>
      <c r="U64" s="64">
        <v>1188000</v>
      </c>
      <c r="W64" s="60">
        <v>1092000</v>
      </c>
      <c r="X64" s="9">
        <v>96000</v>
      </c>
      <c r="Y64" s="64">
        <v>1188000</v>
      </c>
      <c r="AA64" s="60">
        <f t="shared" si="20"/>
        <v>25000</v>
      </c>
      <c r="AB64" s="9">
        <f t="shared" si="21"/>
        <v>2000</v>
      </c>
      <c r="AC64" s="9">
        <f t="shared" si="22"/>
        <v>27000</v>
      </c>
      <c r="AE64" s="9">
        <f t="shared" si="23"/>
        <v>0</v>
      </c>
      <c r="AF64" s="9">
        <f t="shared" si="24"/>
        <v>0</v>
      </c>
      <c r="AG64" s="44">
        <f t="shared" si="25"/>
        <v>0</v>
      </c>
      <c r="AH64" s="79">
        <v>3811000</v>
      </c>
      <c r="AI64" s="79">
        <v>734000</v>
      </c>
      <c r="AJ64" s="81">
        <f t="shared" si="28"/>
        <v>4545000</v>
      </c>
    </row>
    <row r="65" spans="1:36" x14ac:dyDescent="0.25">
      <c r="A65" s="102" t="s">
        <v>149</v>
      </c>
      <c r="B65" s="7" t="s">
        <v>80</v>
      </c>
      <c r="C65" s="39" t="s">
        <v>90</v>
      </c>
      <c r="D65" s="39" t="s">
        <v>46</v>
      </c>
      <c r="E65" s="39" t="s">
        <v>103</v>
      </c>
      <c r="F65" s="86" t="s">
        <v>112</v>
      </c>
      <c r="G65" s="45">
        <v>43403</v>
      </c>
      <c r="H65" s="45">
        <v>43403</v>
      </c>
      <c r="I65" s="9"/>
      <c r="J65" s="8">
        <f t="shared" si="26"/>
        <v>2337000</v>
      </c>
      <c r="K65" s="9">
        <f t="shared" si="27"/>
        <v>203000</v>
      </c>
      <c r="L65" s="64">
        <f t="shared" si="19"/>
        <v>2540000</v>
      </c>
      <c r="M65" s="108" t="s">
        <v>134</v>
      </c>
      <c r="N65" s="108" t="s">
        <v>140</v>
      </c>
      <c r="O65" s="108" t="s">
        <v>140</v>
      </c>
      <c r="P65" s="108" t="s">
        <v>134</v>
      </c>
      <c r="Q65" s="108" t="s">
        <v>135</v>
      </c>
      <c r="R65" s="108" t="s">
        <v>135</v>
      </c>
      <c r="S65" s="60">
        <v>2286000</v>
      </c>
      <c r="T65" s="9">
        <v>199000</v>
      </c>
      <c r="U65" s="64">
        <v>2485000</v>
      </c>
      <c r="W65" s="60">
        <v>2286000</v>
      </c>
      <c r="X65" s="9">
        <v>199000</v>
      </c>
      <c r="Y65" s="64">
        <v>2485000</v>
      </c>
      <c r="AA65" s="60">
        <f t="shared" si="20"/>
        <v>51000</v>
      </c>
      <c r="AB65" s="9">
        <f t="shared" si="21"/>
        <v>4000</v>
      </c>
      <c r="AC65" s="9">
        <f t="shared" si="22"/>
        <v>55000</v>
      </c>
      <c r="AE65" s="9">
        <f t="shared" si="23"/>
        <v>0</v>
      </c>
      <c r="AF65" s="9">
        <f t="shared" si="24"/>
        <v>0</v>
      </c>
      <c r="AG65" s="44">
        <f t="shared" si="25"/>
        <v>0</v>
      </c>
      <c r="AH65" s="79"/>
      <c r="AI65" s="79"/>
      <c r="AJ65" s="81">
        <f t="shared" si="28"/>
        <v>0</v>
      </c>
    </row>
    <row r="66" spans="1:36" x14ac:dyDescent="0.25">
      <c r="A66" s="102" t="s">
        <v>149</v>
      </c>
      <c r="B66" s="7" t="s">
        <v>81</v>
      </c>
      <c r="C66" s="39" t="s">
        <v>91</v>
      </c>
      <c r="D66" s="39" t="s">
        <v>47</v>
      </c>
      <c r="E66" s="39" t="s">
        <v>104</v>
      </c>
      <c r="F66" s="86" t="s">
        <v>112</v>
      </c>
      <c r="G66" s="45">
        <v>43403</v>
      </c>
      <c r="H66" s="45">
        <v>43403</v>
      </c>
      <c r="I66" s="9"/>
      <c r="J66" s="8">
        <f t="shared" si="26"/>
        <v>3525000</v>
      </c>
      <c r="K66" s="9">
        <f t="shared" si="27"/>
        <v>195000</v>
      </c>
      <c r="L66" s="64">
        <f t="shared" si="19"/>
        <v>3720000</v>
      </c>
      <c r="M66" s="108" t="s">
        <v>134</v>
      </c>
      <c r="N66" s="108" t="s">
        <v>140</v>
      </c>
      <c r="O66" s="108" t="s">
        <v>140</v>
      </c>
      <c r="P66" s="108" t="s">
        <v>134</v>
      </c>
      <c r="Q66" s="108" t="s">
        <v>135</v>
      </c>
      <c r="R66" s="108" t="s">
        <v>135</v>
      </c>
      <c r="S66" s="60">
        <v>3448000</v>
      </c>
      <c r="T66" s="9">
        <v>191000</v>
      </c>
      <c r="U66" s="64">
        <v>3639000</v>
      </c>
      <c r="W66" s="60">
        <v>3448000</v>
      </c>
      <c r="X66" s="9">
        <v>191000</v>
      </c>
      <c r="Y66" s="64">
        <v>3639000</v>
      </c>
      <c r="AA66" s="60">
        <f t="shared" si="20"/>
        <v>77000</v>
      </c>
      <c r="AB66" s="9">
        <f t="shared" si="21"/>
        <v>4000</v>
      </c>
      <c r="AC66" s="9">
        <f t="shared" si="22"/>
        <v>81000</v>
      </c>
      <c r="AE66" s="9">
        <f t="shared" si="23"/>
        <v>0</v>
      </c>
      <c r="AF66" s="9">
        <f t="shared" si="24"/>
        <v>0</v>
      </c>
      <c r="AG66" s="44">
        <f t="shared" si="25"/>
        <v>0</v>
      </c>
      <c r="AH66" s="79">
        <v>3525000</v>
      </c>
      <c r="AI66" s="79">
        <v>195000</v>
      </c>
      <c r="AJ66" s="81">
        <f>AH66+AI66</f>
        <v>3720000</v>
      </c>
    </row>
    <row r="67" spans="1:36" hidden="1" x14ac:dyDescent="0.25">
      <c r="A67" s="6"/>
      <c r="B67" s="7"/>
      <c r="C67" s="39"/>
      <c r="D67" s="39"/>
      <c r="E67" s="39"/>
      <c r="F67" s="86"/>
      <c r="G67" s="39"/>
      <c r="H67" s="39"/>
      <c r="I67" s="9"/>
      <c r="J67" s="8">
        <f t="shared" si="17"/>
        <v>0</v>
      </c>
      <c r="K67" s="9">
        <f t="shared" si="18"/>
        <v>0</v>
      </c>
      <c r="L67" s="64">
        <f t="shared" si="19"/>
        <v>0</v>
      </c>
      <c r="M67" s="94"/>
      <c r="N67" s="94"/>
      <c r="O67" s="94"/>
      <c r="P67" s="94"/>
      <c r="Q67" s="94"/>
      <c r="R67" s="94"/>
      <c r="S67" s="60">
        <v>0</v>
      </c>
      <c r="T67" s="9">
        <v>0</v>
      </c>
      <c r="U67" s="64">
        <v>0</v>
      </c>
      <c r="W67" s="60">
        <v>0</v>
      </c>
      <c r="X67" s="9">
        <v>0</v>
      </c>
      <c r="Y67" s="64">
        <v>0</v>
      </c>
      <c r="AA67" s="60">
        <f t="shared" si="20"/>
        <v>0</v>
      </c>
      <c r="AB67" s="9">
        <f t="shared" si="21"/>
        <v>0</v>
      </c>
      <c r="AC67" s="9">
        <f t="shared" si="22"/>
        <v>0</v>
      </c>
      <c r="AE67" s="9">
        <f t="shared" si="23"/>
        <v>0</v>
      </c>
      <c r="AF67" s="9">
        <f t="shared" si="24"/>
        <v>0</v>
      </c>
      <c r="AG67" s="44">
        <f t="shared" si="25"/>
        <v>0</v>
      </c>
      <c r="AH67" s="79">
        <v>0</v>
      </c>
      <c r="AI67" s="79">
        <v>0</v>
      </c>
      <c r="AJ67" s="12">
        <v>0</v>
      </c>
    </row>
    <row r="68" spans="1:36" hidden="1" x14ac:dyDescent="0.25">
      <c r="A68" s="6"/>
      <c r="B68" s="7"/>
      <c r="C68" s="39"/>
      <c r="D68" s="39"/>
      <c r="E68" s="39"/>
      <c r="F68" s="86"/>
      <c r="G68" s="39"/>
      <c r="H68" s="39"/>
      <c r="I68" s="9"/>
      <c r="J68" s="8">
        <f t="shared" si="17"/>
        <v>0</v>
      </c>
      <c r="K68" s="9">
        <f t="shared" si="18"/>
        <v>0</v>
      </c>
      <c r="L68" s="64">
        <f t="shared" si="19"/>
        <v>0</v>
      </c>
      <c r="M68" s="94"/>
      <c r="N68" s="94"/>
      <c r="O68" s="94"/>
      <c r="P68" s="94"/>
      <c r="Q68" s="94"/>
      <c r="R68" s="94"/>
      <c r="S68" s="60">
        <v>0</v>
      </c>
      <c r="T68" s="9">
        <v>0</v>
      </c>
      <c r="U68" s="64">
        <v>0</v>
      </c>
      <c r="W68" s="60">
        <v>0</v>
      </c>
      <c r="X68" s="9">
        <v>0</v>
      </c>
      <c r="Y68" s="64">
        <v>0</v>
      </c>
      <c r="AA68" s="60">
        <f t="shared" si="20"/>
        <v>0</v>
      </c>
      <c r="AB68" s="9">
        <f t="shared" si="21"/>
        <v>0</v>
      </c>
      <c r="AC68" s="9">
        <f t="shared" si="22"/>
        <v>0</v>
      </c>
      <c r="AE68" s="9">
        <f t="shared" si="23"/>
        <v>0</v>
      </c>
      <c r="AF68" s="9">
        <f t="shared" si="24"/>
        <v>0</v>
      </c>
      <c r="AG68" s="44">
        <f t="shared" si="25"/>
        <v>0</v>
      </c>
      <c r="AH68" s="79">
        <v>0</v>
      </c>
      <c r="AI68" s="79">
        <v>0</v>
      </c>
      <c r="AJ68" s="12">
        <v>0</v>
      </c>
    </row>
    <row r="69" spans="1:36" hidden="1" x14ac:dyDescent="0.25">
      <c r="A69" s="6"/>
      <c r="B69" s="7"/>
      <c r="C69" s="39"/>
      <c r="D69" s="39"/>
      <c r="E69" s="39"/>
      <c r="F69" s="86"/>
      <c r="G69" s="39"/>
      <c r="H69" s="39"/>
      <c r="I69" s="9"/>
      <c r="J69" s="8">
        <f t="shared" si="17"/>
        <v>0</v>
      </c>
      <c r="K69" s="9">
        <f t="shared" si="18"/>
        <v>0</v>
      </c>
      <c r="L69" s="64">
        <f t="shared" si="19"/>
        <v>0</v>
      </c>
      <c r="M69" s="94"/>
      <c r="N69" s="94"/>
      <c r="O69" s="94"/>
      <c r="P69" s="94"/>
      <c r="Q69" s="94"/>
      <c r="R69" s="94"/>
      <c r="S69" s="60">
        <v>0</v>
      </c>
      <c r="T69" s="9">
        <v>0</v>
      </c>
      <c r="U69" s="64">
        <v>0</v>
      </c>
      <c r="W69" s="60">
        <v>0</v>
      </c>
      <c r="X69" s="9">
        <v>0</v>
      </c>
      <c r="Y69" s="64">
        <v>0</v>
      </c>
      <c r="AA69" s="60">
        <f t="shared" si="20"/>
        <v>0</v>
      </c>
      <c r="AB69" s="9">
        <f t="shared" si="21"/>
        <v>0</v>
      </c>
      <c r="AC69" s="9">
        <f t="shared" si="22"/>
        <v>0</v>
      </c>
      <c r="AE69" s="9">
        <f t="shared" si="23"/>
        <v>0</v>
      </c>
      <c r="AF69" s="9">
        <f t="shared" si="24"/>
        <v>0</v>
      </c>
      <c r="AG69" s="44">
        <f t="shared" si="25"/>
        <v>0</v>
      </c>
      <c r="AH69" s="79">
        <v>0</v>
      </c>
      <c r="AI69" s="79">
        <v>0</v>
      </c>
      <c r="AJ69" s="12">
        <v>0</v>
      </c>
    </row>
    <row r="70" spans="1:36" hidden="1" x14ac:dyDescent="0.25">
      <c r="A70" s="6"/>
      <c r="B70" s="7"/>
      <c r="C70" s="39"/>
      <c r="D70" s="39"/>
      <c r="E70" s="39"/>
      <c r="F70" s="86"/>
      <c r="G70" s="39"/>
      <c r="H70" s="39"/>
      <c r="I70" s="9"/>
      <c r="J70" s="8">
        <f t="shared" si="17"/>
        <v>0</v>
      </c>
      <c r="K70" s="9">
        <f t="shared" si="18"/>
        <v>0</v>
      </c>
      <c r="L70" s="64">
        <f t="shared" si="19"/>
        <v>0</v>
      </c>
      <c r="M70" s="94"/>
      <c r="N70" s="94"/>
      <c r="O70" s="94"/>
      <c r="P70" s="94"/>
      <c r="Q70" s="94"/>
      <c r="R70" s="94"/>
      <c r="S70" s="60">
        <v>0</v>
      </c>
      <c r="T70" s="9">
        <v>0</v>
      </c>
      <c r="U70" s="64">
        <v>0</v>
      </c>
      <c r="W70" s="60">
        <v>0</v>
      </c>
      <c r="X70" s="9">
        <v>0</v>
      </c>
      <c r="Y70" s="64">
        <v>0</v>
      </c>
      <c r="AA70" s="60">
        <f t="shared" si="20"/>
        <v>0</v>
      </c>
      <c r="AB70" s="9">
        <f t="shared" si="21"/>
        <v>0</v>
      </c>
      <c r="AC70" s="9">
        <f t="shared" si="22"/>
        <v>0</v>
      </c>
      <c r="AE70" s="9">
        <f t="shared" si="23"/>
        <v>0</v>
      </c>
      <c r="AF70" s="9">
        <f t="shared" si="24"/>
        <v>0</v>
      </c>
      <c r="AG70" s="44">
        <f t="shared" si="25"/>
        <v>0</v>
      </c>
      <c r="AH70" s="79">
        <v>0</v>
      </c>
      <c r="AI70" s="79">
        <v>0</v>
      </c>
      <c r="AJ70" s="12">
        <v>0</v>
      </c>
    </row>
    <row r="71" spans="1:36" hidden="1" x14ac:dyDescent="0.25">
      <c r="A71" s="6"/>
      <c r="B71" s="7"/>
      <c r="C71" s="39"/>
      <c r="D71" s="39"/>
      <c r="E71" s="39"/>
      <c r="F71" s="86"/>
      <c r="G71" s="39"/>
      <c r="H71" s="39"/>
      <c r="I71" s="9"/>
      <c r="J71" s="8">
        <f t="shared" si="17"/>
        <v>0</v>
      </c>
      <c r="K71" s="9">
        <f t="shared" si="18"/>
        <v>0</v>
      </c>
      <c r="L71" s="64"/>
      <c r="M71" s="94"/>
      <c r="N71" s="94"/>
      <c r="O71" s="94"/>
      <c r="P71" s="94"/>
      <c r="Q71" s="94"/>
      <c r="R71" s="94"/>
      <c r="S71" s="60">
        <v>0</v>
      </c>
      <c r="T71" s="61">
        <v>0</v>
      </c>
      <c r="U71" s="64"/>
      <c r="W71" s="60">
        <v>0</v>
      </c>
      <c r="X71" s="61">
        <v>0</v>
      </c>
      <c r="Y71" s="64"/>
      <c r="AA71" s="60">
        <f t="shared" si="20"/>
        <v>0</v>
      </c>
      <c r="AB71" s="61">
        <f t="shared" si="21"/>
        <v>0</v>
      </c>
      <c r="AC71" s="9">
        <f t="shared" si="22"/>
        <v>0</v>
      </c>
      <c r="AE71" s="9">
        <f t="shared" si="23"/>
        <v>0</v>
      </c>
      <c r="AF71" s="9">
        <f t="shared" si="24"/>
        <v>0</v>
      </c>
      <c r="AG71" s="44">
        <f t="shared" si="25"/>
        <v>0</v>
      </c>
      <c r="AH71" s="80">
        <v>0</v>
      </c>
      <c r="AI71" s="79">
        <v>0</v>
      </c>
    </row>
    <row r="72" spans="1:36" ht="12" thickBot="1" x14ac:dyDescent="0.3">
      <c r="A72" s="14" t="s">
        <v>10</v>
      </c>
      <c r="B72" s="15"/>
      <c r="C72" s="42"/>
      <c r="D72" s="42"/>
      <c r="E72" s="42"/>
      <c r="F72" s="88"/>
      <c r="G72" s="42"/>
      <c r="H72" s="42"/>
      <c r="I72" s="17"/>
      <c r="J72" s="16">
        <f>SUM(J50:J71)</f>
        <v>58878000</v>
      </c>
      <c r="K72" s="17">
        <f>SUM(K50:K71)</f>
        <v>4605000</v>
      </c>
      <c r="L72" s="59">
        <f>SUM(L50:L71)</f>
        <v>63483000</v>
      </c>
      <c r="M72" s="97"/>
      <c r="N72" s="97"/>
      <c r="O72" s="97"/>
      <c r="P72" s="97"/>
      <c r="Q72" s="97"/>
      <c r="R72" s="97"/>
      <c r="S72" s="58">
        <v>57589000</v>
      </c>
      <c r="T72" s="17">
        <v>4523000</v>
      </c>
      <c r="U72" s="59">
        <v>62112000</v>
      </c>
      <c r="V72" s="59">
        <f t="shared" ref="V72:AJ72" si="29">SUM(V50:V71)</f>
        <v>0</v>
      </c>
      <c r="W72" s="59">
        <v>57589000</v>
      </c>
      <c r="X72" s="59">
        <v>4523000</v>
      </c>
      <c r="Y72" s="59">
        <v>62112000</v>
      </c>
      <c r="Z72" s="59">
        <f t="shared" si="29"/>
        <v>0</v>
      </c>
      <c r="AA72" s="59">
        <f t="shared" si="29"/>
        <v>1289000</v>
      </c>
      <c r="AB72" s="59">
        <f t="shared" si="29"/>
        <v>82000</v>
      </c>
      <c r="AC72" s="59">
        <f t="shared" si="29"/>
        <v>1371000</v>
      </c>
      <c r="AD72" s="59">
        <f t="shared" si="29"/>
        <v>0</v>
      </c>
      <c r="AE72" s="59">
        <f t="shared" si="29"/>
        <v>0</v>
      </c>
      <c r="AF72" s="59">
        <f t="shared" si="29"/>
        <v>0</v>
      </c>
      <c r="AG72" s="59">
        <f t="shared" si="29"/>
        <v>0</v>
      </c>
      <c r="AH72" s="59">
        <f t="shared" si="29"/>
        <v>68739000</v>
      </c>
      <c r="AI72" s="59">
        <f t="shared" si="29"/>
        <v>16287000</v>
      </c>
      <c r="AJ72" s="59">
        <f t="shared" si="29"/>
        <v>85026000</v>
      </c>
    </row>
    <row r="73" spans="1:36" ht="12" thickTop="1" x14ac:dyDescent="0.25">
      <c r="A73" s="18"/>
      <c r="B73" s="19"/>
      <c r="C73" s="43"/>
      <c r="D73" s="43"/>
      <c r="E73" s="43"/>
      <c r="F73" s="89"/>
      <c r="G73" s="43"/>
      <c r="H73" s="43"/>
      <c r="I73" s="10"/>
      <c r="J73" s="11"/>
      <c r="K73" s="10"/>
      <c r="L73" s="66"/>
      <c r="M73" s="98"/>
      <c r="N73" s="98"/>
      <c r="O73" s="98"/>
      <c r="P73" s="98"/>
      <c r="Q73" s="98"/>
      <c r="R73" s="98"/>
      <c r="S73" s="55"/>
      <c r="T73" s="56"/>
      <c r="U73" s="57"/>
      <c r="AH73" s="75"/>
    </row>
    <row r="74" spans="1:36" ht="12" thickBot="1" x14ac:dyDescent="0.3">
      <c r="A74" s="14" t="s">
        <v>15</v>
      </c>
      <c r="B74" s="15"/>
      <c r="C74" s="42"/>
      <c r="D74" s="42"/>
      <c r="E74" s="42"/>
      <c r="F74" s="88"/>
      <c r="G74" s="42"/>
      <c r="H74" s="42"/>
      <c r="I74" s="17"/>
      <c r="J74" s="16">
        <f>J46+J72</f>
        <v>112877000</v>
      </c>
      <c r="K74" s="16">
        <f>K46+K72</f>
        <v>7058000</v>
      </c>
      <c r="L74" s="67">
        <f>L46+L72</f>
        <v>119873000</v>
      </c>
      <c r="M74" s="97"/>
      <c r="N74" s="97"/>
      <c r="O74" s="97"/>
      <c r="P74" s="97"/>
      <c r="Q74" s="97"/>
      <c r="R74" s="97"/>
      <c r="S74" s="58">
        <v>110407000</v>
      </c>
      <c r="T74" s="17">
        <v>6933000</v>
      </c>
      <c r="U74" s="59">
        <v>117280000</v>
      </c>
      <c r="V74" s="59">
        <f t="shared" ref="V74:AJ74" si="30">V46+V72</f>
        <v>0</v>
      </c>
      <c r="W74" s="59">
        <v>110407000</v>
      </c>
      <c r="X74" s="59">
        <v>6933000</v>
      </c>
      <c r="Y74" s="59">
        <v>117280000</v>
      </c>
      <c r="Z74" s="59">
        <f t="shared" si="30"/>
        <v>0</v>
      </c>
      <c r="AA74" s="59">
        <f t="shared" si="30"/>
        <v>2468000</v>
      </c>
      <c r="AB74" s="59">
        <f t="shared" si="30"/>
        <v>125000</v>
      </c>
      <c r="AC74" s="59">
        <f t="shared" si="30"/>
        <v>2593000</v>
      </c>
      <c r="AD74" s="59">
        <f t="shared" si="30"/>
        <v>0</v>
      </c>
      <c r="AE74" s="59">
        <f t="shared" si="30"/>
        <v>0</v>
      </c>
      <c r="AF74" s="59">
        <f t="shared" si="30"/>
        <v>0</v>
      </c>
      <c r="AG74" s="59">
        <f t="shared" si="30"/>
        <v>0</v>
      </c>
      <c r="AH74" s="59">
        <f t="shared" si="30"/>
        <v>131554000</v>
      </c>
      <c r="AI74" s="59">
        <f t="shared" si="30"/>
        <v>22647000</v>
      </c>
      <c r="AJ74" s="59">
        <f t="shared" si="30"/>
        <v>154201000</v>
      </c>
    </row>
    <row r="75" spans="1:36" ht="150" hidden="1" customHeight="1" thickTop="1" x14ac:dyDescent="0.25">
      <c r="A75" s="6"/>
      <c r="B75" s="7"/>
      <c r="C75" s="39"/>
      <c r="D75" s="39"/>
      <c r="E75" s="39"/>
      <c r="F75" s="86"/>
      <c r="G75" s="39"/>
      <c r="H75" s="39"/>
      <c r="I75" s="9"/>
      <c r="J75" s="8"/>
      <c r="K75" s="9"/>
      <c r="L75" s="44">
        <f>SUM(J75:K75)</f>
        <v>0</v>
      </c>
      <c r="M75" s="94"/>
      <c r="N75" s="94"/>
      <c r="O75" s="94"/>
      <c r="P75" s="94"/>
      <c r="Q75" s="94"/>
      <c r="R75" s="94"/>
      <c r="AH75" s="75">
        <f t="shared" ref="AH75:AH90" si="31">ROUNDUP(S75*146.1/132,-3)</f>
        <v>0</v>
      </c>
    </row>
    <row r="76" spans="1:36" ht="12" hidden="1" thickTop="1" x14ac:dyDescent="0.25">
      <c r="AH76" s="75">
        <f t="shared" si="31"/>
        <v>0</v>
      </c>
    </row>
    <row r="77" spans="1:36" ht="12" hidden="1" thickTop="1" x14ac:dyDescent="0.25">
      <c r="AH77" s="75">
        <f t="shared" si="31"/>
        <v>0</v>
      </c>
    </row>
    <row r="78" spans="1:36" ht="12" hidden="1" thickTop="1" x14ac:dyDescent="0.25">
      <c r="AH78" s="75">
        <f t="shared" si="31"/>
        <v>0</v>
      </c>
    </row>
    <row r="79" spans="1:36" ht="12" hidden="1" thickTop="1" x14ac:dyDescent="0.25">
      <c r="AH79" s="75">
        <f t="shared" si="31"/>
        <v>0</v>
      </c>
    </row>
    <row r="80" spans="1:36" ht="12" hidden="1" thickTop="1" x14ac:dyDescent="0.25">
      <c r="AH80" s="75">
        <f t="shared" si="31"/>
        <v>0</v>
      </c>
    </row>
    <row r="81" spans="34:34" ht="12" hidden="1" thickTop="1" x14ac:dyDescent="0.25">
      <c r="AH81" s="75">
        <f t="shared" si="31"/>
        <v>0</v>
      </c>
    </row>
    <row r="82" spans="34:34" ht="12" hidden="1" thickTop="1" x14ac:dyDescent="0.25">
      <c r="AH82" s="75">
        <f t="shared" si="31"/>
        <v>0</v>
      </c>
    </row>
    <row r="83" spans="34:34" ht="12" hidden="1" thickTop="1" x14ac:dyDescent="0.25">
      <c r="AH83" s="75">
        <f t="shared" si="31"/>
        <v>0</v>
      </c>
    </row>
    <row r="84" spans="34:34" ht="12" hidden="1" thickTop="1" x14ac:dyDescent="0.25">
      <c r="AH84" s="75">
        <f t="shared" si="31"/>
        <v>0</v>
      </c>
    </row>
    <row r="85" spans="34:34" ht="12" hidden="1" thickTop="1" x14ac:dyDescent="0.25">
      <c r="AH85" s="75">
        <f t="shared" si="31"/>
        <v>0</v>
      </c>
    </row>
    <row r="86" spans="34:34" ht="12" hidden="1" thickTop="1" x14ac:dyDescent="0.25">
      <c r="AH86" s="75">
        <f t="shared" si="31"/>
        <v>0</v>
      </c>
    </row>
    <row r="87" spans="34:34" ht="12" hidden="1" thickTop="1" x14ac:dyDescent="0.25">
      <c r="AH87" s="75">
        <f t="shared" si="31"/>
        <v>0</v>
      </c>
    </row>
    <row r="88" spans="34:34" ht="12" hidden="1" thickTop="1" x14ac:dyDescent="0.25">
      <c r="AH88" s="75">
        <f t="shared" si="31"/>
        <v>0</v>
      </c>
    </row>
    <row r="89" spans="34:34" ht="12" hidden="1" thickTop="1" x14ac:dyDescent="0.25">
      <c r="AH89" s="75">
        <f t="shared" si="31"/>
        <v>0</v>
      </c>
    </row>
    <row r="90" spans="34:34" ht="12" hidden="1" thickTop="1" x14ac:dyDescent="0.25">
      <c r="AH90" s="75">
        <f t="shared" si="31"/>
        <v>0</v>
      </c>
    </row>
    <row r="91" spans="34:34" ht="12" hidden="1" thickTop="1" x14ac:dyDescent="0.25"/>
    <row r="92" spans="34:34" ht="12" hidden="1" thickTop="1" x14ac:dyDescent="0.25"/>
    <row r="93" spans="34:34" ht="12" hidden="1" thickTop="1" x14ac:dyDescent="0.25"/>
    <row r="94" spans="34:34" ht="12" hidden="1" thickTop="1" x14ac:dyDescent="0.25"/>
    <row r="95" spans="34:34" ht="12" hidden="1" thickTop="1" x14ac:dyDescent="0.25"/>
    <row r="96" spans="34:34" ht="12" hidden="1" thickTop="1" x14ac:dyDescent="0.25"/>
    <row r="97" ht="12" hidden="1" thickTop="1" x14ac:dyDescent="0.25"/>
    <row r="98" ht="12" hidden="1" thickTop="1" x14ac:dyDescent="0.25"/>
    <row r="99" ht="12" hidden="1" thickTop="1" x14ac:dyDescent="0.25"/>
    <row r="100" ht="12" hidden="1" thickTop="1" x14ac:dyDescent="0.25"/>
    <row r="101" ht="12" hidden="1" thickTop="1" x14ac:dyDescent="0.25"/>
    <row r="102" ht="12" hidden="1" thickTop="1" x14ac:dyDescent="0.25"/>
    <row r="103" ht="12" hidden="1" thickTop="1" x14ac:dyDescent="0.25"/>
    <row r="104" ht="12" hidden="1" thickTop="1" x14ac:dyDescent="0.25"/>
    <row r="105" ht="12" hidden="1" thickTop="1" x14ac:dyDescent="0.25"/>
    <row r="106" ht="12" hidden="1" thickTop="1" x14ac:dyDescent="0.25"/>
    <row r="107" ht="12" hidden="1" thickTop="1" x14ac:dyDescent="0.25"/>
    <row r="108" ht="12" thickTop="1" x14ac:dyDescent="0.25"/>
  </sheetData>
  <mergeCells count="6">
    <mergeCell ref="AH4:AJ4"/>
    <mergeCell ref="J4:L4"/>
    <mergeCell ref="S4:U4"/>
    <mergeCell ref="W4:Y4"/>
    <mergeCell ref="AA4:AC4"/>
    <mergeCell ref="AE4:AG4"/>
  </mergeCells>
  <phoneticPr fontId="0" type="noConversion"/>
  <printOptions gridLines="1"/>
  <pageMargins left="0.55118110236220474" right="0" top="0.98425196850393704" bottom="0.98425196850393704" header="0.51181102362204722" footer="0.51181102362204722"/>
  <pageSetup paperSize="8" scale="68" orientation="landscape" r:id="rId1"/>
  <headerFooter alignWithMargins="0">
    <oddHeader>&amp;L&amp;"arial,Regular"Aon Classification: &amp;KE11B22Confidential</oddHeader>
    <oddFooter xml:space="preserve">&amp;L&amp;F&amp;C&amp;D &amp;T&amp;RPage &amp;P  </oddFooter>
  </headerFooter>
  <rowBreaks count="1" manualBreakCount="1">
    <brk id="23"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6</vt:i4>
      </vt:variant>
    </vt:vector>
  </HeadingPairs>
  <TitlesOfParts>
    <vt:vector size="7" baseType="lpstr">
      <vt:lpstr>2022</vt:lpstr>
      <vt:lpstr>ign</vt:lpstr>
      <vt:lpstr>igo</vt:lpstr>
      <vt:lpstr>iin</vt:lpstr>
      <vt:lpstr>iio</vt:lpstr>
      <vt:lpstr>'2022'!Print_Area</vt:lpstr>
      <vt:lpstr>'2022'!Print_Titles</vt:lpstr>
    </vt:vector>
  </TitlesOfParts>
  <Company>Gemeente Werkendam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Werkendam</dc:creator>
  <cp:lastModifiedBy>Rini Pasman</cp:lastModifiedBy>
  <cp:lastPrinted>2022-10-12T13:18:10Z</cp:lastPrinted>
  <dcterms:created xsi:type="dcterms:W3CDTF">2010-02-05T08:34:00Z</dcterms:created>
  <dcterms:modified xsi:type="dcterms:W3CDTF">2022-10-17T12:52:42Z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0cd52053-8e7c-4d9c-95f1-53bbecc65968</vt:lpwstr>
  </property>
  <property fmtid="{D5CDD505-2E9C-101B-9397-08002B2CF9AE}" pid="3" name="TCDP">
    <vt:lpwstr>True</vt:lpwstr>
  </property>
  <property fmtid="{D5CDD505-2E9C-101B-9397-08002B2CF9AE}" pid="4" name="AonClassification">
    <vt:lpwstr>ADC_class_300</vt:lpwstr>
  </property>
  <property fmtid="{D5CDD505-2E9C-101B-9397-08002B2CF9AE}" pid="5" name="AonRestricted">
    <vt:lpwstr>ARL_option_000</vt:lpwstr>
  </property>
  <property fmtid="{D5CDD505-2E9C-101B-9397-08002B2CF9AE}" pid="6" name="AonVisualMarkings">
    <vt:lpwstr>HFS</vt:lpwstr>
  </property>
</Properties>
</file>